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50534259\Dropbox\eBike\Super 73 R\modbox\CANHacker\traces\JP Batts\"/>
    </mc:Choice>
  </mc:AlternateContent>
  <xr:revisionPtr revIDLastSave="0" documentId="13_ncr:1_{71D5580A-CE94-4C38-9B2A-A62EFD136114}" xr6:coauthVersionLast="45" xr6:coauthVersionMax="45" xr10:uidLastSave="{00000000-0000-0000-0000-000000000000}"/>
  <bookViews>
    <workbookView xWindow="-28920" yWindow="15" windowWidth="29040" windowHeight="15840" firstSheet="1" activeTab="2" xr2:uid="{00000000-000D-0000-FFFF-FFFF00000000}"/>
  </bookViews>
  <sheets>
    <sheet name="batt4-bench-startup" sheetId="2" r:id="rId1"/>
    <sheet name="JP3 bench power on-off cyc1 ful" sheetId="8" r:id="rId2"/>
    <sheet name="Trace postproc" sheetId="5" r:id="rId3"/>
    <sheet name="Graph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68" i="5" l="1"/>
  <c r="N968" i="5"/>
  <c r="O968" i="5"/>
  <c r="P968" i="5"/>
  <c r="Q968" i="5"/>
  <c r="R968" i="5"/>
  <c r="S968" i="5"/>
  <c r="T968" i="5"/>
  <c r="V968" i="5"/>
  <c r="W968" i="5"/>
  <c r="X968" i="5"/>
  <c r="Y968" i="5"/>
  <c r="Z968" i="5"/>
  <c r="AA968" i="5"/>
  <c r="AB968" i="5"/>
  <c r="AC968" i="5"/>
  <c r="AE968" i="5"/>
  <c r="AF968" i="5"/>
  <c r="AG968" i="5"/>
  <c r="AH968" i="5"/>
  <c r="AJ968" i="5"/>
  <c r="AK968" i="5" a="1"/>
  <c r="AK968" i="5" s="1"/>
  <c r="AQ968" i="5"/>
  <c r="AR968" i="5"/>
  <c r="AS968" i="5"/>
  <c r="AT968" i="5"/>
  <c r="AL968" i="5" a="1"/>
  <c r="AL968" i="5" s="1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912" i="8"/>
  <c r="O913" i="8"/>
  <c r="O914" i="8"/>
  <c r="O915" i="8"/>
  <c r="O916" i="8"/>
  <c r="O917" i="8"/>
  <c r="O918" i="8"/>
  <c r="O919" i="8"/>
  <c r="O920" i="8"/>
  <c r="O921" i="8"/>
  <c r="O922" i="8"/>
  <c r="O923" i="8"/>
  <c r="O924" i="8"/>
  <c r="O925" i="8"/>
  <c r="O926" i="8"/>
  <c r="O927" i="8"/>
  <c r="O928" i="8"/>
  <c r="O929" i="8"/>
  <c r="O930" i="8"/>
  <c r="O931" i="8"/>
  <c r="O932" i="8"/>
  <c r="O933" i="8"/>
  <c r="O934" i="8"/>
  <c r="O935" i="8"/>
  <c r="O936" i="8"/>
  <c r="O937" i="8"/>
  <c r="O938" i="8"/>
  <c r="O939" i="8"/>
  <c r="O940" i="8"/>
  <c r="O941" i="8"/>
  <c r="O942" i="8"/>
  <c r="O943" i="8"/>
  <c r="O944" i="8"/>
  <c r="O945" i="8"/>
  <c r="O946" i="8"/>
  <c r="O947" i="8"/>
  <c r="O948" i="8"/>
  <c r="O949" i="8"/>
  <c r="O950" i="8"/>
  <c r="O951" i="8"/>
  <c r="O952" i="8"/>
  <c r="O953" i="8"/>
  <c r="O954" i="8"/>
  <c r="O955" i="8"/>
  <c r="O956" i="8"/>
  <c r="O957" i="8"/>
  <c r="O958" i="8"/>
  <c r="O959" i="8"/>
  <c r="O960" i="8"/>
  <c r="O961" i="8"/>
  <c r="O962" i="8"/>
  <c r="O963" i="8"/>
  <c r="O964" i="8"/>
  <c r="O965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P911" i="8"/>
  <c r="P912" i="8"/>
  <c r="P913" i="8"/>
  <c r="P914" i="8"/>
  <c r="P915" i="8"/>
  <c r="P916" i="8"/>
  <c r="P917" i="8"/>
  <c r="P918" i="8"/>
  <c r="P919" i="8"/>
  <c r="P920" i="8"/>
  <c r="P921" i="8"/>
  <c r="P922" i="8"/>
  <c r="P923" i="8"/>
  <c r="P924" i="8"/>
  <c r="P925" i="8"/>
  <c r="P926" i="8"/>
  <c r="P927" i="8"/>
  <c r="P928" i="8"/>
  <c r="P929" i="8"/>
  <c r="P930" i="8"/>
  <c r="P931" i="8"/>
  <c r="P932" i="8"/>
  <c r="P933" i="8"/>
  <c r="P934" i="8"/>
  <c r="P935" i="8"/>
  <c r="P936" i="8"/>
  <c r="P937" i="8"/>
  <c r="P938" i="8"/>
  <c r="P939" i="8"/>
  <c r="P940" i="8"/>
  <c r="P941" i="8"/>
  <c r="P942" i="8"/>
  <c r="P943" i="8"/>
  <c r="P944" i="8"/>
  <c r="P945" i="8"/>
  <c r="P946" i="8"/>
  <c r="P947" i="8"/>
  <c r="P948" i="8"/>
  <c r="P949" i="8"/>
  <c r="P950" i="8"/>
  <c r="P951" i="8"/>
  <c r="P952" i="8"/>
  <c r="P953" i="8"/>
  <c r="P954" i="8"/>
  <c r="P955" i="8"/>
  <c r="P956" i="8"/>
  <c r="P957" i="8"/>
  <c r="P958" i="8"/>
  <c r="P959" i="8"/>
  <c r="P960" i="8"/>
  <c r="P961" i="8"/>
  <c r="P962" i="8"/>
  <c r="P963" i="8"/>
  <c r="P964" i="8"/>
  <c r="P965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410" i="8"/>
  <c r="Q411" i="8"/>
  <c r="Q412" i="8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26" i="8"/>
  <c r="Q427" i="8"/>
  <c r="Q428" i="8"/>
  <c r="Q429" i="8"/>
  <c r="Q430" i="8"/>
  <c r="Q431" i="8"/>
  <c r="Q432" i="8"/>
  <c r="Q433" i="8"/>
  <c r="Q434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453" i="8"/>
  <c r="Q454" i="8"/>
  <c r="Q455" i="8"/>
  <c r="Q456" i="8"/>
  <c r="Q457" i="8"/>
  <c r="Q458" i="8"/>
  <c r="Q459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481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496" i="8"/>
  <c r="Q497" i="8"/>
  <c r="Q498" i="8"/>
  <c r="Q499" i="8"/>
  <c r="Q500" i="8"/>
  <c r="Q501" i="8"/>
  <c r="Q502" i="8"/>
  <c r="Q503" i="8"/>
  <c r="Q504" i="8"/>
  <c r="Q505" i="8"/>
  <c r="Q506" i="8"/>
  <c r="Q507" i="8"/>
  <c r="Q508" i="8"/>
  <c r="Q509" i="8"/>
  <c r="Q510" i="8"/>
  <c r="Q511" i="8"/>
  <c r="Q512" i="8"/>
  <c r="Q513" i="8"/>
  <c r="Q514" i="8"/>
  <c r="Q515" i="8"/>
  <c r="Q516" i="8"/>
  <c r="Q517" i="8"/>
  <c r="Q518" i="8"/>
  <c r="Q519" i="8"/>
  <c r="Q520" i="8"/>
  <c r="Q521" i="8"/>
  <c r="Q522" i="8"/>
  <c r="Q523" i="8"/>
  <c r="Q524" i="8"/>
  <c r="Q525" i="8"/>
  <c r="Q526" i="8"/>
  <c r="Q527" i="8"/>
  <c r="Q528" i="8"/>
  <c r="Q529" i="8"/>
  <c r="Q530" i="8"/>
  <c r="Q531" i="8"/>
  <c r="Q532" i="8"/>
  <c r="Q533" i="8"/>
  <c r="Q534" i="8"/>
  <c r="Q535" i="8"/>
  <c r="Q536" i="8"/>
  <c r="Q537" i="8"/>
  <c r="Q538" i="8"/>
  <c r="Q539" i="8"/>
  <c r="Q540" i="8"/>
  <c r="Q541" i="8"/>
  <c r="Q542" i="8"/>
  <c r="Q543" i="8"/>
  <c r="Q544" i="8"/>
  <c r="Q545" i="8"/>
  <c r="Q546" i="8"/>
  <c r="Q547" i="8"/>
  <c r="Q548" i="8"/>
  <c r="Q549" i="8"/>
  <c r="Q550" i="8"/>
  <c r="Q551" i="8"/>
  <c r="Q552" i="8"/>
  <c r="Q553" i="8"/>
  <c r="Q554" i="8"/>
  <c r="Q555" i="8"/>
  <c r="Q556" i="8"/>
  <c r="Q557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572" i="8"/>
  <c r="Q573" i="8"/>
  <c r="Q574" i="8"/>
  <c r="Q575" i="8"/>
  <c r="Q576" i="8"/>
  <c r="Q577" i="8"/>
  <c r="Q578" i="8"/>
  <c r="Q579" i="8"/>
  <c r="Q580" i="8"/>
  <c r="Q581" i="8"/>
  <c r="Q582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Q602" i="8"/>
  <c r="Q603" i="8"/>
  <c r="Q604" i="8"/>
  <c r="Q605" i="8"/>
  <c r="Q606" i="8"/>
  <c r="Q607" i="8"/>
  <c r="Q608" i="8"/>
  <c r="Q609" i="8"/>
  <c r="Q610" i="8"/>
  <c r="Q611" i="8"/>
  <c r="Q612" i="8"/>
  <c r="Q613" i="8"/>
  <c r="Q614" i="8"/>
  <c r="Q615" i="8"/>
  <c r="Q616" i="8"/>
  <c r="Q617" i="8"/>
  <c r="Q618" i="8"/>
  <c r="Q619" i="8"/>
  <c r="Q620" i="8"/>
  <c r="Q621" i="8"/>
  <c r="Q622" i="8"/>
  <c r="Q623" i="8"/>
  <c r="Q624" i="8"/>
  <c r="Q625" i="8"/>
  <c r="Q626" i="8"/>
  <c r="Q627" i="8"/>
  <c r="Q628" i="8"/>
  <c r="Q629" i="8"/>
  <c r="Q630" i="8"/>
  <c r="Q631" i="8"/>
  <c r="Q632" i="8"/>
  <c r="Q633" i="8"/>
  <c r="Q634" i="8"/>
  <c r="Q635" i="8"/>
  <c r="Q636" i="8"/>
  <c r="Q637" i="8"/>
  <c r="Q638" i="8"/>
  <c r="Q639" i="8"/>
  <c r="Q640" i="8"/>
  <c r="Q641" i="8"/>
  <c r="Q642" i="8"/>
  <c r="Q643" i="8"/>
  <c r="Q644" i="8"/>
  <c r="Q645" i="8"/>
  <c r="Q646" i="8"/>
  <c r="Q647" i="8"/>
  <c r="Q648" i="8"/>
  <c r="Q649" i="8"/>
  <c r="Q650" i="8"/>
  <c r="Q651" i="8"/>
  <c r="Q652" i="8"/>
  <c r="Q653" i="8"/>
  <c r="Q654" i="8"/>
  <c r="Q655" i="8"/>
  <c r="Q656" i="8"/>
  <c r="Q657" i="8"/>
  <c r="Q658" i="8"/>
  <c r="Q659" i="8"/>
  <c r="Q660" i="8"/>
  <c r="Q661" i="8"/>
  <c r="Q662" i="8"/>
  <c r="Q663" i="8"/>
  <c r="Q664" i="8"/>
  <c r="Q665" i="8"/>
  <c r="Q666" i="8"/>
  <c r="Q667" i="8"/>
  <c r="Q668" i="8"/>
  <c r="Q669" i="8"/>
  <c r="Q670" i="8"/>
  <c r="Q671" i="8"/>
  <c r="Q672" i="8"/>
  <c r="Q673" i="8"/>
  <c r="Q674" i="8"/>
  <c r="Q675" i="8"/>
  <c r="Q676" i="8"/>
  <c r="Q677" i="8"/>
  <c r="Q678" i="8"/>
  <c r="Q679" i="8"/>
  <c r="Q680" i="8"/>
  <c r="Q681" i="8"/>
  <c r="Q682" i="8"/>
  <c r="Q683" i="8"/>
  <c r="Q684" i="8"/>
  <c r="Q685" i="8"/>
  <c r="Q686" i="8"/>
  <c r="Q687" i="8"/>
  <c r="Q688" i="8"/>
  <c r="Q689" i="8"/>
  <c r="Q690" i="8"/>
  <c r="Q691" i="8"/>
  <c r="Q692" i="8"/>
  <c r="Q693" i="8"/>
  <c r="Q694" i="8"/>
  <c r="Q695" i="8"/>
  <c r="Q696" i="8"/>
  <c r="Q697" i="8"/>
  <c r="Q698" i="8"/>
  <c r="Q699" i="8"/>
  <c r="Q700" i="8"/>
  <c r="Q701" i="8"/>
  <c r="Q702" i="8"/>
  <c r="Q703" i="8"/>
  <c r="Q704" i="8"/>
  <c r="Q705" i="8"/>
  <c r="Q706" i="8"/>
  <c r="Q707" i="8"/>
  <c r="Q708" i="8"/>
  <c r="Q709" i="8"/>
  <c r="Q710" i="8"/>
  <c r="Q711" i="8"/>
  <c r="Q712" i="8"/>
  <c r="Q713" i="8"/>
  <c r="Q714" i="8"/>
  <c r="Q715" i="8"/>
  <c r="Q716" i="8"/>
  <c r="Q717" i="8"/>
  <c r="Q718" i="8"/>
  <c r="Q719" i="8"/>
  <c r="Q720" i="8"/>
  <c r="Q721" i="8"/>
  <c r="Q722" i="8"/>
  <c r="Q723" i="8"/>
  <c r="Q724" i="8"/>
  <c r="Q725" i="8"/>
  <c r="Q726" i="8"/>
  <c r="Q727" i="8"/>
  <c r="Q728" i="8"/>
  <c r="Q729" i="8"/>
  <c r="Q730" i="8"/>
  <c r="Q731" i="8"/>
  <c r="Q732" i="8"/>
  <c r="Q733" i="8"/>
  <c r="Q734" i="8"/>
  <c r="Q735" i="8"/>
  <c r="Q736" i="8"/>
  <c r="Q737" i="8"/>
  <c r="Q738" i="8"/>
  <c r="Q739" i="8"/>
  <c r="Q740" i="8"/>
  <c r="Q741" i="8"/>
  <c r="Q742" i="8"/>
  <c r="Q743" i="8"/>
  <c r="Q744" i="8"/>
  <c r="Q745" i="8"/>
  <c r="Q746" i="8"/>
  <c r="Q747" i="8"/>
  <c r="Q748" i="8"/>
  <c r="Q749" i="8"/>
  <c r="Q750" i="8"/>
  <c r="Q751" i="8"/>
  <c r="Q752" i="8"/>
  <c r="Q753" i="8"/>
  <c r="Q754" i="8"/>
  <c r="Q755" i="8"/>
  <c r="Q756" i="8"/>
  <c r="Q757" i="8"/>
  <c r="Q758" i="8"/>
  <c r="Q759" i="8"/>
  <c r="Q760" i="8"/>
  <c r="Q761" i="8"/>
  <c r="Q762" i="8"/>
  <c r="Q763" i="8"/>
  <c r="Q764" i="8"/>
  <c r="Q765" i="8"/>
  <c r="Q766" i="8"/>
  <c r="Q767" i="8"/>
  <c r="Q768" i="8"/>
  <c r="Q769" i="8"/>
  <c r="Q770" i="8"/>
  <c r="Q771" i="8"/>
  <c r="Q772" i="8"/>
  <c r="Q773" i="8"/>
  <c r="Q774" i="8"/>
  <c r="Q775" i="8"/>
  <c r="Q776" i="8"/>
  <c r="Q777" i="8"/>
  <c r="Q778" i="8"/>
  <c r="Q779" i="8"/>
  <c r="Q780" i="8"/>
  <c r="Q781" i="8"/>
  <c r="Q782" i="8"/>
  <c r="Q783" i="8"/>
  <c r="Q784" i="8"/>
  <c r="Q785" i="8"/>
  <c r="Q786" i="8"/>
  <c r="Q787" i="8"/>
  <c r="Q788" i="8"/>
  <c r="Q789" i="8"/>
  <c r="Q790" i="8"/>
  <c r="Q791" i="8"/>
  <c r="Q792" i="8"/>
  <c r="Q793" i="8"/>
  <c r="Q794" i="8"/>
  <c r="Q795" i="8"/>
  <c r="Q796" i="8"/>
  <c r="Q797" i="8"/>
  <c r="Q798" i="8"/>
  <c r="Q799" i="8"/>
  <c r="Q800" i="8"/>
  <c r="Q801" i="8"/>
  <c r="Q802" i="8"/>
  <c r="Q803" i="8"/>
  <c r="Q804" i="8"/>
  <c r="Q805" i="8"/>
  <c r="Q806" i="8"/>
  <c r="Q807" i="8"/>
  <c r="Q808" i="8"/>
  <c r="Q809" i="8"/>
  <c r="Q810" i="8"/>
  <c r="Q811" i="8"/>
  <c r="Q812" i="8"/>
  <c r="Q813" i="8"/>
  <c r="Q814" i="8"/>
  <c r="Q815" i="8"/>
  <c r="Q816" i="8"/>
  <c r="Q817" i="8"/>
  <c r="Q818" i="8"/>
  <c r="Q819" i="8"/>
  <c r="Q820" i="8"/>
  <c r="Q821" i="8"/>
  <c r="Q822" i="8"/>
  <c r="Q823" i="8"/>
  <c r="Q824" i="8"/>
  <c r="Q825" i="8"/>
  <c r="Q826" i="8"/>
  <c r="Q827" i="8"/>
  <c r="Q828" i="8"/>
  <c r="Q829" i="8"/>
  <c r="Q830" i="8"/>
  <c r="Q831" i="8"/>
  <c r="Q832" i="8"/>
  <c r="Q833" i="8"/>
  <c r="Q834" i="8"/>
  <c r="Q835" i="8"/>
  <c r="Q836" i="8"/>
  <c r="Q837" i="8"/>
  <c r="Q838" i="8"/>
  <c r="Q839" i="8"/>
  <c r="Q840" i="8"/>
  <c r="Q841" i="8"/>
  <c r="Q842" i="8"/>
  <c r="Q843" i="8"/>
  <c r="Q844" i="8"/>
  <c r="Q845" i="8"/>
  <c r="Q846" i="8"/>
  <c r="Q847" i="8"/>
  <c r="Q848" i="8"/>
  <c r="Q849" i="8"/>
  <c r="Q850" i="8"/>
  <c r="Q851" i="8"/>
  <c r="Q852" i="8"/>
  <c r="Q853" i="8"/>
  <c r="Q854" i="8"/>
  <c r="Q855" i="8"/>
  <c r="Q856" i="8"/>
  <c r="Q857" i="8"/>
  <c r="Q858" i="8"/>
  <c r="Q859" i="8"/>
  <c r="Q860" i="8"/>
  <c r="Q861" i="8"/>
  <c r="Q862" i="8"/>
  <c r="Q863" i="8"/>
  <c r="Q864" i="8"/>
  <c r="Q865" i="8"/>
  <c r="Q866" i="8"/>
  <c r="Q867" i="8"/>
  <c r="Q868" i="8"/>
  <c r="Q869" i="8"/>
  <c r="Q870" i="8"/>
  <c r="Q871" i="8"/>
  <c r="Q872" i="8"/>
  <c r="Q873" i="8"/>
  <c r="Q874" i="8"/>
  <c r="Q875" i="8"/>
  <c r="Q876" i="8"/>
  <c r="Q877" i="8"/>
  <c r="Q878" i="8"/>
  <c r="Q879" i="8"/>
  <c r="Q880" i="8"/>
  <c r="Q881" i="8"/>
  <c r="Q882" i="8"/>
  <c r="Q883" i="8"/>
  <c r="Q884" i="8"/>
  <c r="Q885" i="8"/>
  <c r="Q886" i="8"/>
  <c r="Q887" i="8"/>
  <c r="Q888" i="8"/>
  <c r="Q889" i="8"/>
  <c r="Q890" i="8"/>
  <c r="Q891" i="8"/>
  <c r="Q892" i="8"/>
  <c r="Q893" i="8"/>
  <c r="Q894" i="8"/>
  <c r="Q895" i="8"/>
  <c r="Q896" i="8"/>
  <c r="Q897" i="8"/>
  <c r="Q898" i="8"/>
  <c r="Q899" i="8"/>
  <c r="Q900" i="8"/>
  <c r="Q901" i="8"/>
  <c r="Q902" i="8"/>
  <c r="Q903" i="8"/>
  <c r="Q904" i="8"/>
  <c r="Q905" i="8"/>
  <c r="Q906" i="8"/>
  <c r="Q907" i="8"/>
  <c r="Q908" i="8"/>
  <c r="Q909" i="8"/>
  <c r="Q910" i="8"/>
  <c r="Q911" i="8"/>
  <c r="Q912" i="8"/>
  <c r="Q913" i="8"/>
  <c r="Q914" i="8"/>
  <c r="Q915" i="8"/>
  <c r="Q916" i="8"/>
  <c r="Q917" i="8"/>
  <c r="Q918" i="8"/>
  <c r="Q919" i="8"/>
  <c r="Q920" i="8"/>
  <c r="Q921" i="8"/>
  <c r="Q922" i="8"/>
  <c r="Q923" i="8"/>
  <c r="Q924" i="8"/>
  <c r="Q925" i="8"/>
  <c r="Q926" i="8"/>
  <c r="Q927" i="8"/>
  <c r="Q928" i="8"/>
  <c r="Q929" i="8"/>
  <c r="Q930" i="8"/>
  <c r="Q931" i="8"/>
  <c r="Q932" i="8"/>
  <c r="Q933" i="8"/>
  <c r="Q934" i="8"/>
  <c r="Q935" i="8"/>
  <c r="Q936" i="8"/>
  <c r="Q937" i="8"/>
  <c r="Q938" i="8"/>
  <c r="Q939" i="8"/>
  <c r="Q940" i="8"/>
  <c r="Q941" i="8"/>
  <c r="Q942" i="8"/>
  <c r="Q943" i="8"/>
  <c r="Q944" i="8"/>
  <c r="Q945" i="8"/>
  <c r="Q946" i="8"/>
  <c r="Q947" i="8"/>
  <c r="Q948" i="8"/>
  <c r="Q949" i="8"/>
  <c r="Q950" i="8"/>
  <c r="Q951" i="8"/>
  <c r="Q952" i="8"/>
  <c r="Q953" i="8"/>
  <c r="Q954" i="8"/>
  <c r="Q955" i="8"/>
  <c r="Q956" i="8"/>
  <c r="Q957" i="8"/>
  <c r="Q958" i="8"/>
  <c r="Q959" i="8"/>
  <c r="Q960" i="8"/>
  <c r="Q961" i="8"/>
  <c r="Q962" i="8"/>
  <c r="Q963" i="8"/>
  <c r="Q964" i="8"/>
  <c r="Q965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7" i="8"/>
  <c r="R378" i="8"/>
  <c r="R379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R407" i="8"/>
  <c r="R408" i="8"/>
  <c r="R409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29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96" i="8"/>
  <c r="R497" i="8"/>
  <c r="R498" i="8"/>
  <c r="R499" i="8"/>
  <c r="R500" i="8"/>
  <c r="R501" i="8"/>
  <c r="R5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95" i="8"/>
  <c r="S296" i="8"/>
  <c r="S297" i="8"/>
  <c r="S298" i="8"/>
  <c r="S299" i="8"/>
  <c r="S300" i="8"/>
  <c r="S301" i="8"/>
  <c r="S302" i="8"/>
  <c r="S303" i="8"/>
  <c r="S304" i="8"/>
  <c r="S305" i="8"/>
  <c r="S306" i="8"/>
  <c r="S307" i="8"/>
  <c r="S308" i="8"/>
  <c r="S309" i="8"/>
  <c r="S310" i="8"/>
  <c r="S311" i="8"/>
  <c r="S312" i="8"/>
  <c r="S313" i="8"/>
  <c r="S314" i="8"/>
  <c r="S315" i="8"/>
  <c r="S316" i="8"/>
  <c r="S317" i="8"/>
  <c r="S318" i="8"/>
  <c r="S319" i="8"/>
  <c r="S320" i="8"/>
  <c r="S321" i="8"/>
  <c r="S322" i="8"/>
  <c r="S323" i="8"/>
  <c r="S324" i="8"/>
  <c r="S325" i="8"/>
  <c r="S326" i="8"/>
  <c r="S327" i="8"/>
  <c r="S328" i="8"/>
  <c r="S329" i="8"/>
  <c r="S330" i="8"/>
  <c r="S331" i="8"/>
  <c r="S332" i="8"/>
  <c r="S333" i="8"/>
  <c r="S334" i="8"/>
  <c r="S335" i="8"/>
  <c r="S336" i="8"/>
  <c r="S337" i="8"/>
  <c r="S338" i="8"/>
  <c r="S339" i="8"/>
  <c r="S340" i="8"/>
  <c r="S341" i="8"/>
  <c r="S342" i="8"/>
  <c r="S343" i="8"/>
  <c r="S344" i="8"/>
  <c r="S345" i="8"/>
  <c r="S346" i="8"/>
  <c r="S347" i="8"/>
  <c r="S348" i="8"/>
  <c r="S349" i="8"/>
  <c r="S350" i="8"/>
  <c r="S351" i="8"/>
  <c r="S352" i="8"/>
  <c r="S353" i="8"/>
  <c r="S354" i="8"/>
  <c r="S355" i="8"/>
  <c r="S356" i="8"/>
  <c r="S357" i="8"/>
  <c r="S358" i="8"/>
  <c r="S359" i="8"/>
  <c r="S360" i="8"/>
  <c r="S361" i="8"/>
  <c r="S362" i="8"/>
  <c r="S363" i="8"/>
  <c r="S364" i="8"/>
  <c r="S365" i="8"/>
  <c r="S366" i="8"/>
  <c r="S367" i="8"/>
  <c r="S368" i="8"/>
  <c r="S369" i="8"/>
  <c r="S370" i="8"/>
  <c r="S371" i="8"/>
  <c r="S372" i="8"/>
  <c r="S373" i="8"/>
  <c r="S374" i="8"/>
  <c r="S375" i="8"/>
  <c r="S376" i="8"/>
  <c r="S377" i="8"/>
  <c r="S378" i="8"/>
  <c r="S379" i="8"/>
  <c r="S380" i="8"/>
  <c r="S381" i="8"/>
  <c r="S382" i="8"/>
  <c r="S383" i="8"/>
  <c r="S384" i="8"/>
  <c r="S385" i="8"/>
  <c r="S386" i="8"/>
  <c r="S387" i="8"/>
  <c r="S388" i="8"/>
  <c r="S389" i="8"/>
  <c r="S390" i="8"/>
  <c r="S391" i="8"/>
  <c r="S392" i="8"/>
  <c r="S393" i="8"/>
  <c r="S394" i="8"/>
  <c r="S395" i="8"/>
  <c r="S396" i="8"/>
  <c r="S397" i="8"/>
  <c r="S398" i="8"/>
  <c r="S399" i="8"/>
  <c r="S400" i="8"/>
  <c r="S401" i="8"/>
  <c r="S402" i="8"/>
  <c r="S403" i="8"/>
  <c r="S404" i="8"/>
  <c r="S405" i="8"/>
  <c r="S406" i="8"/>
  <c r="S407" i="8"/>
  <c r="S408" i="8"/>
  <c r="S409" i="8"/>
  <c r="S410" i="8"/>
  <c r="S411" i="8"/>
  <c r="S412" i="8"/>
  <c r="S413" i="8"/>
  <c r="S414" i="8"/>
  <c r="S415" i="8"/>
  <c r="S416" i="8"/>
  <c r="S417" i="8"/>
  <c r="S418" i="8"/>
  <c r="S419" i="8"/>
  <c r="S420" i="8"/>
  <c r="S421" i="8"/>
  <c r="S422" i="8"/>
  <c r="S423" i="8"/>
  <c r="S424" i="8"/>
  <c r="S425" i="8"/>
  <c r="S426" i="8"/>
  <c r="S427" i="8"/>
  <c r="S428" i="8"/>
  <c r="S429" i="8"/>
  <c r="S430" i="8"/>
  <c r="S431" i="8"/>
  <c r="S432" i="8"/>
  <c r="S433" i="8"/>
  <c r="S434" i="8"/>
  <c r="S435" i="8"/>
  <c r="S436" i="8"/>
  <c r="S437" i="8"/>
  <c r="S438" i="8"/>
  <c r="S439" i="8"/>
  <c r="S440" i="8"/>
  <c r="S441" i="8"/>
  <c r="S442" i="8"/>
  <c r="S443" i="8"/>
  <c r="S444" i="8"/>
  <c r="S445" i="8"/>
  <c r="S446" i="8"/>
  <c r="S447" i="8"/>
  <c r="S448" i="8"/>
  <c r="S449" i="8"/>
  <c r="S450" i="8"/>
  <c r="S451" i="8"/>
  <c r="S452" i="8"/>
  <c r="S453" i="8"/>
  <c r="S454" i="8"/>
  <c r="S455" i="8"/>
  <c r="S456" i="8"/>
  <c r="S457" i="8"/>
  <c r="S458" i="8"/>
  <c r="S459" i="8"/>
  <c r="S460" i="8"/>
  <c r="S461" i="8"/>
  <c r="S462" i="8"/>
  <c r="S463" i="8"/>
  <c r="S464" i="8"/>
  <c r="S465" i="8"/>
  <c r="S466" i="8"/>
  <c r="S467" i="8"/>
  <c r="S468" i="8"/>
  <c r="S469" i="8"/>
  <c r="S470" i="8"/>
  <c r="S471" i="8"/>
  <c r="S472" i="8"/>
  <c r="S473" i="8"/>
  <c r="S474" i="8"/>
  <c r="S475" i="8"/>
  <c r="S476" i="8"/>
  <c r="S477" i="8"/>
  <c r="S478" i="8"/>
  <c r="S479" i="8"/>
  <c r="S480" i="8"/>
  <c r="S481" i="8"/>
  <c r="S482" i="8"/>
  <c r="S483" i="8"/>
  <c r="S484" i="8"/>
  <c r="S485" i="8"/>
  <c r="S486" i="8"/>
  <c r="S487" i="8"/>
  <c r="S488" i="8"/>
  <c r="S489" i="8"/>
  <c r="S490" i="8"/>
  <c r="S491" i="8"/>
  <c r="S492" i="8"/>
  <c r="S493" i="8"/>
  <c r="S494" i="8"/>
  <c r="S495" i="8"/>
  <c r="S496" i="8"/>
  <c r="S497" i="8"/>
  <c r="S498" i="8"/>
  <c r="S499" i="8"/>
  <c r="S500" i="8"/>
  <c r="S501" i="8"/>
  <c r="S502" i="8"/>
  <c r="S503" i="8"/>
  <c r="S504" i="8"/>
  <c r="S505" i="8"/>
  <c r="S506" i="8"/>
  <c r="S507" i="8"/>
  <c r="S508" i="8"/>
  <c r="S509" i="8"/>
  <c r="S510" i="8"/>
  <c r="S511" i="8"/>
  <c r="S512" i="8"/>
  <c r="S513" i="8"/>
  <c r="S514" i="8"/>
  <c r="S515" i="8"/>
  <c r="S516" i="8"/>
  <c r="S517" i="8"/>
  <c r="S518" i="8"/>
  <c r="S519" i="8"/>
  <c r="S520" i="8"/>
  <c r="S521" i="8"/>
  <c r="S522" i="8"/>
  <c r="S523" i="8"/>
  <c r="S524" i="8"/>
  <c r="S525" i="8"/>
  <c r="S526" i="8"/>
  <c r="S527" i="8"/>
  <c r="S528" i="8"/>
  <c r="S529" i="8"/>
  <c r="S530" i="8"/>
  <c r="S531" i="8"/>
  <c r="S532" i="8"/>
  <c r="S533" i="8"/>
  <c r="S534" i="8"/>
  <c r="S535" i="8"/>
  <c r="S536" i="8"/>
  <c r="S537" i="8"/>
  <c r="S538" i="8"/>
  <c r="S539" i="8"/>
  <c r="S540" i="8"/>
  <c r="S541" i="8"/>
  <c r="S542" i="8"/>
  <c r="S543" i="8"/>
  <c r="S544" i="8"/>
  <c r="S545" i="8"/>
  <c r="S546" i="8"/>
  <c r="S547" i="8"/>
  <c r="S548" i="8"/>
  <c r="S549" i="8"/>
  <c r="S550" i="8"/>
  <c r="S551" i="8"/>
  <c r="S552" i="8"/>
  <c r="S553" i="8"/>
  <c r="S554" i="8"/>
  <c r="S555" i="8"/>
  <c r="S556" i="8"/>
  <c r="S557" i="8"/>
  <c r="S558" i="8"/>
  <c r="S559" i="8"/>
  <c r="S560" i="8"/>
  <c r="S561" i="8"/>
  <c r="S562" i="8"/>
  <c r="S563" i="8"/>
  <c r="S564" i="8"/>
  <c r="S565" i="8"/>
  <c r="S566" i="8"/>
  <c r="S567" i="8"/>
  <c r="S568" i="8"/>
  <c r="S569" i="8"/>
  <c r="S570" i="8"/>
  <c r="S571" i="8"/>
  <c r="S572" i="8"/>
  <c r="S573" i="8"/>
  <c r="S574" i="8"/>
  <c r="S575" i="8"/>
  <c r="S576" i="8"/>
  <c r="S577" i="8"/>
  <c r="S578" i="8"/>
  <c r="S579" i="8"/>
  <c r="S580" i="8"/>
  <c r="S581" i="8"/>
  <c r="S582" i="8"/>
  <c r="S583" i="8"/>
  <c r="S584" i="8"/>
  <c r="S585" i="8"/>
  <c r="S586" i="8"/>
  <c r="S587" i="8"/>
  <c r="S588" i="8"/>
  <c r="S589" i="8"/>
  <c r="S590" i="8"/>
  <c r="S591" i="8"/>
  <c r="S592" i="8"/>
  <c r="S593" i="8"/>
  <c r="S594" i="8"/>
  <c r="S595" i="8"/>
  <c r="S596" i="8"/>
  <c r="S597" i="8"/>
  <c r="S598" i="8"/>
  <c r="S599" i="8"/>
  <c r="S600" i="8"/>
  <c r="S601" i="8"/>
  <c r="S602" i="8"/>
  <c r="S603" i="8"/>
  <c r="S604" i="8"/>
  <c r="S605" i="8"/>
  <c r="S606" i="8"/>
  <c r="S607" i="8"/>
  <c r="S608" i="8"/>
  <c r="S609" i="8"/>
  <c r="S610" i="8"/>
  <c r="S611" i="8"/>
  <c r="S612" i="8"/>
  <c r="S613" i="8"/>
  <c r="S614" i="8"/>
  <c r="S615" i="8"/>
  <c r="S616" i="8"/>
  <c r="S617" i="8"/>
  <c r="S618" i="8"/>
  <c r="S619" i="8"/>
  <c r="S620" i="8"/>
  <c r="S621" i="8"/>
  <c r="S622" i="8"/>
  <c r="S623" i="8"/>
  <c r="S624" i="8"/>
  <c r="S625" i="8"/>
  <c r="S626" i="8"/>
  <c r="S627" i="8"/>
  <c r="S628" i="8"/>
  <c r="S629" i="8"/>
  <c r="S630" i="8"/>
  <c r="S631" i="8"/>
  <c r="S632" i="8"/>
  <c r="S633" i="8"/>
  <c r="S634" i="8"/>
  <c r="S635" i="8"/>
  <c r="S636" i="8"/>
  <c r="S637" i="8"/>
  <c r="S638" i="8"/>
  <c r="S639" i="8"/>
  <c r="S640" i="8"/>
  <c r="S641" i="8"/>
  <c r="S642" i="8"/>
  <c r="S643" i="8"/>
  <c r="S644" i="8"/>
  <c r="S645" i="8"/>
  <c r="S646" i="8"/>
  <c r="S647" i="8"/>
  <c r="S648" i="8"/>
  <c r="S649" i="8"/>
  <c r="S650" i="8"/>
  <c r="S651" i="8"/>
  <c r="S652" i="8"/>
  <c r="S653" i="8"/>
  <c r="S654" i="8"/>
  <c r="S655" i="8"/>
  <c r="S656" i="8"/>
  <c r="S657" i="8"/>
  <c r="S658" i="8"/>
  <c r="S659" i="8"/>
  <c r="S660" i="8"/>
  <c r="S661" i="8"/>
  <c r="S662" i="8"/>
  <c r="S663" i="8"/>
  <c r="S664" i="8"/>
  <c r="S665" i="8"/>
  <c r="S666" i="8"/>
  <c r="S667" i="8"/>
  <c r="S668" i="8"/>
  <c r="S669" i="8"/>
  <c r="S670" i="8"/>
  <c r="S671" i="8"/>
  <c r="S672" i="8"/>
  <c r="S673" i="8"/>
  <c r="S674" i="8"/>
  <c r="S675" i="8"/>
  <c r="S676" i="8"/>
  <c r="S677" i="8"/>
  <c r="S678" i="8"/>
  <c r="S679" i="8"/>
  <c r="S680" i="8"/>
  <c r="S681" i="8"/>
  <c r="S682" i="8"/>
  <c r="S683" i="8"/>
  <c r="S684" i="8"/>
  <c r="S685" i="8"/>
  <c r="S686" i="8"/>
  <c r="S687" i="8"/>
  <c r="S688" i="8"/>
  <c r="S689" i="8"/>
  <c r="S690" i="8"/>
  <c r="S691" i="8"/>
  <c r="S692" i="8"/>
  <c r="S693" i="8"/>
  <c r="S694" i="8"/>
  <c r="S695" i="8"/>
  <c r="S696" i="8"/>
  <c r="S697" i="8"/>
  <c r="S698" i="8"/>
  <c r="S699" i="8"/>
  <c r="S700" i="8"/>
  <c r="S701" i="8"/>
  <c r="S702" i="8"/>
  <c r="S703" i="8"/>
  <c r="S704" i="8"/>
  <c r="S705" i="8"/>
  <c r="S706" i="8"/>
  <c r="S707" i="8"/>
  <c r="S708" i="8"/>
  <c r="S709" i="8"/>
  <c r="S710" i="8"/>
  <c r="S711" i="8"/>
  <c r="S712" i="8"/>
  <c r="S713" i="8"/>
  <c r="S714" i="8"/>
  <c r="S715" i="8"/>
  <c r="S716" i="8"/>
  <c r="S717" i="8"/>
  <c r="S718" i="8"/>
  <c r="S719" i="8"/>
  <c r="S720" i="8"/>
  <c r="S721" i="8"/>
  <c r="S722" i="8"/>
  <c r="S723" i="8"/>
  <c r="S724" i="8"/>
  <c r="S725" i="8"/>
  <c r="S726" i="8"/>
  <c r="S727" i="8"/>
  <c r="S728" i="8"/>
  <c r="S729" i="8"/>
  <c r="S730" i="8"/>
  <c r="S731" i="8"/>
  <c r="S732" i="8"/>
  <c r="S733" i="8"/>
  <c r="S734" i="8"/>
  <c r="S735" i="8"/>
  <c r="S736" i="8"/>
  <c r="S737" i="8"/>
  <c r="S738" i="8"/>
  <c r="S739" i="8"/>
  <c r="S740" i="8"/>
  <c r="S741" i="8"/>
  <c r="S742" i="8"/>
  <c r="S743" i="8"/>
  <c r="S744" i="8"/>
  <c r="S745" i="8"/>
  <c r="S746" i="8"/>
  <c r="S747" i="8"/>
  <c r="S748" i="8"/>
  <c r="S749" i="8"/>
  <c r="S750" i="8"/>
  <c r="S751" i="8"/>
  <c r="S752" i="8"/>
  <c r="S753" i="8"/>
  <c r="S754" i="8"/>
  <c r="S755" i="8"/>
  <c r="S756" i="8"/>
  <c r="S757" i="8"/>
  <c r="S758" i="8"/>
  <c r="S759" i="8"/>
  <c r="S760" i="8"/>
  <c r="S761" i="8"/>
  <c r="S762" i="8"/>
  <c r="S763" i="8"/>
  <c r="S764" i="8"/>
  <c r="S765" i="8"/>
  <c r="S766" i="8"/>
  <c r="S767" i="8"/>
  <c r="S768" i="8"/>
  <c r="S769" i="8"/>
  <c r="S770" i="8"/>
  <c r="S771" i="8"/>
  <c r="S772" i="8"/>
  <c r="S773" i="8"/>
  <c r="S774" i="8"/>
  <c r="S775" i="8"/>
  <c r="S776" i="8"/>
  <c r="S777" i="8"/>
  <c r="S778" i="8"/>
  <c r="S779" i="8"/>
  <c r="S780" i="8"/>
  <c r="S781" i="8"/>
  <c r="S782" i="8"/>
  <c r="S783" i="8"/>
  <c r="S784" i="8"/>
  <c r="S785" i="8"/>
  <c r="S786" i="8"/>
  <c r="S787" i="8"/>
  <c r="S788" i="8"/>
  <c r="S789" i="8"/>
  <c r="S790" i="8"/>
  <c r="S791" i="8"/>
  <c r="S792" i="8"/>
  <c r="S793" i="8"/>
  <c r="S794" i="8"/>
  <c r="S795" i="8"/>
  <c r="S796" i="8"/>
  <c r="S797" i="8"/>
  <c r="S798" i="8"/>
  <c r="S799" i="8"/>
  <c r="S800" i="8"/>
  <c r="S801" i="8"/>
  <c r="S802" i="8"/>
  <c r="S803" i="8"/>
  <c r="S804" i="8"/>
  <c r="S805" i="8"/>
  <c r="S806" i="8"/>
  <c r="S807" i="8"/>
  <c r="S808" i="8"/>
  <c r="S809" i="8"/>
  <c r="S810" i="8"/>
  <c r="S811" i="8"/>
  <c r="S812" i="8"/>
  <c r="S813" i="8"/>
  <c r="S814" i="8"/>
  <c r="S815" i="8"/>
  <c r="S816" i="8"/>
  <c r="S817" i="8"/>
  <c r="S818" i="8"/>
  <c r="S819" i="8"/>
  <c r="S820" i="8"/>
  <c r="S821" i="8"/>
  <c r="S822" i="8"/>
  <c r="S823" i="8"/>
  <c r="S824" i="8"/>
  <c r="S825" i="8"/>
  <c r="S826" i="8"/>
  <c r="S827" i="8"/>
  <c r="S828" i="8"/>
  <c r="S829" i="8"/>
  <c r="S830" i="8"/>
  <c r="S831" i="8"/>
  <c r="S832" i="8"/>
  <c r="S833" i="8"/>
  <c r="S834" i="8"/>
  <c r="S835" i="8"/>
  <c r="S836" i="8"/>
  <c r="S837" i="8"/>
  <c r="S838" i="8"/>
  <c r="S839" i="8"/>
  <c r="S840" i="8"/>
  <c r="S841" i="8"/>
  <c r="S842" i="8"/>
  <c r="S843" i="8"/>
  <c r="S844" i="8"/>
  <c r="S845" i="8"/>
  <c r="S846" i="8"/>
  <c r="S847" i="8"/>
  <c r="S848" i="8"/>
  <c r="S849" i="8"/>
  <c r="S850" i="8"/>
  <c r="S851" i="8"/>
  <c r="S852" i="8"/>
  <c r="S853" i="8"/>
  <c r="S854" i="8"/>
  <c r="S855" i="8"/>
  <c r="S856" i="8"/>
  <c r="S857" i="8"/>
  <c r="S858" i="8"/>
  <c r="S859" i="8"/>
  <c r="S860" i="8"/>
  <c r="S861" i="8"/>
  <c r="S862" i="8"/>
  <c r="S863" i="8"/>
  <c r="S864" i="8"/>
  <c r="S865" i="8"/>
  <c r="S866" i="8"/>
  <c r="S867" i="8"/>
  <c r="S868" i="8"/>
  <c r="S869" i="8"/>
  <c r="S870" i="8"/>
  <c r="S871" i="8"/>
  <c r="S872" i="8"/>
  <c r="S873" i="8"/>
  <c r="S874" i="8"/>
  <c r="S875" i="8"/>
  <c r="S876" i="8"/>
  <c r="S877" i="8"/>
  <c r="S878" i="8"/>
  <c r="S879" i="8"/>
  <c r="S880" i="8"/>
  <c r="S881" i="8"/>
  <c r="S882" i="8"/>
  <c r="S883" i="8"/>
  <c r="S884" i="8"/>
  <c r="S885" i="8"/>
  <c r="S886" i="8"/>
  <c r="S887" i="8"/>
  <c r="S888" i="8"/>
  <c r="S889" i="8"/>
  <c r="S890" i="8"/>
  <c r="S891" i="8"/>
  <c r="S892" i="8"/>
  <c r="S893" i="8"/>
  <c r="S894" i="8"/>
  <c r="S895" i="8"/>
  <c r="S896" i="8"/>
  <c r="S897" i="8"/>
  <c r="S898" i="8"/>
  <c r="S899" i="8"/>
  <c r="S900" i="8"/>
  <c r="S901" i="8"/>
  <c r="S902" i="8"/>
  <c r="S903" i="8"/>
  <c r="S904" i="8"/>
  <c r="S905" i="8"/>
  <c r="S906" i="8"/>
  <c r="S907" i="8"/>
  <c r="S908" i="8"/>
  <c r="S909" i="8"/>
  <c r="S910" i="8"/>
  <c r="S911" i="8"/>
  <c r="S912" i="8"/>
  <c r="S913" i="8"/>
  <c r="S914" i="8"/>
  <c r="S915" i="8"/>
  <c r="S916" i="8"/>
  <c r="S917" i="8"/>
  <c r="S918" i="8"/>
  <c r="S919" i="8"/>
  <c r="S920" i="8"/>
  <c r="S921" i="8"/>
  <c r="S922" i="8"/>
  <c r="S923" i="8"/>
  <c r="S924" i="8"/>
  <c r="S925" i="8"/>
  <c r="S926" i="8"/>
  <c r="S927" i="8"/>
  <c r="S928" i="8"/>
  <c r="S929" i="8"/>
  <c r="S930" i="8"/>
  <c r="S931" i="8"/>
  <c r="S932" i="8"/>
  <c r="S933" i="8"/>
  <c r="S934" i="8"/>
  <c r="S935" i="8"/>
  <c r="S936" i="8"/>
  <c r="S937" i="8"/>
  <c r="S938" i="8"/>
  <c r="S939" i="8"/>
  <c r="S940" i="8"/>
  <c r="S941" i="8"/>
  <c r="S942" i="8"/>
  <c r="S943" i="8"/>
  <c r="S944" i="8"/>
  <c r="S945" i="8"/>
  <c r="S946" i="8"/>
  <c r="S947" i="8"/>
  <c r="S948" i="8"/>
  <c r="S949" i="8"/>
  <c r="S950" i="8"/>
  <c r="S951" i="8"/>
  <c r="S952" i="8"/>
  <c r="S953" i="8"/>
  <c r="S954" i="8"/>
  <c r="S955" i="8"/>
  <c r="S956" i="8"/>
  <c r="S957" i="8"/>
  <c r="S958" i="8"/>
  <c r="S959" i="8"/>
  <c r="S960" i="8"/>
  <c r="S961" i="8"/>
  <c r="S962" i="8"/>
  <c r="S963" i="8"/>
  <c r="S964" i="8"/>
  <c r="S965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T346" i="8"/>
  <c r="T347" i="8"/>
  <c r="T348" i="8"/>
  <c r="T349" i="8"/>
  <c r="T350" i="8"/>
  <c r="T351" i="8"/>
  <c r="T352" i="8"/>
  <c r="T353" i="8"/>
  <c r="T354" i="8"/>
  <c r="T355" i="8"/>
  <c r="T356" i="8"/>
  <c r="T357" i="8"/>
  <c r="T358" i="8"/>
  <c r="T359" i="8"/>
  <c r="T360" i="8"/>
  <c r="T361" i="8"/>
  <c r="T362" i="8"/>
  <c r="T363" i="8"/>
  <c r="T364" i="8"/>
  <c r="T365" i="8"/>
  <c r="T366" i="8"/>
  <c r="T367" i="8"/>
  <c r="T368" i="8"/>
  <c r="T369" i="8"/>
  <c r="T370" i="8"/>
  <c r="T371" i="8"/>
  <c r="T372" i="8"/>
  <c r="T373" i="8"/>
  <c r="T374" i="8"/>
  <c r="T375" i="8"/>
  <c r="T376" i="8"/>
  <c r="T377" i="8"/>
  <c r="T378" i="8"/>
  <c r="T379" i="8"/>
  <c r="T380" i="8"/>
  <c r="T381" i="8"/>
  <c r="T382" i="8"/>
  <c r="T383" i="8"/>
  <c r="T384" i="8"/>
  <c r="T385" i="8"/>
  <c r="T386" i="8"/>
  <c r="T387" i="8"/>
  <c r="T388" i="8"/>
  <c r="T389" i="8"/>
  <c r="T390" i="8"/>
  <c r="T391" i="8"/>
  <c r="T392" i="8"/>
  <c r="T393" i="8"/>
  <c r="T394" i="8"/>
  <c r="T395" i="8"/>
  <c r="T396" i="8"/>
  <c r="T397" i="8"/>
  <c r="T398" i="8"/>
  <c r="T399" i="8"/>
  <c r="T400" i="8"/>
  <c r="T401" i="8"/>
  <c r="T402" i="8"/>
  <c r="T403" i="8"/>
  <c r="T404" i="8"/>
  <c r="T405" i="8"/>
  <c r="T406" i="8"/>
  <c r="T407" i="8"/>
  <c r="T408" i="8"/>
  <c r="T409" i="8"/>
  <c r="T410" i="8"/>
  <c r="T411" i="8"/>
  <c r="T412" i="8"/>
  <c r="T413" i="8"/>
  <c r="T414" i="8"/>
  <c r="T415" i="8"/>
  <c r="T416" i="8"/>
  <c r="T417" i="8"/>
  <c r="T418" i="8"/>
  <c r="T419" i="8"/>
  <c r="T420" i="8"/>
  <c r="T421" i="8"/>
  <c r="T422" i="8"/>
  <c r="T423" i="8"/>
  <c r="T424" i="8"/>
  <c r="T425" i="8"/>
  <c r="T426" i="8"/>
  <c r="T427" i="8"/>
  <c r="T428" i="8"/>
  <c r="T429" i="8"/>
  <c r="T430" i="8"/>
  <c r="T431" i="8"/>
  <c r="T432" i="8"/>
  <c r="T433" i="8"/>
  <c r="T434" i="8"/>
  <c r="T435" i="8"/>
  <c r="T436" i="8"/>
  <c r="T437" i="8"/>
  <c r="T438" i="8"/>
  <c r="T439" i="8"/>
  <c r="T440" i="8"/>
  <c r="T441" i="8"/>
  <c r="T442" i="8"/>
  <c r="T443" i="8"/>
  <c r="T444" i="8"/>
  <c r="T445" i="8"/>
  <c r="T446" i="8"/>
  <c r="T447" i="8"/>
  <c r="T448" i="8"/>
  <c r="T449" i="8"/>
  <c r="T450" i="8"/>
  <c r="T451" i="8"/>
  <c r="T452" i="8"/>
  <c r="T453" i="8"/>
  <c r="T454" i="8"/>
  <c r="T455" i="8"/>
  <c r="T456" i="8"/>
  <c r="T457" i="8"/>
  <c r="T458" i="8"/>
  <c r="T459" i="8"/>
  <c r="T460" i="8"/>
  <c r="T461" i="8"/>
  <c r="T462" i="8"/>
  <c r="T463" i="8"/>
  <c r="T464" i="8"/>
  <c r="T465" i="8"/>
  <c r="T466" i="8"/>
  <c r="T467" i="8"/>
  <c r="T468" i="8"/>
  <c r="T469" i="8"/>
  <c r="T470" i="8"/>
  <c r="T471" i="8"/>
  <c r="T472" i="8"/>
  <c r="T473" i="8"/>
  <c r="T474" i="8"/>
  <c r="T475" i="8"/>
  <c r="T476" i="8"/>
  <c r="T477" i="8"/>
  <c r="T478" i="8"/>
  <c r="T479" i="8"/>
  <c r="T480" i="8"/>
  <c r="T481" i="8"/>
  <c r="T482" i="8"/>
  <c r="T483" i="8"/>
  <c r="T484" i="8"/>
  <c r="T485" i="8"/>
  <c r="T486" i="8"/>
  <c r="T487" i="8"/>
  <c r="T488" i="8"/>
  <c r="T489" i="8"/>
  <c r="T490" i="8"/>
  <c r="T491" i="8"/>
  <c r="T492" i="8"/>
  <c r="T493" i="8"/>
  <c r="T494" i="8"/>
  <c r="T495" i="8"/>
  <c r="T496" i="8"/>
  <c r="T497" i="8"/>
  <c r="T498" i="8"/>
  <c r="T499" i="8"/>
  <c r="T500" i="8"/>
  <c r="T501" i="8"/>
  <c r="T502" i="8"/>
  <c r="T503" i="8"/>
  <c r="T504" i="8"/>
  <c r="T505" i="8"/>
  <c r="T506" i="8"/>
  <c r="T507" i="8"/>
  <c r="T508" i="8"/>
  <c r="T509" i="8"/>
  <c r="T510" i="8"/>
  <c r="T511" i="8"/>
  <c r="T512" i="8"/>
  <c r="T513" i="8"/>
  <c r="T514" i="8"/>
  <c r="T515" i="8"/>
  <c r="T516" i="8"/>
  <c r="T517" i="8"/>
  <c r="T518" i="8"/>
  <c r="T519" i="8"/>
  <c r="T520" i="8"/>
  <c r="T521" i="8"/>
  <c r="T522" i="8"/>
  <c r="T523" i="8"/>
  <c r="T524" i="8"/>
  <c r="T525" i="8"/>
  <c r="T526" i="8"/>
  <c r="T527" i="8"/>
  <c r="T528" i="8"/>
  <c r="T529" i="8"/>
  <c r="T530" i="8"/>
  <c r="T531" i="8"/>
  <c r="T532" i="8"/>
  <c r="T533" i="8"/>
  <c r="T534" i="8"/>
  <c r="T535" i="8"/>
  <c r="T536" i="8"/>
  <c r="T537" i="8"/>
  <c r="T538" i="8"/>
  <c r="T539" i="8"/>
  <c r="T540" i="8"/>
  <c r="T541" i="8"/>
  <c r="T542" i="8"/>
  <c r="T543" i="8"/>
  <c r="T544" i="8"/>
  <c r="T545" i="8"/>
  <c r="T546" i="8"/>
  <c r="T547" i="8"/>
  <c r="T548" i="8"/>
  <c r="T549" i="8"/>
  <c r="T550" i="8"/>
  <c r="T551" i="8"/>
  <c r="T552" i="8"/>
  <c r="T553" i="8"/>
  <c r="T554" i="8"/>
  <c r="T555" i="8"/>
  <c r="T556" i="8"/>
  <c r="T557" i="8"/>
  <c r="T558" i="8"/>
  <c r="T559" i="8"/>
  <c r="T560" i="8"/>
  <c r="T561" i="8"/>
  <c r="T562" i="8"/>
  <c r="T563" i="8"/>
  <c r="T564" i="8"/>
  <c r="T565" i="8"/>
  <c r="T566" i="8"/>
  <c r="T567" i="8"/>
  <c r="T568" i="8"/>
  <c r="T569" i="8"/>
  <c r="T570" i="8"/>
  <c r="T571" i="8"/>
  <c r="T572" i="8"/>
  <c r="T573" i="8"/>
  <c r="T574" i="8"/>
  <c r="T575" i="8"/>
  <c r="T576" i="8"/>
  <c r="T577" i="8"/>
  <c r="T578" i="8"/>
  <c r="T579" i="8"/>
  <c r="T580" i="8"/>
  <c r="T581" i="8"/>
  <c r="T582" i="8"/>
  <c r="T583" i="8"/>
  <c r="T584" i="8"/>
  <c r="T585" i="8"/>
  <c r="T586" i="8"/>
  <c r="T587" i="8"/>
  <c r="T588" i="8"/>
  <c r="T589" i="8"/>
  <c r="T590" i="8"/>
  <c r="T591" i="8"/>
  <c r="T592" i="8"/>
  <c r="T593" i="8"/>
  <c r="T594" i="8"/>
  <c r="T595" i="8"/>
  <c r="T596" i="8"/>
  <c r="T597" i="8"/>
  <c r="T598" i="8"/>
  <c r="T599" i="8"/>
  <c r="T600" i="8"/>
  <c r="T601" i="8"/>
  <c r="T602" i="8"/>
  <c r="T603" i="8"/>
  <c r="T604" i="8"/>
  <c r="T605" i="8"/>
  <c r="T606" i="8"/>
  <c r="T607" i="8"/>
  <c r="T608" i="8"/>
  <c r="T609" i="8"/>
  <c r="T610" i="8"/>
  <c r="T611" i="8"/>
  <c r="T612" i="8"/>
  <c r="T613" i="8"/>
  <c r="T614" i="8"/>
  <c r="T615" i="8"/>
  <c r="T616" i="8"/>
  <c r="T617" i="8"/>
  <c r="T618" i="8"/>
  <c r="T619" i="8"/>
  <c r="T620" i="8"/>
  <c r="T621" i="8"/>
  <c r="T622" i="8"/>
  <c r="T623" i="8"/>
  <c r="T624" i="8"/>
  <c r="T625" i="8"/>
  <c r="T626" i="8"/>
  <c r="T627" i="8"/>
  <c r="T628" i="8"/>
  <c r="T629" i="8"/>
  <c r="T630" i="8"/>
  <c r="T631" i="8"/>
  <c r="T632" i="8"/>
  <c r="T633" i="8"/>
  <c r="T634" i="8"/>
  <c r="T635" i="8"/>
  <c r="T636" i="8"/>
  <c r="T637" i="8"/>
  <c r="T638" i="8"/>
  <c r="T639" i="8"/>
  <c r="T640" i="8"/>
  <c r="T641" i="8"/>
  <c r="T642" i="8"/>
  <c r="T643" i="8"/>
  <c r="T644" i="8"/>
  <c r="T645" i="8"/>
  <c r="T646" i="8"/>
  <c r="T647" i="8"/>
  <c r="T648" i="8"/>
  <c r="T649" i="8"/>
  <c r="T650" i="8"/>
  <c r="T651" i="8"/>
  <c r="T652" i="8"/>
  <c r="T653" i="8"/>
  <c r="T654" i="8"/>
  <c r="T655" i="8"/>
  <c r="T656" i="8"/>
  <c r="T657" i="8"/>
  <c r="T658" i="8"/>
  <c r="T659" i="8"/>
  <c r="T660" i="8"/>
  <c r="T661" i="8"/>
  <c r="T662" i="8"/>
  <c r="T663" i="8"/>
  <c r="T664" i="8"/>
  <c r="T665" i="8"/>
  <c r="T666" i="8"/>
  <c r="T667" i="8"/>
  <c r="T668" i="8"/>
  <c r="T669" i="8"/>
  <c r="T670" i="8"/>
  <c r="T671" i="8"/>
  <c r="T672" i="8"/>
  <c r="T673" i="8"/>
  <c r="T674" i="8"/>
  <c r="T675" i="8"/>
  <c r="T676" i="8"/>
  <c r="T677" i="8"/>
  <c r="T678" i="8"/>
  <c r="T679" i="8"/>
  <c r="T680" i="8"/>
  <c r="T681" i="8"/>
  <c r="T682" i="8"/>
  <c r="T683" i="8"/>
  <c r="T684" i="8"/>
  <c r="T685" i="8"/>
  <c r="T686" i="8"/>
  <c r="T687" i="8"/>
  <c r="T688" i="8"/>
  <c r="T689" i="8"/>
  <c r="T690" i="8"/>
  <c r="T691" i="8"/>
  <c r="T692" i="8"/>
  <c r="T693" i="8"/>
  <c r="T694" i="8"/>
  <c r="T695" i="8"/>
  <c r="T696" i="8"/>
  <c r="T697" i="8"/>
  <c r="T698" i="8"/>
  <c r="T699" i="8"/>
  <c r="T700" i="8"/>
  <c r="T701" i="8"/>
  <c r="T702" i="8"/>
  <c r="T703" i="8"/>
  <c r="T704" i="8"/>
  <c r="T705" i="8"/>
  <c r="T706" i="8"/>
  <c r="T707" i="8"/>
  <c r="T708" i="8"/>
  <c r="T709" i="8"/>
  <c r="T710" i="8"/>
  <c r="T711" i="8"/>
  <c r="T712" i="8"/>
  <c r="T713" i="8"/>
  <c r="T714" i="8"/>
  <c r="T715" i="8"/>
  <c r="T716" i="8"/>
  <c r="T717" i="8"/>
  <c r="T718" i="8"/>
  <c r="T719" i="8"/>
  <c r="T720" i="8"/>
  <c r="T721" i="8"/>
  <c r="T722" i="8"/>
  <c r="T723" i="8"/>
  <c r="T724" i="8"/>
  <c r="T725" i="8"/>
  <c r="T726" i="8"/>
  <c r="T727" i="8"/>
  <c r="T728" i="8"/>
  <c r="T729" i="8"/>
  <c r="T730" i="8"/>
  <c r="T731" i="8"/>
  <c r="T732" i="8"/>
  <c r="T733" i="8"/>
  <c r="T734" i="8"/>
  <c r="T735" i="8"/>
  <c r="T736" i="8"/>
  <c r="T737" i="8"/>
  <c r="T738" i="8"/>
  <c r="T739" i="8"/>
  <c r="T740" i="8"/>
  <c r="T741" i="8"/>
  <c r="T742" i="8"/>
  <c r="T743" i="8"/>
  <c r="T744" i="8"/>
  <c r="T745" i="8"/>
  <c r="T746" i="8"/>
  <c r="T747" i="8"/>
  <c r="T748" i="8"/>
  <c r="T749" i="8"/>
  <c r="T750" i="8"/>
  <c r="T751" i="8"/>
  <c r="T752" i="8"/>
  <c r="T753" i="8"/>
  <c r="T754" i="8"/>
  <c r="T755" i="8"/>
  <c r="T756" i="8"/>
  <c r="T757" i="8"/>
  <c r="T758" i="8"/>
  <c r="T759" i="8"/>
  <c r="T760" i="8"/>
  <c r="T761" i="8"/>
  <c r="T762" i="8"/>
  <c r="T763" i="8"/>
  <c r="T764" i="8"/>
  <c r="T765" i="8"/>
  <c r="T766" i="8"/>
  <c r="T767" i="8"/>
  <c r="T768" i="8"/>
  <c r="T769" i="8"/>
  <c r="T770" i="8"/>
  <c r="T771" i="8"/>
  <c r="T772" i="8"/>
  <c r="T773" i="8"/>
  <c r="T774" i="8"/>
  <c r="T775" i="8"/>
  <c r="T776" i="8"/>
  <c r="T777" i="8"/>
  <c r="T778" i="8"/>
  <c r="T779" i="8"/>
  <c r="T780" i="8"/>
  <c r="T781" i="8"/>
  <c r="T782" i="8"/>
  <c r="T783" i="8"/>
  <c r="T784" i="8"/>
  <c r="T785" i="8"/>
  <c r="T786" i="8"/>
  <c r="T787" i="8"/>
  <c r="T788" i="8"/>
  <c r="T789" i="8"/>
  <c r="T790" i="8"/>
  <c r="T791" i="8"/>
  <c r="T792" i="8"/>
  <c r="T793" i="8"/>
  <c r="T794" i="8"/>
  <c r="T795" i="8"/>
  <c r="T796" i="8"/>
  <c r="T797" i="8"/>
  <c r="T798" i="8"/>
  <c r="T799" i="8"/>
  <c r="T800" i="8"/>
  <c r="T801" i="8"/>
  <c r="T802" i="8"/>
  <c r="T803" i="8"/>
  <c r="T804" i="8"/>
  <c r="T805" i="8"/>
  <c r="T806" i="8"/>
  <c r="T807" i="8"/>
  <c r="T808" i="8"/>
  <c r="T809" i="8"/>
  <c r="T810" i="8"/>
  <c r="T811" i="8"/>
  <c r="T812" i="8"/>
  <c r="T813" i="8"/>
  <c r="T814" i="8"/>
  <c r="T815" i="8"/>
  <c r="T816" i="8"/>
  <c r="T817" i="8"/>
  <c r="T818" i="8"/>
  <c r="T819" i="8"/>
  <c r="T820" i="8"/>
  <c r="T821" i="8"/>
  <c r="T822" i="8"/>
  <c r="T823" i="8"/>
  <c r="T824" i="8"/>
  <c r="T825" i="8"/>
  <c r="T826" i="8"/>
  <c r="T827" i="8"/>
  <c r="T828" i="8"/>
  <c r="T829" i="8"/>
  <c r="T830" i="8"/>
  <c r="T831" i="8"/>
  <c r="T832" i="8"/>
  <c r="T833" i="8"/>
  <c r="T834" i="8"/>
  <c r="T835" i="8"/>
  <c r="T836" i="8"/>
  <c r="T837" i="8"/>
  <c r="T838" i="8"/>
  <c r="T839" i="8"/>
  <c r="T840" i="8"/>
  <c r="T841" i="8"/>
  <c r="T842" i="8"/>
  <c r="T843" i="8"/>
  <c r="T844" i="8"/>
  <c r="T845" i="8"/>
  <c r="T846" i="8"/>
  <c r="T847" i="8"/>
  <c r="T848" i="8"/>
  <c r="T849" i="8"/>
  <c r="T850" i="8"/>
  <c r="T851" i="8"/>
  <c r="T852" i="8"/>
  <c r="T853" i="8"/>
  <c r="T854" i="8"/>
  <c r="T855" i="8"/>
  <c r="T856" i="8"/>
  <c r="T857" i="8"/>
  <c r="T858" i="8"/>
  <c r="T859" i="8"/>
  <c r="T860" i="8"/>
  <c r="T861" i="8"/>
  <c r="T862" i="8"/>
  <c r="T863" i="8"/>
  <c r="T864" i="8"/>
  <c r="T865" i="8"/>
  <c r="T866" i="8"/>
  <c r="T867" i="8"/>
  <c r="T868" i="8"/>
  <c r="T869" i="8"/>
  <c r="T870" i="8"/>
  <c r="T871" i="8"/>
  <c r="T872" i="8"/>
  <c r="T873" i="8"/>
  <c r="T874" i="8"/>
  <c r="T875" i="8"/>
  <c r="T876" i="8"/>
  <c r="T877" i="8"/>
  <c r="T878" i="8"/>
  <c r="T879" i="8"/>
  <c r="T880" i="8"/>
  <c r="T881" i="8"/>
  <c r="T882" i="8"/>
  <c r="T883" i="8"/>
  <c r="T884" i="8"/>
  <c r="T885" i="8"/>
  <c r="T886" i="8"/>
  <c r="T887" i="8"/>
  <c r="T888" i="8"/>
  <c r="T889" i="8"/>
  <c r="T890" i="8"/>
  <c r="T891" i="8"/>
  <c r="T892" i="8"/>
  <c r="T893" i="8"/>
  <c r="T894" i="8"/>
  <c r="T895" i="8"/>
  <c r="T896" i="8"/>
  <c r="T897" i="8"/>
  <c r="T898" i="8"/>
  <c r="T899" i="8"/>
  <c r="T900" i="8"/>
  <c r="T901" i="8"/>
  <c r="T902" i="8"/>
  <c r="T903" i="8"/>
  <c r="T904" i="8"/>
  <c r="T905" i="8"/>
  <c r="T906" i="8"/>
  <c r="T907" i="8"/>
  <c r="T908" i="8"/>
  <c r="T909" i="8"/>
  <c r="T910" i="8"/>
  <c r="T911" i="8"/>
  <c r="T912" i="8"/>
  <c r="T913" i="8"/>
  <c r="T914" i="8"/>
  <c r="T915" i="8"/>
  <c r="T916" i="8"/>
  <c r="T917" i="8"/>
  <c r="T918" i="8"/>
  <c r="T919" i="8"/>
  <c r="T920" i="8"/>
  <c r="T921" i="8"/>
  <c r="T922" i="8"/>
  <c r="T923" i="8"/>
  <c r="T924" i="8"/>
  <c r="T925" i="8"/>
  <c r="T926" i="8"/>
  <c r="T927" i="8"/>
  <c r="T928" i="8"/>
  <c r="T929" i="8"/>
  <c r="T930" i="8"/>
  <c r="T931" i="8"/>
  <c r="T932" i="8"/>
  <c r="T933" i="8"/>
  <c r="T934" i="8"/>
  <c r="T935" i="8"/>
  <c r="T936" i="8"/>
  <c r="T937" i="8"/>
  <c r="T938" i="8"/>
  <c r="T939" i="8"/>
  <c r="T940" i="8"/>
  <c r="T941" i="8"/>
  <c r="T942" i="8"/>
  <c r="T943" i="8"/>
  <c r="T944" i="8"/>
  <c r="T945" i="8"/>
  <c r="T946" i="8"/>
  <c r="T947" i="8"/>
  <c r="T948" i="8"/>
  <c r="T949" i="8"/>
  <c r="T950" i="8"/>
  <c r="T951" i="8"/>
  <c r="T952" i="8"/>
  <c r="T953" i="8"/>
  <c r="T954" i="8"/>
  <c r="T955" i="8"/>
  <c r="T956" i="8"/>
  <c r="T957" i="8"/>
  <c r="T958" i="8"/>
  <c r="T959" i="8"/>
  <c r="T960" i="8"/>
  <c r="T961" i="8"/>
  <c r="T962" i="8"/>
  <c r="T963" i="8"/>
  <c r="T964" i="8"/>
  <c r="T965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AU5" i="5" l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U104" i="5" s="1"/>
  <c r="AU105" i="5" s="1"/>
  <c r="AV5" i="5"/>
  <c r="AV6" i="5" s="1"/>
  <c r="AV7" i="5" s="1"/>
  <c r="AV8" i="5" s="1"/>
  <c r="AV9" i="5" s="1"/>
  <c r="AV10" i="5" s="1"/>
  <c r="AV11" i="5" s="1"/>
  <c r="AV12" i="5" s="1"/>
  <c r="AV13" i="5" s="1"/>
  <c r="AV14" i="5" s="1"/>
  <c r="AV15" i="5" s="1"/>
  <c r="AV16" i="5" s="1"/>
  <c r="AV17" i="5" s="1"/>
  <c r="AV18" i="5" s="1"/>
  <c r="AV19" i="5" s="1"/>
  <c r="AV20" i="5" s="1"/>
  <c r="AV21" i="5" s="1"/>
  <c r="AV22" i="5" s="1"/>
  <c r="AV23" i="5" s="1"/>
  <c r="AV24" i="5" s="1"/>
  <c r="AV25" i="5" s="1"/>
  <c r="AV26" i="5" s="1"/>
  <c r="AV27" i="5" s="1"/>
  <c r="AV28" i="5" s="1"/>
  <c r="AV29" i="5" s="1"/>
  <c r="AV30" i="5" s="1"/>
  <c r="AV31" i="5" s="1"/>
  <c r="AV32" i="5" s="1"/>
  <c r="AV33" i="5" s="1"/>
  <c r="AV34" i="5" s="1"/>
  <c r="AV35" i="5" s="1"/>
  <c r="AV36" i="5" s="1"/>
  <c r="AV37" i="5" s="1"/>
  <c r="AV38" i="5" s="1"/>
  <c r="AV39" i="5" s="1"/>
  <c r="AV40" i="5" s="1"/>
  <c r="AV41" i="5" s="1"/>
  <c r="AV42" i="5" s="1"/>
  <c r="AV43" i="5" s="1"/>
  <c r="AV44" i="5" s="1"/>
  <c r="AV45" i="5" s="1"/>
  <c r="AV46" i="5" s="1"/>
  <c r="AV47" i="5" s="1"/>
  <c r="AV48" i="5" s="1"/>
  <c r="AV49" i="5" s="1"/>
  <c r="AV50" i="5" s="1"/>
  <c r="AV51" i="5" s="1"/>
  <c r="AV52" i="5" s="1"/>
  <c r="AV53" i="5" s="1"/>
  <c r="AV54" i="5" s="1"/>
  <c r="AV55" i="5" s="1"/>
  <c r="AV56" i="5" s="1"/>
  <c r="AV57" i="5" s="1"/>
  <c r="AV58" i="5" s="1"/>
  <c r="AV59" i="5" s="1"/>
  <c r="AV60" i="5" s="1"/>
  <c r="AV61" i="5" s="1"/>
  <c r="AV62" i="5" s="1"/>
  <c r="AV63" i="5" s="1"/>
  <c r="AV64" i="5" s="1"/>
  <c r="AV65" i="5" s="1"/>
  <c r="AV66" i="5" s="1"/>
  <c r="AV67" i="5" s="1"/>
  <c r="AV68" i="5" s="1"/>
  <c r="AV69" i="5" s="1"/>
  <c r="AV70" i="5" s="1"/>
  <c r="AV71" i="5" s="1"/>
  <c r="AV72" i="5" s="1"/>
  <c r="AV73" i="5" s="1"/>
  <c r="AV74" i="5" s="1"/>
  <c r="AV75" i="5" s="1"/>
  <c r="AV76" i="5" s="1"/>
  <c r="AV77" i="5" s="1"/>
  <c r="AV78" i="5" s="1"/>
  <c r="AV79" i="5" s="1"/>
  <c r="AV80" i="5" s="1"/>
  <c r="AV81" i="5" s="1"/>
  <c r="AV82" i="5" s="1"/>
  <c r="AV83" i="5" s="1"/>
  <c r="AV84" i="5" s="1"/>
  <c r="AV85" i="5" s="1"/>
  <c r="AV86" i="5" s="1"/>
  <c r="AV87" i="5" s="1"/>
  <c r="AV88" i="5" s="1"/>
  <c r="AV89" i="5" s="1"/>
  <c r="AV90" i="5" s="1"/>
  <c r="AV91" i="5" s="1"/>
  <c r="AV92" i="5" s="1"/>
  <c r="AV93" i="5" s="1"/>
  <c r="AV94" i="5" s="1"/>
  <c r="AV95" i="5" s="1"/>
  <c r="AV96" i="5" s="1"/>
  <c r="AV97" i="5" s="1"/>
  <c r="AV98" i="5" s="1"/>
  <c r="AV99" i="5" s="1"/>
  <c r="AV100" i="5" s="1"/>
  <c r="AV101" i="5" s="1"/>
  <c r="AV102" i="5" s="1"/>
  <c r="AV103" i="5" s="1"/>
  <c r="AV104" i="5" s="1"/>
  <c r="AV105" i="5" s="1"/>
  <c r="AV106" i="5" s="1"/>
  <c r="AV107" i="5" s="1"/>
  <c r="AV108" i="5" s="1"/>
  <c r="AV109" i="5" s="1"/>
  <c r="AV110" i="5" s="1"/>
  <c r="AV111" i="5" s="1"/>
  <c r="AV112" i="5" s="1"/>
  <c r="AV113" i="5" s="1"/>
  <c r="AV114" i="5" s="1"/>
  <c r="AV115" i="5" s="1"/>
  <c r="AV116" i="5" s="1"/>
  <c r="AV117" i="5" s="1"/>
  <c r="AV118" i="5" s="1"/>
  <c r="AV119" i="5" s="1"/>
  <c r="AV120" i="5" s="1"/>
  <c r="AV121" i="5" s="1"/>
  <c r="AV122" i="5" s="1"/>
  <c r="AV123" i="5" s="1"/>
  <c r="AV124" i="5" s="1"/>
  <c r="AV125" i="5" s="1"/>
  <c r="AV126" i="5" s="1"/>
  <c r="AV127" i="5" s="1"/>
  <c r="AV128" i="5" s="1"/>
  <c r="AV129" i="5" s="1"/>
  <c r="AV130" i="5" s="1"/>
  <c r="AV131" i="5" s="1"/>
  <c r="AV132" i="5" s="1"/>
  <c r="AV133" i="5" s="1"/>
  <c r="AV134" i="5" s="1"/>
  <c r="AV135" i="5" s="1"/>
  <c r="AV136" i="5" s="1"/>
  <c r="AV137" i="5" s="1"/>
  <c r="AV138" i="5" s="1"/>
  <c r="AV139" i="5" s="1"/>
  <c r="AV140" i="5" s="1"/>
  <c r="AV141" i="5" s="1"/>
  <c r="AV142" i="5" s="1"/>
  <c r="AV143" i="5" s="1"/>
  <c r="AV144" i="5" s="1"/>
  <c r="AV145" i="5" s="1"/>
  <c r="AV146" i="5" s="1"/>
  <c r="AV147" i="5" s="1"/>
  <c r="AV148" i="5" s="1"/>
  <c r="AV149" i="5" s="1"/>
  <c r="AV150" i="5" s="1"/>
  <c r="AV151" i="5" s="1"/>
  <c r="AV152" i="5" s="1"/>
  <c r="AV153" i="5" s="1"/>
  <c r="AV154" i="5" s="1"/>
  <c r="AV155" i="5" s="1"/>
  <c r="AV156" i="5" s="1"/>
  <c r="AV157" i="5" s="1"/>
  <c r="AV158" i="5" s="1"/>
  <c r="AV159" i="5" s="1"/>
  <c r="AV160" i="5" s="1"/>
  <c r="AV161" i="5" s="1"/>
  <c r="AV162" i="5" s="1"/>
  <c r="AV163" i="5" s="1"/>
  <c r="AV164" i="5" s="1"/>
  <c r="AV165" i="5" s="1"/>
  <c r="AV166" i="5" s="1"/>
  <c r="AV167" i="5" s="1"/>
  <c r="AV168" i="5" s="1"/>
  <c r="AV169" i="5" s="1"/>
  <c r="AV170" i="5" s="1"/>
  <c r="AV171" i="5" s="1"/>
  <c r="AV172" i="5" s="1"/>
  <c r="AV173" i="5" s="1"/>
  <c r="AV174" i="5" s="1"/>
  <c r="AV175" i="5" s="1"/>
  <c r="AV176" i="5" s="1"/>
  <c r="AV177" i="5" s="1"/>
  <c r="AV178" i="5" s="1"/>
  <c r="AV179" i="5" s="1"/>
  <c r="AV180" i="5" s="1"/>
  <c r="AV181" i="5" s="1"/>
  <c r="AV182" i="5" s="1"/>
  <c r="AV183" i="5" s="1"/>
  <c r="AV184" i="5" s="1"/>
  <c r="AV185" i="5" s="1"/>
  <c r="AV186" i="5" s="1"/>
  <c r="AV187" i="5" s="1"/>
  <c r="AV188" i="5" s="1"/>
  <c r="AV189" i="5" s="1"/>
  <c r="AV190" i="5" s="1"/>
  <c r="AV191" i="5" s="1"/>
  <c r="AV192" i="5" s="1"/>
  <c r="AV193" i="5" s="1"/>
  <c r="AV194" i="5" s="1"/>
  <c r="AV195" i="5" s="1"/>
  <c r="AV196" i="5" s="1"/>
  <c r="AV197" i="5" s="1"/>
  <c r="AV198" i="5" s="1"/>
  <c r="AV199" i="5" s="1"/>
  <c r="AV200" i="5" s="1"/>
  <c r="AV201" i="5" s="1"/>
  <c r="AV202" i="5" s="1"/>
  <c r="AV203" i="5" s="1"/>
  <c r="AV204" i="5" s="1"/>
  <c r="AV205" i="5" s="1"/>
  <c r="AV206" i="5" s="1"/>
  <c r="AV207" i="5" s="1"/>
  <c r="AV208" i="5" s="1"/>
  <c r="AV209" i="5" s="1"/>
  <c r="AV210" i="5" s="1"/>
  <c r="AV211" i="5" s="1"/>
  <c r="AV212" i="5" s="1"/>
  <c r="AV213" i="5" s="1"/>
  <c r="AV214" i="5" s="1"/>
  <c r="AV215" i="5" s="1"/>
  <c r="AV216" i="5" s="1"/>
  <c r="AV217" i="5" s="1"/>
  <c r="AV218" i="5" s="1"/>
  <c r="AV219" i="5" s="1"/>
  <c r="AV220" i="5" s="1"/>
  <c r="AV221" i="5" s="1"/>
  <c r="AV222" i="5" s="1"/>
  <c r="AV223" i="5" s="1"/>
  <c r="AV224" i="5" s="1"/>
  <c r="AV225" i="5" s="1"/>
  <c r="AV226" i="5" s="1"/>
  <c r="AV227" i="5" s="1"/>
  <c r="AV228" i="5" s="1"/>
  <c r="AV229" i="5" s="1"/>
  <c r="AV230" i="5" s="1"/>
  <c r="AV231" i="5" s="1"/>
  <c r="AV232" i="5" s="1"/>
  <c r="AV233" i="5" s="1"/>
  <c r="AV234" i="5" s="1"/>
  <c r="AV235" i="5" s="1"/>
  <c r="AV236" i="5" s="1"/>
  <c r="AV237" i="5" s="1"/>
  <c r="AV238" i="5" s="1"/>
  <c r="AV239" i="5" s="1"/>
  <c r="AV240" i="5" s="1"/>
  <c r="AV241" i="5" s="1"/>
  <c r="AV242" i="5" s="1"/>
  <c r="AV243" i="5" s="1"/>
  <c r="AV244" i="5" s="1"/>
  <c r="AV245" i="5" s="1"/>
  <c r="AV246" i="5" s="1"/>
  <c r="AV247" i="5" s="1"/>
  <c r="AV248" i="5" s="1"/>
  <c r="AV249" i="5" s="1"/>
  <c r="AV250" i="5" s="1"/>
  <c r="AV251" i="5" s="1"/>
  <c r="AV252" i="5" s="1"/>
  <c r="AV253" i="5" s="1"/>
  <c r="AV254" i="5" s="1"/>
  <c r="AV255" i="5" s="1"/>
  <c r="AV256" i="5" s="1"/>
  <c r="AV257" i="5" s="1"/>
  <c r="AV258" i="5" s="1"/>
  <c r="AV259" i="5" s="1"/>
  <c r="AV260" i="5" s="1"/>
  <c r="AV261" i="5" s="1"/>
  <c r="AV262" i="5" s="1"/>
  <c r="AV263" i="5" s="1"/>
  <c r="AV264" i="5" s="1"/>
  <c r="AV265" i="5" s="1"/>
  <c r="AV266" i="5" s="1"/>
  <c r="AV267" i="5" s="1"/>
  <c r="AV268" i="5" s="1"/>
  <c r="AV269" i="5" s="1"/>
  <c r="AV270" i="5" s="1"/>
  <c r="AV271" i="5" s="1"/>
  <c r="AV272" i="5" s="1"/>
  <c r="AV273" i="5" s="1"/>
  <c r="AV274" i="5" s="1"/>
  <c r="AV275" i="5" s="1"/>
  <c r="AV276" i="5" s="1"/>
  <c r="AV277" i="5" s="1"/>
  <c r="AV278" i="5" s="1"/>
  <c r="AV279" i="5" s="1"/>
  <c r="AV280" i="5" s="1"/>
  <c r="AV281" i="5" s="1"/>
  <c r="AV282" i="5" s="1"/>
  <c r="AV283" i="5" s="1"/>
  <c r="AV284" i="5" s="1"/>
  <c r="AV285" i="5" s="1"/>
  <c r="AV286" i="5" s="1"/>
  <c r="AV287" i="5" s="1"/>
  <c r="AV288" i="5" s="1"/>
  <c r="AV289" i="5" s="1"/>
  <c r="AV290" i="5" s="1"/>
  <c r="AV291" i="5" s="1"/>
  <c r="AV292" i="5" s="1"/>
  <c r="AV293" i="5" s="1"/>
  <c r="AV294" i="5" s="1"/>
  <c r="AV295" i="5" s="1"/>
  <c r="AV296" i="5" s="1"/>
  <c r="AV297" i="5" s="1"/>
  <c r="AV298" i="5" s="1"/>
  <c r="AV299" i="5" s="1"/>
  <c r="AV300" i="5" s="1"/>
  <c r="AV301" i="5" s="1"/>
  <c r="AV302" i="5" s="1"/>
  <c r="AV303" i="5" s="1"/>
  <c r="AV304" i="5" s="1"/>
  <c r="AV305" i="5" s="1"/>
  <c r="AV306" i="5" s="1"/>
  <c r="AV307" i="5" s="1"/>
  <c r="AV308" i="5" s="1"/>
  <c r="AV309" i="5" s="1"/>
  <c r="AV310" i="5" s="1"/>
  <c r="AV311" i="5" s="1"/>
  <c r="AV312" i="5" s="1"/>
  <c r="AV313" i="5" s="1"/>
  <c r="AV314" i="5" s="1"/>
  <c r="AV315" i="5" s="1"/>
  <c r="AV316" i="5" s="1"/>
  <c r="AV317" i="5" s="1"/>
  <c r="AV318" i="5" s="1"/>
  <c r="AV319" i="5" s="1"/>
  <c r="AV320" i="5" s="1"/>
  <c r="AV321" i="5" s="1"/>
  <c r="AV322" i="5" s="1"/>
  <c r="AV323" i="5" s="1"/>
  <c r="AV324" i="5" s="1"/>
  <c r="AV325" i="5" s="1"/>
  <c r="AV326" i="5" s="1"/>
  <c r="AV327" i="5" s="1"/>
  <c r="AV328" i="5" s="1"/>
  <c r="AV329" i="5" s="1"/>
  <c r="AV330" i="5" s="1"/>
  <c r="AV331" i="5" s="1"/>
  <c r="AV332" i="5" s="1"/>
  <c r="AV333" i="5" s="1"/>
  <c r="AV334" i="5" s="1"/>
  <c r="AV335" i="5" s="1"/>
  <c r="AV336" i="5" s="1"/>
  <c r="AV337" i="5" s="1"/>
  <c r="AV338" i="5" s="1"/>
  <c r="AV339" i="5" s="1"/>
  <c r="AV340" i="5" s="1"/>
  <c r="AV341" i="5" s="1"/>
  <c r="AV342" i="5" s="1"/>
  <c r="AV343" i="5" s="1"/>
  <c r="AV344" i="5" s="1"/>
  <c r="AV345" i="5" s="1"/>
  <c r="AV346" i="5" s="1"/>
  <c r="AV347" i="5" s="1"/>
  <c r="AV348" i="5" s="1"/>
  <c r="AV349" i="5" s="1"/>
  <c r="AV350" i="5" s="1"/>
  <c r="AV351" i="5" s="1"/>
  <c r="AV352" i="5" s="1"/>
  <c r="AV353" i="5" s="1"/>
  <c r="AV354" i="5" s="1"/>
  <c r="AV355" i="5" s="1"/>
  <c r="AV356" i="5" s="1"/>
  <c r="AV357" i="5" s="1"/>
  <c r="AV358" i="5" s="1"/>
  <c r="AV359" i="5" s="1"/>
  <c r="AV360" i="5" s="1"/>
  <c r="AV361" i="5" s="1"/>
  <c r="AV362" i="5" s="1"/>
  <c r="AV363" i="5" s="1"/>
  <c r="AV364" i="5" s="1"/>
  <c r="AV365" i="5" s="1"/>
  <c r="AV366" i="5" s="1"/>
  <c r="AV367" i="5" s="1"/>
  <c r="AV368" i="5" s="1"/>
  <c r="AV369" i="5" s="1"/>
  <c r="AV370" i="5" s="1"/>
  <c r="AV371" i="5" s="1"/>
  <c r="AV372" i="5" s="1"/>
  <c r="AV373" i="5" s="1"/>
  <c r="AV374" i="5" s="1"/>
  <c r="AV375" i="5" s="1"/>
  <c r="AV376" i="5" s="1"/>
  <c r="AV377" i="5" s="1"/>
  <c r="AV378" i="5" s="1"/>
  <c r="AV379" i="5" s="1"/>
  <c r="AV380" i="5" s="1"/>
  <c r="AV381" i="5" s="1"/>
  <c r="AV382" i="5" s="1"/>
  <c r="AV383" i="5" s="1"/>
  <c r="AV384" i="5" s="1"/>
  <c r="AV385" i="5" s="1"/>
  <c r="AV386" i="5" s="1"/>
  <c r="AV387" i="5" s="1"/>
  <c r="AV388" i="5" s="1"/>
  <c r="AV389" i="5" s="1"/>
  <c r="AV390" i="5" s="1"/>
  <c r="AV391" i="5" s="1"/>
  <c r="AV392" i="5" s="1"/>
  <c r="AV393" i="5" s="1"/>
  <c r="AV394" i="5" s="1"/>
  <c r="AV395" i="5" s="1"/>
  <c r="AV396" i="5" s="1"/>
  <c r="AV397" i="5" s="1"/>
  <c r="AV398" i="5" s="1"/>
  <c r="AV399" i="5" s="1"/>
  <c r="AV400" i="5" s="1"/>
  <c r="AV401" i="5" s="1"/>
  <c r="AV402" i="5" s="1"/>
  <c r="AV403" i="5" s="1"/>
  <c r="AV404" i="5" s="1"/>
  <c r="AV405" i="5" s="1"/>
  <c r="AV406" i="5" s="1"/>
  <c r="AV407" i="5" s="1"/>
  <c r="AV408" i="5" s="1"/>
  <c r="AV409" i="5" s="1"/>
  <c r="AV410" i="5" s="1"/>
  <c r="AV411" i="5" s="1"/>
  <c r="AV412" i="5" s="1"/>
  <c r="AV413" i="5" s="1"/>
  <c r="AV414" i="5" s="1"/>
  <c r="AV415" i="5" s="1"/>
  <c r="AV416" i="5" s="1"/>
  <c r="AV417" i="5" s="1"/>
  <c r="AV418" i="5" s="1"/>
  <c r="AV419" i="5" s="1"/>
  <c r="AV420" i="5" s="1"/>
  <c r="AV421" i="5" s="1"/>
  <c r="AV422" i="5" s="1"/>
  <c r="AV423" i="5" s="1"/>
  <c r="AV424" i="5" s="1"/>
  <c r="AV425" i="5" s="1"/>
  <c r="AV426" i="5" s="1"/>
  <c r="AV427" i="5" s="1"/>
  <c r="AV428" i="5" s="1"/>
  <c r="AV429" i="5" s="1"/>
  <c r="AV430" i="5" s="1"/>
  <c r="AV431" i="5" s="1"/>
  <c r="AV432" i="5" s="1"/>
  <c r="AV433" i="5" s="1"/>
  <c r="AV434" i="5" s="1"/>
  <c r="AV435" i="5" s="1"/>
  <c r="AV436" i="5" s="1"/>
  <c r="AV437" i="5" s="1"/>
  <c r="AV438" i="5" s="1"/>
  <c r="AV439" i="5" s="1"/>
  <c r="AV440" i="5" s="1"/>
  <c r="AV441" i="5" s="1"/>
  <c r="AV442" i="5" s="1"/>
  <c r="AV443" i="5" s="1"/>
  <c r="AV444" i="5" s="1"/>
  <c r="AV445" i="5" s="1"/>
  <c r="AV446" i="5" s="1"/>
  <c r="AV447" i="5" s="1"/>
  <c r="AV448" i="5" s="1"/>
  <c r="AV449" i="5" s="1"/>
  <c r="AV450" i="5" s="1"/>
  <c r="AV451" i="5" s="1"/>
  <c r="AV452" i="5" s="1"/>
  <c r="AV453" i="5" s="1"/>
  <c r="AV454" i="5" s="1"/>
  <c r="AV455" i="5" s="1"/>
  <c r="AV456" i="5" s="1"/>
  <c r="AV457" i="5" s="1"/>
  <c r="AV458" i="5" s="1"/>
  <c r="AV459" i="5" s="1"/>
  <c r="AV460" i="5" s="1"/>
  <c r="AV461" i="5" s="1"/>
  <c r="AV462" i="5" s="1"/>
  <c r="AV463" i="5" s="1"/>
  <c r="AV464" i="5" s="1"/>
  <c r="AV465" i="5" s="1"/>
  <c r="AV466" i="5" s="1"/>
  <c r="AV467" i="5" s="1"/>
  <c r="AV468" i="5" s="1"/>
  <c r="AV469" i="5" s="1"/>
  <c r="AV470" i="5" s="1"/>
  <c r="AV471" i="5" s="1"/>
  <c r="AV472" i="5" s="1"/>
  <c r="AV473" i="5" s="1"/>
  <c r="AV474" i="5" s="1"/>
  <c r="AV475" i="5" s="1"/>
  <c r="AV476" i="5" s="1"/>
  <c r="AV477" i="5" s="1"/>
  <c r="AV478" i="5" s="1"/>
  <c r="AV479" i="5" s="1"/>
  <c r="AV480" i="5" s="1"/>
  <c r="AV481" i="5" s="1"/>
  <c r="AV482" i="5" s="1"/>
  <c r="AV483" i="5" s="1"/>
  <c r="AV484" i="5" s="1"/>
  <c r="AV485" i="5" s="1"/>
  <c r="AV486" i="5" s="1"/>
  <c r="AV487" i="5" s="1"/>
  <c r="AV488" i="5" s="1"/>
  <c r="AV489" i="5" s="1"/>
  <c r="AV490" i="5" s="1"/>
  <c r="AV491" i="5" s="1"/>
  <c r="AV492" i="5" s="1"/>
  <c r="AV493" i="5" s="1"/>
  <c r="AV494" i="5" s="1"/>
  <c r="AV495" i="5" s="1"/>
  <c r="AV496" i="5" s="1"/>
  <c r="AV497" i="5" s="1"/>
  <c r="AV498" i="5" s="1"/>
  <c r="AV499" i="5" s="1"/>
  <c r="AV500" i="5" s="1"/>
  <c r="AV501" i="5" s="1"/>
  <c r="AV502" i="5" s="1"/>
  <c r="AV503" i="5" s="1"/>
  <c r="AV504" i="5" s="1"/>
  <c r="AV505" i="5" s="1"/>
  <c r="AV506" i="5" s="1"/>
  <c r="AV507" i="5" s="1"/>
  <c r="AV508" i="5" s="1"/>
  <c r="AV509" i="5" s="1"/>
  <c r="AV510" i="5" s="1"/>
  <c r="AV511" i="5" s="1"/>
  <c r="AV512" i="5" s="1"/>
  <c r="AV513" i="5" s="1"/>
  <c r="AV514" i="5" s="1"/>
  <c r="AV515" i="5" s="1"/>
  <c r="AV516" i="5" s="1"/>
  <c r="AV517" i="5" s="1"/>
  <c r="AV518" i="5" s="1"/>
  <c r="AV519" i="5" s="1"/>
  <c r="AV520" i="5" s="1"/>
  <c r="AV521" i="5" s="1"/>
  <c r="AV522" i="5" s="1"/>
  <c r="AV523" i="5" s="1"/>
  <c r="AV524" i="5" s="1"/>
  <c r="AV525" i="5" s="1"/>
  <c r="AV526" i="5" s="1"/>
  <c r="AV527" i="5" s="1"/>
  <c r="AV528" i="5" s="1"/>
  <c r="AV529" i="5" s="1"/>
  <c r="AV530" i="5" s="1"/>
  <c r="AV531" i="5" s="1"/>
  <c r="AV532" i="5" s="1"/>
  <c r="AV533" i="5" s="1"/>
  <c r="AV534" i="5" s="1"/>
  <c r="AV535" i="5" s="1"/>
  <c r="AV536" i="5" s="1"/>
  <c r="AV537" i="5" s="1"/>
  <c r="AV538" i="5" s="1"/>
  <c r="AV539" i="5" s="1"/>
  <c r="AV540" i="5" s="1"/>
  <c r="AV541" i="5" s="1"/>
  <c r="AV542" i="5" s="1"/>
  <c r="AV543" i="5" s="1"/>
  <c r="AV544" i="5" s="1"/>
  <c r="AV545" i="5" s="1"/>
  <c r="AV546" i="5" s="1"/>
  <c r="AV547" i="5" s="1"/>
  <c r="AV548" i="5" s="1"/>
  <c r="AV549" i="5" s="1"/>
  <c r="AV550" i="5" s="1"/>
  <c r="AV551" i="5" s="1"/>
  <c r="AV552" i="5" s="1"/>
  <c r="AV553" i="5" s="1"/>
  <c r="AV554" i="5" s="1"/>
  <c r="AV555" i="5" s="1"/>
  <c r="AV556" i="5" s="1"/>
  <c r="AV557" i="5" s="1"/>
  <c r="AV558" i="5" s="1"/>
  <c r="AV559" i="5" s="1"/>
  <c r="AV560" i="5" s="1"/>
  <c r="AV561" i="5" s="1"/>
  <c r="AV562" i="5" s="1"/>
  <c r="AV563" i="5" s="1"/>
  <c r="AV564" i="5" s="1"/>
  <c r="AV565" i="5" s="1"/>
  <c r="AV566" i="5" s="1"/>
  <c r="AV567" i="5" s="1"/>
  <c r="AV568" i="5" s="1"/>
  <c r="AV569" i="5" s="1"/>
  <c r="AV570" i="5" s="1"/>
  <c r="AV571" i="5" s="1"/>
  <c r="AV572" i="5" s="1"/>
  <c r="AV573" i="5" s="1"/>
  <c r="AV574" i="5" s="1"/>
  <c r="AV575" i="5" s="1"/>
  <c r="AV576" i="5" s="1"/>
  <c r="AV577" i="5" s="1"/>
  <c r="AV578" i="5" s="1"/>
  <c r="AV579" i="5" s="1"/>
  <c r="AV580" i="5" s="1"/>
  <c r="AV581" i="5" s="1"/>
  <c r="AV582" i="5" s="1"/>
  <c r="AV583" i="5" s="1"/>
  <c r="AV584" i="5" s="1"/>
  <c r="AV585" i="5" s="1"/>
  <c r="AV586" i="5" s="1"/>
  <c r="AV587" i="5" s="1"/>
  <c r="AV588" i="5" s="1"/>
  <c r="AV589" i="5" s="1"/>
  <c r="AV590" i="5" s="1"/>
  <c r="AV591" i="5" s="1"/>
  <c r="AV592" i="5" s="1"/>
  <c r="AV593" i="5" s="1"/>
  <c r="AV594" i="5" s="1"/>
  <c r="AV595" i="5" s="1"/>
  <c r="AV596" i="5" s="1"/>
  <c r="AV597" i="5" s="1"/>
  <c r="AV598" i="5" s="1"/>
  <c r="AV599" i="5" s="1"/>
  <c r="AV600" i="5" s="1"/>
  <c r="AV601" i="5" s="1"/>
  <c r="AV602" i="5" s="1"/>
  <c r="AV603" i="5" s="1"/>
  <c r="AV604" i="5" s="1"/>
  <c r="AV605" i="5" s="1"/>
  <c r="AV606" i="5" s="1"/>
  <c r="AV607" i="5" s="1"/>
  <c r="AV608" i="5" s="1"/>
  <c r="AV609" i="5" s="1"/>
  <c r="AV610" i="5" s="1"/>
  <c r="AV611" i="5" s="1"/>
  <c r="AV612" i="5" s="1"/>
  <c r="AV613" i="5" s="1"/>
  <c r="AV614" i="5" s="1"/>
  <c r="AV615" i="5" s="1"/>
  <c r="AV616" i="5" s="1"/>
  <c r="AV617" i="5" s="1"/>
  <c r="AV618" i="5" s="1"/>
  <c r="AV619" i="5" s="1"/>
  <c r="AV620" i="5" s="1"/>
  <c r="AV621" i="5" s="1"/>
  <c r="AV622" i="5" s="1"/>
  <c r="AV623" i="5" s="1"/>
  <c r="AV624" i="5" s="1"/>
  <c r="AV625" i="5" s="1"/>
  <c r="AV626" i="5" s="1"/>
  <c r="AV627" i="5" s="1"/>
  <c r="AV628" i="5" s="1"/>
  <c r="AV629" i="5" s="1"/>
  <c r="AV630" i="5" s="1"/>
  <c r="AV631" i="5" s="1"/>
  <c r="AV632" i="5" s="1"/>
  <c r="AV633" i="5" s="1"/>
  <c r="AV634" i="5" s="1"/>
  <c r="AV635" i="5" s="1"/>
  <c r="AV636" i="5" s="1"/>
  <c r="AV637" i="5" s="1"/>
  <c r="AV638" i="5" s="1"/>
  <c r="AV639" i="5" s="1"/>
  <c r="AV640" i="5" s="1"/>
  <c r="AV641" i="5" s="1"/>
  <c r="AV642" i="5" s="1"/>
  <c r="AV643" i="5" s="1"/>
  <c r="AV644" i="5" s="1"/>
  <c r="AV645" i="5" s="1"/>
  <c r="AV646" i="5" s="1"/>
  <c r="AV647" i="5" s="1"/>
  <c r="AV648" i="5" s="1"/>
  <c r="AV649" i="5" s="1"/>
  <c r="AV650" i="5" s="1"/>
  <c r="AV651" i="5" s="1"/>
  <c r="AV652" i="5" s="1"/>
  <c r="AV653" i="5" s="1"/>
  <c r="AV654" i="5" s="1"/>
  <c r="AV655" i="5" s="1"/>
  <c r="AV656" i="5" s="1"/>
  <c r="AV657" i="5" s="1"/>
  <c r="AV658" i="5" s="1"/>
  <c r="AV659" i="5" s="1"/>
  <c r="AV660" i="5" s="1"/>
  <c r="AV661" i="5" s="1"/>
  <c r="AV662" i="5" s="1"/>
  <c r="AV663" i="5" s="1"/>
  <c r="AV664" i="5" s="1"/>
  <c r="AV665" i="5" s="1"/>
  <c r="AV666" i="5" s="1"/>
  <c r="AV667" i="5" s="1"/>
  <c r="AV668" i="5" s="1"/>
  <c r="AV669" i="5" s="1"/>
  <c r="AV670" i="5" s="1"/>
  <c r="AV671" i="5" s="1"/>
  <c r="AV672" i="5" s="1"/>
  <c r="AV673" i="5" s="1"/>
  <c r="AV674" i="5" s="1"/>
  <c r="AV675" i="5" s="1"/>
  <c r="AV676" i="5" s="1"/>
  <c r="AV677" i="5" s="1"/>
  <c r="AV678" i="5" s="1"/>
  <c r="AV679" i="5" s="1"/>
  <c r="AV680" i="5" s="1"/>
  <c r="AV681" i="5" s="1"/>
  <c r="AV682" i="5" s="1"/>
  <c r="AV683" i="5" s="1"/>
  <c r="AV684" i="5" s="1"/>
  <c r="AV685" i="5" s="1"/>
  <c r="AV686" i="5" s="1"/>
  <c r="AV687" i="5" s="1"/>
  <c r="AV688" i="5" s="1"/>
  <c r="AV689" i="5" s="1"/>
  <c r="AV690" i="5" s="1"/>
  <c r="AV691" i="5" s="1"/>
  <c r="AV692" i="5" s="1"/>
  <c r="AV693" i="5" s="1"/>
  <c r="AV694" i="5" s="1"/>
  <c r="AV695" i="5" s="1"/>
  <c r="AV696" i="5" s="1"/>
  <c r="AV697" i="5" s="1"/>
  <c r="AV698" i="5" s="1"/>
  <c r="AV699" i="5" s="1"/>
  <c r="AV700" i="5" s="1"/>
  <c r="AV701" i="5" s="1"/>
  <c r="AV702" i="5" s="1"/>
  <c r="AV703" i="5" s="1"/>
  <c r="AV704" i="5" s="1"/>
  <c r="AV705" i="5" s="1"/>
  <c r="AV706" i="5" s="1"/>
  <c r="AV707" i="5" s="1"/>
  <c r="AV708" i="5" s="1"/>
  <c r="AV709" i="5" s="1"/>
  <c r="AV710" i="5" s="1"/>
  <c r="AV711" i="5" s="1"/>
  <c r="AV712" i="5" s="1"/>
  <c r="AV713" i="5" s="1"/>
  <c r="AV714" i="5" s="1"/>
  <c r="AV715" i="5" s="1"/>
  <c r="AV716" i="5" s="1"/>
  <c r="AV717" i="5" s="1"/>
  <c r="AV718" i="5" s="1"/>
  <c r="AV719" i="5" s="1"/>
  <c r="AV720" i="5" s="1"/>
  <c r="AV721" i="5" s="1"/>
  <c r="AV722" i="5" s="1"/>
  <c r="AV723" i="5" s="1"/>
  <c r="AV724" i="5" s="1"/>
  <c r="AV725" i="5" s="1"/>
  <c r="AV726" i="5" s="1"/>
  <c r="AV727" i="5" s="1"/>
  <c r="AV728" i="5" s="1"/>
  <c r="AV729" i="5" s="1"/>
  <c r="AV730" i="5" s="1"/>
  <c r="AV731" i="5" s="1"/>
  <c r="AV732" i="5" s="1"/>
  <c r="AV733" i="5" s="1"/>
  <c r="AV734" i="5" s="1"/>
  <c r="AV735" i="5" s="1"/>
  <c r="AV736" i="5" s="1"/>
  <c r="AV737" i="5" s="1"/>
  <c r="AV738" i="5" s="1"/>
  <c r="AV739" i="5" s="1"/>
  <c r="AV740" i="5" s="1"/>
  <c r="AV741" i="5" s="1"/>
  <c r="AV742" i="5" s="1"/>
  <c r="AV743" i="5" s="1"/>
  <c r="AV744" i="5" s="1"/>
  <c r="AV745" i="5" s="1"/>
  <c r="AV746" i="5" s="1"/>
  <c r="AV747" i="5" s="1"/>
  <c r="AV748" i="5" s="1"/>
  <c r="AV749" i="5" s="1"/>
  <c r="AV750" i="5" s="1"/>
  <c r="AV751" i="5" s="1"/>
  <c r="AV752" i="5" s="1"/>
  <c r="AV753" i="5" s="1"/>
  <c r="AV754" i="5" s="1"/>
  <c r="AV755" i="5" s="1"/>
  <c r="AV756" i="5" s="1"/>
  <c r="AV757" i="5" s="1"/>
  <c r="AV758" i="5" s="1"/>
  <c r="AV759" i="5" s="1"/>
  <c r="AV760" i="5" s="1"/>
  <c r="AV761" i="5" s="1"/>
  <c r="AV762" i="5" s="1"/>
  <c r="AV763" i="5" s="1"/>
  <c r="AV764" i="5" s="1"/>
  <c r="AV765" i="5" s="1"/>
  <c r="AV766" i="5" s="1"/>
  <c r="AV767" i="5" s="1"/>
  <c r="AV768" i="5" s="1"/>
  <c r="AV769" i="5" s="1"/>
  <c r="AV770" i="5" s="1"/>
  <c r="AV771" i="5" s="1"/>
  <c r="AV772" i="5" s="1"/>
  <c r="AV773" i="5" s="1"/>
  <c r="AV774" i="5" s="1"/>
  <c r="AV775" i="5" s="1"/>
  <c r="AV776" i="5" s="1"/>
  <c r="AV777" i="5" s="1"/>
  <c r="AV778" i="5" s="1"/>
  <c r="AV779" i="5" s="1"/>
  <c r="AV780" i="5" s="1"/>
  <c r="AV781" i="5" s="1"/>
  <c r="AV782" i="5" s="1"/>
  <c r="AV783" i="5" s="1"/>
  <c r="AV784" i="5" s="1"/>
  <c r="AV785" i="5" s="1"/>
  <c r="AV786" i="5" s="1"/>
  <c r="AV787" i="5" s="1"/>
  <c r="AV788" i="5" s="1"/>
  <c r="AV789" i="5" s="1"/>
  <c r="AV790" i="5" s="1"/>
  <c r="AV791" i="5" s="1"/>
  <c r="AV792" i="5" s="1"/>
  <c r="AV793" i="5" s="1"/>
  <c r="AV794" i="5" s="1"/>
  <c r="AV795" i="5" s="1"/>
  <c r="AV796" i="5" s="1"/>
  <c r="AV797" i="5" s="1"/>
  <c r="AV798" i="5" s="1"/>
  <c r="AV799" i="5" s="1"/>
  <c r="AV800" i="5" s="1"/>
  <c r="AV801" i="5" s="1"/>
  <c r="AV802" i="5" s="1"/>
  <c r="AV803" i="5" s="1"/>
  <c r="AV804" i="5" s="1"/>
  <c r="AV805" i="5" s="1"/>
  <c r="AV806" i="5" s="1"/>
  <c r="AV807" i="5" s="1"/>
  <c r="AV808" i="5" s="1"/>
  <c r="AV809" i="5" s="1"/>
  <c r="AV810" i="5" s="1"/>
  <c r="AV811" i="5" s="1"/>
  <c r="AV812" i="5" s="1"/>
  <c r="AV813" i="5" s="1"/>
  <c r="AV814" i="5" s="1"/>
  <c r="AV815" i="5" s="1"/>
  <c r="AV816" i="5" s="1"/>
  <c r="AV817" i="5" s="1"/>
  <c r="AV818" i="5" s="1"/>
  <c r="AV819" i="5" s="1"/>
  <c r="AV820" i="5" s="1"/>
  <c r="AV821" i="5" s="1"/>
  <c r="AV822" i="5" s="1"/>
  <c r="AV823" i="5" s="1"/>
  <c r="AV824" i="5" s="1"/>
  <c r="AV825" i="5" s="1"/>
  <c r="AV826" i="5" s="1"/>
  <c r="AV827" i="5" s="1"/>
  <c r="AV828" i="5" s="1"/>
  <c r="AV829" i="5" s="1"/>
  <c r="AV830" i="5" s="1"/>
  <c r="AV831" i="5" s="1"/>
  <c r="AV832" i="5" s="1"/>
  <c r="AV833" i="5" s="1"/>
  <c r="AV834" i="5" s="1"/>
  <c r="AV835" i="5" s="1"/>
  <c r="AV836" i="5" s="1"/>
  <c r="AV837" i="5" s="1"/>
  <c r="AV838" i="5" s="1"/>
  <c r="AV839" i="5" s="1"/>
  <c r="AV840" i="5" s="1"/>
  <c r="AV841" i="5" s="1"/>
  <c r="AV842" i="5" s="1"/>
  <c r="AV843" i="5" s="1"/>
  <c r="AV844" i="5" s="1"/>
  <c r="AV845" i="5" s="1"/>
  <c r="AV846" i="5" s="1"/>
  <c r="AV847" i="5" s="1"/>
  <c r="AV848" i="5" s="1"/>
  <c r="AV849" i="5" s="1"/>
  <c r="AV850" i="5" s="1"/>
  <c r="AV851" i="5" s="1"/>
  <c r="AV852" i="5" s="1"/>
  <c r="AV853" i="5" s="1"/>
  <c r="AV854" i="5" s="1"/>
  <c r="AV855" i="5" s="1"/>
  <c r="AV856" i="5" s="1"/>
  <c r="AV857" i="5" s="1"/>
  <c r="AV858" i="5" s="1"/>
  <c r="AV859" i="5" s="1"/>
  <c r="AV860" i="5" s="1"/>
  <c r="AV861" i="5" s="1"/>
  <c r="AV862" i="5" s="1"/>
  <c r="AV863" i="5" s="1"/>
  <c r="AV864" i="5" s="1"/>
  <c r="AV865" i="5" s="1"/>
  <c r="AV866" i="5" s="1"/>
  <c r="AV867" i="5" s="1"/>
  <c r="AV868" i="5" s="1"/>
  <c r="AV869" i="5" s="1"/>
  <c r="AV870" i="5" s="1"/>
  <c r="AV871" i="5" s="1"/>
  <c r="AV872" i="5" s="1"/>
  <c r="AV873" i="5" s="1"/>
  <c r="AV874" i="5" s="1"/>
  <c r="AV875" i="5" s="1"/>
  <c r="AV876" i="5" s="1"/>
  <c r="AV877" i="5" s="1"/>
  <c r="AV878" i="5" s="1"/>
  <c r="AV879" i="5" s="1"/>
  <c r="AV880" i="5" s="1"/>
  <c r="AV881" i="5" s="1"/>
  <c r="AV882" i="5" s="1"/>
  <c r="AV883" i="5" s="1"/>
  <c r="AV884" i="5" s="1"/>
  <c r="AV885" i="5" s="1"/>
  <c r="AV886" i="5" s="1"/>
  <c r="AV887" i="5" s="1"/>
  <c r="AV888" i="5" s="1"/>
  <c r="AV889" i="5" s="1"/>
  <c r="AV890" i="5" s="1"/>
  <c r="AV891" i="5" s="1"/>
  <c r="AV892" i="5" s="1"/>
  <c r="AV893" i="5" s="1"/>
  <c r="AV894" i="5" s="1"/>
  <c r="AV895" i="5" s="1"/>
  <c r="AV896" i="5" s="1"/>
  <c r="AV897" i="5" s="1"/>
  <c r="AV898" i="5" s="1"/>
  <c r="AV899" i="5" s="1"/>
  <c r="AV900" i="5" s="1"/>
  <c r="AV901" i="5" s="1"/>
  <c r="AV902" i="5" s="1"/>
  <c r="AV903" i="5" s="1"/>
  <c r="AV904" i="5" s="1"/>
  <c r="AV905" i="5" s="1"/>
  <c r="AV906" i="5" s="1"/>
  <c r="AV907" i="5" s="1"/>
  <c r="AV908" i="5" s="1"/>
  <c r="AV909" i="5" s="1"/>
  <c r="AV910" i="5" s="1"/>
  <c r="AV911" i="5" s="1"/>
  <c r="AV912" i="5" s="1"/>
  <c r="AV913" i="5" s="1"/>
  <c r="AV914" i="5" s="1"/>
  <c r="AV915" i="5" s="1"/>
  <c r="AV916" i="5" s="1"/>
  <c r="AV917" i="5" s="1"/>
  <c r="AV918" i="5" s="1"/>
  <c r="AV919" i="5" s="1"/>
  <c r="AV920" i="5" s="1"/>
  <c r="AV921" i="5" s="1"/>
  <c r="AV922" i="5" s="1"/>
  <c r="AV923" i="5" s="1"/>
  <c r="AV924" i="5" s="1"/>
  <c r="AV925" i="5" s="1"/>
  <c r="AV926" i="5" s="1"/>
  <c r="AV927" i="5" s="1"/>
  <c r="AV928" i="5" s="1"/>
  <c r="AV929" i="5" s="1"/>
  <c r="AV930" i="5" s="1"/>
  <c r="AV931" i="5" s="1"/>
  <c r="AV932" i="5" s="1"/>
  <c r="AV933" i="5" s="1"/>
  <c r="AV934" i="5" s="1"/>
  <c r="AV935" i="5" s="1"/>
  <c r="AV936" i="5" s="1"/>
  <c r="AV937" i="5" s="1"/>
  <c r="AV938" i="5" s="1"/>
  <c r="AV939" i="5" s="1"/>
  <c r="AV940" i="5" s="1"/>
  <c r="AV941" i="5" s="1"/>
  <c r="AV942" i="5" s="1"/>
  <c r="AV943" i="5" s="1"/>
  <c r="AV944" i="5" s="1"/>
  <c r="AV945" i="5" s="1"/>
  <c r="AV946" i="5" s="1"/>
  <c r="AV947" i="5" s="1"/>
  <c r="AV948" i="5" s="1"/>
  <c r="AV949" i="5" s="1"/>
  <c r="AV950" i="5" s="1"/>
  <c r="AV951" i="5" s="1"/>
  <c r="AV952" i="5" s="1"/>
  <c r="AV953" i="5" s="1"/>
  <c r="AV954" i="5" s="1"/>
  <c r="AV955" i="5" s="1"/>
  <c r="AV956" i="5" s="1"/>
  <c r="AV957" i="5" s="1"/>
  <c r="AV958" i="5" s="1"/>
  <c r="AV959" i="5" s="1"/>
  <c r="AV960" i="5" s="1"/>
  <c r="AV961" i="5" s="1"/>
  <c r="AV962" i="5" s="1"/>
  <c r="AV963" i="5" s="1"/>
  <c r="AV964" i="5" s="1"/>
  <c r="AV965" i="5" s="1"/>
  <c r="AV966" i="5" s="1"/>
  <c r="AV967" i="5" s="1"/>
  <c r="AV968" i="5" s="1"/>
  <c r="AY968" i="5" a="1"/>
  <c r="AX968" i="5" a="1"/>
  <c r="AM968" i="5" a="1"/>
  <c r="AM968" i="5" l="1"/>
  <c r="AP968" i="5" s="1"/>
  <c r="AX968" i="5"/>
  <c r="AY968" i="5"/>
  <c r="AU106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H301" i="5"/>
  <c r="AH302" i="5"/>
  <c r="AH303" i="5"/>
  <c r="AH304" i="5"/>
  <c r="AH305" i="5"/>
  <c r="AH306" i="5"/>
  <c r="AH307" i="5"/>
  <c r="AH308" i="5"/>
  <c r="AH309" i="5"/>
  <c r="AH310" i="5"/>
  <c r="AH311" i="5"/>
  <c r="AH312" i="5"/>
  <c r="AH313" i="5"/>
  <c r="AH314" i="5"/>
  <c r="AH315" i="5"/>
  <c r="AH316" i="5"/>
  <c r="AH317" i="5"/>
  <c r="AH318" i="5"/>
  <c r="AH319" i="5"/>
  <c r="AH320" i="5"/>
  <c r="AH321" i="5"/>
  <c r="AH322" i="5"/>
  <c r="AH323" i="5"/>
  <c r="AH324" i="5"/>
  <c r="AH325" i="5"/>
  <c r="AH326" i="5"/>
  <c r="AH327" i="5"/>
  <c r="AH328" i="5"/>
  <c r="AH329" i="5"/>
  <c r="AH330" i="5"/>
  <c r="AH331" i="5"/>
  <c r="AH332" i="5"/>
  <c r="AH333" i="5"/>
  <c r="AH334" i="5"/>
  <c r="AH335" i="5"/>
  <c r="AH336" i="5"/>
  <c r="AH337" i="5"/>
  <c r="AH338" i="5"/>
  <c r="AH339" i="5"/>
  <c r="AH340" i="5"/>
  <c r="AH341" i="5"/>
  <c r="AH342" i="5"/>
  <c r="AH343" i="5"/>
  <c r="AH344" i="5"/>
  <c r="AH345" i="5"/>
  <c r="AH346" i="5"/>
  <c r="AH347" i="5"/>
  <c r="AH348" i="5"/>
  <c r="AH349" i="5"/>
  <c r="AH350" i="5"/>
  <c r="AH351" i="5"/>
  <c r="AH352" i="5"/>
  <c r="AH353" i="5"/>
  <c r="AH354" i="5"/>
  <c r="AH355" i="5"/>
  <c r="AH356" i="5"/>
  <c r="AH357" i="5"/>
  <c r="AH358" i="5"/>
  <c r="AH359" i="5"/>
  <c r="AH360" i="5"/>
  <c r="AH361" i="5"/>
  <c r="AH362" i="5"/>
  <c r="AH363" i="5"/>
  <c r="AH364" i="5"/>
  <c r="AH365" i="5"/>
  <c r="AH366" i="5"/>
  <c r="AH367" i="5"/>
  <c r="AH368" i="5"/>
  <c r="AH369" i="5"/>
  <c r="AH370" i="5"/>
  <c r="AH371" i="5"/>
  <c r="AH372" i="5"/>
  <c r="AH373" i="5"/>
  <c r="AH374" i="5"/>
  <c r="AH375" i="5"/>
  <c r="AH376" i="5"/>
  <c r="AH377" i="5"/>
  <c r="AH378" i="5"/>
  <c r="AH379" i="5"/>
  <c r="AH380" i="5"/>
  <c r="AH381" i="5"/>
  <c r="AH382" i="5"/>
  <c r="AH383" i="5"/>
  <c r="AH384" i="5"/>
  <c r="AH385" i="5"/>
  <c r="AH386" i="5"/>
  <c r="AH387" i="5"/>
  <c r="AH388" i="5"/>
  <c r="AH389" i="5"/>
  <c r="AH390" i="5"/>
  <c r="AH391" i="5"/>
  <c r="AH392" i="5"/>
  <c r="AH393" i="5"/>
  <c r="AH394" i="5"/>
  <c r="AH395" i="5"/>
  <c r="AH396" i="5"/>
  <c r="AH397" i="5"/>
  <c r="AH398" i="5"/>
  <c r="AH399" i="5"/>
  <c r="AH400" i="5"/>
  <c r="AH401" i="5"/>
  <c r="AH402" i="5"/>
  <c r="AH403" i="5"/>
  <c r="AH404" i="5"/>
  <c r="AH405" i="5"/>
  <c r="AH406" i="5"/>
  <c r="AH407" i="5"/>
  <c r="AH408" i="5"/>
  <c r="AH409" i="5"/>
  <c r="AH410" i="5"/>
  <c r="AH411" i="5"/>
  <c r="AH412" i="5"/>
  <c r="AH413" i="5"/>
  <c r="AH414" i="5"/>
  <c r="AH415" i="5"/>
  <c r="AH416" i="5"/>
  <c r="AH417" i="5"/>
  <c r="AH418" i="5"/>
  <c r="AH419" i="5"/>
  <c r="AH420" i="5"/>
  <c r="AH421" i="5"/>
  <c r="AH422" i="5"/>
  <c r="AH423" i="5"/>
  <c r="AH424" i="5"/>
  <c r="AH425" i="5"/>
  <c r="AH426" i="5"/>
  <c r="AH427" i="5"/>
  <c r="AH428" i="5"/>
  <c r="AH429" i="5"/>
  <c r="AH430" i="5"/>
  <c r="AH431" i="5"/>
  <c r="AH432" i="5"/>
  <c r="AH433" i="5"/>
  <c r="AH434" i="5"/>
  <c r="AH435" i="5"/>
  <c r="AH436" i="5"/>
  <c r="AH437" i="5"/>
  <c r="AH438" i="5"/>
  <c r="AH439" i="5"/>
  <c r="AH440" i="5"/>
  <c r="AH441" i="5"/>
  <c r="AH442" i="5"/>
  <c r="AH443" i="5"/>
  <c r="AH444" i="5"/>
  <c r="AH445" i="5"/>
  <c r="AH446" i="5"/>
  <c r="AH447" i="5"/>
  <c r="AH448" i="5"/>
  <c r="AH449" i="5"/>
  <c r="AH450" i="5"/>
  <c r="AH451" i="5"/>
  <c r="AH452" i="5"/>
  <c r="AH453" i="5"/>
  <c r="AH454" i="5"/>
  <c r="AH455" i="5"/>
  <c r="AH456" i="5"/>
  <c r="AH457" i="5"/>
  <c r="AH458" i="5"/>
  <c r="AH459" i="5"/>
  <c r="AH460" i="5"/>
  <c r="AH461" i="5"/>
  <c r="AH462" i="5"/>
  <c r="AH463" i="5"/>
  <c r="AH464" i="5"/>
  <c r="AH465" i="5"/>
  <c r="AH466" i="5"/>
  <c r="AH467" i="5"/>
  <c r="AH468" i="5"/>
  <c r="AH469" i="5"/>
  <c r="AH470" i="5"/>
  <c r="AH471" i="5"/>
  <c r="AH472" i="5"/>
  <c r="AH473" i="5"/>
  <c r="AH474" i="5"/>
  <c r="AH475" i="5"/>
  <c r="AH476" i="5"/>
  <c r="AH477" i="5"/>
  <c r="AH478" i="5"/>
  <c r="AH479" i="5"/>
  <c r="AH480" i="5"/>
  <c r="AH481" i="5"/>
  <c r="AH482" i="5"/>
  <c r="AH483" i="5"/>
  <c r="AH484" i="5"/>
  <c r="AH485" i="5"/>
  <c r="AH486" i="5"/>
  <c r="AH487" i="5"/>
  <c r="AH488" i="5"/>
  <c r="AH489" i="5"/>
  <c r="AH490" i="5"/>
  <c r="AH491" i="5"/>
  <c r="AH492" i="5"/>
  <c r="AH493" i="5"/>
  <c r="AH494" i="5"/>
  <c r="AH495" i="5"/>
  <c r="AH496" i="5"/>
  <c r="AH497" i="5"/>
  <c r="AH498" i="5"/>
  <c r="AH499" i="5"/>
  <c r="AH500" i="5"/>
  <c r="AH501" i="5"/>
  <c r="AH502" i="5"/>
  <c r="AH503" i="5"/>
  <c r="AH504" i="5"/>
  <c r="AH505" i="5"/>
  <c r="AH506" i="5"/>
  <c r="AH507" i="5"/>
  <c r="AH508" i="5"/>
  <c r="AH509" i="5"/>
  <c r="AH510" i="5"/>
  <c r="AH511" i="5"/>
  <c r="AH512" i="5"/>
  <c r="AH513" i="5"/>
  <c r="AH514" i="5"/>
  <c r="AH515" i="5"/>
  <c r="AH516" i="5"/>
  <c r="AH517" i="5"/>
  <c r="AH518" i="5"/>
  <c r="AH519" i="5"/>
  <c r="AH520" i="5"/>
  <c r="AH521" i="5"/>
  <c r="AH522" i="5"/>
  <c r="AH523" i="5"/>
  <c r="AH524" i="5"/>
  <c r="AH525" i="5"/>
  <c r="AH526" i="5"/>
  <c r="AH527" i="5"/>
  <c r="AH528" i="5"/>
  <c r="AH529" i="5"/>
  <c r="AH530" i="5"/>
  <c r="AH531" i="5"/>
  <c r="AH532" i="5"/>
  <c r="AH533" i="5"/>
  <c r="AH534" i="5"/>
  <c r="AH535" i="5"/>
  <c r="AH536" i="5"/>
  <c r="AH537" i="5"/>
  <c r="AH538" i="5"/>
  <c r="AH539" i="5"/>
  <c r="AH540" i="5"/>
  <c r="AH541" i="5"/>
  <c r="AH542" i="5"/>
  <c r="AH543" i="5"/>
  <c r="AH544" i="5"/>
  <c r="AH545" i="5"/>
  <c r="AH546" i="5"/>
  <c r="AH547" i="5"/>
  <c r="AH548" i="5"/>
  <c r="AH549" i="5"/>
  <c r="AH550" i="5"/>
  <c r="AH551" i="5"/>
  <c r="AH552" i="5"/>
  <c r="AH553" i="5"/>
  <c r="AH554" i="5"/>
  <c r="AH555" i="5"/>
  <c r="AH556" i="5"/>
  <c r="AH557" i="5"/>
  <c r="AH558" i="5"/>
  <c r="AH559" i="5"/>
  <c r="AH560" i="5"/>
  <c r="AH561" i="5"/>
  <c r="AH562" i="5"/>
  <c r="AH563" i="5"/>
  <c r="AH564" i="5"/>
  <c r="AH565" i="5"/>
  <c r="AH566" i="5"/>
  <c r="AH567" i="5"/>
  <c r="AH568" i="5"/>
  <c r="AH569" i="5"/>
  <c r="AH570" i="5"/>
  <c r="AH571" i="5"/>
  <c r="AH572" i="5"/>
  <c r="AH573" i="5"/>
  <c r="AH574" i="5"/>
  <c r="AH575" i="5"/>
  <c r="AH576" i="5"/>
  <c r="AH577" i="5"/>
  <c r="AH578" i="5"/>
  <c r="AH579" i="5"/>
  <c r="AH580" i="5"/>
  <c r="AH581" i="5"/>
  <c r="AH582" i="5"/>
  <c r="AH583" i="5"/>
  <c r="AH584" i="5"/>
  <c r="AH585" i="5"/>
  <c r="AH586" i="5"/>
  <c r="AH587" i="5"/>
  <c r="AH588" i="5"/>
  <c r="AH589" i="5"/>
  <c r="AH590" i="5"/>
  <c r="AH591" i="5"/>
  <c r="AH592" i="5"/>
  <c r="AH593" i="5"/>
  <c r="AH594" i="5"/>
  <c r="AH595" i="5"/>
  <c r="AH596" i="5"/>
  <c r="AH597" i="5"/>
  <c r="AH598" i="5"/>
  <c r="AH599" i="5"/>
  <c r="AH600" i="5"/>
  <c r="AH601" i="5"/>
  <c r="AH602" i="5"/>
  <c r="AH603" i="5"/>
  <c r="AH604" i="5"/>
  <c r="AH605" i="5"/>
  <c r="AH606" i="5"/>
  <c r="AH607" i="5"/>
  <c r="AH608" i="5"/>
  <c r="AH609" i="5"/>
  <c r="AH610" i="5"/>
  <c r="AH611" i="5"/>
  <c r="AH612" i="5"/>
  <c r="AH613" i="5"/>
  <c r="AH614" i="5"/>
  <c r="AH615" i="5"/>
  <c r="AH616" i="5"/>
  <c r="AH617" i="5"/>
  <c r="AH618" i="5"/>
  <c r="AH619" i="5"/>
  <c r="AH620" i="5"/>
  <c r="AH621" i="5"/>
  <c r="AH622" i="5"/>
  <c r="AH623" i="5"/>
  <c r="AH624" i="5"/>
  <c r="AH625" i="5"/>
  <c r="AH626" i="5"/>
  <c r="AH627" i="5"/>
  <c r="AH628" i="5"/>
  <c r="AH629" i="5"/>
  <c r="AH630" i="5"/>
  <c r="AH631" i="5"/>
  <c r="AH632" i="5"/>
  <c r="AH633" i="5"/>
  <c r="AH634" i="5"/>
  <c r="AH635" i="5"/>
  <c r="AH636" i="5"/>
  <c r="AH637" i="5"/>
  <c r="AH638" i="5"/>
  <c r="AH639" i="5"/>
  <c r="AH640" i="5"/>
  <c r="AH641" i="5"/>
  <c r="AH642" i="5"/>
  <c r="AH643" i="5"/>
  <c r="AH644" i="5"/>
  <c r="AH645" i="5"/>
  <c r="AH646" i="5"/>
  <c r="AH647" i="5"/>
  <c r="AH648" i="5"/>
  <c r="AH649" i="5"/>
  <c r="AH650" i="5"/>
  <c r="AH651" i="5"/>
  <c r="AH652" i="5"/>
  <c r="AH653" i="5"/>
  <c r="AH654" i="5"/>
  <c r="AH655" i="5"/>
  <c r="AH656" i="5"/>
  <c r="AH657" i="5"/>
  <c r="AH658" i="5"/>
  <c r="AH659" i="5"/>
  <c r="AH660" i="5"/>
  <c r="AH661" i="5"/>
  <c r="AH662" i="5"/>
  <c r="AH663" i="5"/>
  <c r="AH664" i="5"/>
  <c r="AH665" i="5"/>
  <c r="AH666" i="5"/>
  <c r="AH667" i="5"/>
  <c r="AH668" i="5"/>
  <c r="AH669" i="5"/>
  <c r="AH670" i="5"/>
  <c r="AH671" i="5"/>
  <c r="AH672" i="5"/>
  <c r="AH673" i="5"/>
  <c r="AH674" i="5"/>
  <c r="AH675" i="5"/>
  <c r="AH676" i="5"/>
  <c r="AH677" i="5"/>
  <c r="AH678" i="5"/>
  <c r="AH679" i="5"/>
  <c r="AH680" i="5"/>
  <c r="AH681" i="5"/>
  <c r="AH682" i="5"/>
  <c r="AH683" i="5"/>
  <c r="AH684" i="5"/>
  <c r="AH685" i="5"/>
  <c r="AH686" i="5"/>
  <c r="AH687" i="5"/>
  <c r="AH688" i="5"/>
  <c r="AH689" i="5"/>
  <c r="AH690" i="5"/>
  <c r="AH691" i="5"/>
  <c r="AH692" i="5"/>
  <c r="AH693" i="5"/>
  <c r="AH694" i="5"/>
  <c r="AH695" i="5"/>
  <c r="AH696" i="5"/>
  <c r="AH697" i="5"/>
  <c r="AH698" i="5"/>
  <c r="AH699" i="5"/>
  <c r="AH700" i="5"/>
  <c r="AH701" i="5"/>
  <c r="AH702" i="5"/>
  <c r="AH703" i="5"/>
  <c r="AH704" i="5"/>
  <c r="AH705" i="5"/>
  <c r="AH706" i="5"/>
  <c r="AH707" i="5"/>
  <c r="AH708" i="5"/>
  <c r="AH709" i="5"/>
  <c r="AH710" i="5"/>
  <c r="AH711" i="5"/>
  <c r="AH712" i="5"/>
  <c r="AH713" i="5"/>
  <c r="AH714" i="5"/>
  <c r="AH715" i="5"/>
  <c r="AH716" i="5"/>
  <c r="AH717" i="5"/>
  <c r="AH718" i="5"/>
  <c r="AH719" i="5"/>
  <c r="AH720" i="5"/>
  <c r="AH721" i="5"/>
  <c r="AH722" i="5"/>
  <c r="AH723" i="5"/>
  <c r="AH724" i="5"/>
  <c r="AH725" i="5"/>
  <c r="AH726" i="5"/>
  <c r="AH727" i="5"/>
  <c r="AH728" i="5"/>
  <c r="AH729" i="5"/>
  <c r="AH730" i="5"/>
  <c r="AH731" i="5"/>
  <c r="AH732" i="5"/>
  <c r="AH733" i="5"/>
  <c r="AH734" i="5"/>
  <c r="AH735" i="5"/>
  <c r="AH736" i="5"/>
  <c r="AH737" i="5"/>
  <c r="AH738" i="5"/>
  <c r="AH739" i="5"/>
  <c r="AH740" i="5"/>
  <c r="AH741" i="5"/>
  <c r="AH742" i="5"/>
  <c r="AH743" i="5"/>
  <c r="AH744" i="5"/>
  <c r="AH745" i="5"/>
  <c r="AH746" i="5"/>
  <c r="AH747" i="5"/>
  <c r="AH748" i="5"/>
  <c r="AH749" i="5"/>
  <c r="AH750" i="5"/>
  <c r="AH751" i="5"/>
  <c r="AH752" i="5"/>
  <c r="AH753" i="5"/>
  <c r="AH754" i="5"/>
  <c r="AH755" i="5"/>
  <c r="AH756" i="5"/>
  <c r="AH757" i="5"/>
  <c r="AH758" i="5"/>
  <c r="AH759" i="5"/>
  <c r="AH760" i="5"/>
  <c r="AH761" i="5"/>
  <c r="AH762" i="5"/>
  <c r="AH763" i="5"/>
  <c r="AH764" i="5"/>
  <c r="AH765" i="5"/>
  <c r="AH766" i="5"/>
  <c r="AH767" i="5"/>
  <c r="AH768" i="5"/>
  <c r="AH769" i="5"/>
  <c r="AH770" i="5"/>
  <c r="AH771" i="5"/>
  <c r="AH772" i="5"/>
  <c r="AH773" i="5"/>
  <c r="AH774" i="5"/>
  <c r="AH775" i="5"/>
  <c r="AH776" i="5"/>
  <c r="AH777" i="5"/>
  <c r="AH778" i="5"/>
  <c r="AH779" i="5"/>
  <c r="AH780" i="5"/>
  <c r="AH781" i="5"/>
  <c r="AH782" i="5"/>
  <c r="AH783" i="5"/>
  <c r="AH784" i="5"/>
  <c r="AH785" i="5"/>
  <c r="AH786" i="5"/>
  <c r="AH787" i="5"/>
  <c r="AH788" i="5"/>
  <c r="AH789" i="5"/>
  <c r="AH790" i="5"/>
  <c r="AH791" i="5"/>
  <c r="AH792" i="5"/>
  <c r="AH793" i="5"/>
  <c r="AH794" i="5"/>
  <c r="AH795" i="5"/>
  <c r="AH796" i="5"/>
  <c r="AH797" i="5"/>
  <c r="AH798" i="5"/>
  <c r="AH799" i="5"/>
  <c r="AH800" i="5"/>
  <c r="AH801" i="5"/>
  <c r="AH802" i="5"/>
  <c r="AH803" i="5"/>
  <c r="AH804" i="5"/>
  <c r="AH805" i="5"/>
  <c r="AH806" i="5"/>
  <c r="AH807" i="5"/>
  <c r="AH808" i="5"/>
  <c r="AH809" i="5"/>
  <c r="AH810" i="5"/>
  <c r="AH811" i="5"/>
  <c r="AH812" i="5"/>
  <c r="AH813" i="5"/>
  <c r="AH814" i="5"/>
  <c r="AH815" i="5"/>
  <c r="AH816" i="5"/>
  <c r="AH817" i="5"/>
  <c r="AH818" i="5"/>
  <c r="AH819" i="5"/>
  <c r="AH820" i="5"/>
  <c r="AH821" i="5"/>
  <c r="AH822" i="5"/>
  <c r="AH823" i="5"/>
  <c r="AH824" i="5"/>
  <c r="AH825" i="5"/>
  <c r="AH826" i="5"/>
  <c r="AH827" i="5"/>
  <c r="AH828" i="5"/>
  <c r="AH829" i="5"/>
  <c r="AH830" i="5"/>
  <c r="AH831" i="5"/>
  <c r="AH832" i="5"/>
  <c r="AH833" i="5"/>
  <c r="AH834" i="5"/>
  <c r="AH835" i="5"/>
  <c r="AH836" i="5"/>
  <c r="AH837" i="5"/>
  <c r="AH838" i="5"/>
  <c r="AH839" i="5"/>
  <c r="AH840" i="5"/>
  <c r="AH841" i="5"/>
  <c r="AH842" i="5"/>
  <c r="AH843" i="5"/>
  <c r="AH844" i="5"/>
  <c r="AH845" i="5"/>
  <c r="AH846" i="5"/>
  <c r="AH847" i="5"/>
  <c r="AH848" i="5"/>
  <c r="AH849" i="5"/>
  <c r="AH850" i="5"/>
  <c r="AH851" i="5"/>
  <c r="AH852" i="5"/>
  <c r="AH853" i="5"/>
  <c r="AH854" i="5"/>
  <c r="AH855" i="5"/>
  <c r="AH856" i="5"/>
  <c r="AH857" i="5"/>
  <c r="AH858" i="5"/>
  <c r="AH859" i="5"/>
  <c r="AH860" i="5"/>
  <c r="AH861" i="5"/>
  <c r="AH862" i="5"/>
  <c r="AH863" i="5"/>
  <c r="AH864" i="5"/>
  <c r="AH865" i="5"/>
  <c r="AH866" i="5"/>
  <c r="AH867" i="5"/>
  <c r="AH868" i="5"/>
  <c r="AH869" i="5"/>
  <c r="AH870" i="5"/>
  <c r="AH871" i="5"/>
  <c r="AH872" i="5"/>
  <c r="AH873" i="5"/>
  <c r="AH874" i="5"/>
  <c r="AH875" i="5"/>
  <c r="AH876" i="5"/>
  <c r="AH877" i="5"/>
  <c r="AH878" i="5"/>
  <c r="AH879" i="5"/>
  <c r="AH880" i="5"/>
  <c r="AH881" i="5"/>
  <c r="AH882" i="5"/>
  <c r="AH883" i="5"/>
  <c r="AH884" i="5"/>
  <c r="AH885" i="5"/>
  <c r="AH886" i="5"/>
  <c r="AH887" i="5"/>
  <c r="AH888" i="5"/>
  <c r="AH889" i="5"/>
  <c r="AH890" i="5"/>
  <c r="AH891" i="5"/>
  <c r="AH892" i="5"/>
  <c r="AH893" i="5"/>
  <c r="AH894" i="5"/>
  <c r="AH895" i="5"/>
  <c r="AH896" i="5"/>
  <c r="AH897" i="5"/>
  <c r="AH898" i="5"/>
  <c r="AH899" i="5"/>
  <c r="AH900" i="5"/>
  <c r="AH901" i="5"/>
  <c r="AH902" i="5"/>
  <c r="AH903" i="5"/>
  <c r="AH904" i="5"/>
  <c r="AH905" i="5"/>
  <c r="AH906" i="5"/>
  <c r="AH907" i="5"/>
  <c r="AH908" i="5"/>
  <c r="AH909" i="5"/>
  <c r="AH910" i="5"/>
  <c r="AH911" i="5"/>
  <c r="AH912" i="5"/>
  <c r="AH913" i="5"/>
  <c r="AH914" i="5"/>
  <c r="AH915" i="5"/>
  <c r="AH916" i="5"/>
  <c r="AH917" i="5"/>
  <c r="AH918" i="5"/>
  <c r="AH919" i="5"/>
  <c r="AH920" i="5"/>
  <c r="AH921" i="5"/>
  <c r="AH922" i="5"/>
  <c r="AH923" i="5"/>
  <c r="AH924" i="5"/>
  <c r="AH925" i="5"/>
  <c r="AH926" i="5"/>
  <c r="AH927" i="5"/>
  <c r="AH928" i="5"/>
  <c r="AH929" i="5"/>
  <c r="AH930" i="5"/>
  <c r="AH931" i="5"/>
  <c r="AH932" i="5"/>
  <c r="AH933" i="5"/>
  <c r="AH934" i="5"/>
  <c r="AH935" i="5"/>
  <c r="AH936" i="5"/>
  <c r="AH937" i="5"/>
  <c r="AH938" i="5"/>
  <c r="AH939" i="5"/>
  <c r="AH940" i="5"/>
  <c r="AH941" i="5"/>
  <c r="AH942" i="5"/>
  <c r="AH943" i="5"/>
  <c r="AH944" i="5"/>
  <c r="AH945" i="5"/>
  <c r="AH946" i="5"/>
  <c r="AH947" i="5"/>
  <c r="AH948" i="5"/>
  <c r="AH949" i="5"/>
  <c r="AH950" i="5"/>
  <c r="AH951" i="5"/>
  <c r="AH952" i="5"/>
  <c r="AH953" i="5"/>
  <c r="AH954" i="5"/>
  <c r="AH955" i="5"/>
  <c r="AH956" i="5"/>
  <c r="AH957" i="5"/>
  <c r="AH958" i="5"/>
  <c r="AH959" i="5"/>
  <c r="AH960" i="5"/>
  <c r="AH961" i="5"/>
  <c r="AH962" i="5"/>
  <c r="AH963" i="5"/>
  <c r="AH964" i="5"/>
  <c r="AH965" i="5"/>
  <c r="AH966" i="5"/>
  <c r="AH967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G301" i="5"/>
  <c r="AG302" i="5"/>
  <c r="AG303" i="5"/>
  <c r="AG304" i="5"/>
  <c r="AG305" i="5"/>
  <c r="AG306" i="5"/>
  <c r="AG307" i="5"/>
  <c r="AG308" i="5"/>
  <c r="AG309" i="5"/>
  <c r="AG310" i="5"/>
  <c r="AG311" i="5"/>
  <c r="AG312" i="5"/>
  <c r="AG313" i="5"/>
  <c r="AG314" i="5"/>
  <c r="AG315" i="5"/>
  <c r="AG316" i="5"/>
  <c r="AG317" i="5"/>
  <c r="AG318" i="5"/>
  <c r="AG319" i="5"/>
  <c r="AG320" i="5"/>
  <c r="AG321" i="5"/>
  <c r="AG322" i="5"/>
  <c r="AG323" i="5"/>
  <c r="AG324" i="5"/>
  <c r="AG325" i="5"/>
  <c r="AG326" i="5"/>
  <c r="AG327" i="5"/>
  <c r="AG328" i="5"/>
  <c r="AG329" i="5"/>
  <c r="AG330" i="5"/>
  <c r="AG331" i="5"/>
  <c r="AG332" i="5"/>
  <c r="AG333" i="5"/>
  <c r="AG334" i="5"/>
  <c r="AG335" i="5"/>
  <c r="AG336" i="5"/>
  <c r="AG337" i="5"/>
  <c r="AG338" i="5"/>
  <c r="AG339" i="5"/>
  <c r="AG340" i="5"/>
  <c r="AG341" i="5"/>
  <c r="AG342" i="5"/>
  <c r="AG343" i="5"/>
  <c r="AG344" i="5"/>
  <c r="AG345" i="5"/>
  <c r="AG346" i="5"/>
  <c r="AG347" i="5"/>
  <c r="AG348" i="5"/>
  <c r="AG349" i="5"/>
  <c r="AG350" i="5"/>
  <c r="AG351" i="5"/>
  <c r="AG352" i="5"/>
  <c r="AG353" i="5"/>
  <c r="AG354" i="5"/>
  <c r="AG355" i="5"/>
  <c r="AG356" i="5"/>
  <c r="AG357" i="5"/>
  <c r="AG358" i="5"/>
  <c r="AG359" i="5"/>
  <c r="AG360" i="5"/>
  <c r="AG361" i="5"/>
  <c r="AG362" i="5"/>
  <c r="AG363" i="5"/>
  <c r="AG364" i="5"/>
  <c r="AG365" i="5"/>
  <c r="AG366" i="5"/>
  <c r="AG367" i="5"/>
  <c r="AG368" i="5"/>
  <c r="AG369" i="5"/>
  <c r="AG370" i="5"/>
  <c r="AG371" i="5"/>
  <c r="AG372" i="5"/>
  <c r="AG373" i="5"/>
  <c r="AG374" i="5"/>
  <c r="AG375" i="5"/>
  <c r="AG376" i="5"/>
  <c r="AG377" i="5"/>
  <c r="AG378" i="5"/>
  <c r="AG379" i="5"/>
  <c r="AG380" i="5"/>
  <c r="AG381" i="5"/>
  <c r="AG382" i="5"/>
  <c r="AG383" i="5"/>
  <c r="AG384" i="5"/>
  <c r="AG385" i="5"/>
  <c r="AG386" i="5"/>
  <c r="AG387" i="5"/>
  <c r="AG388" i="5"/>
  <c r="AG389" i="5"/>
  <c r="AG390" i="5"/>
  <c r="AG391" i="5"/>
  <c r="AG392" i="5"/>
  <c r="AG393" i="5"/>
  <c r="AG394" i="5"/>
  <c r="AG395" i="5"/>
  <c r="AG396" i="5"/>
  <c r="AG397" i="5"/>
  <c r="AG398" i="5"/>
  <c r="AG399" i="5"/>
  <c r="AG400" i="5"/>
  <c r="AG401" i="5"/>
  <c r="AG402" i="5"/>
  <c r="AG403" i="5"/>
  <c r="AG404" i="5"/>
  <c r="AG405" i="5"/>
  <c r="AG406" i="5"/>
  <c r="AG407" i="5"/>
  <c r="AG408" i="5"/>
  <c r="AG409" i="5"/>
  <c r="AG410" i="5"/>
  <c r="AG411" i="5"/>
  <c r="AG412" i="5"/>
  <c r="AG413" i="5"/>
  <c r="AG414" i="5"/>
  <c r="AG415" i="5"/>
  <c r="AG416" i="5"/>
  <c r="AG417" i="5"/>
  <c r="AG418" i="5"/>
  <c r="AG419" i="5"/>
  <c r="AG420" i="5"/>
  <c r="AG421" i="5"/>
  <c r="AG422" i="5"/>
  <c r="AG423" i="5"/>
  <c r="AG424" i="5"/>
  <c r="AG425" i="5"/>
  <c r="AG426" i="5"/>
  <c r="AG427" i="5"/>
  <c r="AG428" i="5"/>
  <c r="AG429" i="5"/>
  <c r="AG430" i="5"/>
  <c r="AG431" i="5"/>
  <c r="AG432" i="5"/>
  <c r="AG433" i="5"/>
  <c r="AG434" i="5"/>
  <c r="AG435" i="5"/>
  <c r="AG436" i="5"/>
  <c r="AG437" i="5"/>
  <c r="AG438" i="5"/>
  <c r="AG439" i="5"/>
  <c r="AG440" i="5"/>
  <c r="AG441" i="5"/>
  <c r="AG442" i="5"/>
  <c r="AG443" i="5"/>
  <c r="AG444" i="5"/>
  <c r="AG445" i="5"/>
  <c r="AG446" i="5"/>
  <c r="AG447" i="5"/>
  <c r="AG448" i="5"/>
  <c r="AG449" i="5"/>
  <c r="AG450" i="5"/>
  <c r="AG451" i="5"/>
  <c r="AG452" i="5"/>
  <c r="AG453" i="5"/>
  <c r="AG454" i="5"/>
  <c r="AG455" i="5"/>
  <c r="AG456" i="5"/>
  <c r="AG457" i="5"/>
  <c r="AG458" i="5"/>
  <c r="AG459" i="5"/>
  <c r="AG460" i="5"/>
  <c r="AG461" i="5"/>
  <c r="AG462" i="5"/>
  <c r="AG463" i="5"/>
  <c r="AG464" i="5"/>
  <c r="AG465" i="5"/>
  <c r="AG466" i="5"/>
  <c r="AG467" i="5"/>
  <c r="AG468" i="5"/>
  <c r="AG469" i="5"/>
  <c r="AG470" i="5"/>
  <c r="AG471" i="5"/>
  <c r="AG472" i="5"/>
  <c r="AG473" i="5"/>
  <c r="AG474" i="5"/>
  <c r="AG475" i="5"/>
  <c r="AG476" i="5"/>
  <c r="AG477" i="5"/>
  <c r="AG478" i="5"/>
  <c r="AG479" i="5"/>
  <c r="AG480" i="5"/>
  <c r="AG481" i="5"/>
  <c r="AG482" i="5"/>
  <c r="AG483" i="5"/>
  <c r="AG484" i="5"/>
  <c r="AG485" i="5"/>
  <c r="AG486" i="5"/>
  <c r="AG487" i="5"/>
  <c r="AG488" i="5"/>
  <c r="AG489" i="5"/>
  <c r="AG490" i="5"/>
  <c r="AG491" i="5"/>
  <c r="AG492" i="5"/>
  <c r="AG493" i="5"/>
  <c r="AG494" i="5"/>
  <c r="AG495" i="5"/>
  <c r="AG496" i="5"/>
  <c r="AG497" i="5"/>
  <c r="AG498" i="5"/>
  <c r="AG499" i="5"/>
  <c r="AG500" i="5"/>
  <c r="AG501" i="5"/>
  <c r="AG502" i="5"/>
  <c r="AG503" i="5"/>
  <c r="AG504" i="5"/>
  <c r="AG505" i="5"/>
  <c r="AG506" i="5"/>
  <c r="AG507" i="5"/>
  <c r="AG508" i="5"/>
  <c r="AG509" i="5"/>
  <c r="AG510" i="5"/>
  <c r="AG511" i="5"/>
  <c r="AG512" i="5"/>
  <c r="AG513" i="5"/>
  <c r="AG514" i="5"/>
  <c r="AG515" i="5"/>
  <c r="AG516" i="5"/>
  <c r="AG517" i="5"/>
  <c r="AG518" i="5"/>
  <c r="AG519" i="5"/>
  <c r="AG520" i="5"/>
  <c r="AG521" i="5"/>
  <c r="AG522" i="5"/>
  <c r="AG523" i="5"/>
  <c r="AG524" i="5"/>
  <c r="AG525" i="5"/>
  <c r="AG526" i="5"/>
  <c r="AG527" i="5"/>
  <c r="AG528" i="5"/>
  <c r="AG529" i="5"/>
  <c r="AG530" i="5"/>
  <c r="AG531" i="5"/>
  <c r="AG532" i="5"/>
  <c r="AG533" i="5"/>
  <c r="AG534" i="5"/>
  <c r="AG535" i="5"/>
  <c r="AG536" i="5"/>
  <c r="AG537" i="5"/>
  <c r="AG538" i="5"/>
  <c r="AG539" i="5"/>
  <c r="AG540" i="5"/>
  <c r="AG541" i="5"/>
  <c r="AG542" i="5"/>
  <c r="AG543" i="5"/>
  <c r="AG544" i="5"/>
  <c r="AG545" i="5"/>
  <c r="AG546" i="5"/>
  <c r="AG547" i="5"/>
  <c r="AG548" i="5"/>
  <c r="AG549" i="5"/>
  <c r="AG550" i="5"/>
  <c r="AG551" i="5"/>
  <c r="AG552" i="5"/>
  <c r="AG553" i="5"/>
  <c r="AG554" i="5"/>
  <c r="AG555" i="5"/>
  <c r="AG556" i="5"/>
  <c r="AG557" i="5"/>
  <c r="AG558" i="5"/>
  <c r="AG559" i="5"/>
  <c r="AG560" i="5"/>
  <c r="AG561" i="5"/>
  <c r="AG562" i="5"/>
  <c r="AG563" i="5"/>
  <c r="AG564" i="5"/>
  <c r="AG565" i="5"/>
  <c r="AG566" i="5"/>
  <c r="AG567" i="5"/>
  <c r="AG568" i="5"/>
  <c r="AG569" i="5"/>
  <c r="AG570" i="5"/>
  <c r="AG571" i="5"/>
  <c r="AG572" i="5"/>
  <c r="AG573" i="5"/>
  <c r="AG574" i="5"/>
  <c r="AG575" i="5"/>
  <c r="AG576" i="5"/>
  <c r="AG577" i="5"/>
  <c r="AG578" i="5"/>
  <c r="AG579" i="5"/>
  <c r="AG580" i="5"/>
  <c r="AG581" i="5"/>
  <c r="AG582" i="5"/>
  <c r="AG583" i="5"/>
  <c r="AG584" i="5"/>
  <c r="AG585" i="5"/>
  <c r="AG586" i="5"/>
  <c r="AG587" i="5"/>
  <c r="AG588" i="5"/>
  <c r="AG589" i="5"/>
  <c r="AG590" i="5"/>
  <c r="AG591" i="5"/>
  <c r="AG592" i="5"/>
  <c r="AG593" i="5"/>
  <c r="AG594" i="5"/>
  <c r="AG595" i="5"/>
  <c r="AG596" i="5"/>
  <c r="AG597" i="5"/>
  <c r="AG598" i="5"/>
  <c r="AG599" i="5"/>
  <c r="AG600" i="5"/>
  <c r="AG601" i="5"/>
  <c r="AG602" i="5"/>
  <c r="AG603" i="5"/>
  <c r="AG604" i="5"/>
  <c r="AG605" i="5"/>
  <c r="AG606" i="5"/>
  <c r="AG607" i="5"/>
  <c r="AG608" i="5"/>
  <c r="AG609" i="5"/>
  <c r="AG610" i="5"/>
  <c r="AG611" i="5"/>
  <c r="AG612" i="5"/>
  <c r="AG613" i="5"/>
  <c r="AG614" i="5"/>
  <c r="AG615" i="5"/>
  <c r="AG616" i="5"/>
  <c r="AG617" i="5"/>
  <c r="AG618" i="5"/>
  <c r="AG619" i="5"/>
  <c r="AG620" i="5"/>
  <c r="AG621" i="5"/>
  <c r="AG622" i="5"/>
  <c r="AG623" i="5"/>
  <c r="AG624" i="5"/>
  <c r="AG625" i="5"/>
  <c r="AG626" i="5"/>
  <c r="AG627" i="5"/>
  <c r="AG628" i="5"/>
  <c r="AG629" i="5"/>
  <c r="AG630" i="5"/>
  <c r="AG631" i="5"/>
  <c r="AG632" i="5"/>
  <c r="AG633" i="5"/>
  <c r="AG634" i="5"/>
  <c r="AG635" i="5"/>
  <c r="AG636" i="5"/>
  <c r="AG637" i="5"/>
  <c r="AG638" i="5"/>
  <c r="AG639" i="5"/>
  <c r="AG640" i="5"/>
  <c r="AG641" i="5"/>
  <c r="AG642" i="5"/>
  <c r="AG643" i="5"/>
  <c r="AG644" i="5"/>
  <c r="AG645" i="5"/>
  <c r="AG646" i="5"/>
  <c r="AG647" i="5"/>
  <c r="AG648" i="5"/>
  <c r="AG649" i="5"/>
  <c r="AG650" i="5"/>
  <c r="AG651" i="5"/>
  <c r="AG652" i="5"/>
  <c r="AG653" i="5"/>
  <c r="AG654" i="5"/>
  <c r="AG655" i="5"/>
  <c r="AG656" i="5"/>
  <c r="AG657" i="5"/>
  <c r="AG658" i="5"/>
  <c r="AG659" i="5"/>
  <c r="AG660" i="5"/>
  <c r="AG661" i="5"/>
  <c r="AG662" i="5"/>
  <c r="AG663" i="5"/>
  <c r="AG664" i="5"/>
  <c r="AG665" i="5"/>
  <c r="AG666" i="5"/>
  <c r="AG667" i="5"/>
  <c r="AG668" i="5"/>
  <c r="AG669" i="5"/>
  <c r="AG670" i="5"/>
  <c r="AG671" i="5"/>
  <c r="AG672" i="5"/>
  <c r="AG673" i="5"/>
  <c r="AG674" i="5"/>
  <c r="AG675" i="5"/>
  <c r="AG676" i="5"/>
  <c r="AG677" i="5"/>
  <c r="AG678" i="5"/>
  <c r="AG679" i="5"/>
  <c r="AG680" i="5"/>
  <c r="AG681" i="5"/>
  <c r="AG682" i="5"/>
  <c r="AG683" i="5"/>
  <c r="AG684" i="5"/>
  <c r="AG685" i="5"/>
  <c r="AG686" i="5"/>
  <c r="AG687" i="5"/>
  <c r="AG688" i="5"/>
  <c r="AG689" i="5"/>
  <c r="AG690" i="5"/>
  <c r="AG691" i="5"/>
  <c r="AG692" i="5"/>
  <c r="AG693" i="5"/>
  <c r="AG694" i="5"/>
  <c r="AG695" i="5"/>
  <c r="AG696" i="5"/>
  <c r="AG697" i="5"/>
  <c r="AG698" i="5"/>
  <c r="AG699" i="5"/>
  <c r="AG700" i="5"/>
  <c r="AG701" i="5"/>
  <c r="AG702" i="5"/>
  <c r="AG703" i="5"/>
  <c r="AG704" i="5"/>
  <c r="AG705" i="5"/>
  <c r="AG706" i="5"/>
  <c r="AG707" i="5"/>
  <c r="AG708" i="5"/>
  <c r="AG709" i="5"/>
  <c r="AG710" i="5"/>
  <c r="AG711" i="5"/>
  <c r="AG712" i="5"/>
  <c r="AG713" i="5"/>
  <c r="AG714" i="5"/>
  <c r="AG715" i="5"/>
  <c r="AG716" i="5"/>
  <c r="AG717" i="5"/>
  <c r="AG718" i="5"/>
  <c r="AG719" i="5"/>
  <c r="AG720" i="5"/>
  <c r="AG721" i="5"/>
  <c r="AG722" i="5"/>
  <c r="AG723" i="5"/>
  <c r="AG724" i="5"/>
  <c r="AG725" i="5"/>
  <c r="AG726" i="5"/>
  <c r="AG727" i="5"/>
  <c r="AG728" i="5"/>
  <c r="AG729" i="5"/>
  <c r="AG730" i="5"/>
  <c r="AG731" i="5"/>
  <c r="AG732" i="5"/>
  <c r="AG733" i="5"/>
  <c r="AG734" i="5"/>
  <c r="AG735" i="5"/>
  <c r="AG736" i="5"/>
  <c r="AG737" i="5"/>
  <c r="AG738" i="5"/>
  <c r="AG739" i="5"/>
  <c r="AG740" i="5"/>
  <c r="AG741" i="5"/>
  <c r="AG742" i="5"/>
  <c r="AG743" i="5"/>
  <c r="AG744" i="5"/>
  <c r="AG745" i="5"/>
  <c r="AG746" i="5"/>
  <c r="AG747" i="5"/>
  <c r="AG748" i="5"/>
  <c r="AG749" i="5"/>
  <c r="AG750" i="5"/>
  <c r="AG751" i="5"/>
  <c r="AG752" i="5"/>
  <c r="AG753" i="5"/>
  <c r="AG754" i="5"/>
  <c r="AG755" i="5"/>
  <c r="AG756" i="5"/>
  <c r="AG757" i="5"/>
  <c r="AG758" i="5"/>
  <c r="AG759" i="5"/>
  <c r="AG760" i="5"/>
  <c r="AG761" i="5"/>
  <c r="AG762" i="5"/>
  <c r="AG763" i="5"/>
  <c r="AG764" i="5"/>
  <c r="AG765" i="5"/>
  <c r="AG766" i="5"/>
  <c r="AG767" i="5"/>
  <c r="AG768" i="5"/>
  <c r="AG769" i="5"/>
  <c r="AG770" i="5"/>
  <c r="AG771" i="5"/>
  <c r="AG772" i="5"/>
  <c r="AG773" i="5"/>
  <c r="AG774" i="5"/>
  <c r="AG775" i="5"/>
  <c r="AG776" i="5"/>
  <c r="AG777" i="5"/>
  <c r="AG778" i="5"/>
  <c r="AG779" i="5"/>
  <c r="AG780" i="5"/>
  <c r="AG781" i="5"/>
  <c r="AG782" i="5"/>
  <c r="AG783" i="5"/>
  <c r="AG784" i="5"/>
  <c r="AG785" i="5"/>
  <c r="AG786" i="5"/>
  <c r="AG787" i="5"/>
  <c r="AG788" i="5"/>
  <c r="AG789" i="5"/>
  <c r="AG790" i="5"/>
  <c r="AG791" i="5"/>
  <c r="AG792" i="5"/>
  <c r="AG793" i="5"/>
  <c r="AG794" i="5"/>
  <c r="AG795" i="5"/>
  <c r="AG796" i="5"/>
  <c r="AG797" i="5"/>
  <c r="AG798" i="5"/>
  <c r="AG799" i="5"/>
  <c r="AG800" i="5"/>
  <c r="AG801" i="5"/>
  <c r="AG802" i="5"/>
  <c r="AG803" i="5"/>
  <c r="AG804" i="5"/>
  <c r="AG805" i="5"/>
  <c r="AG806" i="5"/>
  <c r="AG807" i="5"/>
  <c r="AG808" i="5"/>
  <c r="AG809" i="5"/>
  <c r="AG810" i="5"/>
  <c r="AG811" i="5"/>
  <c r="AG812" i="5"/>
  <c r="AG813" i="5"/>
  <c r="AG814" i="5"/>
  <c r="AG815" i="5"/>
  <c r="AG816" i="5"/>
  <c r="AG817" i="5"/>
  <c r="AG818" i="5"/>
  <c r="AG819" i="5"/>
  <c r="AG820" i="5"/>
  <c r="AG821" i="5"/>
  <c r="AG822" i="5"/>
  <c r="AG823" i="5"/>
  <c r="AG824" i="5"/>
  <c r="AG825" i="5"/>
  <c r="AG826" i="5"/>
  <c r="AG827" i="5"/>
  <c r="AG828" i="5"/>
  <c r="AG829" i="5"/>
  <c r="AG830" i="5"/>
  <c r="AG831" i="5"/>
  <c r="AG832" i="5"/>
  <c r="AG833" i="5"/>
  <c r="AG834" i="5"/>
  <c r="AG835" i="5"/>
  <c r="AG836" i="5"/>
  <c r="AG837" i="5"/>
  <c r="AG838" i="5"/>
  <c r="AG839" i="5"/>
  <c r="AG840" i="5"/>
  <c r="AG841" i="5"/>
  <c r="AG842" i="5"/>
  <c r="AG843" i="5"/>
  <c r="AG844" i="5"/>
  <c r="AG845" i="5"/>
  <c r="AG846" i="5"/>
  <c r="AG847" i="5"/>
  <c r="AG848" i="5"/>
  <c r="AG849" i="5"/>
  <c r="AG850" i="5"/>
  <c r="AG851" i="5"/>
  <c r="AG852" i="5"/>
  <c r="AG853" i="5"/>
  <c r="AG854" i="5"/>
  <c r="AG855" i="5"/>
  <c r="AG856" i="5"/>
  <c r="AG857" i="5"/>
  <c r="AG858" i="5"/>
  <c r="AG859" i="5"/>
  <c r="AG860" i="5"/>
  <c r="AG861" i="5"/>
  <c r="AG862" i="5"/>
  <c r="AG863" i="5"/>
  <c r="AG864" i="5"/>
  <c r="AG865" i="5"/>
  <c r="AG866" i="5"/>
  <c r="AG867" i="5"/>
  <c r="AG868" i="5"/>
  <c r="AG869" i="5"/>
  <c r="AG870" i="5"/>
  <c r="AG871" i="5"/>
  <c r="AG872" i="5"/>
  <c r="AG873" i="5"/>
  <c r="AG874" i="5"/>
  <c r="AG875" i="5"/>
  <c r="AG876" i="5"/>
  <c r="AG877" i="5"/>
  <c r="AG878" i="5"/>
  <c r="AG879" i="5"/>
  <c r="AG880" i="5"/>
  <c r="AG881" i="5"/>
  <c r="AG882" i="5"/>
  <c r="AG883" i="5"/>
  <c r="AG884" i="5"/>
  <c r="AG885" i="5"/>
  <c r="AG886" i="5"/>
  <c r="AG887" i="5"/>
  <c r="AG888" i="5"/>
  <c r="AG889" i="5"/>
  <c r="AG890" i="5"/>
  <c r="AG891" i="5"/>
  <c r="AG892" i="5"/>
  <c r="AG893" i="5"/>
  <c r="AG894" i="5"/>
  <c r="AG895" i="5"/>
  <c r="AG896" i="5"/>
  <c r="AG897" i="5"/>
  <c r="AG898" i="5"/>
  <c r="AG899" i="5"/>
  <c r="AG900" i="5"/>
  <c r="AG901" i="5"/>
  <c r="AG902" i="5"/>
  <c r="AG903" i="5"/>
  <c r="AG904" i="5"/>
  <c r="AG905" i="5"/>
  <c r="AG906" i="5"/>
  <c r="AG907" i="5"/>
  <c r="AG908" i="5"/>
  <c r="AG909" i="5"/>
  <c r="AG910" i="5"/>
  <c r="AG911" i="5"/>
  <c r="AG912" i="5"/>
  <c r="AG913" i="5"/>
  <c r="AG914" i="5"/>
  <c r="AG915" i="5"/>
  <c r="AG916" i="5"/>
  <c r="AG917" i="5"/>
  <c r="AG918" i="5"/>
  <c r="AG919" i="5"/>
  <c r="AG920" i="5"/>
  <c r="AG921" i="5"/>
  <c r="AG922" i="5"/>
  <c r="AG923" i="5"/>
  <c r="AG924" i="5"/>
  <c r="AG925" i="5"/>
  <c r="AG926" i="5"/>
  <c r="AG927" i="5"/>
  <c r="AG928" i="5"/>
  <c r="AG929" i="5"/>
  <c r="AG930" i="5"/>
  <c r="AG931" i="5"/>
  <c r="AG932" i="5"/>
  <c r="AG933" i="5"/>
  <c r="AG934" i="5"/>
  <c r="AG935" i="5"/>
  <c r="AG936" i="5"/>
  <c r="AG937" i="5"/>
  <c r="AG938" i="5"/>
  <c r="AG939" i="5"/>
  <c r="AG940" i="5"/>
  <c r="AG941" i="5"/>
  <c r="AG942" i="5"/>
  <c r="AG943" i="5"/>
  <c r="AG944" i="5"/>
  <c r="AG945" i="5"/>
  <c r="AG946" i="5"/>
  <c r="AG947" i="5"/>
  <c r="AG948" i="5"/>
  <c r="AG949" i="5"/>
  <c r="AG950" i="5"/>
  <c r="AG951" i="5"/>
  <c r="AG952" i="5"/>
  <c r="AG953" i="5"/>
  <c r="AG954" i="5"/>
  <c r="AG955" i="5"/>
  <c r="AG956" i="5"/>
  <c r="AG957" i="5"/>
  <c r="AG958" i="5"/>
  <c r="AG959" i="5"/>
  <c r="AG960" i="5"/>
  <c r="AG961" i="5"/>
  <c r="AG962" i="5"/>
  <c r="AG963" i="5"/>
  <c r="AG964" i="5"/>
  <c r="AG965" i="5"/>
  <c r="AG966" i="5"/>
  <c r="AG967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F301" i="5"/>
  <c r="AF302" i="5"/>
  <c r="AF303" i="5"/>
  <c r="AF304" i="5"/>
  <c r="AF305" i="5"/>
  <c r="AF306" i="5"/>
  <c r="AF307" i="5"/>
  <c r="AF308" i="5"/>
  <c r="AF309" i="5"/>
  <c r="AF310" i="5"/>
  <c r="AF311" i="5"/>
  <c r="AF312" i="5"/>
  <c r="AF313" i="5"/>
  <c r="AF314" i="5"/>
  <c r="AF315" i="5"/>
  <c r="AF316" i="5"/>
  <c r="AF317" i="5"/>
  <c r="AF318" i="5"/>
  <c r="AF319" i="5"/>
  <c r="AF320" i="5"/>
  <c r="AF321" i="5"/>
  <c r="AF322" i="5"/>
  <c r="AF323" i="5"/>
  <c r="AF324" i="5"/>
  <c r="AF325" i="5"/>
  <c r="AF326" i="5"/>
  <c r="AF327" i="5"/>
  <c r="AF328" i="5"/>
  <c r="AF329" i="5"/>
  <c r="AF330" i="5"/>
  <c r="AF331" i="5"/>
  <c r="AF332" i="5"/>
  <c r="AF333" i="5"/>
  <c r="AF334" i="5"/>
  <c r="AF335" i="5"/>
  <c r="AF336" i="5"/>
  <c r="AF337" i="5"/>
  <c r="AF338" i="5"/>
  <c r="AF339" i="5"/>
  <c r="AF340" i="5"/>
  <c r="AF341" i="5"/>
  <c r="AF342" i="5"/>
  <c r="AF343" i="5"/>
  <c r="AF344" i="5"/>
  <c r="AF345" i="5"/>
  <c r="AF346" i="5"/>
  <c r="AF347" i="5"/>
  <c r="AF348" i="5"/>
  <c r="AF349" i="5"/>
  <c r="AF350" i="5"/>
  <c r="AF351" i="5"/>
  <c r="AF352" i="5"/>
  <c r="AF353" i="5"/>
  <c r="AF354" i="5"/>
  <c r="AF355" i="5"/>
  <c r="AF356" i="5"/>
  <c r="AF357" i="5"/>
  <c r="AF358" i="5"/>
  <c r="AF359" i="5"/>
  <c r="AF360" i="5"/>
  <c r="AF361" i="5"/>
  <c r="AF362" i="5"/>
  <c r="AF363" i="5"/>
  <c r="AF364" i="5"/>
  <c r="AF365" i="5"/>
  <c r="AF366" i="5"/>
  <c r="AF367" i="5"/>
  <c r="AF368" i="5"/>
  <c r="AF369" i="5"/>
  <c r="AF370" i="5"/>
  <c r="AF371" i="5"/>
  <c r="AF372" i="5"/>
  <c r="AF373" i="5"/>
  <c r="AF374" i="5"/>
  <c r="AF375" i="5"/>
  <c r="AF376" i="5"/>
  <c r="AF377" i="5"/>
  <c r="AF378" i="5"/>
  <c r="AF379" i="5"/>
  <c r="AF380" i="5"/>
  <c r="AF381" i="5"/>
  <c r="AF382" i="5"/>
  <c r="AF383" i="5"/>
  <c r="AF384" i="5"/>
  <c r="AF385" i="5"/>
  <c r="AF386" i="5"/>
  <c r="AF387" i="5"/>
  <c r="AF388" i="5"/>
  <c r="AF389" i="5"/>
  <c r="AF390" i="5"/>
  <c r="AF391" i="5"/>
  <c r="AF392" i="5"/>
  <c r="AF393" i="5"/>
  <c r="AF394" i="5"/>
  <c r="AF395" i="5"/>
  <c r="AF396" i="5"/>
  <c r="AF397" i="5"/>
  <c r="AF398" i="5"/>
  <c r="AF399" i="5"/>
  <c r="AF400" i="5"/>
  <c r="AF401" i="5"/>
  <c r="AF402" i="5"/>
  <c r="AF403" i="5"/>
  <c r="AF404" i="5"/>
  <c r="AF405" i="5"/>
  <c r="AF406" i="5"/>
  <c r="AF407" i="5"/>
  <c r="AF408" i="5"/>
  <c r="AF409" i="5"/>
  <c r="AF410" i="5"/>
  <c r="AF411" i="5"/>
  <c r="AF412" i="5"/>
  <c r="AF413" i="5"/>
  <c r="AF414" i="5"/>
  <c r="AF415" i="5"/>
  <c r="AF416" i="5"/>
  <c r="AF417" i="5"/>
  <c r="AF418" i="5"/>
  <c r="AF419" i="5"/>
  <c r="AF420" i="5"/>
  <c r="AF421" i="5"/>
  <c r="AF422" i="5"/>
  <c r="AF423" i="5"/>
  <c r="AF424" i="5"/>
  <c r="AF425" i="5"/>
  <c r="AF426" i="5"/>
  <c r="AF427" i="5"/>
  <c r="AF428" i="5"/>
  <c r="AF429" i="5"/>
  <c r="AF430" i="5"/>
  <c r="AF431" i="5"/>
  <c r="AF432" i="5"/>
  <c r="AF433" i="5"/>
  <c r="AF434" i="5"/>
  <c r="AF435" i="5"/>
  <c r="AF436" i="5"/>
  <c r="AF437" i="5"/>
  <c r="AF438" i="5"/>
  <c r="AF439" i="5"/>
  <c r="AF440" i="5"/>
  <c r="AF441" i="5"/>
  <c r="AF442" i="5"/>
  <c r="AF443" i="5"/>
  <c r="AF444" i="5"/>
  <c r="AF445" i="5"/>
  <c r="AF446" i="5"/>
  <c r="AF447" i="5"/>
  <c r="AF448" i="5"/>
  <c r="AF449" i="5"/>
  <c r="AF450" i="5"/>
  <c r="AF451" i="5"/>
  <c r="AF452" i="5"/>
  <c r="AF453" i="5"/>
  <c r="AF454" i="5"/>
  <c r="AF455" i="5"/>
  <c r="AF456" i="5"/>
  <c r="AF457" i="5"/>
  <c r="AF458" i="5"/>
  <c r="AF459" i="5"/>
  <c r="AF460" i="5"/>
  <c r="AF461" i="5"/>
  <c r="AF462" i="5"/>
  <c r="AF463" i="5"/>
  <c r="AF464" i="5"/>
  <c r="AF465" i="5"/>
  <c r="AF466" i="5"/>
  <c r="AF467" i="5"/>
  <c r="AF468" i="5"/>
  <c r="AF469" i="5"/>
  <c r="AF470" i="5"/>
  <c r="AF471" i="5"/>
  <c r="AF472" i="5"/>
  <c r="AF473" i="5"/>
  <c r="AF474" i="5"/>
  <c r="AF475" i="5"/>
  <c r="AF476" i="5"/>
  <c r="AF477" i="5"/>
  <c r="AF478" i="5"/>
  <c r="AF479" i="5"/>
  <c r="AF480" i="5"/>
  <c r="AF481" i="5"/>
  <c r="AF482" i="5"/>
  <c r="AF483" i="5"/>
  <c r="AF484" i="5"/>
  <c r="AF485" i="5"/>
  <c r="AF486" i="5"/>
  <c r="AF487" i="5"/>
  <c r="AF488" i="5"/>
  <c r="AF489" i="5"/>
  <c r="AF490" i="5"/>
  <c r="AF491" i="5"/>
  <c r="AF492" i="5"/>
  <c r="AF493" i="5"/>
  <c r="AF494" i="5"/>
  <c r="AF495" i="5"/>
  <c r="AF496" i="5"/>
  <c r="AF497" i="5"/>
  <c r="AF498" i="5"/>
  <c r="AF499" i="5"/>
  <c r="AF500" i="5"/>
  <c r="AF501" i="5"/>
  <c r="AF502" i="5"/>
  <c r="AF503" i="5"/>
  <c r="AF504" i="5"/>
  <c r="AF505" i="5"/>
  <c r="AF506" i="5"/>
  <c r="AF507" i="5"/>
  <c r="AF508" i="5"/>
  <c r="AF509" i="5"/>
  <c r="AF510" i="5"/>
  <c r="AF511" i="5"/>
  <c r="AF512" i="5"/>
  <c r="AF513" i="5"/>
  <c r="AF514" i="5"/>
  <c r="AF515" i="5"/>
  <c r="AF516" i="5"/>
  <c r="AF517" i="5"/>
  <c r="AF518" i="5"/>
  <c r="AF519" i="5"/>
  <c r="AF520" i="5"/>
  <c r="AF521" i="5"/>
  <c r="AF522" i="5"/>
  <c r="AF523" i="5"/>
  <c r="AF524" i="5"/>
  <c r="AF525" i="5"/>
  <c r="AF526" i="5"/>
  <c r="AF527" i="5"/>
  <c r="AF528" i="5"/>
  <c r="AF529" i="5"/>
  <c r="AF530" i="5"/>
  <c r="AF531" i="5"/>
  <c r="AF532" i="5"/>
  <c r="AF533" i="5"/>
  <c r="AF534" i="5"/>
  <c r="AF535" i="5"/>
  <c r="AF536" i="5"/>
  <c r="AF537" i="5"/>
  <c r="AF538" i="5"/>
  <c r="AF539" i="5"/>
  <c r="AF540" i="5"/>
  <c r="AF541" i="5"/>
  <c r="AF542" i="5"/>
  <c r="AF543" i="5"/>
  <c r="AF544" i="5"/>
  <c r="AF545" i="5"/>
  <c r="AF546" i="5"/>
  <c r="AF547" i="5"/>
  <c r="AF548" i="5"/>
  <c r="AF549" i="5"/>
  <c r="AF550" i="5"/>
  <c r="AF551" i="5"/>
  <c r="AF552" i="5"/>
  <c r="AF553" i="5"/>
  <c r="AF554" i="5"/>
  <c r="AF555" i="5"/>
  <c r="AF556" i="5"/>
  <c r="AF557" i="5"/>
  <c r="AF558" i="5"/>
  <c r="AF559" i="5"/>
  <c r="AF560" i="5"/>
  <c r="AF561" i="5"/>
  <c r="AF562" i="5"/>
  <c r="AF563" i="5"/>
  <c r="AF564" i="5"/>
  <c r="AF565" i="5"/>
  <c r="AF566" i="5"/>
  <c r="AF567" i="5"/>
  <c r="AF568" i="5"/>
  <c r="AF569" i="5"/>
  <c r="AF570" i="5"/>
  <c r="AF571" i="5"/>
  <c r="AF572" i="5"/>
  <c r="AF573" i="5"/>
  <c r="AF574" i="5"/>
  <c r="AF575" i="5"/>
  <c r="AF576" i="5"/>
  <c r="AF577" i="5"/>
  <c r="AF578" i="5"/>
  <c r="AF579" i="5"/>
  <c r="AF580" i="5"/>
  <c r="AF581" i="5"/>
  <c r="AF582" i="5"/>
  <c r="AF583" i="5"/>
  <c r="AF584" i="5"/>
  <c r="AF585" i="5"/>
  <c r="AF586" i="5"/>
  <c r="AF587" i="5"/>
  <c r="AF588" i="5"/>
  <c r="AF589" i="5"/>
  <c r="AF590" i="5"/>
  <c r="AF591" i="5"/>
  <c r="AF592" i="5"/>
  <c r="AF593" i="5"/>
  <c r="AF594" i="5"/>
  <c r="AF595" i="5"/>
  <c r="AF596" i="5"/>
  <c r="AF597" i="5"/>
  <c r="AF598" i="5"/>
  <c r="AF599" i="5"/>
  <c r="AF600" i="5"/>
  <c r="AF601" i="5"/>
  <c r="AF602" i="5"/>
  <c r="AF603" i="5"/>
  <c r="AF604" i="5"/>
  <c r="AF605" i="5"/>
  <c r="AF606" i="5"/>
  <c r="AF607" i="5"/>
  <c r="AF608" i="5"/>
  <c r="AF609" i="5"/>
  <c r="AF610" i="5"/>
  <c r="AF611" i="5"/>
  <c r="AF612" i="5"/>
  <c r="AF613" i="5"/>
  <c r="AF614" i="5"/>
  <c r="AF615" i="5"/>
  <c r="AF616" i="5"/>
  <c r="AF617" i="5"/>
  <c r="AF618" i="5"/>
  <c r="AF619" i="5"/>
  <c r="AF620" i="5"/>
  <c r="AF621" i="5"/>
  <c r="AF622" i="5"/>
  <c r="AF623" i="5"/>
  <c r="AF624" i="5"/>
  <c r="AF625" i="5"/>
  <c r="AF626" i="5"/>
  <c r="AF627" i="5"/>
  <c r="AF628" i="5"/>
  <c r="AF629" i="5"/>
  <c r="AF630" i="5"/>
  <c r="AF631" i="5"/>
  <c r="AF632" i="5"/>
  <c r="AF633" i="5"/>
  <c r="AF634" i="5"/>
  <c r="AF635" i="5"/>
  <c r="AF636" i="5"/>
  <c r="AF637" i="5"/>
  <c r="AF638" i="5"/>
  <c r="AF639" i="5"/>
  <c r="AF640" i="5"/>
  <c r="AF641" i="5"/>
  <c r="AF642" i="5"/>
  <c r="AF643" i="5"/>
  <c r="AF644" i="5"/>
  <c r="AF645" i="5"/>
  <c r="AF646" i="5"/>
  <c r="AF647" i="5"/>
  <c r="AF648" i="5"/>
  <c r="AF649" i="5"/>
  <c r="AF650" i="5"/>
  <c r="AF651" i="5"/>
  <c r="AF652" i="5"/>
  <c r="AF653" i="5"/>
  <c r="AF654" i="5"/>
  <c r="AF655" i="5"/>
  <c r="AF656" i="5"/>
  <c r="AF657" i="5"/>
  <c r="AF658" i="5"/>
  <c r="AF659" i="5"/>
  <c r="AF660" i="5"/>
  <c r="AF661" i="5"/>
  <c r="AF662" i="5"/>
  <c r="AF663" i="5"/>
  <c r="AF664" i="5"/>
  <c r="AF665" i="5"/>
  <c r="AF666" i="5"/>
  <c r="AF667" i="5"/>
  <c r="AF668" i="5"/>
  <c r="AF669" i="5"/>
  <c r="AF670" i="5"/>
  <c r="AF671" i="5"/>
  <c r="AF672" i="5"/>
  <c r="AF673" i="5"/>
  <c r="AF674" i="5"/>
  <c r="AF675" i="5"/>
  <c r="AF676" i="5"/>
  <c r="AF677" i="5"/>
  <c r="AF678" i="5"/>
  <c r="AF679" i="5"/>
  <c r="AF680" i="5"/>
  <c r="AF681" i="5"/>
  <c r="AF682" i="5"/>
  <c r="AF683" i="5"/>
  <c r="AF684" i="5"/>
  <c r="AF685" i="5"/>
  <c r="AF686" i="5"/>
  <c r="AF687" i="5"/>
  <c r="AF688" i="5"/>
  <c r="AF689" i="5"/>
  <c r="AF690" i="5"/>
  <c r="AF691" i="5"/>
  <c r="AF692" i="5"/>
  <c r="AF693" i="5"/>
  <c r="AF694" i="5"/>
  <c r="AF695" i="5"/>
  <c r="AF696" i="5"/>
  <c r="AF697" i="5"/>
  <c r="AF698" i="5"/>
  <c r="AF699" i="5"/>
  <c r="AF700" i="5"/>
  <c r="AF701" i="5"/>
  <c r="AF702" i="5"/>
  <c r="AF703" i="5"/>
  <c r="AF704" i="5"/>
  <c r="AF705" i="5"/>
  <c r="AF706" i="5"/>
  <c r="AF707" i="5"/>
  <c r="AF708" i="5"/>
  <c r="AF709" i="5"/>
  <c r="AF710" i="5"/>
  <c r="AF711" i="5"/>
  <c r="AF712" i="5"/>
  <c r="AF713" i="5"/>
  <c r="AF714" i="5"/>
  <c r="AF715" i="5"/>
  <c r="AF716" i="5"/>
  <c r="AF717" i="5"/>
  <c r="AF718" i="5"/>
  <c r="AF719" i="5"/>
  <c r="AF720" i="5"/>
  <c r="AF721" i="5"/>
  <c r="AF722" i="5"/>
  <c r="AF723" i="5"/>
  <c r="AF724" i="5"/>
  <c r="AF725" i="5"/>
  <c r="AF726" i="5"/>
  <c r="AF727" i="5"/>
  <c r="AF728" i="5"/>
  <c r="AF729" i="5"/>
  <c r="AF730" i="5"/>
  <c r="AF731" i="5"/>
  <c r="AF732" i="5"/>
  <c r="AF733" i="5"/>
  <c r="AF734" i="5"/>
  <c r="AF735" i="5"/>
  <c r="AF736" i="5"/>
  <c r="AF737" i="5"/>
  <c r="AF738" i="5"/>
  <c r="AF739" i="5"/>
  <c r="AF740" i="5"/>
  <c r="AF741" i="5"/>
  <c r="AF742" i="5"/>
  <c r="AF743" i="5"/>
  <c r="AF744" i="5"/>
  <c r="AF745" i="5"/>
  <c r="AF746" i="5"/>
  <c r="AF747" i="5"/>
  <c r="AF748" i="5"/>
  <c r="AF749" i="5"/>
  <c r="AF750" i="5"/>
  <c r="AF751" i="5"/>
  <c r="AF752" i="5"/>
  <c r="AF753" i="5"/>
  <c r="AF754" i="5"/>
  <c r="AF755" i="5"/>
  <c r="AF756" i="5"/>
  <c r="AF757" i="5"/>
  <c r="AF758" i="5"/>
  <c r="AF759" i="5"/>
  <c r="AF760" i="5"/>
  <c r="AF761" i="5"/>
  <c r="AF762" i="5"/>
  <c r="AF763" i="5"/>
  <c r="AF764" i="5"/>
  <c r="AF765" i="5"/>
  <c r="AF766" i="5"/>
  <c r="AF767" i="5"/>
  <c r="AF768" i="5"/>
  <c r="AF769" i="5"/>
  <c r="AF770" i="5"/>
  <c r="AF771" i="5"/>
  <c r="AF772" i="5"/>
  <c r="AF773" i="5"/>
  <c r="AF774" i="5"/>
  <c r="AF775" i="5"/>
  <c r="AF776" i="5"/>
  <c r="AF777" i="5"/>
  <c r="AF778" i="5"/>
  <c r="AF779" i="5"/>
  <c r="AF780" i="5"/>
  <c r="AF781" i="5"/>
  <c r="AF782" i="5"/>
  <c r="AF783" i="5"/>
  <c r="AF784" i="5"/>
  <c r="AF785" i="5"/>
  <c r="AF786" i="5"/>
  <c r="AF787" i="5"/>
  <c r="AF788" i="5"/>
  <c r="AF789" i="5"/>
  <c r="AF790" i="5"/>
  <c r="AF791" i="5"/>
  <c r="AF792" i="5"/>
  <c r="AF793" i="5"/>
  <c r="AF794" i="5"/>
  <c r="AF795" i="5"/>
  <c r="AF796" i="5"/>
  <c r="AF797" i="5"/>
  <c r="AF798" i="5"/>
  <c r="AF799" i="5"/>
  <c r="AF800" i="5"/>
  <c r="AF801" i="5"/>
  <c r="AF802" i="5"/>
  <c r="AF803" i="5"/>
  <c r="AF804" i="5"/>
  <c r="AF805" i="5"/>
  <c r="AF806" i="5"/>
  <c r="AF807" i="5"/>
  <c r="AF808" i="5"/>
  <c r="AF809" i="5"/>
  <c r="AF810" i="5"/>
  <c r="AF811" i="5"/>
  <c r="AF812" i="5"/>
  <c r="AF813" i="5"/>
  <c r="AF814" i="5"/>
  <c r="AF815" i="5"/>
  <c r="AF816" i="5"/>
  <c r="AF817" i="5"/>
  <c r="AF818" i="5"/>
  <c r="AF819" i="5"/>
  <c r="AF820" i="5"/>
  <c r="AF821" i="5"/>
  <c r="AF822" i="5"/>
  <c r="AF823" i="5"/>
  <c r="AF824" i="5"/>
  <c r="AF825" i="5"/>
  <c r="AF826" i="5"/>
  <c r="AF827" i="5"/>
  <c r="AF828" i="5"/>
  <c r="AF829" i="5"/>
  <c r="AF830" i="5"/>
  <c r="AF831" i="5"/>
  <c r="AF832" i="5"/>
  <c r="AF833" i="5"/>
  <c r="AF834" i="5"/>
  <c r="AF835" i="5"/>
  <c r="AF836" i="5"/>
  <c r="AF837" i="5"/>
  <c r="AF838" i="5"/>
  <c r="AF839" i="5"/>
  <c r="AF840" i="5"/>
  <c r="AF841" i="5"/>
  <c r="AF842" i="5"/>
  <c r="AF843" i="5"/>
  <c r="AF844" i="5"/>
  <c r="AF845" i="5"/>
  <c r="AF846" i="5"/>
  <c r="AF847" i="5"/>
  <c r="AF848" i="5"/>
  <c r="AF849" i="5"/>
  <c r="AF850" i="5"/>
  <c r="AF851" i="5"/>
  <c r="AF852" i="5"/>
  <c r="AF853" i="5"/>
  <c r="AF854" i="5"/>
  <c r="AF855" i="5"/>
  <c r="AF856" i="5"/>
  <c r="AF857" i="5"/>
  <c r="AF858" i="5"/>
  <c r="AF859" i="5"/>
  <c r="AF860" i="5"/>
  <c r="AF861" i="5"/>
  <c r="AF862" i="5"/>
  <c r="AF863" i="5"/>
  <c r="AF864" i="5"/>
  <c r="AF865" i="5"/>
  <c r="AF866" i="5"/>
  <c r="AF867" i="5"/>
  <c r="AF868" i="5"/>
  <c r="AF869" i="5"/>
  <c r="AF870" i="5"/>
  <c r="AF871" i="5"/>
  <c r="AF872" i="5"/>
  <c r="AF873" i="5"/>
  <c r="AF874" i="5"/>
  <c r="AF875" i="5"/>
  <c r="AF876" i="5"/>
  <c r="AF877" i="5"/>
  <c r="AF878" i="5"/>
  <c r="AF879" i="5"/>
  <c r="AF880" i="5"/>
  <c r="AF881" i="5"/>
  <c r="AF882" i="5"/>
  <c r="AF883" i="5"/>
  <c r="AF884" i="5"/>
  <c r="AF885" i="5"/>
  <c r="AF886" i="5"/>
  <c r="AF887" i="5"/>
  <c r="AF888" i="5"/>
  <c r="AF889" i="5"/>
  <c r="AF890" i="5"/>
  <c r="AF891" i="5"/>
  <c r="AF892" i="5"/>
  <c r="AF893" i="5"/>
  <c r="AF894" i="5"/>
  <c r="AF895" i="5"/>
  <c r="AF896" i="5"/>
  <c r="AF897" i="5"/>
  <c r="AF898" i="5"/>
  <c r="AF899" i="5"/>
  <c r="AF900" i="5"/>
  <c r="AF901" i="5"/>
  <c r="AF902" i="5"/>
  <c r="AF903" i="5"/>
  <c r="AF904" i="5"/>
  <c r="AF905" i="5"/>
  <c r="AF906" i="5"/>
  <c r="AF907" i="5"/>
  <c r="AF908" i="5"/>
  <c r="AF909" i="5"/>
  <c r="AF910" i="5"/>
  <c r="AF911" i="5"/>
  <c r="AF912" i="5"/>
  <c r="AF913" i="5"/>
  <c r="AF914" i="5"/>
  <c r="AF915" i="5"/>
  <c r="AF916" i="5"/>
  <c r="AF917" i="5"/>
  <c r="AF918" i="5"/>
  <c r="AF919" i="5"/>
  <c r="AF920" i="5"/>
  <c r="AF921" i="5"/>
  <c r="AF922" i="5"/>
  <c r="AF923" i="5"/>
  <c r="AF924" i="5"/>
  <c r="AF925" i="5"/>
  <c r="AF926" i="5"/>
  <c r="AF927" i="5"/>
  <c r="AF928" i="5"/>
  <c r="AF929" i="5"/>
  <c r="AF930" i="5"/>
  <c r="AF931" i="5"/>
  <c r="AF932" i="5"/>
  <c r="AF933" i="5"/>
  <c r="AF934" i="5"/>
  <c r="AF935" i="5"/>
  <c r="AF936" i="5"/>
  <c r="AF937" i="5"/>
  <c r="AF938" i="5"/>
  <c r="AF939" i="5"/>
  <c r="AF940" i="5"/>
  <c r="AF941" i="5"/>
  <c r="AF942" i="5"/>
  <c r="AF943" i="5"/>
  <c r="AF944" i="5"/>
  <c r="AF945" i="5"/>
  <c r="AF946" i="5"/>
  <c r="AF947" i="5"/>
  <c r="AF948" i="5"/>
  <c r="AF949" i="5"/>
  <c r="AF950" i="5"/>
  <c r="AF951" i="5"/>
  <c r="AF952" i="5"/>
  <c r="AF953" i="5"/>
  <c r="AF954" i="5"/>
  <c r="AF955" i="5"/>
  <c r="AF956" i="5"/>
  <c r="AF957" i="5"/>
  <c r="AF958" i="5"/>
  <c r="AF959" i="5"/>
  <c r="AF960" i="5"/>
  <c r="AF961" i="5"/>
  <c r="AF962" i="5"/>
  <c r="AF963" i="5"/>
  <c r="AF964" i="5"/>
  <c r="AF965" i="5"/>
  <c r="AF966" i="5"/>
  <c r="AF967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E301" i="5"/>
  <c r="AE302" i="5"/>
  <c r="AE303" i="5"/>
  <c r="AE304" i="5"/>
  <c r="AE305" i="5"/>
  <c r="AE306" i="5"/>
  <c r="AE307" i="5"/>
  <c r="AE308" i="5"/>
  <c r="AE309" i="5"/>
  <c r="AE310" i="5"/>
  <c r="AE311" i="5"/>
  <c r="AE312" i="5"/>
  <c r="AE313" i="5"/>
  <c r="AE314" i="5"/>
  <c r="AE315" i="5"/>
  <c r="AE316" i="5"/>
  <c r="AE317" i="5"/>
  <c r="AE318" i="5"/>
  <c r="AE319" i="5"/>
  <c r="AE320" i="5"/>
  <c r="AE321" i="5"/>
  <c r="AE322" i="5"/>
  <c r="AE323" i="5"/>
  <c r="AE324" i="5"/>
  <c r="AE325" i="5"/>
  <c r="AE326" i="5"/>
  <c r="AE327" i="5"/>
  <c r="AE328" i="5"/>
  <c r="AE329" i="5"/>
  <c r="AE330" i="5"/>
  <c r="AE331" i="5"/>
  <c r="AE332" i="5"/>
  <c r="AE333" i="5"/>
  <c r="AE334" i="5"/>
  <c r="AE335" i="5"/>
  <c r="AE336" i="5"/>
  <c r="AE337" i="5"/>
  <c r="AE338" i="5"/>
  <c r="AE339" i="5"/>
  <c r="AE340" i="5"/>
  <c r="AE341" i="5"/>
  <c r="AE342" i="5"/>
  <c r="AE343" i="5"/>
  <c r="AE344" i="5"/>
  <c r="AE345" i="5"/>
  <c r="AE346" i="5"/>
  <c r="AE347" i="5"/>
  <c r="AE348" i="5"/>
  <c r="AE349" i="5"/>
  <c r="AE350" i="5"/>
  <c r="AE351" i="5"/>
  <c r="AE352" i="5"/>
  <c r="AE353" i="5"/>
  <c r="AE354" i="5"/>
  <c r="AE355" i="5"/>
  <c r="AE356" i="5"/>
  <c r="AE357" i="5"/>
  <c r="AE358" i="5"/>
  <c r="AE359" i="5"/>
  <c r="AE360" i="5"/>
  <c r="AE361" i="5"/>
  <c r="AE362" i="5"/>
  <c r="AE363" i="5"/>
  <c r="AE364" i="5"/>
  <c r="AE365" i="5"/>
  <c r="AE366" i="5"/>
  <c r="AE367" i="5"/>
  <c r="AE368" i="5"/>
  <c r="AE369" i="5"/>
  <c r="AE370" i="5"/>
  <c r="AE371" i="5"/>
  <c r="AE372" i="5"/>
  <c r="AE373" i="5"/>
  <c r="AE374" i="5"/>
  <c r="AE375" i="5"/>
  <c r="AE376" i="5"/>
  <c r="AE377" i="5"/>
  <c r="AE378" i="5"/>
  <c r="AE379" i="5"/>
  <c r="AE380" i="5"/>
  <c r="AE381" i="5"/>
  <c r="AE382" i="5"/>
  <c r="AE383" i="5"/>
  <c r="AE384" i="5"/>
  <c r="AE385" i="5"/>
  <c r="AE386" i="5"/>
  <c r="AE387" i="5"/>
  <c r="AE388" i="5"/>
  <c r="AE389" i="5"/>
  <c r="AE390" i="5"/>
  <c r="AE391" i="5"/>
  <c r="AE392" i="5"/>
  <c r="AE393" i="5"/>
  <c r="AE394" i="5"/>
  <c r="AE395" i="5"/>
  <c r="AE396" i="5"/>
  <c r="AE397" i="5"/>
  <c r="AE398" i="5"/>
  <c r="AE399" i="5"/>
  <c r="AE400" i="5"/>
  <c r="AE401" i="5"/>
  <c r="AE402" i="5"/>
  <c r="AE403" i="5"/>
  <c r="AE404" i="5"/>
  <c r="AE405" i="5"/>
  <c r="AE406" i="5"/>
  <c r="AE407" i="5"/>
  <c r="AE408" i="5"/>
  <c r="AE409" i="5"/>
  <c r="AE410" i="5"/>
  <c r="AE411" i="5"/>
  <c r="AE412" i="5"/>
  <c r="AE413" i="5"/>
  <c r="AE414" i="5"/>
  <c r="AE415" i="5"/>
  <c r="AE416" i="5"/>
  <c r="AE417" i="5"/>
  <c r="AE418" i="5"/>
  <c r="AE419" i="5"/>
  <c r="AE420" i="5"/>
  <c r="AE421" i="5"/>
  <c r="AE422" i="5"/>
  <c r="AE423" i="5"/>
  <c r="AE424" i="5"/>
  <c r="AE425" i="5"/>
  <c r="AE426" i="5"/>
  <c r="AE427" i="5"/>
  <c r="AE428" i="5"/>
  <c r="AE429" i="5"/>
  <c r="AE430" i="5"/>
  <c r="AE431" i="5"/>
  <c r="AE432" i="5"/>
  <c r="AE433" i="5"/>
  <c r="AE434" i="5"/>
  <c r="AE435" i="5"/>
  <c r="AE436" i="5"/>
  <c r="AE437" i="5"/>
  <c r="AE438" i="5"/>
  <c r="AE439" i="5"/>
  <c r="AE440" i="5"/>
  <c r="AE441" i="5"/>
  <c r="AE442" i="5"/>
  <c r="AE443" i="5"/>
  <c r="AE444" i="5"/>
  <c r="AE445" i="5"/>
  <c r="AE446" i="5"/>
  <c r="AE447" i="5"/>
  <c r="AE448" i="5"/>
  <c r="AE449" i="5"/>
  <c r="AE450" i="5"/>
  <c r="AE451" i="5"/>
  <c r="AE452" i="5"/>
  <c r="AE453" i="5"/>
  <c r="AE454" i="5"/>
  <c r="AE455" i="5"/>
  <c r="AE456" i="5"/>
  <c r="AE457" i="5"/>
  <c r="AE458" i="5"/>
  <c r="AE459" i="5"/>
  <c r="AE460" i="5"/>
  <c r="AE461" i="5"/>
  <c r="AE462" i="5"/>
  <c r="AE463" i="5"/>
  <c r="AE464" i="5"/>
  <c r="AE465" i="5"/>
  <c r="AE466" i="5"/>
  <c r="AE467" i="5"/>
  <c r="AE468" i="5"/>
  <c r="AE469" i="5"/>
  <c r="AE470" i="5"/>
  <c r="AE471" i="5"/>
  <c r="AE472" i="5"/>
  <c r="AE473" i="5"/>
  <c r="AE474" i="5"/>
  <c r="AE475" i="5"/>
  <c r="AE476" i="5"/>
  <c r="AE477" i="5"/>
  <c r="AE478" i="5"/>
  <c r="AE479" i="5"/>
  <c r="AE480" i="5"/>
  <c r="AE481" i="5"/>
  <c r="AE482" i="5"/>
  <c r="AE483" i="5"/>
  <c r="AE484" i="5"/>
  <c r="AE485" i="5"/>
  <c r="AE486" i="5"/>
  <c r="AE487" i="5"/>
  <c r="AE488" i="5"/>
  <c r="AE489" i="5"/>
  <c r="AE490" i="5"/>
  <c r="AE491" i="5"/>
  <c r="AE492" i="5"/>
  <c r="AE493" i="5"/>
  <c r="AE494" i="5"/>
  <c r="AE495" i="5"/>
  <c r="AE496" i="5"/>
  <c r="AE497" i="5"/>
  <c r="AE498" i="5"/>
  <c r="AE499" i="5"/>
  <c r="AE500" i="5"/>
  <c r="AE501" i="5"/>
  <c r="AE502" i="5"/>
  <c r="AE503" i="5"/>
  <c r="AE504" i="5"/>
  <c r="AE505" i="5"/>
  <c r="AE506" i="5"/>
  <c r="AE507" i="5"/>
  <c r="AE508" i="5"/>
  <c r="AE509" i="5"/>
  <c r="AE510" i="5"/>
  <c r="AE511" i="5"/>
  <c r="AE512" i="5"/>
  <c r="AE513" i="5"/>
  <c r="AE514" i="5"/>
  <c r="AE515" i="5"/>
  <c r="AE516" i="5"/>
  <c r="AE517" i="5"/>
  <c r="AE518" i="5"/>
  <c r="AE519" i="5"/>
  <c r="AE520" i="5"/>
  <c r="AE521" i="5"/>
  <c r="AE522" i="5"/>
  <c r="AE523" i="5"/>
  <c r="AE524" i="5"/>
  <c r="AE525" i="5"/>
  <c r="AE526" i="5"/>
  <c r="AE527" i="5"/>
  <c r="AE528" i="5"/>
  <c r="AE529" i="5"/>
  <c r="AE530" i="5"/>
  <c r="AE531" i="5"/>
  <c r="AE532" i="5"/>
  <c r="AE533" i="5"/>
  <c r="AE534" i="5"/>
  <c r="AE535" i="5"/>
  <c r="AE536" i="5"/>
  <c r="AE537" i="5"/>
  <c r="AE538" i="5"/>
  <c r="AE539" i="5"/>
  <c r="AE540" i="5"/>
  <c r="AE541" i="5"/>
  <c r="AE542" i="5"/>
  <c r="AE543" i="5"/>
  <c r="AE544" i="5"/>
  <c r="AE545" i="5"/>
  <c r="AE546" i="5"/>
  <c r="AE547" i="5"/>
  <c r="AE548" i="5"/>
  <c r="AE549" i="5"/>
  <c r="AE550" i="5"/>
  <c r="AE551" i="5"/>
  <c r="AE552" i="5"/>
  <c r="AE553" i="5"/>
  <c r="AE554" i="5"/>
  <c r="AE555" i="5"/>
  <c r="AE556" i="5"/>
  <c r="AE557" i="5"/>
  <c r="AE558" i="5"/>
  <c r="AE559" i="5"/>
  <c r="AE560" i="5"/>
  <c r="AE561" i="5"/>
  <c r="AE562" i="5"/>
  <c r="AE563" i="5"/>
  <c r="AE564" i="5"/>
  <c r="AE565" i="5"/>
  <c r="AE566" i="5"/>
  <c r="AE567" i="5"/>
  <c r="AE568" i="5"/>
  <c r="AE569" i="5"/>
  <c r="AE570" i="5"/>
  <c r="AE571" i="5"/>
  <c r="AE572" i="5"/>
  <c r="AE573" i="5"/>
  <c r="AE574" i="5"/>
  <c r="AE575" i="5"/>
  <c r="AE576" i="5"/>
  <c r="AE577" i="5"/>
  <c r="AE578" i="5"/>
  <c r="AE579" i="5"/>
  <c r="AE580" i="5"/>
  <c r="AE581" i="5"/>
  <c r="AE582" i="5"/>
  <c r="AE583" i="5"/>
  <c r="AE584" i="5"/>
  <c r="AE585" i="5"/>
  <c r="AE586" i="5"/>
  <c r="AE587" i="5"/>
  <c r="AE588" i="5"/>
  <c r="AE589" i="5"/>
  <c r="AE590" i="5"/>
  <c r="AE591" i="5"/>
  <c r="AE592" i="5"/>
  <c r="AE593" i="5"/>
  <c r="AE594" i="5"/>
  <c r="AE595" i="5"/>
  <c r="AE596" i="5"/>
  <c r="AE597" i="5"/>
  <c r="AE598" i="5"/>
  <c r="AE599" i="5"/>
  <c r="AE600" i="5"/>
  <c r="AE601" i="5"/>
  <c r="AE602" i="5"/>
  <c r="AE603" i="5"/>
  <c r="AE604" i="5"/>
  <c r="AE605" i="5"/>
  <c r="AE606" i="5"/>
  <c r="AE607" i="5"/>
  <c r="AE608" i="5"/>
  <c r="AE609" i="5"/>
  <c r="AE610" i="5"/>
  <c r="AE611" i="5"/>
  <c r="AE612" i="5"/>
  <c r="AE613" i="5"/>
  <c r="AE614" i="5"/>
  <c r="AE615" i="5"/>
  <c r="AE616" i="5"/>
  <c r="AE617" i="5"/>
  <c r="AE618" i="5"/>
  <c r="AE619" i="5"/>
  <c r="AE620" i="5"/>
  <c r="AE621" i="5"/>
  <c r="AE622" i="5"/>
  <c r="AE623" i="5"/>
  <c r="AE624" i="5"/>
  <c r="AE625" i="5"/>
  <c r="AE626" i="5"/>
  <c r="AE627" i="5"/>
  <c r="AE628" i="5"/>
  <c r="AE629" i="5"/>
  <c r="AE630" i="5"/>
  <c r="AE631" i="5"/>
  <c r="AE632" i="5"/>
  <c r="AE633" i="5"/>
  <c r="AE634" i="5"/>
  <c r="AE635" i="5"/>
  <c r="AE636" i="5"/>
  <c r="AE637" i="5"/>
  <c r="AE638" i="5"/>
  <c r="AE639" i="5"/>
  <c r="AE640" i="5"/>
  <c r="AE641" i="5"/>
  <c r="AE642" i="5"/>
  <c r="AE643" i="5"/>
  <c r="AE644" i="5"/>
  <c r="AE645" i="5"/>
  <c r="AE646" i="5"/>
  <c r="AE647" i="5"/>
  <c r="AE648" i="5"/>
  <c r="AE649" i="5"/>
  <c r="AE650" i="5"/>
  <c r="AE651" i="5"/>
  <c r="AE652" i="5"/>
  <c r="AE653" i="5"/>
  <c r="AE654" i="5"/>
  <c r="AE655" i="5"/>
  <c r="AE656" i="5"/>
  <c r="AE657" i="5"/>
  <c r="AE658" i="5"/>
  <c r="AE659" i="5"/>
  <c r="AE660" i="5"/>
  <c r="AE661" i="5"/>
  <c r="AE662" i="5"/>
  <c r="AE663" i="5"/>
  <c r="AE664" i="5"/>
  <c r="AE665" i="5"/>
  <c r="AE666" i="5"/>
  <c r="AE667" i="5"/>
  <c r="AE668" i="5"/>
  <c r="AE669" i="5"/>
  <c r="AE670" i="5"/>
  <c r="AE671" i="5"/>
  <c r="AE672" i="5"/>
  <c r="AE673" i="5"/>
  <c r="AE674" i="5"/>
  <c r="AE675" i="5"/>
  <c r="AE676" i="5"/>
  <c r="AE677" i="5"/>
  <c r="AE678" i="5"/>
  <c r="AE679" i="5"/>
  <c r="AE680" i="5"/>
  <c r="AE681" i="5"/>
  <c r="AE682" i="5"/>
  <c r="AE683" i="5"/>
  <c r="AE684" i="5"/>
  <c r="AE685" i="5"/>
  <c r="AE686" i="5"/>
  <c r="AE687" i="5"/>
  <c r="AE688" i="5"/>
  <c r="AE689" i="5"/>
  <c r="AE690" i="5"/>
  <c r="AE691" i="5"/>
  <c r="AE692" i="5"/>
  <c r="AE693" i="5"/>
  <c r="AE694" i="5"/>
  <c r="AE695" i="5"/>
  <c r="AE696" i="5"/>
  <c r="AE697" i="5"/>
  <c r="AE698" i="5"/>
  <c r="AE699" i="5"/>
  <c r="AE700" i="5"/>
  <c r="AE701" i="5"/>
  <c r="AE702" i="5"/>
  <c r="AE703" i="5"/>
  <c r="AE704" i="5"/>
  <c r="AE705" i="5"/>
  <c r="AE706" i="5"/>
  <c r="AE707" i="5"/>
  <c r="AE708" i="5"/>
  <c r="AE709" i="5"/>
  <c r="AE710" i="5"/>
  <c r="AE711" i="5"/>
  <c r="AE712" i="5"/>
  <c r="AE713" i="5"/>
  <c r="AE714" i="5"/>
  <c r="AE715" i="5"/>
  <c r="AE716" i="5"/>
  <c r="AE717" i="5"/>
  <c r="AE718" i="5"/>
  <c r="AE719" i="5"/>
  <c r="AE720" i="5"/>
  <c r="AE721" i="5"/>
  <c r="AE722" i="5"/>
  <c r="AE723" i="5"/>
  <c r="AE724" i="5"/>
  <c r="AE725" i="5"/>
  <c r="AE726" i="5"/>
  <c r="AE727" i="5"/>
  <c r="AE728" i="5"/>
  <c r="AE729" i="5"/>
  <c r="AE730" i="5"/>
  <c r="AE731" i="5"/>
  <c r="AE732" i="5"/>
  <c r="AE733" i="5"/>
  <c r="AE734" i="5"/>
  <c r="AE735" i="5"/>
  <c r="AE736" i="5"/>
  <c r="AE737" i="5"/>
  <c r="AE738" i="5"/>
  <c r="AE739" i="5"/>
  <c r="AE740" i="5"/>
  <c r="AE741" i="5"/>
  <c r="AE742" i="5"/>
  <c r="AE743" i="5"/>
  <c r="AE744" i="5"/>
  <c r="AE745" i="5"/>
  <c r="AE746" i="5"/>
  <c r="AE747" i="5"/>
  <c r="AE748" i="5"/>
  <c r="AE749" i="5"/>
  <c r="AE750" i="5"/>
  <c r="AE751" i="5"/>
  <c r="AE752" i="5"/>
  <c r="AE753" i="5"/>
  <c r="AE754" i="5"/>
  <c r="AE755" i="5"/>
  <c r="AE756" i="5"/>
  <c r="AE757" i="5"/>
  <c r="AE758" i="5"/>
  <c r="AE759" i="5"/>
  <c r="AE760" i="5"/>
  <c r="AE761" i="5"/>
  <c r="AE762" i="5"/>
  <c r="AE763" i="5"/>
  <c r="AE764" i="5"/>
  <c r="AE765" i="5"/>
  <c r="AE766" i="5"/>
  <c r="AE767" i="5"/>
  <c r="AE768" i="5"/>
  <c r="AE769" i="5"/>
  <c r="AE770" i="5"/>
  <c r="AE771" i="5"/>
  <c r="AE772" i="5"/>
  <c r="AE773" i="5"/>
  <c r="AE774" i="5"/>
  <c r="AE775" i="5"/>
  <c r="AE776" i="5"/>
  <c r="AE777" i="5"/>
  <c r="AE778" i="5"/>
  <c r="AE779" i="5"/>
  <c r="AE780" i="5"/>
  <c r="AE781" i="5"/>
  <c r="AE782" i="5"/>
  <c r="AE783" i="5"/>
  <c r="AE784" i="5"/>
  <c r="AE785" i="5"/>
  <c r="AE786" i="5"/>
  <c r="AE787" i="5"/>
  <c r="AE788" i="5"/>
  <c r="AE789" i="5"/>
  <c r="AE790" i="5"/>
  <c r="AE791" i="5"/>
  <c r="AE792" i="5"/>
  <c r="AE793" i="5"/>
  <c r="AE794" i="5"/>
  <c r="AE795" i="5"/>
  <c r="AE796" i="5"/>
  <c r="AE797" i="5"/>
  <c r="AE798" i="5"/>
  <c r="AE799" i="5"/>
  <c r="AE800" i="5"/>
  <c r="AE801" i="5"/>
  <c r="AE802" i="5"/>
  <c r="AE803" i="5"/>
  <c r="AE804" i="5"/>
  <c r="AE805" i="5"/>
  <c r="AE806" i="5"/>
  <c r="AE807" i="5"/>
  <c r="AE808" i="5"/>
  <c r="AE809" i="5"/>
  <c r="AE810" i="5"/>
  <c r="AE811" i="5"/>
  <c r="AE812" i="5"/>
  <c r="AE813" i="5"/>
  <c r="AE814" i="5"/>
  <c r="AE815" i="5"/>
  <c r="AE816" i="5"/>
  <c r="AE817" i="5"/>
  <c r="AE818" i="5"/>
  <c r="AE819" i="5"/>
  <c r="AE820" i="5"/>
  <c r="AE821" i="5"/>
  <c r="AE822" i="5"/>
  <c r="AE823" i="5"/>
  <c r="AE824" i="5"/>
  <c r="AE825" i="5"/>
  <c r="AE826" i="5"/>
  <c r="AE827" i="5"/>
  <c r="AE828" i="5"/>
  <c r="AE829" i="5"/>
  <c r="AE830" i="5"/>
  <c r="AE831" i="5"/>
  <c r="AE832" i="5"/>
  <c r="AE833" i="5"/>
  <c r="AE834" i="5"/>
  <c r="AE835" i="5"/>
  <c r="AE836" i="5"/>
  <c r="AE837" i="5"/>
  <c r="AE838" i="5"/>
  <c r="AE839" i="5"/>
  <c r="AE840" i="5"/>
  <c r="AE841" i="5"/>
  <c r="AE842" i="5"/>
  <c r="AE843" i="5"/>
  <c r="AE844" i="5"/>
  <c r="AE845" i="5"/>
  <c r="AE846" i="5"/>
  <c r="AE847" i="5"/>
  <c r="AE848" i="5"/>
  <c r="AE849" i="5"/>
  <c r="AE850" i="5"/>
  <c r="AE851" i="5"/>
  <c r="AE852" i="5"/>
  <c r="AE853" i="5"/>
  <c r="AE854" i="5"/>
  <c r="AE855" i="5"/>
  <c r="AE856" i="5"/>
  <c r="AE857" i="5"/>
  <c r="AE858" i="5"/>
  <c r="AE859" i="5"/>
  <c r="AE860" i="5"/>
  <c r="AE861" i="5"/>
  <c r="AE862" i="5"/>
  <c r="AE863" i="5"/>
  <c r="AE864" i="5"/>
  <c r="AE865" i="5"/>
  <c r="AE866" i="5"/>
  <c r="AE867" i="5"/>
  <c r="AE868" i="5"/>
  <c r="AE869" i="5"/>
  <c r="AE870" i="5"/>
  <c r="AE871" i="5"/>
  <c r="AE872" i="5"/>
  <c r="AE873" i="5"/>
  <c r="AE874" i="5"/>
  <c r="AE875" i="5"/>
  <c r="AE876" i="5"/>
  <c r="AE877" i="5"/>
  <c r="AE878" i="5"/>
  <c r="AE879" i="5"/>
  <c r="AE880" i="5"/>
  <c r="AE881" i="5"/>
  <c r="AE882" i="5"/>
  <c r="AE883" i="5"/>
  <c r="AE884" i="5"/>
  <c r="AE885" i="5"/>
  <c r="AE886" i="5"/>
  <c r="AE887" i="5"/>
  <c r="AE888" i="5"/>
  <c r="AE889" i="5"/>
  <c r="AE890" i="5"/>
  <c r="AE891" i="5"/>
  <c r="AE892" i="5"/>
  <c r="AE893" i="5"/>
  <c r="AE894" i="5"/>
  <c r="AE895" i="5"/>
  <c r="AE896" i="5"/>
  <c r="AE897" i="5"/>
  <c r="AE898" i="5"/>
  <c r="AE899" i="5"/>
  <c r="AE900" i="5"/>
  <c r="AE901" i="5"/>
  <c r="AE902" i="5"/>
  <c r="AE903" i="5"/>
  <c r="AE904" i="5"/>
  <c r="AE905" i="5"/>
  <c r="AE906" i="5"/>
  <c r="AE907" i="5"/>
  <c r="AE908" i="5"/>
  <c r="AE909" i="5"/>
  <c r="AE910" i="5"/>
  <c r="AE911" i="5"/>
  <c r="AE912" i="5"/>
  <c r="AE913" i="5"/>
  <c r="AE914" i="5"/>
  <c r="AE915" i="5"/>
  <c r="AE916" i="5"/>
  <c r="AE917" i="5"/>
  <c r="AE918" i="5"/>
  <c r="AE919" i="5"/>
  <c r="AE920" i="5"/>
  <c r="AE921" i="5"/>
  <c r="AE922" i="5"/>
  <c r="AE923" i="5"/>
  <c r="AE924" i="5"/>
  <c r="AE925" i="5"/>
  <c r="AE926" i="5"/>
  <c r="AE927" i="5"/>
  <c r="AE928" i="5"/>
  <c r="AE929" i="5"/>
  <c r="AE930" i="5"/>
  <c r="AE931" i="5"/>
  <c r="AE932" i="5"/>
  <c r="AE933" i="5"/>
  <c r="AE934" i="5"/>
  <c r="AE935" i="5"/>
  <c r="AE936" i="5"/>
  <c r="AE937" i="5"/>
  <c r="AE938" i="5"/>
  <c r="AE939" i="5"/>
  <c r="AE940" i="5"/>
  <c r="AE941" i="5"/>
  <c r="AE942" i="5"/>
  <c r="AE943" i="5"/>
  <c r="AE944" i="5"/>
  <c r="AE945" i="5"/>
  <c r="AE946" i="5"/>
  <c r="AE947" i="5"/>
  <c r="AE948" i="5"/>
  <c r="AE949" i="5"/>
  <c r="AE950" i="5"/>
  <c r="AE951" i="5"/>
  <c r="AE952" i="5"/>
  <c r="AE953" i="5"/>
  <c r="AE954" i="5"/>
  <c r="AE955" i="5"/>
  <c r="AE956" i="5"/>
  <c r="AE957" i="5"/>
  <c r="AE958" i="5"/>
  <c r="AE959" i="5"/>
  <c r="AE960" i="5"/>
  <c r="AE961" i="5"/>
  <c r="AE962" i="5"/>
  <c r="AE963" i="5"/>
  <c r="AE964" i="5"/>
  <c r="AE965" i="5"/>
  <c r="AE966" i="5"/>
  <c r="AE967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3" i="5"/>
  <c r="AT294" i="5"/>
  <c r="AT295" i="5"/>
  <c r="AT296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3" i="5"/>
  <c r="AT544" i="5"/>
  <c r="AT545" i="5"/>
  <c r="AT546" i="5"/>
  <c r="AT547" i="5"/>
  <c r="AT548" i="5"/>
  <c r="AT549" i="5"/>
  <c r="AT550" i="5"/>
  <c r="AT551" i="5"/>
  <c r="AT552" i="5"/>
  <c r="AT553" i="5"/>
  <c r="AT554" i="5"/>
  <c r="AT555" i="5"/>
  <c r="AT556" i="5"/>
  <c r="AT557" i="5"/>
  <c r="AT558" i="5"/>
  <c r="AT559" i="5"/>
  <c r="AT560" i="5"/>
  <c r="AT561" i="5"/>
  <c r="AT562" i="5"/>
  <c r="AT563" i="5"/>
  <c r="AT564" i="5"/>
  <c r="AT565" i="5"/>
  <c r="AT566" i="5"/>
  <c r="AT567" i="5"/>
  <c r="AT568" i="5"/>
  <c r="AT569" i="5"/>
  <c r="AT570" i="5"/>
  <c r="AT571" i="5"/>
  <c r="AT572" i="5"/>
  <c r="AT573" i="5"/>
  <c r="AT574" i="5"/>
  <c r="AT575" i="5"/>
  <c r="AT576" i="5"/>
  <c r="AT577" i="5"/>
  <c r="AT578" i="5"/>
  <c r="AT579" i="5"/>
  <c r="AT580" i="5"/>
  <c r="AT581" i="5"/>
  <c r="AT582" i="5"/>
  <c r="AT583" i="5"/>
  <c r="AT584" i="5"/>
  <c r="AT585" i="5"/>
  <c r="AT586" i="5"/>
  <c r="AT587" i="5"/>
  <c r="AT588" i="5"/>
  <c r="AT589" i="5"/>
  <c r="AT590" i="5"/>
  <c r="AT591" i="5"/>
  <c r="AT592" i="5"/>
  <c r="AT593" i="5"/>
  <c r="AT594" i="5"/>
  <c r="AT595" i="5"/>
  <c r="AT596" i="5"/>
  <c r="AT597" i="5"/>
  <c r="AT598" i="5"/>
  <c r="AT599" i="5"/>
  <c r="AT600" i="5"/>
  <c r="AT601" i="5"/>
  <c r="AT602" i="5"/>
  <c r="AT603" i="5"/>
  <c r="AT604" i="5"/>
  <c r="AT605" i="5"/>
  <c r="AT606" i="5"/>
  <c r="AT607" i="5"/>
  <c r="AT608" i="5"/>
  <c r="AT609" i="5"/>
  <c r="AT610" i="5"/>
  <c r="AT611" i="5"/>
  <c r="AT612" i="5"/>
  <c r="AT613" i="5"/>
  <c r="AT614" i="5"/>
  <c r="AT615" i="5"/>
  <c r="AT616" i="5"/>
  <c r="AT617" i="5"/>
  <c r="AT618" i="5"/>
  <c r="AT619" i="5"/>
  <c r="AT620" i="5"/>
  <c r="AT621" i="5"/>
  <c r="AT622" i="5"/>
  <c r="AT623" i="5"/>
  <c r="AT624" i="5"/>
  <c r="AT625" i="5"/>
  <c r="AT626" i="5"/>
  <c r="AT627" i="5"/>
  <c r="AT628" i="5"/>
  <c r="AT629" i="5"/>
  <c r="AT630" i="5"/>
  <c r="AT631" i="5"/>
  <c r="AT632" i="5"/>
  <c r="AT633" i="5"/>
  <c r="AT634" i="5"/>
  <c r="AT635" i="5"/>
  <c r="AT636" i="5"/>
  <c r="AT637" i="5"/>
  <c r="AT638" i="5"/>
  <c r="AT639" i="5"/>
  <c r="AT640" i="5"/>
  <c r="AT641" i="5"/>
  <c r="AT642" i="5"/>
  <c r="AT643" i="5"/>
  <c r="AT644" i="5"/>
  <c r="AT645" i="5"/>
  <c r="AT646" i="5"/>
  <c r="AT647" i="5"/>
  <c r="AT648" i="5"/>
  <c r="AT649" i="5"/>
  <c r="AT650" i="5"/>
  <c r="AT651" i="5"/>
  <c r="AT652" i="5"/>
  <c r="AT653" i="5"/>
  <c r="AT654" i="5"/>
  <c r="AT655" i="5"/>
  <c r="AT656" i="5"/>
  <c r="AT657" i="5"/>
  <c r="AT658" i="5"/>
  <c r="AT659" i="5"/>
  <c r="AT660" i="5"/>
  <c r="AT661" i="5"/>
  <c r="AT662" i="5"/>
  <c r="AT663" i="5"/>
  <c r="AT664" i="5"/>
  <c r="AT665" i="5"/>
  <c r="AT666" i="5"/>
  <c r="AT667" i="5"/>
  <c r="AT668" i="5"/>
  <c r="AT669" i="5"/>
  <c r="AT670" i="5"/>
  <c r="AT671" i="5"/>
  <c r="AT672" i="5"/>
  <c r="AT673" i="5"/>
  <c r="AT674" i="5"/>
  <c r="AT675" i="5"/>
  <c r="AT676" i="5"/>
  <c r="AT677" i="5"/>
  <c r="AT678" i="5"/>
  <c r="AT679" i="5"/>
  <c r="AT680" i="5"/>
  <c r="AT681" i="5"/>
  <c r="AT682" i="5"/>
  <c r="AT683" i="5"/>
  <c r="AT684" i="5"/>
  <c r="AT685" i="5"/>
  <c r="AT686" i="5"/>
  <c r="AT687" i="5"/>
  <c r="AT688" i="5"/>
  <c r="AT689" i="5"/>
  <c r="AT690" i="5"/>
  <c r="AT691" i="5"/>
  <c r="AT692" i="5"/>
  <c r="AT693" i="5"/>
  <c r="AT694" i="5"/>
  <c r="AT695" i="5"/>
  <c r="AT696" i="5"/>
  <c r="AT697" i="5"/>
  <c r="AT698" i="5"/>
  <c r="AT699" i="5"/>
  <c r="AT700" i="5"/>
  <c r="AT701" i="5"/>
  <c r="AT702" i="5"/>
  <c r="AT703" i="5"/>
  <c r="AT704" i="5"/>
  <c r="AT705" i="5"/>
  <c r="AT706" i="5"/>
  <c r="AT707" i="5"/>
  <c r="AT708" i="5"/>
  <c r="AT709" i="5"/>
  <c r="AT710" i="5"/>
  <c r="AT711" i="5"/>
  <c r="AT712" i="5"/>
  <c r="AT713" i="5"/>
  <c r="AT714" i="5"/>
  <c r="AT715" i="5"/>
  <c r="AT716" i="5"/>
  <c r="AT717" i="5"/>
  <c r="AT718" i="5"/>
  <c r="AT719" i="5"/>
  <c r="AT720" i="5"/>
  <c r="AT721" i="5"/>
  <c r="AT722" i="5"/>
  <c r="AT723" i="5"/>
  <c r="AT724" i="5"/>
  <c r="AT725" i="5"/>
  <c r="AT726" i="5"/>
  <c r="AT727" i="5"/>
  <c r="AT728" i="5"/>
  <c r="AT729" i="5"/>
  <c r="AT730" i="5"/>
  <c r="AT731" i="5"/>
  <c r="AT732" i="5"/>
  <c r="AT733" i="5"/>
  <c r="AT734" i="5"/>
  <c r="AT735" i="5"/>
  <c r="AT736" i="5"/>
  <c r="AT737" i="5"/>
  <c r="AT738" i="5"/>
  <c r="AT739" i="5"/>
  <c r="AT740" i="5"/>
  <c r="AT741" i="5"/>
  <c r="AT742" i="5"/>
  <c r="AT743" i="5"/>
  <c r="AT744" i="5"/>
  <c r="AT745" i="5"/>
  <c r="AT746" i="5"/>
  <c r="AT747" i="5"/>
  <c r="AT748" i="5"/>
  <c r="AT749" i="5"/>
  <c r="AT750" i="5"/>
  <c r="AT751" i="5"/>
  <c r="AT752" i="5"/>
  <c r="AT753" i="5"/>
  <c r="AT754" i="5"/>
  <c r="AT755" i="5"/>
  <c r="AT756" i="5"/>
  <c r="AT757" i="5"/>
  <c r="AT758" i="5"/>
  <c r="AT759" i="5"/>
  <c r="AT760" i="5"/>
  <c r="AT761" i="5"/>
  <c r="AT762" i="5"/>
  <c r="AT763" i="5"/>
  <c r="AT764" i="5"/>
  <c r="AT765" i="5"/>
  <c r="AT766" i="5"/>
  <c r="AT767" i="5"/>
  <c r="AT768" i="5"/>
  <c r="AT769" i="5"/>
  <c r="AT770" i="5"/>
  <c r="AT771" i="5"/>
  <c r="AT772" i="5"/>
  <c r="AT773" i="5"/>
  <c r="AT774" i="5"/>
  <c r="AT775" i="5"/>
  <c r="AT776" i="5"/>
  <c r="AT777" i="5"/>
  <c r="AT778" i="5"/>
  <c r="AT779" i="5"/>
  <c r="AT780" i="5"/>
  <c r="AT781" i="5"/>
  <c r="AT782" i="5"/>
  <c r="AT783" i="5"/>
  <c r="AT784" i="5"/>
  <c r="AT785" i="5"/>
  <c r="AT786" i="5"/>
  <c r="AT787" i="5"/>
  <c r="AT788" i="5"/>
  <c r="AT789" i="5"/>
  <c r="AT790" i="5"/>
  <c r="AT791" i="5"/>
  <c r="AT792" i="5"/>
  <c r="AT793" i="5"/>
  <c r="AT794" i="5"/>
  <c r="AT795" i="5"/>
  <c r="AT796" i="5"/>
  <c r="AT797" i="5"/>
  <c r="AT798" i="5"/>
  <c r="AT799" i="5"/>
  <c r="AT800" i="5"/>
  <c r="AT801" i="5"/>
  <c r="AT802" i="5"/>
  <c r="AT803" i="5"/>
  <c r="AT804" i="5"/>
  <c r="AT805" i="5"/>
  <c r="AT806" i="5"/>
  <c r="AT807" i="5"/>
  <c r="AT808" i="5"/>
  <c r="AT809" i="5"/>
  <c r="AT810" i="5"/>
  <c r="AT811" i="5"/>
  <c r="AT812" i="5"/>
  <c r="AT813" i="5"/>
  <c r="AT814" i="5"/>
  <c r="AT815" i="5"/>
  <c r="AT816" i="5"/>
  <c r="AT817" i="5"/>
  <c r="AT818" i="5"/>
  <c r="AT819" i="5"/>
  <c r="AT820" i="5"/>
  <c r="AT821" i="5"/>
  <c r="AT822" i="5"/>
  <c r="AT823" i="5"/>
  <c r="AT824" i="5"/>
  <c r="AT825" i="5"/>
  <c r="AT826" i="5"/>
  <c r="AT827" i="5"/>
  <c r="AT828" i="5"/>
  <c r="AT829" i="5"/>
  <c r="AT830" i="5"/>
  <c r="AT831" i="5"/>
  <c r="AT832" i="5"/>
  <c r="AT833" i="5"/>
  <c r="AT834" i="5"/>
  <c r="AT835" i="5"/>
  <c r="AT836" i="5"/>
  <c r="AT837" i="5"/>
  <c r="AT838" i="5"/>
  <c r="AT839" i="5"/>
  <c r="AT840" i="5"/>
  <c r="AT841" i="5"/>
  <c r="AT842" i="5"/>
  <c r="AT843" i="5"/>
  <c r="AT844" i="5"/>
  <c r="AT845" i="5"/>
  <c r="AT846" i="5"/>
  <c r="AT847" i="5"/>
  <c r="AT848" i="5"/>
  <c r="AT849" i="5"/>
  <c r="AT850" i="5"/>
  <c r="AT851" i="5"/>
  <c r="AT852" i="5"/>
  <c r="AT853" i="5"/>
  <c r="AT854" i="5"/>
  <c r="AT855" i="5"/>
  <c r="AT856" i="5"/>
  <c r="AT857" i="5"/>
  <c r="AT858" i="5"/>
  <c r="AT859" i="5"/>
  <c r="AT860" i="5"/>
  <c r="AT861" i="5"/>
  <c r="AT862" i="5"/>
  <c r="AT863" i="5"/>
  <c r="AT864" i="5"/>
  <c r="AT865" i="5"/>
  <c r="AT866" i="5"/>
  <c r="AT867" i="5"/>
  <c r="AT868" i="5"/>
  <c r="AT869" i="5"/>
  <c r="AT870" i="5"/>
  <c r="AT871" i="5"/>
  <c r="AT872" i="5"/>
  <c r="AT873" i="5"/>
  <c r="AT874" i="5"/>
  <c r="AT875" i="5"/>
  <c r="AT876" i="5"/>
  <c r="AT877" i="5"/>
  <c r="AT878" i="5"/>
  <c r="AT879" i="5"/>
  <c r="AT880" i="5"/>
  <c r="AT881" i="5"/>
  <c r="AT882" i="5"/>
  <c r="AT883" i="5"/>
  <c r="AT884" i="5"/>
  <c r="AT885" i="5"/>
  <c r="AT886" i="5"/>
  <c r="AT887" i="5"/>
  <c r="AT888" i="5"/>
  <c r="AT889" i="5"/>
  <c r="AT890" i="5"/>
  <c r="AT891" i="5"/>
  <c r="AT892" i="5"/>
  <c r="AT893" i="5"/>
  <c r="AT894" i="5"/>
  <c r="AT895" i="5"/>
  <c r="AT896" i="5"/>
  <c r="AT897" i="5"/>
  <c r="AT898" i="5"/>
  <c r="AT899" i="5"/>
  <c r="AT900" i="5"/>
  <c r="AT901" i="5"/>
  <c r="AT902" i="5"/>
  <c r="AT903" i="5"/>
  <c r="AT904" i="5"/>
  <c r="AT905" i="5"/>
  <c r="AT906" i="5"/>
  <c r="AT907" i="5"/>
  <c r="AT908" i="5"/>
  <c r="AT909" i="5"/>
  <c r="AT910" i="5"/>
  <c r="AT911" i="5"/>
  <c r="AT912" i="5"/>
  <c r="AT913" i="5"/>
  <c r="AT914" i="5"/>
  <c r="AT915" i="5"/>
  <c r="AT916" i="5"/>
  <c r="AT917" i="5"/>
  <c r="AT918" i="5"/>
  <c r="AT919" i="5"/>
  <c r="AT920" i="5"/>
  <c r="AT921" i="5"/>
  <c r="AT922" i="5"/>
  <c r="AT923" i="5"/>
  <c r="AT924" i="5"/>
  <c r="AT925" i="5"/>
  <c r="AT926" i="5"/>
  <c r="AT927" i="5"/>
  <c r="AT928" i="5"/>
  <c r="AT929" i="5"/>
  <c r="AT930" i="5"/>
  <c r="AT931" i="5"/>
  <c r="AT932" i="5"/>
  <c r="AT933" i="5"/>
  <c r="AT934" i="5"/>
  <c r="AT935" i="5"/>
  <c r="AT936" i="5"/>
  <c r="AT937" i="5"/>
  <c r="AT938" i="5"/>
  <c r="AT939" i="5"/>
  <c r="AT940" i="5"/>
  <c r="AT941" i="5"/>
  <c r="AT942" i="5"/>
  <c r="AT943" i="5"/>
  <c r="AT944" i="5"/>
  <c r="AT945" i="5"/>
  <c r="AT946" i="5"/>
  <c r="AT947" i="5"/>
  <c r="AT948" i="5"/>
  <c r="AT949" i="5"/>
  <c r="AT950" i="5"/>
  <c r="AT951" i="5"/>
  <c r="AT952" i="5"/>
  <c r="AT953" i="5"/>
  <c r="AT954" i="5"/>
  <c r="AT955" i="5"/>
  <c r="AT956" i="5"/>
  <c r="AT957" i="5"/>
  <c r="AT958" i="5"/>
  <c r="AT959" i="5"/>
  <c r="AT960" i="5"/>
  <c r="AT961" i="5"/>
  <c r="AT962" i="5"/>
  <c r="AT963" i="5"/>
  <c r="AT964" i="5"/>
  <c r="AT965" i="5"/>
  <c r="AT966" i="5"/>
  <c r="AT967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1" i="5"/>
  <c r="AS52" i="5"/>
  <c r="AS53" i="5"/>
  <c r="AS54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2" i="5"/>
  <c r="AS103" i="5"/>
  <c r="AS104" i="5"/>
  <c r="AS105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156" i="5"/>
  <c r="AS157" i="5"/>
  <c r="AS158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288" i="5"/>
  <c r="AS289" i="5"/>
  <c r="AS290" i="5"/>
  <c r="AS291" i="5"/>
  <c r="AS292" i="5"/>
  <c r="AS293" i="5"/>
  <c r="AS294" i="5"/>
  <c r="AS295" i="5"/>
  <c r="AS296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546" i="5"/>
  <c r="AS547" i="5"/>
  <c r="AS548" i="5"/>
  <c r="AS549" i="5"/>
  <c r="AS550" i="5"/>
  <c r="AS551" i="5"/>
  <c r="AS552" i="5"/>
  <c r="AS553" i="5"/>
  <c r="AS554" i="5"/>
  <c r="AS555" i="5"/>
  <c r="AS556" i="5"/>
  <c r="AS557" i="5"/>
  <c r="AS558" i="5"/>
  <c r="AS559" i="5"/>
  <c r="AS560" i="5"/>
  <c r="AS561" i="5"/>
  <c r="AS562" i="5"/>
  <c r="AS563" i="5"/>
  <c r="AS564" i="5"/>
  <c r="AS565" i="5"/>
  <c r="AS566" i="5"/>
  <c r="AS567" i="5"/>
  <c r="AS568" i="5"/>
  <c r="AS569" i="5"/>
  <c r="AS570" i="5"/>
  <c r="AS571" i="5"/>
  <c r="AS572" i="5"/>
  <c r="AS573" i="5"/>
  <c r="AS574" i="5"/>
  <c r="AS575" i="5"/>
  <c r="AS576" i="5"/>
  <c r="AS577" i="5"/>
  <c r="AS578" i="5"/>
  <c r="AS579" i="5"/>
  <c r="AS580" i="5"/>
  <c r="AS581" i="5"/>
  <c r="AS582" i="5"/>
  <c r="AS583" i="5"/>
  <c r="AS584" i="5"/>
  <c r="AS585" i="5"/>
  <c r="AS586" i="5"/>
  <c r="AS587" i="5"/>
  <c r="AS588" i="5"/>
  <c r="AS589" i="5"/>
  <c r="AS590" i="5"/>
  <c r="AS591" i="5"/>
  <c r="AS592" i="5"/>
  <c r="AS593" i="5"/>
  <c r="AS594" i="5"/>
  <c r="AS595" i="5"/>
  <c r="AS596" i="5"/>
  <c r="AS597" i="5"/>
  <c r="AS598" i="5"/>
  <c r="AS599" i="5"/>
  <c r="AS600" i="5"/>
  <c r="AS601" i="5"/>
  <c r="AS602" i="5"/>
  <c r="AS603" i="5"/>
  <c r="AS604" i="5"/>
  <c r="AS605" i="5"/>
  <c r="AS606" i="5"/>
  <c r="AS607" i="5"/>
  <c r="AS608" i="5"/>
  <c r="AS609" i="5"/>
  <c r="AS610" i="5"/>
  <c r="AS611" i="5"/>
  <c r="AS612" i="5"/>
  <c r="AS613" i="5"/>
  <c r="AS614" i="5"/>
  <c r="AS615" i="5"/>
  <c r="AS616" i="5"/>
  <c r="AS617" i="5"/>
  <c r="AS618" i="5"/>
  <c r="AS619" i="5"/>
  <c r="AS620" i="5"/>
  <c r="AS621" i="5"/>
  <c r="AS622" i="5"/>
  <c r="AS623" i="5"/>
  <c r="AS624" i="5"/>
  <c r="AS625" i="5"/>
  <c r="AS626" i="5"/>
  <c r="AS627" i="5"/>
  <c r="AS628" i="5"/>
  <c r="AS629" i="5"/>
  <c r="AS630" i="5"/>
  <c r="AS631" i="5"/>
  <c r="AS632" i="5"/>
  <c r="AS633" i="5"/>
  <c r="AS634" i="5"/>
  <c r="AS635" i="5"/>
  <c r="AS636" i="5"/>
  <c r="AS637" i="5"/>
  <c r="AS638" i="5"/>
  <c r="AS639" i="5"/>
  <c r="AS640" i="5"/>
  <c r="AS641" i="5"/>
  <c r="AS642" i="5"/>
  <c r="AS643" i="5"/>
  <c r="AS644" i="5"/>
  <c r="AS645" i="5"/>
  <c r="AS646" i="5"/>
  <c r="AS647" i="5"/>
  <c r="AS648" i="5"/>
  <c r="AS649" i="5"/>
  <c r="AS650" i="5"/>
  <c r="AS651" i="5"/>
  <c r="AS652" i="5"/>
  <c r="AS653" i="5"/>
  <c r="AS654" i="5"/>
  <c r="AS655" i="5"/>
  <c r="AS656" i="5"/>
  <c r="AS657" i="5"/>
  <c r="AS658" i="5"/>
  <c r="AS659" i="5"/>
  <c r="AS660" i="5"/>
  <c r="AS661" i="5"/>
  <c r="AS662" i="5"/>
  <c r="AS663" i="5"/>
  <c r="AS664" i="5"/>
  <c r="AS665" i="5"/>
  <c r="AS666" i="5"/>
  <c r="AS667" i="5"/>
  <c r="AS668" i="5"/>
  <c r="AS669" i="5"/>
  <c r="AS670" i="5"/>
  <c r="AS671" i="5"/>
  <c r="AS672" i="5"/>
  <c r="AS673" i="5"/>
  <c r="AS674" i="5"/>
  <c r="AS675" i="5"/>
  <c r="AS676" i="5"/>
  <c r="AS677" i="5"/>
  <c r="AS678" i="5"/>
  <c r="AS679" i="5"/>
  <c r="AS680" i="5"/>
  <c r="AS681" i="5"/>
  <c r="AS682" i="5"/>
  <c r="AS683" i="5"/>
  <c r="AS684" i="5"/>
  <c r="AS685" i="5"/>
  <c r="AS686" i="5"/>
  <c r="AS687" i="5"/>
  <c r="AS688" i="5"/>
  <c r="AS689" i="5"/>
  <c r="AS690" i="5"/>
  <c r="AS691" i="5"/>
  <c r="AS692" i="5"/>
  <c r="AS693" i="5"/>
  <c r="AS694" i="5"/>
  <c r="AS695" i="5"/>
  <c r="AS696" i="5"/>
  <c r="AS697" i="5"/>
  <c r="AS698" i="5"/>
  <c r="AS699" i="5"/>
  <c r="AS700" i="5"/>
  <c r="AS701" i="5"/>
  <c r="AS702" i="5"/>
  <c r="AS703" i="5"/>
  <c r="AS704" i="5"/>
  <c r="AS705" i="5"/>
  <c r="AS706" i="5"/>
  <c r="AS707" i="5"/>
  <c r="AS708" i="5"/>
  <c r="AS709" i="5"/>
  <c r="AS710" i="5"/>
  <c r="AS711" i="5"/>
  <c r="AS712" i="5"/>
  <c r="AS713" i="5"/>
  <c r="AS714" i="5"/>
  <c r="AS715" i="5"/>
  <c r="AS716" i="5"/>
  <c r="AS717" i="5"/>
  <c r="AS718" i="5"/>
  <c r="AS719" i="5"/>
  <c r="AS720" i="5"/>
  <c r="AS721" i="5"/>
  <c r="AS722" i="5"/>
  <c r="AS723" i="5"/>
  <c r="AS724" i="5"/>
  <c r="AS725" i="5"/>
  <c r="AS726" i="5"/>
  <c r="AS727" i="5"/>
  <c r="AS728" i="5"/>
  <c r="AS729" i="5"/>
  <c r="AS730" i="5"/>
  <c r="AS731" i="5"/>
  <c r="AS732" i="5"/>
  <c r="AS733" i="5"/>
  <c r="AS734" i="5"/>
  <c r="AS735" i="5"/>
  <c r="AS736" i="5"/>
  <c r="AS737" i="5"/>
  <c r="AS738" i="5"/>
  <c r="AS739" i="5"/>
  <c r="AS740" i="5"/>
  <c r="AS741" i="5"/>
  <c r="AS742" i="5"/>
  <c r="AS743" i="5"/>
  <c r="AS744" i="5"/>
  <c r="AS745" i="5"/>
  <c r="AS746" i="5"/>
  <c r="AS747" i="5"/>
  <c r="AS748" i="5"/>
  <c r="AS749" i="5"/>
  <c r="AS750" i="5"/>
  <c r="AS751" i="5"/>
  <c r="AS752" i="5"/>
  <c r="AS753" i="5"/>
  <c r="AS754" i="5"/>
  <c r="AS755" i="5"/>
  <c r="AS756" i="5"/>
  <c r="AS757" i="5"/>
  <c r="AS758" i="5"/>
  <c r="AS759" i="5"/>
  <c r="AS760" i="5"/>
  <c r="AS761" i="5"/>
  <c r="AS762" i="5"/>
  <c r="AS763" i="5"/>
  <c r="AS764" i="5"/>
  <c r="AS765" i="5"/>
  <c r="AS766" i="5"/>
  <c r="AS767" i="5"/>
  <c r="AS768" i="5"/>
  <c r="AS769" i="5"/>
  <c r="AS770" i="5"/>
  <c r="AS771" i="5"/>
  <c r="AS772" i="5"/>
  <c r="AS773" i="5"/>
  <c r="AS774" i="5"/>
  <c r="AS775" i="5"/>
  <c r="AS776" i="5"/>
  <c r="AS777" i="5"/>
  <c r="AS778" i="5"/>
  <c r="AS779" i="5"/>
  <c r="AS780" i="5"/>
  <c r="AS781" i="5"/>
  <c r="AS782" i="5"/>
  <c r="AS783" i="5"/>
  <c r="AS784" i="5"/>
  <c r="AS785" i="5"/>
  <c r="AS786" i="5"/>
  <c r="AS787" i="5"/>
  <c r="AS788" i="5"/>
  <c r="AS789" i="5"/>
  <c r="AS790" i="5"/>
  <c r="AS791" i="5"/>
  <c r="AS792" i="5"/>
  <c r="AS793" i="5"/>
  <c r="AS794" i="5"/>
  <c r="AS795" i="5"/>
  <c r="AS796" i="5"/>
  <c r="AS797" i="5"/>
  <c r="AS798" i="5"/>
  <c r="AS799" i="5"/>
  <c r="AS800" i="5"/>
  <c r="AS801" i="5"/>
  <c r="AS802" i="5"/>
  <c r="AS803" i="5"/>
  <c r="AS804" i="5"/>
  <c r="AS805" i="5"/>
  <c r="AS806" i="5"/>
  <c r="AS807" i="5"/>
  <c r="AS808" i="5"/>
  <c r="AS809" i="5"/>
  <c r="AS810" i="5"/>
  <c r="AS811" i="5"/>
  <c r="AS812" i="5"/>
  <c r="AS813" i="5"/>
  <c r="AS814" i="5"/>
  <c r="AS815" i="5"/>
  <c r="AS816" i="5"/>
  <c r="AS817" i="5"/>
  <c r="AS818" i="5"/>
  <c r="AS819" i="5"/>
  <c r="AS820" i="5"/>
  <c r="AS821" i="5"/>
  <c r="AS822" i="5"/>
  <c r="AS823" i="5"/>
  <c r="AS824" i="5"/>
  <c r="AS825" i="5"/>
  <c r="AS826" i="5"/>
  <c r="AS827" i="5"/>
  <c r="AS828" i="5"/>
  <c r="AS829" i="5"/>
  <c r="AS830" i="5"/>
  <c r="AS831" i="5"/>
  <c r="AS832" i="5"/>
  <c r="AS833" i="5"/>
  <c r="AS834" i="5"/>
  <c r="AS835" i="5"/>
  <c r="AS836" i="5"/>
  <c r="AS837" i="5"/>
  <c r="AS838" i="5"/>
  <c r="AS839" i="5"/>
  <c r="AS840" i="5"/>
  <c r="AS841" i="5"/>
  <c r="AS842" i="5"/>
  <c r="AS843" i="5"/>
  <c r="AS844" i="5"/>
  <c r="AS845" i="5"/>
  <c r="AS846" i="5"/>
  <c r="AS847" i="5"/>
  <c r="AS848" i="5"/>
  <c r="AS849" i="5"/>
  <c r="AS850" i="5"/>
  <c r="AS851" i="5"/>
  <c r="AS852" i="5"/>
  <c r="AS853" i="5"/>
  <c r="AS854" i="5"/>
  <c r="AS855" i="5"/>
  <c r="AS856" i="5"/>
  <c r="AS857" i="5"/>
  <c r="AS858" i="5"/>
  <c r="AS859" i="5"/>
  <c r="AS860" i="5"/>
  <c r="AS861" i="5"/>
  <c r="AS862" i="5"/>
  <c r="AS863" i="5"/>
  <c r="AS864" i="5"/>
  <c r="AS865" i="5"/>
  <c r="AS866" i="5"/>
  <c r="AS867" i="5"/>
  <c r="AS868" i="5"/>
  <c r="AS869" i="5"/>
  <c r="AS870" i="5"/>
  <c r="AS871" i="5"/>
  <c r="AS872" i="5"/>
  <c r="AS873" i="5"/>
  <c r="AS874" i="5"/>
  <c r="AS875" i="5"/>
  <c r="AS876" i="5"/>
  <c r="AS877" i="5"/>
  <c r="AS878" i="5"/>
  <c r="AS879" i="5"/>
  <c r="AS880" i="5"/>
  <c r="AS881" i="5"/>
  <c r="AS882" i="5"/>
  <c r="AS883" i="5"/>
  <c r="AS884" i="5"/>
  <c r="AS885" i="5"/>
  <c r="AS886" i="5"/>
  <c r="AS887" i="5"/>
  <c r="AS888" i="5"/>
  <c r="AS889" i="5"/>
  <c r="AS890" i="5"/>
  <c r="AS891" i="5"/>
  <c r="AS892" i="5"/>
  <c r="AS893" i="5"/>
  <c r="AS894" i="5"/>
  <c r="AS895" i="5"/>
  <c r="AS896" i="5"/>
  <c r="AS897" i="5"/>
  <c r="AS898" i="5"/>
  <c r="AS899" i="5"/>
  <c r="AS900" i="5"/>
  <c r="AS901" i="5"/>
  <c r="AS902" i="5"/>
  <c r="AS903" i="5"/>
  <c r="AS904" i="5"/>
  <c r="AS905" i="5"/>
  <c r="AS906" i="5"/>
  <c r="AS907" i="5"/>
  <c r="AS908" i="5"/>
  <c r="AS909" i="5"/>
  <c r="AS910" i="5"/>
  <c r="AS911" i="5"/>
  <c r="AS912" i="5"/>
  <c r="AS913" i="5"/>
  <c r="AS914" i="5"/>
  <c r="AS915" i="5"/>
  <c r="AS916" i="5"/>
  <c r="AS917" i="5"/>
  <c r="AS918" i="5"/>
  <c r="AS919" i="5"/>
  <c r="AS920" i="5"/>
  <c r="AS921" i="5"/>
  <c r="AS922" i="5"/>
  <c r="AS923" i="5"/>
  <c r="AS924" i="5"/>
  <c r="AS925" i="5"/>
  <c r="AS926" i="5"/>
  <c r="AS927" i="5"/>
  <c r="AS928" i="5"/>
  <c r="AS929" i="5"/>
  <c r="AS930" i="5"/>
  <c r="AS931" i="5"/>
  <c r="AS932" i="5"/>
  <c r="AS933" i="5"/>
  <c r="AS934" i="5"/>
  <c r="AS935" i="5"/>
  <c r="AS936" i="5"/>
  <c r="AS937" i="5"/>
  <c r="AS938" i="5"/>
  <c r="AS939" i="5"/>
  <c r="AS940" i="5"/>
  <c r="AS941" i="5"/>
  <c r="AS942" i="5"/>
  <c r="AS943" i="5"/>
  <c r="AS944" i="5"/>
  <c r="AS945" i="5"/>
  <c r="AS946" i="5"/>
  <c r="AS947" i="5"/>
  <c r="AS948" i="5"/>
  <c r="AS949" i="5"/>
  <c r="AS950" i="5"/>
  <c r="AS951" i="5"/>
  <c r="AS952" i="5"/>
  <c r="AS953" i="5"/>
  <c r="AS954" i="5"/>
  <c r="AS955" i="5"/>
  <c r="AS956" i="5"/>
  <c r="AS957" i="5"/>
  <c r="AS958" i="5"/>
  <c r="AS959" i="5"/>
  <c r="AS960" i="5"/>
  <c r="AS961" i="5"/>
  <c r="AS962" i="5"/>
  <c r="AS963" i="5"/>
  <c r="AS964" i="5"/>
  <c r="AS965" i="5"/>
  <c r="AS966" i="5"/>
  <c r="AS967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1" i="5"/>
  <c r="AR52" i="5"/>
  <c r="AR53" i="5"/>
  <c r="AR54" i="5"/>
  <c r="AR55" i="5"/>
  <c r="AR56" i="5"/>
  <c r="AR57" i="5"/>
  <c r="AR58" i="5"/>
  <c r="AR59" i="5"/>
  <c r="AR60" i="5"/>
  <c r="AR61" i="5"/>
  <c r="AR62" i="5"/>
  <c r="AR63" i="5"/>
  <c r="AR64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2" i="5"/>
  <c r="AR103" i="5"/>
  <c r="AR104" i="5"/>
  <c r="AR105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156" i="5"/>
  <c r="AR157" i="5"/>
  <c r="AR158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6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7" i="5"/>
  <c r="AR288" i="5"/>
  <c r="AR289" i="5"/>
  <c r="AR290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74" i="5"/>
  <c r="AR375" i="5"/>
  <c r="AR376" i="5"/>
  <c r="AR377" i="5"/>
  <c r="AR378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0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6" i="5"/>
  <c r="AR547" i="5"/>
  <c r="AR548" i="5"/>
  <c r="AR549" i="5"/>
  <c r="AR550" i="5"/>
  <c r="AR551" i="5"/>
  <c r="AR552" i="5"/>
  <c r="AR553" i="5"/>
  <c r="AR554" i="5"/>
  <c r="AR555" i="5"/>
  <c r="AR556" i="5"/>
  <c r="AR557" i="5"/>
  <c r="AR558" i="5"/>
  <c r="AR559" i="5"/>
  <c r="AR560" i="5"/>
  <c r="AR561" i="5"/>
  <c r="AR562" i="5"/>
  <c r="AR563" i="5"/>
  <c r="AR564" i="5"/>
  <c r="AR565" i="5"/>
  <c r="AR566" i="5"/>
  <c r="AR567" i="5"/>
  <c r="AR568" i="5"/>
  <c r="AR569" i="5"/>
  <c r="AR570" i="5"/>
  <c r="AR571" i="5"/>
  <c r="AR572" i="5"/>
  <c r="AR573" i="5"/>
  <c r="AR574" i="5"/>
  <c r="AR575" i="5"/>
  <c r="AR576" i="5"/>
  <c r="AR577" i="5"/>
  <c r="AR578" i="5"/>
  <c r="AR579" i="5"/>
  <c r="AR580" i="5"/>
  <c r="AR581" i="5"/>
  <c r="AR582" i="5"/>
  <c r="AR583" i="5"/>
  <c r="AR584" i="5"/>
  <c r="AR585" i="5"/>
  <c r="AR586" i="5"/>
  <c r="AR587" i="5"/>
  <c r="AR588" i="5"/>
  <c r="AR589" i="5"/>
  <c r="AR590" i="5"/>
  <c r="AR591" i="5"/>
  <c r="AR592" i="5"/>
  <c r="AR593" i="5"/>
  <c r="AR594" i="5"/>
  <c r="AR595" i="5"/>
  <c r="AR596" i="5"/>
  <c r="AR597" i="5"/>
  <c r="AR598" i="5"/>
  <c r="AR599" i="5"/>
  <c r="AR600" i="5"/>
  <c r="AR601" i="5"/>
  <c r="AR602" i="5"/>
  <c r="AR603" i="5"/>
  <c r="AR604" i="5"/>
  <c r="AR605" i="5"/>
  <c r="AR606" i="5"/>
  <c r="AR607" i="5"/>
  <c r="AR608" i="5"/>
  <c r="AR609" i="5"/>
  <c r="AR610" i="5"/>
  <c r="AR611" i="5"/>
  <c r="AR612" i="5"/>
  <c r="AR613" i="5"/>
  <c r="AR614" i="5"/>
  <c r="AR615" i="5"/>
  <c r="AR616" i="5"/>
  <c r="AR617" i="5"/>
  <c r="AR618" i="5"/>
  <c r="AR619" i="5"/>
  <c r="AR620" i="5"/>
  <c r="AR621" i="5"/>
  <c r="AR622" i="5"/>
  <c r="AR623" i="5"/>
  <c r="AR624" i="5"/>
  <c r="AR625" i="5"/>
  <c r="AR626" i="5"/>
  <c r="AR627" i="5"/>
  <c r="AR628" i="5"/>
  <c r="AR629" i="5"/>
  <c r="AR630" i="5"/>
  <c r="AR631" i="5"/>
  <c r="AR632" i="5"/>
  <c r="AR633" i="5"/>
  <c r="AR634" i="5"/>
  <c r="AR635" i="5"/>
  <c r="AR636" i="5"/>
  <c r="AR637" i="5"/>
  <c r="AR638" i="5"/>
  <c r="AR639" i="5"/>
  <c r="AR640" i="5"/>
  <c r="AR641" i="5"/>
  <c r="AR642" i="5"/>
  <c r="AR643" i="5"/>
  <c r="AR644" i="5"/>
  <c r="AR645" i="5"/>
  <c r="AR646" i="5"/>
  <c r="AR647" i="5"/>
  <c r="AR648" i="5"/>
  <c r="AR649" i="5"/>
  <c r="AR650" i="5"/>
  <c r="AR651" i="5"/>
  <c r="AR652" i="5"/>
  <c r="AR653" i="5"/>
  <c r="AR654" i="5"/>
  <c r="AR655" i="5"/>
  <c r="AR656" i="5"/>
  <c r="AR657" i="5"/>
  <c r="AR658" i="5"/>
  <c r="AR659" i="5"/>
  <c r="AR660" i="5"/>
  <c r="AR661" i="5"/>
  <c r="AR662" i="5"/>
  <c r="AR663" i="5"/>
  <c r="AR664" i="5"/>
  <c r="AR665" i="5"/>
  <c r="AR666" i="5"/>
  <c r="AR667" i="5"/>
  <c r="AR668" i="5"/>
  <c r="AR669" i="5"/>
  <c r="AR670" i="5"/>
  <c r="AR671" i="5"/>
  <c r="AR672" i="5"/>
  <c r="AR673" i="5"/>
  <c r="AR674" i="5"/>
  <c r="AR675" i="5"/>
  <c r="AR676" i="5"/>
  <c r="AR677" i="5"/>
  <c r="AR678" i="5"/>
  <c r="AR679" i="5"/>
  <c r="AR680" i="5"/>
  <c r="AR681" i="5"/>
  <c r="AR682" i="5"/>
  <c r="AR683" i="5"/>
  <c r="AR684" i="5"/>
  <c r="AR685" i="5"/>
  <c r="AR686" i="5"/>
  <c r="AR687" i="5"/>
  <c r="AR688" i="5"/>
  <c r="AR689" i="5"/>
  <c r="AR690" i="5"/>
  <c r="AR691" i="5"/>
  <c r="AR692" i="5"/>
  <c r="AR693" i="5"/>
  <c r="AR694" i="5"/>
  <c r="AR695" i="5"/>
  <c r="AR696" i="5"/>
  <c r="AR697" i="5"/>
  <c r="AR698" i="5"/>
  <c r="AR699" i="5"/>
  <c r="AR700" i="5"/>
  <c r="AR701" i="5"/>
  <c r="AR702" i="5"/>
  <c r="AR703" i="5"/>
  <c r="AR704" i="5"/>
  <c r="AR705" i="5"/>
  <c r="AR706" i="5"/>
  <c r="AR707" i="5"/>
  <c r="AR708" i="5"/>
  <c r="AR709" i="5"/>
  <c r="AR710" i="5"/>
  <c r="AR711" i="5"/>
  <c r="AR712" i="5"/>
  <c r="AR713" i="5"/>
  <c r="AR714" i="5"/>
  <c r="AR715" i="5"/>
  <c r="AR716" i="5"/>
  <c r="AR717" i="5"/>
  <c r="AR718" i="5"/>
  <c r="AR719" i="5"/>
  <c r="AR720" i="5"/>
  <c r="AR721" i="5"/>
  <c r="AR722" i="5"/>
  <c r="AR723" i="5"/>
  <c r="AR724" i="5"/>
  <c r="AR725" i="5"/>
  <c r="AR726" i="5"/>
  <c r="AR727" i="5"/>
  <c r="AR728" i="5"/>
  <c r="AR729" i="5"/>
  <c r="AR730" i="5"/>
  <c r="AR731" i="5"/>
  <c r="AR732" i="5"/>
  <c r="AR733" i="5"/>
  <c r="AR734" i="5"/>
  <c r="AR735" i="5"/>
  <c r="AR736" i="5"/>
  <c r="AR737" i="5"/>
  <c r="AR738" i="5"/>
  <c r="AR739" i="5"/>
  <c r="AR740" i="5"/>
  <c r="AR741" i="5"/>
  <c r="AR742" i="5"/>
  <c r="AR743" i="5"/>
  <c r="AR744" i="5"/>
  <c r="AR745" i="5"/>
  <c r="AR746" i="5"/>
  <c r="AR747" i="5"/>
  <c r="AR748" i="5"/>
  <c r="AR749" i="5"/>
  <c r="AR750" i="5"/>
  <c r="AR751" i="5"/>
  <c r="AR752" i="5"/>
  <c r="AR753" i="5"/>
  <c r="AR754" i="5"/>
  <c r="AR755" i="5"/>
  <c r="AR756" i="5"/>
  <c r="AR757" i="5"/>
  <c r="AR758" i="5"/>
  <c r="AR759" i="5"/>
  <c r="AR760" i="5"/>
  <c r="AR761" i="5"/>
  <c r="AR762" i="5"/>
  <c r="AR763" i="5"/>
  <c r="AR764" i="5"/>
  <c r="AR765" i="5"/>
  <c r="AR766" i="5"/>
  <c r="AR767" i="5"/>
  <c r="AR768" i="5"/>
  <c r="AR769" i="5"/>
  <c r="AR770" i="5"/>
  <c r="AR771" i="5"/>
  <c r="AR772" i="5"/>
  <c r="AR773" i="5"/>
  <c r="AR774" i="5"/>
  <c r="AR775" i="5"/>
  <c r="AR776" i="5"/>
  <c r="AR777" i="5"/>
  <c r="AR778" i="5"/>
  <c r="AR779" i="5"/>
  <c r="AR780" i="5"/>
  <c r="AR781" i="5"/>
  <c r="AR782" i="5"/>
  <c r="AR783" i="5"/>
  <c r="AR784" i="5"/>
  <c r="AR785" i="5"/>
  <c r="AR786" i="5"/>
  <c r="AR787" i="5"/>
  <c r="AR788" i="5"/>
  <c r="AR789" i="5"/>
  <c r="AR790" i="5"/>
  <c r="AR791" i="5"/>
  <c r="AR792" i="5"/>
  <c r="AR793" i="5"/>
  <c r="AR794" i="5"/>
  <c r="AR795" i="5"/>
  <c r="AR796" i="5"/>
  <c r="AR797" i="5"/>
  <c r="AR798" i="5"/>
  <c r="AR799" i="5"/>
  <c r="AR800" i="5"/>
  <c r="AR801" i="5"/>
  <c r="AR802" i="5"/>
  <c r="AR803" i="5"/>
  <c r="AR804" i="5"/>
  <c r="AR805" i="5"/>
  <c r="AR806" i="5"/>
  <c r="AR807" i="5"/>
  <c r="AR808" i="5"/>
  <c r="AR809" i="5"/>
  <c r="AR810" i="5"/>
  <c r="AR811" i="5"/>
  <c r="AR812" i="5"/>
  <c r="AR813" i="5"/>
  <c r="AR814" i="5"/>
  <c r="AR815" i="5"/>
  <c r="AR816" i="5"/>
  <c r="AR817" i="5"/>
  <c r="AR818" i="5"/>
  <c r="AR819" i="5"/>
  <c r="AR820" i="5"/>
  <c r="AR821" i="5"/>
  <c r="AR822" i="5"/>
  <c r="AR823" i="5"/>
  <c r="AR824" i="5"/>
  <c r="AR825" i="5"/>
  <c r="AR826" i="5"/>
  <c r="AR827" i="5"/>
  <c r="AR828" i="5"/>
  <c r="AR829" i="5"/>
  <c r="AR830" i="5"/>
  <c r="AR831" i="5"/>
  <c r="AR832" i="5"/>
  <c r="AR833" i="5"/>
  <c r="AR834" i="5"/>
  <c r="AR835" i="5"/>
  <c r="AR836" i="5"/>
  <c r="AR837" i="5"/>
  <c r="AR838" i="5"/>
  <c r="AR839" i="5"/>
  <c r="AR840" i="5"/>
  <c r="AR841" i="5"/>
  <c r="AR842" i="5"/>
  <c r="AR843" i="5"/>
  <c r="AR844" i="5"/>
  <c r="AR845" i="5"/>
  <c r="AR846" i="5"/>
  <c r="AR847" i="5"/>
  <c r="AR848" i="5"/>
  <c r="AR849" i="5"/>
  <c r="AR850" i="5"/>
  <c r="AR851" i="5"/>
  <c r="AR852" i="5"/>
  <c r="AR853" i="5"/>
  <c r="AR854" i="5"/>
  <c r="AR855" i="5"/>
  <c r="AR856" i="5"/>
  <c r="AR857" i="5"/>
  <c r="AR858" i="5"/>
  <c r="AR859" i="5"/>
  <c r="AR860" i="5"/>
  <c r="AR861" i="5"/>
  <c r="AR862" i="5"/>
  <c r="AR863" i="5"/>
  <c r="AR864" i="5"/>
  <c r="AR865" i="5"/>
  <c r="AR866" i="5"/>
  <c r="AR867" i="5"/>
  <c r="AR868" i="5"/>
  <c r="AR869" i="5"/>
  <c r="AR870" i="5"/>
  <c r="AR871" i="5"/>
  <c r="AR872" i="5"/>
  <c r="AR873" i="5"/>
  <c r="AR874" i="5"/>
  <c r="AR875" i="5"/>
  <c r="AR876" i="5"/>
  <c r="AR877" i="5"/>
  <c r="AR878" i="5"/>
  <c r="AR879" i="5"/>
  <c r="AR880" i="5"/>
  <c r="AR881" i="5"/>
  <c r="AR882" i="5"/>
  <c r="AR883" i="5"/>
  <c r="AR884" i="5"/>
  <c r="AR885" i="5"/>
  <c r="AR886" i="5"/>
  <c r="AR887" i="5"/>
  <c r="AR888" i="5"/>
  <c r="AR889" i="5"/>
  <c r="AR890" i="5"/>
  <c r="AR891" i="5"/>
  <c r="AR892" i="5"/>
  <c r="AR893" i="5"/>
  <c r="AR894" i="5"/>
  <c r="AR895" i="5"/>
  <c r="AR896" i="5"/>
  <c r="AR897" i="5"/>
  <c r="AR898" i="5"/>
  <c r="AR899" i="5"/>
  <c r="AR900" i="5"/>
  <c r="AR901" i="5"/>
  <c r="AR902" i="5"/>
  <c r="AR903" i="5"/>
  <c r="AR904" i="5"/>
  <c r="AR905" i="5"/>
  <c r="AR906" i="5"/>
  <c r="AR907" i="5"/>
  <c r="AR908" i="5"/>
  <c r="AR909" i="5"/>
  <c r="AR910" i="5"/>
  <c r="AR911" i="5"/>
  <c r="AR912" i="5"/>
  <c r="AR913" i="5"/>
  <c r="AR914" i="5"/>
  <c r="AR915" i="5"/>
  <c r="AR916" i="5"/>
  <c r="AR917" i="5"/>
  <c r="AR918" i="5"/>
  <c r="AR919" i="5"/>
  <c r="AR920" i="5"/>
  <c r="AR921" i="5"/>
  <c r="AR922" i="5"/>
  <c r="AR923" i="5"/>
  <c r="AR924" i="5"/>
  <c r="AR925" i="5"/>
  <c r="AR926" i="5"/>
  <c r="AR927" i="5"/>
  <c r="AR928" i="5"/>
  <c r="AR929" i="5"/>
  <c r="AR930" i="5"/>
  <c r="AR931" i="5"/>
  <c r="AR932" i="5"/>
  <c r="AR933" i="5"/>
  <c r="AR934" i="5"/>
  <c r="AR935" i="5"/>
  <c r="AR936" i="5"/>
  <c r="AR937" i="5"/>
  <c r="AR938" i="5"/>
  <c r="AR939" i="5"/>
  <c r="AR940" i="5"/>
  <c r="AR941" i="5"/>
  <c r="AR942" i="5"/>
  <c r="AR943" i="5"/>
  <c r="AR944" i="5"/>
  <c r="AR945" i="5"/>
  <c r="AR946" i="5"/>
  <c r="AR947" i="5"/>
  <c r="AR948" i="5"/>
  <c r="AR949" i="5"/>
  <c r="AR950" i="5"/>
  <c r="AR951" i="5"/>
  <c r="AR952" i="5"/>
  <c r="AR953" i="5"/>
  <c r="AR954" i="5"/>
  <c r="AR955" i="5"/>
  <c r="AR956" i="5"/>
  <c r="AR957" i="5"/>
  <c r="AR958" i="5"/>
  <c r="AR959" i="5"/>
  <c r="AR960" i="5"/>
  <c r="AR961" i="5"/>
  <c r="AR962" i="5"/>
  <c r="AR963" i="5"/>
  <c r="AR964" i="5"/>
  <c r="AR965" i="5"/>
  <c r="AR966" i="5"/>
  <c r="AR967" i="5"/>
  <c r="AQ5" i="5"/>
  <c r="AW5" i="5" s="1"/>
  <c r="AQ6" i="5"/>
  <c r="AW6" i="5" s="1"/>
  <c r="AQ7" i="5"/>
  <c r="AW7" i="5" s="1"/>
  <c r="AQ8" i="5"/>
  <c r="AW8" i="5" s="1"/>
  <c r="AQ9" i="5"/>
  <c r="AW9" i="5" s="1"/>
  <c r="AQ10" i="5"/>
  <c r="AW10" i="5" s="1"/>
  <c r="AQ11" i="5"/>
  <c r="AW11" i="5" s="1"/>
  <c r="AQ12" i="5"/>
  <c r="AW12" i="5" s="1"/>
  <c r="AQ13" i="5"/>
  <c r="AW13" i="5" s="1"/>
  <c r="AQ14" i="5"/>
  <c r="AW14" i="5" s="1"/>
  <c r="AQ15" i="5"/>
  <c r="AW15" i="5" s="1"/>
  <c r="AQ16" i="5"/>
  <c r="AW16" i="5" s="1"/>
  <c r="AQ17" i="5"/>
  <c r="AW17" i="5" s="1"/>
  <c r="AQ18" i="5"/>
  <c r="AW18" i="5" s="1"/>
  <c r="AQ19" i="5"/>
  <c r="AW19" i="5" s="1"/>
  <c r="AQ20" i="5"/>
  <c r="AW20" i="5" s="1"/>
  <c r="AQ21" i="5"/>
  <c r="AW21" i="5" s="1"/>
  <c r="AQ22" i="5"/>
  <c r="AW22" i="5" s="1"/>
  <c r="AQ23" i="5"/>
  <c r="AW23" i="5" s="1"/>
  <c r="AQ24" i="5"/>
  <c r="AW24" i="5" s="1"/>
  <c r="AQ25" i="5"/>
  <c r="AW25" i="5" s="1"/>
  <c r="AQ26" i="5"/>
  <c r="AW26" i="5" s="1"/>
  <c r="AQ27" i="5"/>
  <c r="AW27" i="5" s="1"/>
  <c r="AQ28" i="5"/>
  <c r="AW28" i="5" s="1"/>
  <c r="AQ29" i="5"/>
  <c r="AW29" i="5" s="1"/>
  <c r="AQ30" i="5"/>
  <c r="AW30" i="5" s="1"/>
  <c r="AQ31" i="5"/>
  <c r="AW31" i="5" s="1"/>
  <c r="AQ32" i="5"/>
  <c r="AW32" i="5" s="1"/>
  <c r="AQ33" i="5"/>
  <c r="AW33" i="5" s="1"/>
  <c r="AQ34" i="5"/>
  <c r="AW34" i="5" s="1"/>
  <c r="AQ35" i="5"/>
  <c r="AW35" i="5" s="1"/>
  <c r="AQ36" i="5"/>
  <c r="AW36" i="5" s="1"/>
  <c r="AQ37" i="5"/>
  <c r="AW37" i="5" s="1"/>
  <c r="AQ38" i="5"/>
  <c r="AW38" i="5" s="1"/>
  <c r="AQ39" i="5"/>
  <c r="AW39" i="5" s="1"/>
  <c r="AQ40" i="5"/>
  <c r="AW40" i="5" s="1"/>
  <c r="AQ41" i="5"/>
  <c r="AW41" i="5" s="1"/>
  <c r="AQ42" i="5"/>
  <c r="AW42" i="5" s="1"/>
  <c r="AQ43" i="5"/>
  <c r="AW43" i="5" s="1"/>
  <c r="AQ44" i="5"/>
  <c r="AW44" i="5" s="1"/>
  <c r="AQ45" i="5"/>
  <c r="AW45" i="5" s="1"/>
  <c r="AQ46" i="5"/>
  <c r="AW46" i="5" s="1"/>
  <c r="AQ47" i="5"/>
  <c r="AW47" i="5" s="1"/>
  <c r="AQ48" i="5"/>
  <c r="AW48" i="5" s="1"/>
  <c r="AQ49" i="5"/>
  <c r="AW49" i="5" s="1"/>
  <c r="AQ50" i="5"/>
  <c r="AW50" i="5" s="1"/>
  <c r="AQ51" i="5"/>
  <c r="AW51" i="5" s="1"/>
  <c r="AQ52" i="5"/>
  <c r="AW52" i="5" s="1"/>
  <c r="AQ53" i="5"/>
  <c r="AW53" i="5" s="1"/>
  <c r="AQ54" i="5"/>
  <c r="AW54" i="5" s="1"/>
  <c r="AQ55" i="5"/>
  <c r="AW55" i="5" s="1"/>
  <c r="AQ56" i="5"/>
  <c r="AW56" i="5" s="1"/>
  <c r="AQ57" i="5"/>
  <c r="AW57" i="5" s="1"/>
  <c r="AQ58" i="5"/>
  <c r="AW58" i="5" s="1"/>
  <c r="AQ59" i="5"/>
  <c r="AW59" i="5" s="1"/>
  <c r="AQ60" i="5"/>
  <c r="AW60" i="5" s="1"/>
  <c r="AQ61" i="5"/>
  <c r="AW61" i="5" s="1"/>
  <c r="AQ62" i="5"/>
  <c r="AW62" i="5" s="1"/>
  <c r="AQ63" i="5"/>
  <c r="AW63" i="5" s="1"/>
  <c r="AQ64" i="5"/>
  <c r="AW64" i="5" s="1"/>
  <c r="AQ65" i="5"/>
  <c r="AW65" i="5" s="1"/>
  <c r="AQ66" i="5"/>
  <c r="AW66" i="5" s="1"/>
  <c r="AQ67" i="5"/>
  <c r="AW67" i="5" s="1"/>
  <c r="AQ68" i="5"/>
  <c r="AW68" i="5" s="1"/>
  <c r="AQ69" i="5"/>
  <c r="AW69" i="5" s="1"/>
  <c r="AQ70" i="5"/>
  <c r="AW70" i="5" s="1"/>
  <c r="AQ71" i="5"/>
  <c r="AW71" i="5" s="1"/>
  <c r="AQ72" i="5"/>
  <c r="AW72" i="5" s="1"/>
  <c r="AQ73" i="5"/>
  <c r="AW73" i="5" s="1"/>
  <c r="AQ74" i="5"/>
  <c r="AW74" i="5" s="1"/>
  <c r="AQ75" i="5"/>
  <c r="AW75" i="5" s="1"/>
  <c r="AQ76" i="5"/>
  <c r="AW76" i="5" s="1"/>
  <c r="AQ77" i="5"/>
  <c r="AW77" i="5" s="1"/>
  <c r="AQ78" i="5"/>
  <c r="AW78" i="5" s="1"/>
  <c r="AQ79" i="5"/>
  <c r="AW79" i="5" s="1"/>
  <c r="AQ80" i="5"/>
  <c r="AW80" i="5" s="1"/>
  <c r="AQ81" i="5"/>
  <c r="AW81" i="5" s="1"/>
  <c r="AQ82" i="5"/>
  <c r="AW82" i="5" s="1"/>
  <c r="AQ83" i="5"/>
  <c r="AW83" i="5" s="1"/>
  <c r="AQ84" i="5"/>
  <c r="AW84" i="5" s="1"/>
  <c r="AQ85" i="5"/>
  <c r="AW85" i="5" s="1"/>
  <c r="AQ86" i="5"/>
  <c r="AW86" i="5" s="1"/>
  <c r="AQ87" i="5"/>
  <c r="AW87" i="5" s="1"/>
  <c r="AQ88" i="5"/>
  <c r="AW88" i="5" s="1"/>
  <c r="AQ89" i="5"/>
  <c r="AW89" i="5" s="1"/>
  <c r="AQ90" i="5"/>
  <c r="AW90" i="5" s="1"/>
  <c r="AQ91" i="5"/>
  <c r="AW91" i="5" s="1"/>
  <c r="AQ92" i="5"/>
  <c r="AW92" i="5" s="1"/>
  <c r="AQ93" i="5"/>
  <c r="AW93" i="5" s="1"/>
  <c r="AQ94" i="5"/>
  <c r="AW94" i="5" s="1"/>
  <c r="AQ95" i="5"/>
  <c r="AW95" i="5" s="1"/>
  <c r="AQ96" i="5"/>
  <c r="AW96" i="5" s="1"/>
  <c r="AQ97" i="5"/>
  <c r="AW97" i="5" s="1"/>
  <c r="AQ98" i="5"/>
  <c r="AW98" i="5" s="1"/>
  <c r="AQ99" i="5"/>
  <c r="AW99" i="5" s="1"/>
  <c r="AQ100" i="5"/>
  <c r="AW100" i="5" s="1"/>
  <c r="AQ101" i="5"/>
  <c r="AW101" i="5" s="1"/>
  <c r="AQ102" i="5"/>
  <c r="AW102" i="5" s="1"/>
  <c r="AQ103" i="5"/>
  <c r="AW103" i="5" s="1"/>
  <c r="AQ104" i="5"/>
  <c r="AW104" i="5" s="1"/>
  <c r="AQ105" i="5"/>
  <c r="AW105" i="5" s="1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547" i="5"/>
  <c r="AQ548" i="5"/>
  <c r="AQ549" i="5"/>
  <c r="AQ550" i="5"/>
  <c r="AQ551" i="5"/>
  <c r="AQ552" i="5"/>
  <c r="AQ553" i="5"/>
  <c r="AQ554" i="5"/>
  <c r="AQ555" i="5"/>
  <c r="AQ556" i="5"/>
  <c r="AQ557" i="5"/>
  <c r="AQ558" i="5"/>
  <c r="AQ559" i="5"/>
  <c r="AQ560" i="5"/>
  <c r="AQ561" i="5"/>
  <c r="AQ562" i="5"/>
  <c r="AQ563" i="5"/>
  <c r="AQ564" i="5"/>
  <c r="AQ565" i="5"/>
  <c r="AQ566" i="5"/>
  <c r="AQ567" i="5"/>
  <c r="AQ568" i="5"/>
  <c r="AQ569" i="5"/>
  <c r="AQ570" i="5"/>
  <c r="AQ571" i="5"/>
  <c r="AQ572" i="5"/>
  <c r="AQ573" i="5"/>
  <c r="AQ574" i="5"/>
  <c r="AQ575" i="5"/>
  <c r="AQ576" i="5"/>
  <c r="AQ577" i="5"/>
  <c r="AQ578" i="5"/>
  <c r="AQ579" i="5"/>
  <c r="AQ580" i="5"/>
  <c r="AQ581" i="5"/>
  <c r="AQ582" i="5"/>
  <c r="AQ583" i="5"/>
  <c r="AQ584" i="5"/>
  <c r="AQ585" i="5"/>
  <c r="AQ586" i="5"/>
  <c r="AQ587" i="5"/>
  <c r="AQ588" i="5"/>
  <c r="AQ589" i="5"/>
  <c r="AQ590" i="5"/>
  <c r="AQ591" i="5"/>
  <c r="AQ592" i="5"/>
  <c r="AQ593" i="5"/>
  <c r="AQ594" i="5"/>
  <c r="AQ595" i="5"/>
  <c r="AQ596" i="5"/>
  <c r="AQ597" i="5"/>
  <c r="AQ598" i="5"/>
  <c r="AQ599" i="5"/>
  <c r="AQ600" i="5"/>
  <c r="AQ601" i="5"/>
  <c r="AQ602" i="5"/>
  <c r="AQ603" i="5"/>
  <c r="AQ604" i="5"/>
  <c r="AQ605" i="5"/>
  <c r="AQ606" i="5"/>
  <c r="AQ607" i="5"/>
  <c r="AQ608" i="5"/>
  <c r="AQ609" i="5"/>
  <c r="AQ610" i="5"/>
  <c r="AQ611" i="5"/>
  <c r="AQ612" i="5"/>
  <c r="AQ613" i="5"/>
  <c r="AQ614" i="5"/>
  <c r="AQ615" i="5"/>
  <c r="AQ616" i="5"/>
  <c r="AQ617" i="5"/>
  <c r="AQ618" i="5"/>
  <c r="AQ619" i="5"/>
  <c r="AQ620" i="5"/>
  <c r="AQ621" i="5"/>
  <c r="AQ622" i="5"/>
  <c r="AQ623" i="5"/>
  <c r="AQ624" i="5"/>
  <c r="AQ625" i="5"/>
  <c r="AQ626" i="5"/>
  <c r="AQ627" i="5"/>
  <c r="AQ628" i="5"/>
  <c r="AQ629" i="5"/>
  <c r="AQ630" i="5"/>
  <c r="AQ631" i="5"/>
  <c r="AQ632" i="5"/>
  <c r="AQ633" i="5"/>
  <c r="AQ634" i="5"/>
  <c r="AQ635" i="5"/>
  <c r="AQ636" i="5"/>
  <c r="AQ637" i="5"/>
  <c r="AQ638" i="5"/>
  <c r="AQ639" i="5"/>
  <c r="AQ640" i="5"/>
  <c r="AQ641" i="5"/>
  <c r="AQ642" i="5"/>
  <c r="AQ643" i="5"/>
  <c r="AQ644" i="5"/>
  <c r="AQ645" i="5"/>
  <c r="AQ646" i="5"/>
  <c r="AQ647" i="5"/>
  <c r="AQ648" i="5"/>
  <c r="AQ649" i="5"/>
  <c r="AQ650" i="5"/>
  <c r="AQ651" i="5"/>
  <c r="AQ652" i="5"/>
  <c r="AQ653" i="5"/>
  <c r="AQ654" i="5"/>
  <c r="AQ655" i="5"/>
  <c r="AQ656" i="5"/>
  <c r="AQ657" i="5"/>
  <c r="AQ658" i="5"/>
  <c r="AQ659" i="5"/>
  <c r="AQ660" i="5"/>
  <c r="AQ661" i="5"/>
  <c r="AQ662" i="5"/>
  <c r="AQ663" i="5"/>
  <c r="AQ664" i="5"/>
  <c r="AQ665" i="5"/>
  <c r="AQ666" i="5"/>
  <c r="AQ667" i="5"/>
  <c r="AQ668" i="5"/>
  <c r="AQ669" i="5"/>
  <c r="AQ670" i="5"/>
  <c r="AQ671" i="5"/>
  <c r="AQ672" i="5"/>
  <c r="AQ673" i="5"/>
  <c r="AQ674" i="5"/>
  <c r="AQ675" i="5"/>
  <c r="AQ676" i="5"/>
  <c r="AQ677" i="5"/>
  <c r="AQ678" i="5"/>
  <c r="AQ679" i="5"/>
  <c r="AQ680" i="5"/>
  <c r="AQ681" i="5"/>
  <c r="AQ682" i="5"/>
  <c r="AQ683" i="5"/>
  <c r="AQ684" i="5"/>
  <c r="AQ685" i="5"/>
  <c r="AQ686" i="5"/>
  <c r="AQ687" i="5"/>
  <c r="AQ688" i="5"/>
  <c r="AQ689" i="5"/>
  <c r="AQ690" i="5"/>
  <c r="AQ691" i="5"/>
  <c r="AQ692" i="5"/>
  <c r="AQ693" i="5"/>
  <c r="AQ694" i="5"/>
  <c r="AQ695" i="5"/>
  <c r="AQ696" i="5"/>
  <c r="AQ697" i="5"/>
  <c r="AQ698" i="5"/>
  <c r="AQ699" i="5"/>
  <c r="AQ700" i="5"/>
  <c r="AQ701" i="5"/>
  <c r="AQ702" i="5"/>
  <c r="AQ703" i="5"/>
  <c r="AQ704" i="5"/>
  <c r="AQ705" i="5"/>
  <c r="AQ706" i="5"/>
  <c r="AQ707" i="5"/>
  <c r="AQ708" i="5"/>
  <c r="AQ709" i="5"/>
  <c r="AQ710" i="5"/>
  <c r="AQ711" i="5"/>
  <c r="AQ712" i="5"/>
  <c r="AQ713" i="5"/>
  <c r="AQ714" i="5"/>
  <c r="AQ715" i="5"/>
  <c r="AQ716" i="5"/>
  <c r="AQ717" i="5"/>
  <c r="AQ718" i="5"/>
  <c r="AQ719" i="5"/>
  <c r="AQ720" i="5"/>
  <c r="AQ721" i="5"/>
  <c r="AQ722" i="5"/>
  <c r="AQ723" i="5"/>
  <c r="AQ724" i="5"/>
  <c r="AQ725" i="5"/>
  <c r="AQ726" i="5"/>
  <c r="AQ727" i="5"/>
  <c r="AQ728" i="5"/>
  <c r="AQ729" i="5"/>
  <c r="AQ730" i="5"/>
  <c r="AQ731" i="5"/>
  <c r="AQ732" i="5"/>
  <c r="AQ733" i="5"/>
  <c r="AQ734" i="5"/>
  <c r="AQ735" i="5"/>
  <c r="AQ736" i="5"/>
  <c r="AQ737" i="5"/>
  <c r="AQ738" i="5"/>
  <c r="AQ739" i="5"/>
  <c r="AQ740" i="5"/>
  <c r="AQ741" i="5"/>
  <c r="AQ742" i="5"/>
  <c r="AQ743" i="5"/>
  <c r="AQ744" i="5"/>
  <c r="AQ745" i="5"/>
  <c r="AQ746" i="5"/>
  <c r="AQ747" i="5"/>
  <c r="AQ748" i="5"/>
  <c r="AQ749" i="5"/>
  <c r="AQ750" i="5"/>
  <c r="AQ751" i="5"/>
  <c r="AQ752" i="5"/>
  <c r="AQ753" i="5"/>
  <c r="AQ754" i="5"/>
  <c r="AQ755" i="5"/>
  <c r="AQ756" i="5"/>
  <c r="AQ757" i="5"/>
  <c r="AQ758" i="5"/>
  <c r="AQ759" i="5"/>
  <c r="AQ760" i="5"/>
  <c r="AQ761" i="5"/>
  <c r="AQ762" i="5"/>
  <c r="AQ763" i="5"/>
  <c r="AQ764" i="5"/>
  <c r="AQ765" i="5"/>
  <c r="AQ766" i="5"/>
  <c r="AQ767" i="5"/>
  <c r="AQ768" i="5"/>
  <c r="AQ769" i="5"/>
  <c r="AQ770" i="5"/>
  <c r="AQ771" i="5"/>
  <c r="AQ772" i="5"/>
  <c r="AQ773" i="5"/>
  <c r="AQ774" i="5"/>
  <c r="AQ775" i="5"/>
  <c r="AQ776" i="5"/>
  <c r="AQ777" i="5"/>
  <c r="AQ778" i="5"/>
  <c r="AQ779" i="5"/>
  <c r="AQ780" i="5"/>
  <c r="AQ781" i="5"/>
  <c r="AQ782" i="5"/>
  <c r="AQ783" i="5"/>
  <c r="AQ784" i="5"/>
  <c r="AQ785" i="5"/>
  <c r="AQ786" i="5"/>
  <c r="AQ787" i="5"/>
  <c r="AQ788" i="5"/>
  <c r="AQ789" i="5"/>
  <c r="AQ790" i="5"/>
  <c r="AQ791" i="5"/>
  <c r="AQ792" i="5"/>
  <c r="AQ793" i="5"/>
  <c r="AQ794" i="5"/>
  <c r="AQ795" i="5"/>
  <c r="AQ796" i="5"/>
  <c r="AQ797" i="5"/>
  <c r="AQ798" i="5"/>
  <c r="AQ799" i="5"/>
  <c r="AQ800" i="5"/>
  <c r="AQ801" i="5"/>
  <c r="AQ802" i="5"/>
  <c r="AQ803" i="5"/>
  <c r="AQ804" i="5"/>
  <c r="AQ805" i="5"/>
  <c r="AQ806" i="5"/>
  <c r="AQ807" i="5"/>
  <c r="AQ808" i="5"/>
  <c r="AQ809" i="5"/>
  <c r="AQ810" i="5"/>
  <c r="AQ811" i="5"/>
  <c r="AQ812" i="5"/>
  <c r="AQ813" i="5"/>
  <c r="AQ814" i="5"/>
  <c r="AQ815" i="5"/>
  <c r="AQ816" i="5"/>
  <c r="AQ817" i="5"/>
  <c r="AQ818" i="5"/>
  <c r="AQ819" i="5"/>
  <c r="AQ820" i="5"/>
  <c r="AQ821" i="5"/>
  <c r="AQ822" i="5"/>
  <c r="AQ823" i="5"/>
  <c r="AQ824" i="5"/>
  <c r="AQ825" i="5"/>
  <c r="AQ826" i="5"/>
  <c r="AQ827" i="5"/>
  <c r="AQ828" i="5"/>
  <c r="AQ829" i="5"/>
  <c r="AQ830" i="5"/>
  <c r="AQ831" i="5"/>
  <c r="AQ832" i="5"/>
  <c r="AQ833" i="5"/>
  <c r="AQ834" i="5"/>
  <c r="AQ835" i="5"/>
  <c r="AQ836" i="5"/>
  <c r="AQ837" i="5"/>
  <c r="AQ838" i="5"/>
  <c r="AQ839" i="5"/>
  <c r="AQ840" i="5"/>
  <c r="AQ841" i="5"/>
  <c r="AQ842" i="5"/>
  <c r="AQ843" i="5"/>
  <c r="AQ844" i="5"/>
  <c r="AQ845" i="5"/>
  <c r="AQ846" i="5"/>
  <c r="AQ847" i="5"/>
  <c r="AQ848" i="5"/>
  <c r="AQ849" i="5"/>
  <c r="AQ850" i="5"/>
  <c r="AQ851" i="5"/>
  <c r="AQ852" i="5"/>
  <c r="AQ853" i="5"/>
  <c r="AQ854" i="5"/>
  <c r="AQ855" i="5"/>
  <c r="AQ856" i="5"/>
  <c r="AQ857" i="5"/>
  <c r="AQ858" i="5"/>
  <c r="AQ859" i="5"/>
  <c r="AQ860" i="5"/>
  <c r="AQ861" i="5"/>
  <c r="AQ862" i="5"/>
  <c r="AQ863" i="5"/>
  <c r="AQ864" i="5"/>
  <c r="AQ865" i="5"/>
  <c r="AQ866" i="5"/>
  <c r="AQ867" i="5"/>
  <c r="AQ868" i="5"/>
  <c r="AQ869" i="5"/>
  <c r="AQ870" i="5"/>
  <c r="AQ871" i="5"/>
  <c r="AQ872" i="5"/>
  <c r="AQ873" i="5"/>
  <c r="AQ874" i="5"/>
  <c r="AQ875" i="5"/>
  <c r="AQ876" i="5"/>
  <c r="AQ877" i="5"/>
  <c r="AQ878" i="5"/>
  <c r="AQ879" i="5"/>
  <c r="AQ880" i="5"/>
  <c r="AQ881" i="5"/>
  <c r="AQ882" i="5"/>
  <c r="AQ883" i="5"/>
  <c r="AQ884" i="5"/>
  <c r="AQ885" i="5"/>
  <c r="AQ886" i="5"/>
  <c r="AQ887" i="5"/>
  <c r="AQ888" i="5"/>
  <c r="AQ889" i="5"/>
  <c r="AQ890" i="5"/>
  <c r="AQ891" i="5"/>
  <c r="AQ892" i="5"/>
  <c r="AQ893" i="5"/>
  <c r="AQ894" i="5"/>
  <c r="AQ895" i="5"/>
  <c r="AQ896" i="5"/>
  <c r="AQ897" i="5"/>
  <c r="AQ898" i="5"/>
  <c r="AQ899" i="5"/>
  <c r="AQ900" i="5"/>
  <c r="AQ901" i="5"/>
  <c r="AQ902" i="5"/>
  <c r="AQ903" i="5"/>
  <c r="AQ904" i="5"/>
  <c r="AQ905" i="5"/>
  <c r="AQ906" i="5"/>
  <c r="AQ907" i="5"/>
  <c r="AQ908" i="5"/>
  <c r="AQ909" i="5"/>
  <c r="AQ910" i="5"/>
  <c r="AQ911" i="5"/>
  <c r="AQ912" i="5"/>
  <c r="AQ913" i="5"/>
  <c r="AQ914" i="5"/>
  <c r="AQ915" i="5"/>
  <c r="AQ916" i="5"/>
  <c r="AQ917" i="5"/>
  <c r="AQ918" i="5"/>
  <c r="AQ919" i="5"/>
  <c r="AQ920" i="5"/>
  <c r="AQ921" i="5"/>
  <c r="AQ922" i="5"/>
  <c r="AQ923" i="5"/>
  <c r="AQ924" i="5"/>
  <c r="AQ925" i="5"/>
  <c r="AQ926" i="5"/>
  <c r="AQ927" i="5"/>
  <c r="AQ928" i="5"/>
  <c r="AQ929" i="5"/>
  <c r="AQ930" i="5"/>
  <c r="AQ931" i="5"/>
  <c r="AQ932" i="5"/>
  <c r="AQ933" i="5"/>
  <c r="AQ934" i="5"/>
  <c r="AQ935" i="5"/>
  <c r="AQ936" i="5"/>
  <c r="AQ937" i="5"/>
  <c r="AQ938" i="5"/>
  <c r="AQ939" i="5"/>
  <c r="AQ940" i="5"/>
  <c r="AQ941" i="5"/>
  <c r="AQ942" i="5"/>
  <c r="AQ943" i="5"/>
  <c r="AQ944" i="5"/>
  <c r="AQ945" i="5"/>
  <c r="AQ946" i="5"/>
  <c r="AQ947" i="5"/>
  <c r="AQ948" i="5"/>
  <c r="AQ949" i="5"/>
  <c r="AQ950" i="5"/>
  <c r="AQ951" i="5"/>
  <c r="AQ952" i="5"/>
  <c r="AQ953" i="5"/>
  <c r="AQ954" i="5"/>
  <c r="AQ955" i="5"/>
  <c r="AQ956" i="5"/>
  <c r="AQ957" i="5"/>
  <c r="AQ958" i="5"/>
  <c r="AQ959" i="5"/>
  <c r="AQ960" i="5"/>
  <c r="AQ961" i="5"/>
  <c r="AQ962" i="5"/>
  <c r="AQ963" i="5"/>
  <c r="AQ964" i="5"/>
  <c r="AQ965" i="5"/>
  <c r="AQ966" i="5"/>
  <c r="AQ967" i="5"/>
  <c r="AU107" i="5" l="1"/>
  <c r="AW106" i="5"/>
  <c r="AN5" i="5"/>
  <c r="AO5" i="5" s="1"/>
  <c r="AU108" i="5" l="1"/>
  <c r="AW107" i="5"/>
  <c r="AN6" i="5"/>
  <c r="AN7" i="5" s="1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04" i="5"/>
  <c r="AC205" i="5"/>
  <c r="AC206" i="5"/>
  <c r="AC207" i="5"/>
  <c r="AC208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3" i="5"/>
  <c r="AC224" i="5"/>
  <c r="AC225" i="5"/>
  <c r="AC226" i="5"/>
  <c r="AC227" i="5"/>
  <c r="AC228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5" i="5"/>
  <c r="AC256" i="5"/>
  <c r="AC257" i="5"/>
  <c r="AC258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C301" i="5"/>
  <c r="AC302" i="5"/>
  <c r="AC303" i="5"/>
  <c r="AC304" i="5"/>
  <c r="AC305" i="5"/>
  <c r="AC306" i="5"/>
  <c r="AC307" i="5"/>
  <c r="AC308" i="5"/>
  <c r="AC309" i="5"/>
  <c r="AC310" i="5"/>
  <c r="AC311" i="5"/>
  <c r="AC312" i="5"/>
  <c r="AC313" i="5"/>
  <c r="AC314" i="5"/>
  <c r="AC315" i="5"/>
  <c r="AC316" i="5"/>
  <c r="AC317" i="5"/>
  <c r="AC318" i="5"/>
  <c r="AC319" i="5"/>
  <c r="AC320" i="5"/>
  <c r="AC321" i="5"/>
  <c r="AC322" i="5"/>
  <c r="AC323" i="5"/>
  <c r="AC324" i="5"/>
  <c r="AC325" i="5"/>
  <c r="AC326" i="5"/>
  <c r="AC327" i="5"/>
  <c r="AC328" i="5"/>
  <c r="AC329" i="5"/>
  <c r="AC330" i="5"/>
  <c r="AC331" i="5"/>
  <c r="AC332" i="5"/>
  <c r="AC333" i="5"/>
  <c r="AC334" i="5"/>
  <c r="AC335" i="5"/>
  <c r="AC336" i="5"/>
  <c r="AC337" i="5"/>
  <c r="AC338" i="5"/>
  <c r="AC339" i="5"/>
  <c r="AC340" i="5"/>
  <c r="AC341" i="5"/>
  <c r="AC342" i="5"/>
  <c r="AC343" i="5"/>
  <c r="AC344" i="5"/>
  <c r="AC345" i="5"/>
  <c r="AC346" i="5"/>
  <c r="AC347" i="5"/>
  <c r="AC348" i="5"/>
  <c r="AC349" i="5"/>
  <c r="AC350" i="5"/>
  <c r="AC351" i="5"/>
  <c r="AC352" i="5"/>
  <c r="AC353" i="5"/>
  <c r="AC354" i="5"/>
  <c r="AC355" i="5"/>
  <c r="AC356" i="5"/>
  <c r="AC357" i="5"/>
  <c r="AC358" i="5"/>
  <c r="AC359" i="5"/>
  <c r="AC360" i="5"/>
  <c r="AC361" i="5"/>
  <c r="AC362" i="5"/>
  <c r="AC363" i="5"/>
  <c r="AC364" i="5"/>
  <c r="AC365" i="5"/>
  <c r="AC366" i="5"/>
  <c r="AC367" i="5"/>
  <c r="AC368" i="5"/>
  <c r="AC369" i="5"/>
  <c r="AC370" i="5"/>
  <c r="AC371" i="5"/>
  <c r="AC372" i="5"/>
  <c r="AC373" i="5"/>
  <c r="AC374" i="5"/>
  <c r="AC375" i="5"/>
  <c r="AC376" i="5"/>
  <c r="AC377" i="5"/>
  <c r="AC378" i="5"/>
  <c r="AC379" i="5"/>
  <c r="AC380" i="5"/>
  <c r="AC381" i="5"/>
  <c r="AC382" i="5"/>
  <c r="AC383" i="5"/>
  <c r="AC384" i="5"/>
  <c r="AC385" i="5"/>
  <c r="AC386" i="5"/>
  <c r="AC387" i="5"/>
  <c r="AC388" i="5"/>
  <c r="AC389" i="5"/>
  <c r="AC390" i="5"/>
  <c r="AC391" i="5"/>
  <c r="AC392" i="5"/>
  <c r="AC393" i="5"/>
  <c r="AC394" i="5"/>
  <c r="AC395" i="5"/>
  <c r="AC396" i="5"/>
  <c r="AC397" i="5"/>
  <c r="AC398" i="5"/>
  <c r="AC399" i="5"/>
  <c r="AC400" i="5"/>
  <c r="AC401" i="5"/>
  <c r="AC402" i="5"/>
  <c r="AC403" i="5"/>
  <c r="AC404" i="5"/>
  <c r="AC405" i="5"/>
  <c r="AC406" i="5"/>
  <c r="AC407" i="5"/>
  <c r="AC408" i="5"/>
  <c r="AC409" i="5"/>
  <c r="AC410" i="5"/>
  <c r="AC411" i="5"/>
  <c r="AC412" i="5"/>
  <c r="AC413" i="5"/>
  <c r="AC414" i="5"/>
  <c r="AC415" i="5"/>
  <c r="AC416" i="5"/>
  <c r="AC417" i="5"/>
  <c r="AC418" i="5"/>
  <c r="AC419" i="5"/>
  <c r="AC420" i="5"/>
  <c r="AC421" i="5"/>
  <c r="AC422" i="5"/>
  <c r="AC423" i="5"/>
  <c r="AC424" i="5"/>
  <c r="AC425" i="5"/>
  <c r="AC426" i="5"/>
  <c r="AC427" i="5"/>
  <c r="AC428" i="5"/>
  <c r="AC429" i="5"/>
  <c r="AC430" i="5"/>
  <c r="AC431" i="5"/>
  <c r="AC432" i="5"/>
  <c r="AC433" i="5"/>
  <c r="AC434" i="5"/>
  <c r="AC435" i="5"/>
  <c r="AC436" i="5"/>
  <c r="AC437" i="5"/>
  <c r="AC438" i="5"/>
  <c r="AC439" i="5"/>
  <c r="AC440" i="5"/>
  <c r="AC441" i="5"/>
  <c r="AC442" i="5"/>
  <c r="AC443" i="5"/>
  <c r="AC444" i="5"/>
  <c r="AC445" i="5"/>
  <c r="AC446" i="5"/>
  <c r="AC447" i="5"/>
  <c r="AC448" i="5"/>
  <c r="AC449" i="5"/>
  <c r="AC450" i="5"/>
  <c r="AC451" i="5"/>
  <c r="AC452" i="5"/>
  <c r="AC453" i="5"/>
  <c r="AC454" i="5"/>
  <c r="AC455" i="5"/>
  <c r="AC456" i="5"/>
  <c r="AC457" i="5"/>
  <c r="AC458" i="5"/>
  <c r="AC459" i="5"/>
  <c r="AC460" i="5"/>
  <c r="AC461" i="5"/>
  <c r="AC462" i="5"/>
  <c r="AC463" i="5"/>
  <c r="AC464" i="5"/>
  <c r="AC465" i="5"/>
  <c r="AC466" i="5"/>
  <c r="AC467" i="5"/>
  <c r="AC468" i="5"/>
  <c r="AC469" i="5"/>
  <c r="AC470" i="5"/>
  <c r="AC471" i="5"/>
  <c r="AC472" i="5"/>
  <c r="AC473" i="5"/>
  <c r="AC474" i="5"/>
  <c r="AC475" i="5"/>
  <c r="AC476" i="5"/>
  <c r="AC477" i="5"/>
  <c r="AC478" i="5"/>
  <c r="AC479" i="5"/>
  <c r="AC480" i="5"/>
  <c r="AC481" i="5"/>
  <c r="AC482" i="5"/>
  <c r="AC483" i="5"/>
  <c r="AC484" i="5"/>
  <c r="AC485" i="5"/>
  <c r="AC486" i="5"/>
  <c r="AC487" i="5"/>
  <c r="AC488" i="5"/>
  <c r="AC489" i="5"/>
  <c r="AC490" i="5"/>
  <c r="AC491" i="5"/>
  <c r="AC492" i="5"/>
  <c r="AC493" i="5"/>
  <c r="AC494" i="5"/>
  <c r="AC495" i="5"/>
  <c r="AC496" i="5"/>
  <c r="AC497" i="5"/>
  <c r="AC498" i="5"/>
  <c r="AC499" i="5"/>
  <c r="AC500" i="5"/>
  <c r="AC501" i="5"/>
  <c r="AC502" i="5"/>
  <c r="AC503" i="5"/>
  <c r="AC504" i="5"/>
  <c r="AC505" i="5"/>
  <c r="AC506" i="5"/>
  <c r="AC507" i="5"/>
  <c r="AC508" i="5"/>
  <c r="AC509" i="5"/>
  <c r="AC510" i="5"/>
  <c r="AC511" i="5"/>
  <c r="AC512" i="5"/>
  <c r="AC513" i="5"/>
  <c r="AC514" i="5"/>
  <c r="AC515" i="5"/>
  <c r="AC516" i="5"/>
  <c r="AC517" i="5"/>
  <c r="AC518" i="5"/>
  <c r="AC519" i="5"/>
  <c r="AC520" i="5"/>
  <c r="AC521" i="5"/>
  <c r="AC522" i="5"/>
  <c r="AC523" i="5"/>
  <c r="AC524" i="5"/>
  <c r="AC525" i="5"/>
  <c r="AC526" i="5"/>
  <c r="AC527" i="5"/>
  <c r="AC528" i="5"/>
  <c r="AC529" i="5"/>
  <c r="AC530" i="5"/>
  <c r="AC531" i="5"/>
  <c r="AC532" i="5"/>
  <c r="AC533" i="5"/>
  <c r="AC534" i="5"/>
  <c r="AC535" i="5"/>
  <c r="AC536" i="5"/>
  <c r="AC537" i="5"/>
  <c r="AC538" i="5"/>
  <c r="AC539" i="5"/>
  <c r="AC540" i="5"/>
  <c r="AC541" i="5"/>
  <c r="AC542" i="5"/>
  <c r="AC543" i="5"/>
  <c r="AC544" i="5"/>
  <c r="AC545" i="5"/>
  <c r="AC546" i="5"/>
  <c r="AC547" i="5"/>
  <c r="AC548" i="5"/>
  <c r="AC549" i="5"/>
  <c r="AC550" i="5"/>
  <c r="AC551" i="5"/>
  <c r="AC552" i="5"/>
  <c r="AC553" i="5"/>
  <c r="AC554" i="5"/>
  <c r="AC555" i="5"/>
  <c r="AC556" i="5"/>
  <c r="AC557" i="5"/>
  <c r="AC558" i="5"/>
  <c r="AC559" i="5"/>
  <c r="AC560" i="5"/>
  <c r="AC561" i="5"/>
  <c r="AC562" i="5"/>
  <c r="AC563" i="5"/>
  <c r="AC564" i="5"/>
  <c r="AC565" i="5"/>
  <c r="AC566" i="5"/>
  <c r="AC567" i="5"/>
  <c r="AC568" i="5"/>
  <c r="AC569" i="5"/>
  <c r="AC570" i="5"/>
  <c r="AC571" i="5"/>
  <c r="AC572" i="5"/>
  <c r="AC573" i="5"/>
  <c r="AC574" i="5"/>
  <c r="AC575" i="5"/>
  <c r="AC576" i="5"/>
  <c r="AC577" i="5"/>
  <c r="AC578" i="5"/>
  <c r="AC579" i="5"/>
  <c r="AC580" i="5"/>
  <c r="AC581" i="5"/>
  <c r="AC582" i="5"/>
  <c r="AC583" i="5"/>
  <c r="AC584" i="5"/>
  <c r="AC585" i="5"/>
  <c r="AC586" i="5"/>
  <c r="AC587" i="5"/>
  <c r="AC588" i="5"/>
  <c r="AC589" i="5"/>
  <c r="AC590" i="5"/>
  <c r="AC591" i="5"/>
  <c r="AC592" i="5"/>
  <c r="AC593" i="5"/>
  <c r="AC594" i="5"/>
  <c r="AC595" i="5"/>
  <c r="AC596" i="5"/>
  <c r="AC597" i="5"/>
  <c r="AC598" i="5"/>
  <c r="AC599" i="5"/>
  <c r="AC600" i="5"/>
  <c r="AC601" i="5"/>
  <c r="AC602" i="5"/>
  <c r="AC603" i="5"/>
  <c r="AC604" i="5"/>
  <c r="AC605" i="5"/>
  <c r="AC606" i="5"/>
  <c r="AC607" i="5"/>
  <c r="AC608" i="5"/>
  <c r="AC609" i="5"/>
  <c r="AC610" i="5"/>
  <c r="AC611" i="5"/>
  <c r="AC612" i="5"/>
  <c r="AC613" i="5"/>
  <c r="AC614" i="5"/>
  <c r="AC615" i="5"/>
  <c r="AC616" i="5"/>
  <c r="AC617" i="5"/>
  <c r="AC618" i="5"/>
  <c r="AC619" i="5"/>
  <c r="AC620" i="5"/>
  <c r="AC621" i="5"/>
  <c r="AC622" i="5"/>
  <c r="AC623" i="5"/>
  <c r="AC624" i="5"/>
  <c r="AC625" i="5"/>
  <c r="AC626" i="5"/>
  <c r="AC627" i="5"/>
  <c r="AC628" i="5"/>
  <c r="AC629" i="5"/>
  <c r="AC630" i="5"/>
  <c r="AC631" i="5"/>
  <c r="AC632" i="5"/>
  <c r="AC633" i="5"/>
  <c r="AC634" i="5"/>
  <c r="AC635" i="5"/>
  <c r="AC636" i="5"/>
  <c r="AC637" i="5"/>
  <c r="AC638" i="5"/>
  <c r="AC639" i="5"/>
  <c r="AC640" i="5"/>
  <c r="AC641" i="5"/>
  <c r="AC642" i="5"/>
  <c r="AC643" i="5"/>
  <c r="AC644" i="5"/>
  <c r="AC645" i="5"/>
  <c r="AC646" i="5"/>
  <c r="AC647" i="5"/>
  <c r="AC648" i="5"/>
  <c r="AC649" i="5"/>
  <c r="AC650" i="5"/>
  <c r="AC651" i="5"/>
  <c r="AC652" i="5"/>
  <c r="AC653" i="5"/>
  <c r="AC654" i="5"/>
  <c r="AC655" i="5"/>
  <c r="AC656" i="5"/>
  <c r="AC657" i="5"/>
  <c r="AC658" i="5"/>
  <c r="AC659" i="5"/>
  <c r="AC660" i="5"/>
  <c r="AC661" i="5"/>
  <c r="AC662" i="5"/>
  <c r="AC663" i="5"/>
  <c r="AC664" i="5"/>
  <c r="AC665" i="5"/>
  <c r="AC666" i="5"/>
  <c r="AC667" i="5"/>
  <c r="AC668" i="5"/>
  <c r="AC669" i="5"/>
  <c r="AC670" i="5"/>
  <c r="AC671" i="5"/>
  <c r="AC672" i="5"/>
  <c r="AC673" i="5"/>
  <c r="AC674" i="5"/>
  <c r="AC675" i="5"/>
  <c r="AC676" i="5"/>
  <c r="AC677" i="5"/>
  <c r="AC678" i="5"/>
  <c r="AC679" i="5"/>
  <c r="AC680" i="5"/>
  <c r="AC681" i="5"/>
  <c r="AC682" i="5"/>
  <c r="AC683" i="5"/>
  <c r="AC684" i="5"/>
  <c r="AC685" i="5"/>
  <c r="AC686" i="5"/>
  <c r="AC687" i="5"/>
  <c r="AC688" i="5"/>
  <c r="AC689" i="5"/>
  <c r="AC690" i="5"/>
  <c r="AC691" i="5"/>
  <c r="AC692" i="5"/>
  <c r="AC693" i="5"/>
  <c r="AC694" i="5"/>
  <c r="AC695" i="5"/>
  <c r="AC696" i="5"/>
  <c r="AC697" i="5"/>
  <c r="AC698" i="5"/>
  <c r="AC699" i="5"/>
  <c r="AC700" i="5"/>
  <c r="AC701" i="5"/>
  <c r="AC702" i="5"/>
  <c r="AC703" i="5"/>
  <c r="AC704" i="5"/>
  <c r="AC705" i="5"/>
  <c r="AC706" i="5"/>
  <c r="AC707" i="5"/>
  <c r="AC708" i="5"/>
  <c r="AC709" i="5"/>
  <c r="AC710" i="5"/>
  <c r="AC711" i="5"/>
  <c r="AC712" i="5"/>
  <c r="AC713" i="5"/>
  <c r="AC714" i="5"/>
  <c r="AC715" i="5"/>
  <c r="AC716" i="5"/>
  <c r="AC717" i="5"/>
  <c r="AC718" i="5"/>
  <c r="AC719" i="5"/>
  <c r="AC720" i="5"/>
  <c r="AC721" i="5"/>
  <c r="AC722" i="5"/>
  <c r="AC723" i="5"/>
  <c r="AC724" i="5"/>
  <c r="AC725" i="5"/>
  <c r="AC726" i="5"/>
  <c r="AC727" i="5"/>
  <c r="AC728" i="5"/>
  <c r="AC729" i="5"/>
  <c r="AC730" i="5"/>
  <c r="AC731" i="5"/>
  <c r="AC732" i="5"/>
  <c r="AC733" i="5"/>
  <c r="AC734" i="5"/>
  <c r="AC735" i="5"/>
  <c r="AC736" i="5"/>
  <c r="AC737" i="5"/>
  <c r="AC738" i="5"/>
  <c r="AC739" i="5"/>
  <c r="AC740" i="5"/>
  <c r="AC741" i="5"/>
  <c r="AC742" i="5"/>
  <c r="AC743" i="5"/>
  <c r="AC744" i="5"/>
  <c r="AC745" i="5"/>
  <c r="AC746" i="5"/>
  <c r="AC747" i="5"/>
  <c r="AC748" i="5"/>
  <c r="AC749" i="5"/>
  <c r="AC750" i="5"/>
  <c r="AC751" i="5"/>
  <c r="AC752" i="5"/>
  <c r="AC753" i="5"/>
  <c r="AC754" i="5"/>
  <c r="AC755" i="5"/>
  <c r="AC756" i="5"/>
  <c r="AC757" i="5"/>
  <c r="AC758" i="5"/>
  <c r="AC759" i="5"/>
  <c r="AC760" i="5"/>
  <c r="AC761" i="5"/>
  <c r="AC762" i="5"/>
  <c r="AC763" i="5"/>
  <c r="AC764" i="5"/>
  <c r="AC765" i="5"/>
  <c r="AC766" i="5"/>
  <c r="AC767" i="5"/>
  <c r="AC768" i="5"/>
  <c r="AC769" i="5"/>
  <c r="AC770" i="5"/>
  <c r="AC771" i="5"/>
  <c r="AC772" i="5"/>
  <c r="AC773" i="5"/>
  <c r="AC774" i="5"/>
  <c r="AC775" i="5"/>
  <c r="AC776" i="5"/>
  <c r="AC777" i="5"/>
  <c r="AC778" i="5"/>
  <c r="AC779" i="5"/>
  <c r="AC780" i="5"/>
  <c r="AC781" i="5"/>
  <c r="AC782" i="5"/>
  <c r="AC783" i="5"/>
  <c r="AC784" i="5"/>
  <c r="AC785" i="5"/>
  <c r="AC786" i="5"/>
  <c r="AC787" i="5"/>
  <c r="AC788" i="5"/>
  <c r="AC789" i="5"/>
  <c r="AC790" i="5"/>
  <c r="AC791" i="5"/>
  <c r="AC792" i="5"/>
  <c r="AC793" i="5"/>
  <c r="AC794" i="5"/>
  <c r="AC795" i="5"/>
  <c r="AC796" i="5"/>
  <c r="AC797" i="5"/>
  <c r="AC798" i="5"/>
  <c r="AC799" i="5"/>
  <c r="AC800" i="5"/>
  <c r="AC801" i="5"/>
  <c r="AC802" i="5"/>
  <c r="AC803" i="5"/>
  <c r="AC804" i="5"/>
  <c r="AC805" i="5"/>
  <c r="AC806" i="5"/>
  <c r="AC807" i="5"/>
  <c r="AC808" i="5"/>
  <c r="AC809" i="5"/>
  <c r="AC810" i="5"/>
  <c r="AC811" i="5"/>
  <c r="AC812" i="5"/>
  <c r="AC813" i="5"/>
  <c r="AC814" i="5"/>
  <c r="AC815" i="5"/>
  <c r="AC816" i="5"/>
  <c r="AC817" i="5"/>
  <c r="AC818" i="5"/>
  <c r="AC819" i="5"/>
  <c r="AC820" i="5"/>
  <c r="AC821" i="5"/>
  <c r="AC822" i="5"/>
  <c r="AC823" i="5"/>
  <c r="AC824" i="5"/>
  <c r="AC825" i="5"/>
  <c r="AC826" i="5"/>
  <c r="AC827" i="5"/>
  <c r="AC828" i="5"/>
  <c r="AC829" i="5"/>
  <c r="AC830" i="5"/>
  <c r="AC831" i="5"/>
  <c r="AC832" i="5"/>
  <c r="AC833" i="5"/>
  <c r="AC834" i="5"/>
  <c r="AC835" i="5"/>
  <c r="AC836" i="5"/>
  <c r="AC837" i="5"/>
  <c r="AC838" i="5"/>
  <c r="AC839" i="5"/>
  <c r="AC840" i="5"/>
  <c r="AC841" i="5"/>
  <c r="AC842" i="5"/>
  <c r="AC843" i="5"/>
  <c r="AC844" i="5"/>
  <c r="AC845" i="5"/>
  <c r="AC846" i="5"/>
  <c r="AC847" i="5"/>
  <c r="AC848" i="5"/>
  <c r="AC849" i="5"/>
  <c r="AC850" i="5"/>
  <c r="AC851" i="5"/>
  <c r="AC852" i="5"/>
  <c r="AC853" i="5"/>
  <c r="AC854" i="5"/>
  <c r="AC855" i="5"/>
  <c r="AC856" i="5"/>
  <c r="AC857" i="5"/>
  <c r="AC858" i="5"/>
  <c r="AC859" i="5"/>
  <c r="AC860" i="5"/>
  <c r="AC861" i="5"/>
  <c r="AC862" i="5"/>
  <c r="AC863" i="5"/>
  <c r="AC864" i="5"/>
  <c r="AC865" i="5"/>
  <c r="AC866" i="5"/>
  <c r="AC867" i="5"/>
  <c r="AC868" i="5"/>
  <c r="AC869" i="5"/>
  <c r="AC870" i="5"/>
  <c r="AC871" i="5"/>
  <c r="AC872" i="5"/>
  <c r="AC873" i="5"/>
  <c r="AC874" i="5"/>
  <c r="AC875" i="5"/>
  <c r="AC876" i="5"/>
  <c r="AC877" i="5"/>
  <c r="AC878" i="5"/>
  <c r="AC879" i="5"/>
  <c r="AC880" i="5"/>
  <c r="AC881" i="5"/>
  <c r="AC882" i="5"/>
  <c r="AC883" i="5"/>
  <c r="AC884" i="5"/>
  <c r="AC885" i="5"/>
  <c r="AC886" i="5"/>
  <c r="AC887" i="5"/>
  <c r="AC888" i="5"/>
  <c r="AC889" i="5"/>
  <c r="AC890" i="5"/>
  <c r="AC891" i="5"/>
  <c r="AC892" i="5"/>
  <c r="AC893" i="5"/>
  <c r="AC894" i="5"/>
  <c r="AC895" i="5"/>
  <c r="AC896" i="5"/>
  <c r="AC897" i="5"/>
  <c r="AC898" i="5"/>
  <c r="AC899" i="5"/>
  <c r="AC900" i="5"/>
  <c r="AC901" i="5"/>
  <c r="AC902" i="5"/>
  <c r="AC903" i="5"/>
  <c r="AC904" i="5"/>
  <c r="AC905" i="5"/>
  <c r="AC906" i="5"/>
  <c r="AC907" i="5"/>
  <c r="AC908" i="5"/>
  <c r="AC909" i="5"/>
  <c r="AC910" i="5"/>
  <c r="AC911" i="5"/>
  <c r="AC912" i="5"/>
  <c r="AC913" i="5"/>
  <c r="AC914" i="5"/>
  <c r="AC915" i="5"/>
  <c r="AC916" i="5"/>
  <c r="AC917" i="5"/>
  <c r="AC918" i="5"/>
  <c r="AC919" i="5"/>
  <c r="AC920" i="5"/>
  <c r="AC921" i="5"/>
  <c r="AC922" i="5"/>
  <c r="AC923" i="5"/>
  <c r="AC924" i="5"/>
  <c r="AC925" i="5"/>
  <c r="AC926" i="5"/>
  <c r="AC927" i="5"/>
  <c r="AC928" i="5"/>
  <c r="AC929" i="5"/>
  <c r="AC930" i="5"/>
  <c r="AC931" i="5"/>
  <c r="AC932" i="5"/>
  <c r="AC933" i="5"/>
  <c r="AC934" i="5"/>
  <c r="AC935" i="5"/>
  <c r="AC936" i="5"/>
  <c r="AC937" i="5"/>
  <c r="AC938" i="5"/>
  <c r="AC939" i="5"/>
  <c r="AC940" i="5"/>
  <c r="AC941" i="5"/>
  <c r="AC942" i="5"/>
  <c r="AC943" i="5"/>
  <c r="AC944" i="5"/>
  <c r="AC945" i="5"/>
  <c r="AC946" i="5"/>
  <c r="AC947" i="5"/>
  <c r="AC948" i="5"/>
  <c r="AC949" i="5"/>
  <c r="AC950" i="5"/>
  <c r="AC951" i="5"/>
  <c r="AC952" i="5"/>
  <c r="AC953" i="5"/>
  <c r="AC954" i="5"/>
  <c r="AC955" i="5"/>
  <c r="AC956" i="5"/>
  <c r="AC957" i="5"/>
  <c r="AC958" i="5"/>
  <c r="AC959" i="5"/>
  <c r="AC960" i="5"/>
  <c r="AC961" i="5"/>
  <c r="AC962" i="5"/>
  <c r="AC963" i="5"/>
  <c r="AC964" i="5"/>
  <c r="AC965" i="5"/>
  <c r="AC966" i="5"/>
  <c r="AC967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B301" i="5"/>
  <c r="AB302" i="5"/>
  <c r="AB303" i="5"/>
  <c r="AB304" i="5"/>
  <c r="AB305" i="5"/>
  <c r="AB306" i="5"/>
  <c r="AB307" i="5"/>
  <c r="AB308" i="5"/>
  <c r="AB309" i="5"/>
  <c r="AB310" i="5"/>
  <c r="AB311" i="5"/>
  <c r="AB312" i="5"/>
  <c r="AB313" i="5"/>
  <c r="AB314" i="5"/>
  <c r="AB315" i="5"/>
  <c r="AB316" i="5"/>
  <c r="AB317" i="5"/>
  <c r="AB318" i="5"/>
  <c r="AB319" i="5"/>
  <c r="AB320" i="5"/>
  <c r="AB321" i="5"/>
  <c r="AB322" i="5"/>
  <c r="AB323" i="5"/>
  <c r="AB324" i="5"/>
  <c r="AB325" i="5"/>
  <c r="AB326" i="5"/>
  <c r="AB327" i="5"/>
  <c r="AB328" i="5"/>
  <c r="AB329" i="5"/>
  <c r="AB330" i="5"/>
  <c r="AB331" i="5"/>
  <c r="AB332" i="5"/>
  <c r="AB333" i="5"/>
  <c r="AB334" i="5"/>
  <c r="AB335" i="5"/>
  <c r="AB336" i="5"/>
  <c r="AB337" i="5"/>
  <c r="AB338" i="5"/>
  <c r="AB339" i="5"/>
  <c r="AB340" i="5"/>
  <c r="AB341" i="5"/>
  <c r="AB342" i="5"/>
  <c r="AB343" i="5"/>
  <c r="AB344" i="5"/>
  <c r="AB345" i="5"/>
  <c r="AB346" i="5"/>
  <c r="AB347" i="5"/>
  <c r="AB348" i="5"/>
  <c r="AB349" i="5"/>
  <c r="AB350" i="5"/>
  <c r="AB351" i="5"/>
  <c r="AB352" i="5"/>
  <c r="AB353" i="5"/>
  <c r="AB354" i="5"/>
  <c r="AB355" i="5"/>
  <c r="AB356" i="5"/>
  <c r="AB357" i="5"/>
  <c r="AB358" i="5"/>
  <c r="AB359" i="5"/>
  <c r="AB360" i="5"/>
  <c r="AB361" i="5"/>
  <c r="AB362" i="5"/>
  <c r="AB363" i="5"/>
  <c r="AB364" i="5"/>
  <c r="AB365" i="5"/>
  <c r="AB366" i="5"/>
  <c r="AB367" i="5"/>
  <c r="AB368" i="5"/>
  <c r="AB369" i="5"/>
  <c r="AB370" i="5"/>
  <c r="AB371" i="5"/>
  <c r="AB372" i="5"/>
  <c r="AB373" i="5"/>
  <c r="AB374" i="5"/>
  <c r="AB375" i="5"/>
  <c r="AB376" i="5"/>
  <c r="AB377" i="5"/>
  <c r="AB378" i="5"/>
  <c r="AB379" i="5"/>
  <c r="AB380" i="5"/>
  <c r="AB381" i="5"/>
  <c r="AB382" i="5"/>
  <c r="AB383" i="5"/>
  <c r="AB384" i="5"/>
  <c r="AB385" i="5"/>
  <c r="AB386" i="5"/>
  <c r="AB387" i="5"/>
  <c r="AB388" i="5"/>
  <c r="AB389" i="5"/>
  <c r="AB390" i="5"/>
  <c r="AB391" i="5"/>
  <c r="AB392" i="5"/>
  <c r="AB393" i="5"/>
  <c r="AB394" i="5"/>
  <c r="AB395" i="5"/>
  <c r="AB396" i="5"/>
  <c r="AB397" i="5"/>
  <c r="AB398" i="5"/>
  <c r="AB399" i="5"/>
  <c r="AB400" i="5"/>
  <c r="AB401" i="5"/>
  <c r="AB402" i="5"/>
  <c r="AB403" i="5"/>
  <c r="AB404" i="5"/>
  <c r="AB405" i="5"/>
  <c r="AB406" i="5"/>
  <c r="AB407" i="5"/>
  <c r="AB408" i="5"/>
  <c r="AB409" i="5"/>
  <c r="AB410" i="5"/>
  <c r="AB411" i="5"/>
  <c r="AB412" i="5"/>
  <c r="AB413" i="5"/>
  <c r="AB414" i="5"/>
  <c r="AB415" i="5"/>
  <c r="AB416" i="5"/>
  <c r="AB417" i="5"/>
  <c r="AB418" i="5"/>
  <c r="AB419" i="5"/>
  <c r="AB420" i="5"/>
  <c r="AB421" i="5"/>
  <c r="AB422" i="5"/>
  <c r="AB423" i="5"/>
  <c r="AB424" i="5"/>
  <c r="AB425" i="5"/>
  <c r="AB426" i="5"/>
  <c r="AB427" i="5"/>
  <c r="AB428" i="5"/>
  <c r="AB429" i="5"/>
  <c r="AB430" i="5"/>
  <c r="AB431" i="5"/>
  <c r="AB432" i="5"/>
  <c r="AB433" i="5"/>
  <c r="AB434" i="5"/>
  <c r="AB435" i="5"/>
  <c r="AB436" i="5"/>
  <c r="AB437" i="5"/>
  <c r="AB438" i="5"/>
  <c r="AB439" i="5"/>
  <c r="AB440" i="5"/>
  <c r="AB441" i="5"/>
  <c r="AB442" i="5"/>
  <c r="AB443" i="5"/>
  <c r="AB444" i="5"/>
  <c r="AB445" i="5"/>
  <c r="AB446" i="5"/>
  <c r="AB447" i="5"/>
  <c r="AB448" i="5"/>
  <c r="AB449" i="5"/>
  <c r="AB450" i="5"/>
  <c r="AB451" i="5"/>
  <c r="AB452" i="5"/>
  <c r="AB453" i="5"/>
  <c r="AB454" i="5"/>
  <c r="AB455" i="5"/>
  <c r="AB456" i="5"/>
  <c r="AB457" i="5"/>
  <c r="AB458" i="5"/>
  <c r="AB459" i="5"/>
  <c r="AB460" i="5"/>
  <c r="AB461" i="5"/>
  <c r="AB462" i="5"/>
  <c r="AB463" i="5"/>
  <c r="AB464" i="5"/>
  <c r="AB465" i="5"/>
  <c r="AB466" i="5"/>
  <c r="AB467" i="5"/>
  <c r="AB468" i="5"/>
  <c r="AB469" i="5"/>
  <c r="AB470" i="5"/>
  <c r="AB471" i="5"/>
  <c r="AB472" i="5"/>
  <c r="AB473" i="5"/>
  <c r="AB474" i="5"/>
  <c r="AB475" i="5"/>
  <c r="AB476" i="5"/>
  <c r="AB477" i="5"/>
  <c r="AB478" i="5"/>
  <c r="AB479" i="5"/>
  <c r="AB480" i="5"/>
  <c r="AB481" i="5"/>
  <c r="AB482" i="5"/>
  <c r="AB483" i="5"/>
  <c r="AB484" i="5"/>
  <c r="AB485" i="5"/>
  <c r="AB486" i="5"/>
  <c r="AB487" i="5"/>
  <c r="AB488" i="5"/>
  <c r="AB489" i="5"/>
  <c r="AB490" i="5"/>
  <c r="AB491" i="5"/>
  <c r="AB492" i="5"/>
  <c r="AB493" i="5"/>
  <c r="AB494" i="5"/>
  <c r="AB495" i="5"/>
  <c r="AB496" i="5"/>
  <c r="AB497" i="5"/>
  <c r="AB498" i="5"/>
  <c r="AB499" i="5"/>
  <c r="AB500" i="5"/>
  <c r="AB501" i="5"/>
  <c r="AB502" i="5"/>
  <c r="AB503" i="5"/>
  <c r="AB504" i="5"/>
  <c r="AB505" i="5"/>
  <c r="AB506" i="5"/>
  <c r="AB507" i="5"/>
  <c r="AB508" i="5"/>
  <c r="AB509" i="5"/>
  <c r="AB510" i="5"/>
  <c r="AB511" i="5"/>
  <c r="AB512" i="5"/>
  <c r="AB513" i="5"/>
  <c r="AB514" i="5"/>
  <c r="AB515" i="5"/>
  <c r="AB516" i="5"/>
  <c r="AB517" i="5"/>
  <c r="AB518" i="5"/>
  <c r="AB519" i="5"/>
  <c r="AB520" i="5"/>
  <c r="AB521" i="5"/>
  <c r="AB522" i="5"/>
  <c r="AB523" i="5"/>
  <c r="AB524" i="5"/>
  <c r="AB525" i="5"/>
  <c r="AB526" i="5"/>
  <c r="AB527" i="5"/>
  <c r="AB528" i="5"/>
  <c r="AB529" i="5"/>
  <c r="AB530" i="5"/>
  <c r="AB531" i="5"/>
  <c r="AB532" i="5"/>
  <c r="AB533" i="5"/>
  <c r="AB534" i="5"/>
  <c r="AB535" i="5"/>
  <c r="AB536" i="5"/>
  <c r="AB537" i="5"/>
  <c r="AB538" i="5"/>
  <c r="AB539" i="5"/>
  <c r="AB540" i="5"/>
  <c r="AB541" i="5"/>
  <c r="AB542" i="5"/>
  <c r="AB543" i="5"/>
  <c r="AB544" i="5"/>
  <c r="AB545" i="5"/>
  <c r="AB546" i="5"/>
  <c r="AB547" i="5"/>
  <c r="AB548" i="5"/>
  <c r="AB549" i="5"/>
  <c r="AB550" i="5"/>
  <c r="AB551" i="5"/>
  <c r="AB552" i="5"/>
  <c r="AB553" i="5"/>
  <c r="AB554" i="5"/>
  <c r="AB555" i="5"/>
  <c r="AB556" i="5"/>
  <c r="AB557" i="5"/>
  <c r="AB558" i="5"/>
  <c r="AB559" i="5"/>
  <c r="AB560" i="5"/>
  <c r="AB561" i="5"/>
  <c r="AB562" i="5"/>
  <c r="AB563" i="5"/>
  <c r="AB564" i="5"/>
  <c r="AB565" i="5"/>
  <c r="AB566" i="5"/>
  <c r="AB567" i="5"/>
  <c r="AB568" i="5"/>
  <c r="AB569" i="5"/>
  <c r="AB570" i="5"/>
  <c r="AB571" i="5"/>
  <c r="AB572" i="5"/>
  <c r="AB573" i="5"/>
  <c r="AB574" i="5"/>
  <c r="AB575" i="5"/>
  <c r="AB576" i="5"/>
  <c r="AB577" i="5"/>
  <c r="AB578" i="5"/>
  <c r="AB579" i="5"/>
  <c r="AB580" i="5"/>
  <c r="AB581" i="5"/>
  <c r="AB582" i="5"/>
  <c r="AB583" i="5"/>
  <c r="AB584" i="5"/>
  <c r="AB585" i="5"/>
  <c r="AB586" i="5"/>
  <c r="AB587" i="5"/>
  <c r="AB588" i="5"/>
  <c r="AB589" i="5"/>
  <c r="AB590" i="5"/>
  <c r="AB591" i="5"/>
  <c r="AB592" i="5"/>
  <c r="AB593" i="5"/>
  <c r="AB594" i="5"/>
  <c r="AB595" i="5"/>
  <c r="AB596" i="5"/>
  <c r="AB597" i="5"/>
  <c r="AB598" i="5"/>
  <c r="AB599" i="5"/>
  <c r="AB600" i="5"/>
  <c r="AB601" i="5"/>
  <c r="AB602" i="5"/>
  <c r="AB603" i="5"/>
  <c r="AB604" i="5"/>
  <c r="AB605" i="5"/>
  <c r="AB606" i="5"/>
  <c r="AB607" i="5"/>
  <c r="AB608" i="5"/>
  <c r="AB609" i="5"/>
  <c r="AB610" i="5"/>
  <c r="AB611" i="5"/>
  <c r="AB612" i="5"/>
  <c r="AB613" i="5"/>
  <c r="AB614" i="5"/>
  <c r="AB615" i="5"/>
  <c r="AB616" i="5"/>
  <c r="AB617" i="5"/>
  <c r="AB618" i="5"/>
  <c r="AB619" i="5"/>
  <c r="AB620" i="5"/>
  <c r="AB621" i="5"/>
  <c r="AB622" i="5"/>
  <c r="AB623" i="5"/>
  <c r="AB624" i="5"/>
  <c r="AB625" i="5"/>
  <c r="AB626" i="5"/>
  <c r="AB627" i="5"/>
  <c r="AB628" i="5"/>
  <c r="AB629" i="5"/>
  <c r="AB630" i="5"/>
  <c r="AB631" i="5"/>
  <c r="AB632" i="5"/>
  <c r="AB633" i="5"/>
  <c r="AB634" i="5"/>
  <c r="AB635" i="5"/>
  <c r="AB636" i="5"/>
  <c r="AB637" i="5"/>
  <c r="AB638" i="5"/>
  <c r="AB639" i="5"/>
  <c r="AB640" i="5"/>
  <c r="AB641" i="5"/>
  <c r="AB642" i="5"/>
  <c r="AB643" i="5"/>
  <c r="AB644" i="5"/>
  <c r="AB645" i="5"/>
  <c r="AB646" i="5"/>
  <c r="AB647" i="5"/>
  <c r="AB648" i="5"/>
  <c r="AB649" i="5"/>
  <c r="AB650" i="5"/>
  <c r="AB651" i="5"/>
  <c r="AB652" i="5"/>
  <c r="AB653" i="5"/>
  <c r="AB654" i="5"/>
  <c r="AB655" i="5"/>
  <c r="AB656" i="5"/>
  <c r="AB657" i="5"/>
  <c r="AB658" i="5"/>
  <c r="AB659" i="5"/>
  <c r="AB660" i="5"/>
  <c r="AB661" i="5"/>
  <c r="AB662" i="5"/>
  <c r="AB663" i="5"/>
  <c r="AB664" i="5"/>
  <c r="AB665" i="5"/>
  <c r="AB666" i="5"/>
  <c r="AB667" i="5"/>
  <c r="AB668" i="5"/>
  <c r="AB669" i="5"/>
  <c r="AB670" i="5"/>
  <c r="AB671" i="5"/>
  <c r="AB672" i="5"/>
  <c r="AB673" i="5"/>
  <c r="AB674" i="5"/>
  <c r="AB675" i="5"/>
  <c r="AB676" i="5"/>
  <c r="AB677" i="5"/>
  <c r="AB678" i="5"/>
  <c r="AB679" i="5"/>
  <c r="AB680" i="5"/>
  <c r="AB681" i="5"/>
  <c r="AB682" i="5"/>
  <c r="AB683" i="5"/>
  <c r="AB684" i="5"/>
  <c r="AB685" i="5"/>
  <c r="AB686" i="5"/>
  <c r="AB687" i="5"/>
  <c r="AB688" i="5"/>
  <c r="AB689" i="5"/>
  <c r="AB690" i="5"/>
  <c r="AB691" i="5"/>
  <c r="AB692" i="5"/>
  <c r="AB693" i="5"/>
  <c r="AB694" i="5"/>
  <c r="AB695" i="5"/>
  <c r="AB696" i="5"/>
  <c r="AB697" i="5"/>
  <c r="AB698" i="5"/>
  <c r="AB699" i="5"/>
  <c r="AB700" i="5"/>
  <c r="AB701" i="5"/>
  <c r="AB702" i="5"/>
  <c r="AB703" i="5"/>
  <c r="AB704" i="5"/>
  <c r="AB705" i="5"/>
  <c r="AB706" i="5"/>
  <c r="AB707" i="5"/>
  <c r="AB708" i="5"/>
  <c r="AB709" i="5"/>
  <c r="AB710" i="5"/>
  <c r="AB711" i="5"/>
  <c r="AB712" i="5"/>
  <c r="AB713" i="5"/>
  <c r="AB714" i="5"/>
  <c r="AB715" i="5"/>
  <c r="AB716" i="5"/>
  <c r="AB717" i="5"/>
  <c r="AB718" i="5"/>
  <c r="AB719" i="5"/>
  <c r="AB720" i="5"/>
  <c r="AB721" i="5"/>
  <c r="AB722" i="5"/>
  <c r="AB723" i="5"/>
  <c r="AB724" i="5"/>
  <c r="AB725" i="5"/>
  <c r="AB726" i="5"/>
  <c r="AB727" i="5"/>
  <c r="AB728" i="5"/>
  <c r="AB729" i="5"/>
  <c r="AB730" i="5"/>
  <c r="AB731" i="5"/>
  <c r="AB732" i="5"/>
  <c r="AB733" i="5"/>
  <c r="AB734" i="5"/>
  <c r="AB735" i="5"/>
  <c r="AB736" i="5"/>
  <c r="AB737" i="5"/>
  <c r="AB738" i="5"/>
  <c r="AB739" i="5"/>
  <c r="AB740" i="5"/>
  <c r="AB741" i="5"/>
  <c r="AB742" i="5"/>
  <c r="AB743" i="5"/>
  <c r="AB744" i="5"/>
  <c r="AB745" i="5"/>
  <c r="AB746" i="5"/>
  <c r="AB747" i="5"/>
  <c r="AB748" i="5"/>
  <c r="AB749" i="5"/>
  <c r="AB750" i="5"/>
  <c r="AB751" i="5"/>
  <c r="AB752" i="5"/>
  <c r="AB753" i="5"/>
  <c r="AB754" i="5"/>
  <c r="AB755" i="5"/>
  <c r="AB756" i="5"/>
  <c r="AB757" i="5"/>
  <c r="AB758" i="5"/>
  <c r="AB759" i="5"/>
  <c r="AB760" i="5"/>
  <c r="AB761" i="5"/>
  <c r="AB762" i="5"/>
  <c r="AB763" i="5"/>
  <c r="AB764" i="5"/>
  <c r="AB765" i="5"/>
  <c r="AB766" i="5"/>
  <c r="AB767" i="5"/>
  <c r="AB768" i="5"/>
  <c r="AB769" i="5"/>
  <c r="AB770" i="5"/>
  <c r="AB771" i="5"/>
  <c r="AB772" i="5"/>
  <c r="AB773" i="5"/>
  <c r="AB774" i="5"/>
  <c r="AB775" i="5"/>
  <c r="AB776" i="5"/>
  <c r="AB777" i="5"/>
  <c r="AB778" i="5"/>
  <c r="AB779" i="5"/>
  <c r="AB780" i="5"/>
  <c r="AB781" i="5"/>
  <c r="AB782" i="5"/>
  <c r="AB783" i="5"/>
  <c r="AB784" i="5"/>
  <c r="AB785" i="5"/>
  <c r="AB786" i="5"/>
  <c r="AB787" i="5"/>
  <c r="AB788" i="5"/>
  <c r="AB789" i="5"/>
  <c r="AB790" i="5"/>
  <c r="AB791" i="5"/>
  <c r="AB792" i="5"/>
  <c r="AB793" i="5"/>
  <c r="AB794" i="5"/>
  <c r="AB795" i="5"/>
  <c r="AB796" i="5"/>
  <c r="AB797" i="5"/>
  <c r="AB798" i="5"/>
  <c r="AB799" i="5"/>
  <c r="AB800" i="5"/>
  <c r="AB801" i="5"/>
  <c r="AB802" i="5"/>
  <c r="AB803" i="5"/>
  <c r="AB804" i="5"/>
  <c r="AB805" i="5"/>
  <c r="AB806" i="5"/>
  <c r="AB807" i="5"/>
  <c r="AB808" i="5"/>
  <c r="AB809" i="5"/>
  <c r="AB810" i="5"/>
  <c r="AB811" i="5"/>
  <c r="AB812" i="5"/>
  <c r="AB813" i="5"/>
  <c r="AB814" i="5"/>
  <c r="AB815" i="5"/>
  <c r="AB816" i="5"/>
  <c r="AB817" i="5"/>
  <c r="AB818" i="5"/>
  <c r="AB819" i="5"/>
  <c r="AB820" i="5"/>
  <c r="AB821" i="5"/>
  <c r="AB822" i="5"/>
  <c r="AB823" i="5"/>
  <c r="AB824" i="5"/>
  <c r="AB825" i="5"/>
  <c r="AB826" i="5"/>
  <c r="AB827" i="5"/>
  <c r="AB828" i="5"/>
  <c r="AB829" i="5"/>
  <c r="AB830" i="5"/>
  <c r="AB831" i="5"/>
  <c r="AB832" i="5"/>
  <c r="AB833" i="5"/>
  <c r="AB834" i="5"/>
  <c r="AB835" i="5"/>
  <c r="AB836" i="5"/>
  <c r="AB837" i="5"/>
  <c r="AB838" i="5"/>
  <c r="AB839" i="5"/>
  <c r="AB840" i="5"/>
  <c r="AB841" i="5"/>
  <c r="AB842" i="5"/>
  <c r="AB843" i="5"/>
  <c r="AB844" i="5"/>
  <c r="AB845" i="5"/>
  <c r="AB846" i="5"/>
  <c r="AB847" i="5"/>
  <c r="AB848" i="5"/>
  <c r="AB849" i="5"/>
  <c r="AB850" i="5"/>
  <c r="AB851" i="5"/>
  <c r="AB852" i="5"/>
  <c r="AB853" i="5"/>
  <c r="AB854" i="5"/>
  <c r="AB855" i="5"/>
  <c r="AB856" i="5"/>
  <c r="AB857" i="5"/>
  <c r="AB858" i="5"/>
  <c r="AB859" i="5"/>
  <c r="AB860" i="5"/>
  <c r="AB861" i="5"/>
  <c r="AB862" i="5"/>
  <c r="AB863" i="5"/>
  <c r="AB864" i="5"/>
  <c r="AB865" i="5"/>
  <c r="AB866" i="5"/>
  <c r="AB867" i="5"/>
  <c r="AB868" i="5"/>
  <c r="AB869" i="5"/>
  <c r="AB870" i="5"/>
  <c r="AB871" i="5"/>
  <c r="AB872" i="5"/>
  <c r="AB873" i="5"/>
  <c r="AB874" i="5"/>
  <c r="AB875" i="5"/>
  <c r="AB876" i="5"/>
  <c r="AB877" i="5"/>
  <c r="AB878" i="5"/>
  <c r="AB879" i="5"/>
  <c r="AB880" i="5"/>
  <c r="AB881" i="5"/>
  <c r="AB882" i="5"/>
  <c r="AB883" i="5"/>
  <c r="AB884" i="5"/>
  <c r="AB885" i="5"/>
  <c r="AB886" i="5"/>
  <c r="AB887" i="5"/>
  <c r="AB888" i="5"/>
  <c r="AB889" i="5"/>
  <c r="AB890" i="5"/>
  <c r="AB891" i="5"/>
  <c r="AB892" i="5"/>
  <c r="AB893" i="5"/>
  <c r="AB894" i="5"/>
  <c r="AB895" i="5"/>
  <c r="AB896" i="5"/>
  <c r="AB897" i="5"/>
  <c r="AB898" i="5"/>
  <c r="AB899" i="5"/>
  <c r="AB900" i="5"/>
  <c r="AB901" i="5"/>
  <c r="AB902" i="5"/>
  <c r="AB903" i="5"/>
  <c r="AB904" i="5"/>
  <c r="AB905" i="5"/>
  <c r="AB906" i="5"/>
  <c r="AB907" i="5"/>
  <c r="AB908" i="5"/>
  <c r="AB909" i="5"/>
  <c r="AB910" i="5"/>
  <c r="AB911" i="5"/>
  <c r="AB912" i="5"/>
  <c r="AB913" i="5"/>
  <c r="AB914" i="5"/>
  <c r="AB915" i="5"/>
  <c r="AB916" i="5"/>
  <c r="AB917" i="5"/>
  <c r="AB918" i="5"/>
  <c r="AB919" i="5"/>
  <c r="AB920" i="5"/>
  <c r="AB921" i="5"/>
  <c r="AB922" i="5"/>
  <c r="AB923" i="5"/>
  <c r="AB924" i="5"/>
  <c r="AB925" i="5"/>
  <c r="AB926" i="5"/>
  <c r="AB927" i="5"/>
  <c r="AB928" i="5"/>
  <c r="AB929" i="5"/>
  <c r="AB930" i="5"/>
  <c r="AB931" i="5"/>
  <c r="AB932" i="5"/>
  <c r="AB933" i="5"/>
  <c r="AB934" i="5"/>
  <c r="AB935" i="5"/>
  <c r="AB936" i="5"/>
  <c r="AB937" i="5"/>
  <c r="AB938" i="5"/>
  <c r="AB939" i="5"/>
  <c r="AB940" i="5"/>
  <c r="AB941" i="5"/>
  <c r="AB942" i="5"/>
  <c r="AB943" i="5"/>
  <c r="AB944" i="5"/>
  <c r="AB945" i="5"/>
  <c r="AB946" i="5"/>
  <c r="AB947" i="5"/>
  <c r="AB948" i="5"/>
  <c r="AB949" i="5"/>
  <c r="AB950" i="5"/>
  <c r="AB951" i="5"/>
  <c r="AB952" i="5"/>
  <c r="AB953" i="5"/>
  <c r="AB954" i="5"/>
  <c r="AB955" i="5"/>
  <c r="AB956" i="5"/>
  <c r="AB957" i="5"/>
  <c r="AB958" i="5"/>
  <c r="AB959" i="5"/>
  <c r="AB960" i="5"/>
  <c r="AB961" i="5"/>
  <c r="AB962" i="5"/>
  <c r="AB963" i="5"/>
  <c r="AB964" i="5"/>
  <c r="AB965" i="5"/>
  <c r="AB966" i="5"/>
  <c r="AB967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322" i="5"/>
  <c r="AA323" i="5"/>
  <c r="AA324" i="5"/>
  <c r="AA325" i="5"/>
  <c r="AA326" i="5"/>
  <c r="AA327" i="5"/>
  <c r="AA328" i="5"/>
  <c r="AA329" i="5"/>
  <c r="AA330" i="5"/>
  <c r="AA331" i="5"/>
  <c r="AA332" i="5"/>
  <c r="AA333" i="5"/>
  <c r="AA334" i="5"/>
  <c r="AA335" i="5"/>
  <c r="AA336" i="5"/>
  <c r="AA337" i="5"/>
  <c r="AA338" i="5"/>
  <c r="AA339" i="5"/>
  <c r="AA340" i="5"/>
  <c r="AA341" i="5"/>
  <c r="AA342" i="5"/>
  <c r="AA343" i="5"/>
  <c r="AA344" i="5"/>
  <c r="AA345" i="5"/>
  <c r="AA346" i="5"/>
  <c r="AA347" i="5"/>
  <c r="AA348" i="5"/>
  <c r="AA349" i="5"/>
  <c r="AA350" i="5"/>
  <c r="AA351" i="5"/>
  <c r="AA352" i="5"/>
  <c r="AA353" i="5"/>
  <c r="AA354" i="5"/>
  <c r="AA355" i="5"/>
  <c r="AA356" i="5"/>
  <c r="AA357" i="5"/>
  <c r="AA358" i="5"/>
  <c r="AA359" i="5"/>
  <c r="AA360" i="5"/>
  <c r="AA361" i="5"/>
  <c r="AA362" i="5"/>
  <c r="AA363" i="5"/>
  <c r="AA364" i="5"/>
  <c r="AA365" i="5"/>
  <c r="AA366" i="5"/>
  <c r="AA367" i="5"/>
  <c r="AA368" i="5"/>
  <c r="AA369" i="5"/>
  <c r="AA370" i="5"/>
  <c r="AA371" i="5"/>
  <c r="AA372" i="5"/>
  <c r="AA373" i="5"/>
  <c r="AA374" i="5"/>
  <c r="AA375" i="5"/>
  <c r="AA376" i="5"/>
  <c r="AA377" i="5"/>
  <c r="AA378" i="5"/>
  <c r="AA379" i="5"/>
  <c r="AA380" i="5"/>
  <c r="AA381" i="5"/>
  <c r="AA382" i="5"/>
  <c r="AA383" i="5"/>
  <c r="AA384" i="5"/>
  <c r="AA385" i="5"/>
  <c r="AA386" i="5"/>
  <c r="AA387" i="5"/>
  <c r="AA388" i="5"/>
  <c r="AA389" i="5"/>
  <c r="AA390" i="5"/>
  <c r="AA391" i="5"/>
  <c r="AA392" i="5"/>
  <c r="AA393" i="5"/>
  <c r="AA394" i="5"/>
  <c r="AA395" i="5"/>
  <c r="AA396" i="5"/>
  <c r="AA397" i="5"/>
  <c r="AA398" i="5"/>
  <c r="AA399" i="5"/>
  <c r="AA400" i="5"/>
  <c r="AA401" i="5"/>
  <c r="AA402" i="5"/>
  <c r="AA403" i="5"/>
  <c r="AA404" i="5"/>
  <c r="AA405" i="5"/>
  <c r="AA406" i="5"/>
  <c r="AA407" i="5"/>
  <c r="AA408" i="5"/>
  <c r="AA409" i="5"/>
  <c r="AA410" i="5"/>
  <c r="AA411" i="5"/>
  <c r="AA412" i="5"/>
  <c r="AA413" i="5"/>
  <c r="AA414" i="5"/>
  <c r="AA415" i="5"/>
  <c r="AA416" i="5"/>
  <c r="AA417" i="5"/>
  <c r="AA418" i="5"/>
  <c r="AA419" i="5"/>
  <c r="AA420" i="5"/>
  <c r="AA421" i="5"/>
  <c r="AA422" i="5"/>
  <c r="AA423" i="5"/>
  <c r="AA424" i="5"/>
  <c r="AA425" i="5"/>
  <c r="AA426" i="5"/>
  <c r="AA427" i="5"/>
  <c r="AA428" i="5"/>
  <c r="AA429" i="5"/>
  <c r="AA430" i="5"/>
  <c r="AA431" i="5"/>
  <c r="AA432" i="5"/>
  <c r="AA433" i="5"/>
  <c r="AA434" i="5"/>
  <c r="AA435" i="5"/>
  <c r="AA436" i="5"/>
  <c r="AA437" i="5"/>
  <c r="AA438" i="5"/>
  <c r="AA439" i="5"/>
  <c r="AA440" i="5"/>
  <c r="AA441" i="5"/>
  <c r="AA442" i="5"/>
  <c r="AA443" i="5"/>
  <c r="AA444" i="5"/>
  <c r="AA445" i="5"/>
  <c r="AA446" i="5"/>
  <c r="AA447" i="5"/>
  <c r="AA448" i="5"/>
  <c r="AA449" i="5"/>
  <c r="AA450" i="5"/>
  <c r="AA451" i="5"/>
  <c r="AA452" i="5"/>
  <c r="AA453" i="5"/>
  <c r="AA454" i="5"/>
  <c r="AA455" i="5"/>
  <c r="AA456" i="5"/>
  <c r="AA457" i="5"/>
  <c r="AA458" i="5"/>
  <c r="AA459" i="5"/>
  <c r="AA460" i="5"/>
  <c r="AA461" i="5"/>
  <c r="AA462" i="5"/>
  <c r="AA463" i="5"/>
  <c r="AA464" i="5"/>
  <c r="AA465" i="5"/>
  <c r="AA466" i="5"/>
  <c r="AA467" i="5"/>
  <c r="AA468" i="5"/>
  <c r="AA469" i="5"/>
  <c r="AA470" i="5"/>
  <c r="AA471" i="5"/>
  <c r="AA472" i="5"/>
  <c r="AA473" i="5"/>
  <c r="AA474" i="5"/>
  <c r="AA475" i="5"/>
  <c r="AA476" i="5"/>
  <c r="AA477" i="5"/>
  <c r="AA478" i="5"/>
  <c r="AA479" i="5"/>
  <c r="AA480" i="5"/>
  <c r="AA481" i="5"/>
  <c r="AA482" i="5"/>
  <c r="AA483" i="5"/>
  <c r="AA484" i="5"/>
  <c r="AA485" i="5"/>
  <c r="AA486" i="5"/>
  <c r="AA487" i="5"/>
  <c r="AA488" i="5"/>
  <c r="AA489" i="5"/>
  <c r="AA490" i="5"/>
  <c r="AA491" i="5"/>
  <c r="AA492" i="5"/>
  <c r="AA493" i="5"/>
  <c r="AA494" i="5"/>
  <c r="AA495" i="5"/>
  <c r="AA496" i="5"/>
  <c r="AA497" i="5"/>
  <c r="AA498" i="5"/>
  <c r="AA499" i="5"/>
  <c r="AA500" i="5"/>
  <c r="AA501" i="5"/>
  <c r="AA502" i="5"/>
  <c r="AA503" i="5"/>
  <c r="AA504" i="5"/>
  <c r="AA505" i="5"/>
  <c r="AA506" i="5"/>
  <c r="AA507" i="5"/>
  <c r="AA508" i="5"/>
  <c r="AA509" i="5"/>
  <c r="AA510" i="5"/>
  <c r="AA511" i="5"/>
  <c r="AA512" i="5"/>
  <c r="AA513" i="5"/>
  <c r="AA514" i="5"/>
  <c r="AA515" i="5"/>
  <c r="AA516" i="5"/>
  <c r="AA517" i="5"/>
  <c r="AA518" i="5"/>
  <c r="AA519" i="5"/>
  <c r="AA520" i="5"/>
  <c r="AA521" i="5"/>
  <c r="AA522" i="5"/>
  <c r="AA523" i="5"/>
  <c r="AA524" i="5"/>
  <c r="AA525" i="5"/>
  <c r="AA526" i="5"/>
  <c r="AA527" i="5"/>
  <c r="AA528" i="5"/>
  <c r="AA529" i="5"/>
  <c r="AA530" i="5"/>
  <c r="AA531" i="5"/>
  <c r="AA532" i="5"/>
  <c r="AA533" i="5"/>
  <c r="AA534" i="5"/>
  <c r="AA535" i="5"/>
  <c r="AA536" i="5"/>
  <c r="AA537" i="5"/>
  <c r="AA538" i="5"/>
  <c r="AA539" i="5"/>
  <c r="AA540" i="5"/>
  <c r="AA541" i="5"/>
  <c r="AA542" i="5"/>
  <c r="AA543" i="5"/>
  <c r="AA544" i="5"/>
  <c r="AA545" i="5"/>
  <c r="AA546" i="5"/>
  <c r="AA547" i="5"/>
  <c r="AA548" i="5"/>
  <c r="AA549" i="5"/>
  <c r="AA550" i="5"/>
  <c r="AA551" i="5"/>
  <c r="AA552" i="5"/>
  <c r="AA553" i="5"/>
  <c r="AA554" i="5"/>
  <c r="AA555" i="5"/>
  <c r="AA556" i="5"/>
  <c r="AA557" i="5"/>
  <c r="AA558" i="5"/>
  <c r="AA559" i="5"/>
  <c r="AA560" i="5"/>
  <c r="AA561" i="5"/>
  <c r="AA562" i="5"/>
  <c r="AA563" i="5"/>
  <c r="AA564" i="5"/>
  <c r="AA565" i="5"/>
  <c r="AA566" i="5"/>
  <c r="AA567" i="5"/>
  <c r="AA568" i="5"/>
  <c r="AA569" i="5"/>
  <c r="AA570" i="5"/>
  <c r="AA571" i="5"/>
  <c r="AA572" i="5"/>
  <c r="AA573" i="5"/>
  <c r="AA574" i="5"/>
  <c r="AA575" i="5"/>
  <c r="AA576" i="5"/>
  <c r="AA577" i="5"/>
  <c r="AA578" i="5"/>
  <c r="AA579" i="5"/>
  <c r="AA580" i="5"/>
  <c r="AA581" i="5"/>
  <c r="AA582" i="5"/>
  <c r="AA583" i="5"/>
  <c r="AA584" i="5"/>
  <c r="AA585" i="5"/>
  <c r="AA586" i="5"/>
  <c r="AA587" i="5"/>
  <c r="AA588" i="5"/>
  <c r="AA589" i="5"/>
  <c r="AA590" i="5"/>
  <c r="AA591" i="5"/>
  <c r="AA592" i="5"/>
  <c r="AA593" i="5"/>
  <c r="AA594" i="5"/>
  <c r="AA595" i="5"/>
  <c r="AA596" i="5"/>
  <c r="AA597" i="5"/>
  <c r="AA598" i="5"/>
  <c r="AA599" i="5"/>
  <c r="AA600" i="5"/>
  <c r="AA601" i="5"/>
  <c r="AA602" i="5"/>
  <c r="AA603" i="5"/>
  <c r="AA604" i="5"/>
  <c r="AA605" i="5"/>
  <c r="AA606" i="5"/>
  <c r="AA607" i="5"/>
  <c r="AA608" i="5"/>
  <c r="AA609" i="5"/>
  <c r="AA610" i="5"/>
  <c r="AA611" i="5"/>
  <c r="AA612" i="5"/>
  <c r="AA613" i="5"/>
  <c r="AA614" i="5"/>
  <c r="AA615" i="5"/>
  <c r="AA616" i="5"/>
  <c r="AA617" i="5"/>
  <c r="AA618" i="5"/>
  <c r="AA619" i="5"/>
  <c r="AA620" i="5"/>
  <c r="AA621" i="5"/>
  <c r="AA622" i="5"/>
  <c r="AA623" i="5"/>
  <c r="AA624" i="5"/>
  <c r="AA625" i="5"/>
  <c r="AA626" i="5"/>
  <c r="AA627" i="5"/>
  <c r="AA628" i="5"/>
  <c r="AA629" i="5"/>
  <c r="AA630" i="5"/>
  <c r="AA631" i="5"/>
  <c r="AA632" i="5"/>
  <c r="AA633" i="5"/>
  <c r="AA634" i="5"/>
  <c r="AA635" i="5"/>
  <c r="AA636" i="5"/>
  <c r="AA637" i="5"/>
  <c r="AA638" i="5"/>
  <c r="AA639" i="5"/>
  <c r="AA640" i="5"/>
  <c r="AA641" i="5"/>
  <c r="AA642" i="5"/>
  <c r="AA643" i="5"/>
  <c r="AA644" i="5"/>
  <c r="AA645" i="5"/>
  <c r="AA646" i="5"/>
  <c r="AA647" i="5"/>
  <c r="AA648" i="5"/>
  <c r="AA649" i="5"/>
  <c r="AA650" i="5"/>
  <c r="AA651" i="5"/>
  <c r="AA652" i="5"/>
  <c r="AA653" i="5"/>
  <c r="AA654" i="5"/>
  <c r="AA655" i="5"/>
  <c r="AA656" i="5"/>
  <c r="AA657" i="5"/>
  <c r="AA658" i="5"/>
  <c r="AA659" i="5"/>
  <c r="AA660" i="5"/>
  <c r="AA661" i="5"/>
  <c r="AA662" i="5"/>
  <c r="AA663" i="5"/>
  <c r="AA664" i="5"/>
  <c r="AA665" i="5"/>
  <c r="AA666" i="5"/>
  <c r="AA667" i="5"/>
  <c r="AA668" i="5"/>
  <c r="AA669" i="5"/>
  <c r="AA670" i="5"/>
  <c r="AA671" i="5"/>
  <c r="AA672" i="5"/>
  <c r="AA673" i="5"/>
  <c r="AA674" i="5"/>
  <c r="AA675" i="5"/>
  <c r="AA676" i="5"/>
  <c r="AA677" i="5"/>
  <c r="AA678" i="5"/>
  <c r="AA679" i="5"/>
  <c r="AA680" i="5"/>
  <c r="AA681" i="5"/>
  <c r="AA682" i="5"/>
  <c r="AA683" i="5"/>
  <c r="AA684" i="5"/>
  <c r="AA685" i="5"/>
  <c r="AA686" i="5"/>
  <c r="AA687" i="5"/>
  <c r="AA688" i="5"/>
  <c r="AA689" i="5"/>
  <c r="AA690" i="5"/>
  <c r="AA691" i="5"/>
  <c r="AA692" i="5"/>
  <c r="AA693" i="5"/>
  <c r="AA694" i="5"/>
  <c r="AA695" i="5"/>
  <c r="AA696" i="5"/>
  <c r="AA697" i="5"/>
  <c r="AA698" i="5"/>
  <c r="AA699" i="5"/>
  <c r="AA700" i="5"/>
  <c r="AA701" i="5"/>
  <c r="AA702" i="5"/>
  <c r="AA703" i="5"/>
  <c r="AA704" i="5"/>
  <c r="AA705" i="5"/>
  <c r="AA706" i="5"/>
  <c r="AA707" i="5"/>
  <c r="AA708" i="5"/>
  <c r="AA709" i="5"/>
  <c r="AA710" i="5"/>
  <c r="AA711" i="5"/>
  <c r="AA712" i="5"/>
  <c r="AA713" i="5"/>
  <c r="AA714" i="5"/>
  <c r="AA715" i="5"/>
  <c r="AA716" i="5"/>
  <c r="AA717" i="5"/>
  <c r="AA718" i="5"/>
  <c r="AA719" i="5"/>
  <c r="AA720" i="5"/>
  <c r="AA721" i="5"/>
  <c r="AA722" i="5"/>
  <c r="AA723" i="5"/>
  <c r="AA724" i="5"/>
  <c r="AA725" i="5"/>
  <c r="AA726" i="5"/>
  <c r="AA727" i="5"/>
  <c r="AA728" i="5"/>
  <c r="AA729" i="5"/>
  <c r="AA730" i="5"/>
  <c r="AA731" i="5"/>
  <c r="AA732" i="5"/>
  <c r="AA733" i="5"/>
  <c r="AA734" i="5"/>
  <c r="AA735" i="5"/>
  <c r="AA736" i="5"/>
  <c r="AA737" i="5"/>
  <c r="AA738" i="5"/>
  <c r="AA739" i="5"/>
  <c r="AA740" i="5"/>
  <c r="AA741" i="5"/>
  <c r="AA742" i="5"/>
  <c r="AA743" i="5"/>
  <c r="AA744" i="5"/>
  <c r="AA745" i="5"/>
  <c r="AA746" i="5"/>
  <c r="AA747" i="5"/>
  <c r="AA748" i="5"/>
  <c r="AA749" i="5"/>
  <c r="AA750" i="5"/>
  <c r="AA751" i="5"/>
  <c r="AA752" i="5"/>
  <c r="AA753" i="5"/>
  <c r="AA754" i="5"/>
  <c r="AA755" i="5"/>
  <c r="AA756" i="5"/>
  <c r="AA757" i="5"/>
  <c r="AA758" i="5"/>
  <c r="AA759" i="5"/>
  <c r="AA760" i="5"/>
  <c r="AA761" i="5"/>
  <c r="AA762" i="5"/>
  <c r="AA763" i="5"/>
  <c r="AA764" i="5"/>
  <c r="AA765" i="5"/>
  <c r="AA766" i="5"/>
  <c r="AA767" i="5"/>
  <c r="AA768" i="5"/>
  <c r="AA769" i="5"/>
  <c r="AA770" i="5"/>
  <c r="AA771" i="5"/>
  <c r="AA772" i="5"/>
  <c r="AA773" i="5"/>
  <c r="AA774" i="5"/>
  <c r="AA775" i="5"/>
  <c r="AA776" i="5"/>
  <c r="AA777" i="5"/>
  <c r="AA778" i="5"/>
  <c r="AA779" i="5"/>
  <c r="AA780" i="5"/>
  <c r="AA781" i="5"/>
  <c r="AA782" i="5"/>
  <c r="AA783" i="5"/>
  <c r="AA784" i="5"/>
  <c r="AA785" i="5"/>
  <c r="AA786" i="5"/>
  <c r="AA787" i="5"/>
  <c r="AA788" i="5"/>
  <c r="AA789" i="5"/>
  <c r="AA790" i="5"/>
  <c r="AA791" i="5"/>
  <c r="AA792" i="5"/>
  <c r="AA793" i="5"/>
  <c r="AA794" i="5"/>
  <c r="AA795" i="5"/>
  <c r="AA796" i="5"/>
  <c r="AA797" i="5"/>
  <c r="AA798" i="5"/>
  <c r="AA799" i="5"/>
  <c r="AA800" i="5"/>
  <c r="AA801" i="5"/>
  <c r="AA802" i="5"/>
  <c r="AA803" i="5"/>
  <c r="AA804" i="5"/>
  <c r="AA805" i="5"/>
  <c r="AA806" i="5"/>
  <c r="AA807" i="5"/>
  <c r="AA808" i="5"/>
  <c r="AA809" i="5"/>
  <c r="AA810" i="5"/>
  <c r="AA811" i="5"/>
  <c r="AA812" i="5"/>
  <c r="AA813" i="5"/>
  <c r="AA814" i="5"/>
  <c r="AA815" i="5"/>
  <c r="AA816" i="5"/>
  <c r="AA817" i="5"/>
  <c r="AA818" i="5"/>
  <c r="AA819" i="5"/>
  <c r="AA820" i="5"/>
  <c r="AA821" i="5"/>
  <c r="AA822" i="5"/>
  <c r="AA823" i="5"/>
  <c r="AA824" i="5"/>
  <c r="AA825" i="5"/>
  <c r="AA826" i="5"/>
  <c r="AA827" i="5"/>
  <c r="AA828" i="5"/>
  <c r="AA829" i="5"/>
  <c r="AA830" i="5"/>
  <c r="AA831" i="5"/>
  <c r="AA832" i="5"/>
  <c r="AA833" i="5"/>
  <c r="AA834" i="5"/>
  <c r="AA835" i="5"/>
  <c r="AA836" i="5"/>
  <c r="AA837" i="5"/>
  <c r="AA838" i="5"/>
  <c r="AA839" i="5"/>
  <c r="AA840" i="5"/>
  <c r="AA841" i="5"/>
  <c r="AA842" i="5"/>
  <c r="AA843" i="5"/>
  <c r="AA844" i="5"/>
  <c r="AA845" i="5"/>
  <c r="AA846" i="5"/>
  <c r="AA847" i="5"/>
  <c r="AA848" i="5"/>
  <c r="AA849" i="5"/>
  <c r="AA850" i="5"/>
  <c r="AA851" i="5"/>
  <c r="AA852" i="5"/>
  <c r="AA853" i="5"/>
  <c r="AA854" i="5"/>
  <c r="AA855" i="5"/>
  <c r="AA856" i="5"/>
  <c r="AA857" i="5"/>
  <c r="AA858" i="5"/>
  <c r="AA859" i="5"/>
  <c r="AA860" i="5"/>
  <c r="AA861" i="5"/>
  <c r="AA862" i="5"/>
  <c r="AA863" i="5"/>
  <c r="AA864" i="5"/>
  <c r="AA865" i="5"/>
  <c r="AA866" i="5"/>
  <c r="AA867" i="5"/>
  <c r="AA868" i="5"/>
  <c r="AA869" i="5"/>
  <c r="AA870" i="5"/>
  <c r="AA871" i="5"/>
  <c r="AA872" i="5"/>
  <c r="AA873" i="5"/>
  <c r="AA874" i="5"/>
  <c r="AA875" i="5"/>
  <c r="AA876" i="5"/>
  <c r="AA877" i="5"/>
  <c r="AA878" i="5"/>
  <c r="AA879" i="5"/>
  <c r="AA880" i="5"/>
  <c r="AA881" i="5"/>
  <c r="AA882" i="5"/>
  <c r="AA883" i="5"/>
  <c r="AA884" i="5"/>
  <c r="AA885" i="5"/>
  <c r="AA886" i="5"/>
  <c r="AA887" i="5"/>
  <c r="AA888" i="5"/>
  <c r="AA889" i="5"/>
  <c r="AA890" i="5"/>
  <c r="AA891" i="5"/>
  <c r="AA892" i="5"/>
  <c r="AA893" i="5"/>
  <c r="AA894" i="5"/>
  <c r="AA895" i="5"/>
  <c r="AA896" i="5"/>
  <c r="AA897" i="5"/>
  <c r="AA898" i="5"/>
  <c r="AA899" i="5"/>
  <c r="AA900" i="5"/>
  <c r="AA901" i="5"/>
  <c r="AA902" i="5"/>
  <c r="AA903" i="5"/>
  <c r="AA904" i="5"/>
  <c r="AA905" i="5"/>
  <c r="AA906" i="5"/>
  <c r="AA907" i="5"/>
  <c r="AA908" i="5"/>
  <c r="AA909" i="5"/>
  <c r="AA910" i="5"/>
  <c r="AA911" i="5"/>
  <c r="AA912" i="5"/>
  <c r="AA913" i="5"/>
  <c r="AA914" i="5"/>
  <c r="AA915" i="5"/>
  <c r="AA916" i="5"/>
  <c r="AA917" i="5"/>
  <c r="AA918" i="5"/>
  <c r="AA919" i="5"/>
  <c r="AA920" i="5"/>
  <c r="AA921" i="5"/>
  <c r="AA922" i="5"/>
  <c r="AA923" i="5"/>
  <c r="AA924" i="5"/>
  <c r="AA925" i="5"/>
  <c r="AA926" i="5"/>
  <c r="AA927" i="5"/>
  <c r="AA928" i="5"/>
  <c r="AA929" i="5"/>
  <c r="AA930" i="5"/>
  <c r="AA931" i="5"/>
  <c r="AA932" i="5"/>
  <c r="AA933" i="5"/>
  <c r="AA934" i="5"/>
  <c r="AA935" i="5"/>
  <c r="AA936" i="5"/>
  <c r="AA937" i="5"/>
  <c r="AA938" i="5"/>
  <c r="AA939" i="5"/>
  <c r="AA940" i="5"/>
  <c r="AA941" i="5"/>
  <c r="AA942" i="5"/>
  <c r="AA943" i="5"/>
  <c r="AA944" i="5"/>
  <c r="AA945" i="5"/>
  <c r="AA946" i="5"/>
  <c r="AA947" i="5"/>
  <c r="AA948" i="5"/>
  <c r="AA949" i="5"/>
  <c r="AA950" i="5"/>
  <c r="AA951" i="5"/>
  <c r="AA952" i="5"/>
  <c r="AA953" i="5"/>
  <c r="AA954" i="5"/>
  <c r="AA955" i="5"/>
  <c r="AA956" i="5"/>
  <c r="AA957" i="5"/>
  <c r="AA958" i="5"/>
  <c r="AA959" i="5"/>
  <c r="AA960" i="5"/>
  <c r="AA961" i="5"/>
  <c r="AA962" i="5"/>
  <c r="AA963" i="5"/>
  <c r="AA964" i="5"/>
  <c r="AA965" i="5"/>
  <c r="AA966" i="5"/>
  <c r="AA967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AK5" i="5" a="1"/>
  <c r="AK5" i="5" s="1"/>
  <c r="AK6" i="5" a="1"/>
  <c r="AK6" i="5" s="1"/>
  <c r="AK7" i="5" a="1"/>
  <c r="AK7" i="5" s="1"/>
  <c r="AK8" i="5" a="1"/>
  <c r="AK8" i="5" s="1"/>
  <c r="AK9" i="5" a="1"/>
  <c r="AK9" i="5" s="1"/>
  <c r="AK10" i="5" a="1"/>
  <c r="AK10" i="5" s="1"/>
  <c r="AK11" i="5" a="1"/>
  <c r="AK11" i="5" s="1"/>
  <c r="AK12" i="5" a="1"/>
  <c r="AK12" i="5" s="1"/>
  <c r="AK13" i="5" a="1"/>
  <c r="AK13" i="5" s="1"/>
  <c r="AK14" i="5" a="1"/>
  <c r="AK14" i="5" s="1"/>
  <c r="AK15" i="5" a="1"/>
  <c r="AK15" i="5" s="1"/>
  <c r="AK16" i="5" a="1"/>
  <c r="AK16" i="5" s="1"/>
  <c r="AK17" i="5" a="1"/>
  <c r="AK17" i="5" s="1"/>
  <c r="AK18" i="5" a="1"/>
  <c r="AK18" i="5" s="1"/>
  <c r="AK19" i="5" a="1"/>
  <c r="AK19" i="5" s="1"/>
  <c r="AK20" i="5" a="1"/>
  <c r="AK20" i="5" s="1"/>
  <c r="AK21" i="5" a="1"/>
  <c r="AK21" i="5" s="1"/>
  <c r="AK22" i="5" a="1"/>
  <c r="AK22" i="5" s="1"/>
  <c r="AK23" i="5" a="1"/>
  <c r="AK23" i="5" s="1"/>
  <c r="AK24" i="5" a="1"/>
  <c r="AK24" i="5" s="1"/>
  <c r="AK25" i="5" a="1"/>
  <c r="AK25" i="5" s="1"/>
  <c r="AK26" i="5" a="1"/>
  <c r="AK26" i="5" s="1"/>
  <c r="AK27" i="5" a="1"/>
  <c r="AK27" i="5" s="1"/>
  <c r="AK28" i="5" a="1"/>
  <c r="AK28" i="5" s="1"/>
  <c r="AK29" i="5" a="1"/>
  <c r="AK29" i="5" s="1"/>
  <c r="AK30" i="5" a="1"/>
  <c r="AK30" i="5" s="1"/>
  <c r="AK31" i="5" a="1"/>
  <c r="AK31" i="5" s="1"/>
  <c r="AK32" i="5" a="1"/>
  <c r="AK32" i="5" s="1"/>
  <c r="AK33" i="5" a="1"/>
  <c r="AK33" i="5" s="1"/>
  <c r="AK34" i="5" a="1"/>
  <c r="AK34" i="5" s="1"/>
  <c r="AK35" i="5" a="1"/>
  <c r="AK35" i="5" s="1"/>
  <c r="AK36" i="5" a="1"/>
  <c r="AK36" i="5" s="1"/>
  <c r="AK37" i="5" a="1"/>
  <c r="AK37" i="5" s="1"/>
  <c r="AK38" i="5" a="1"/>
  <c r="AK38" i="5" s="1"/>
  <c r="AK39" i="5" a="1"/>
  <c r="AK39" i="5" s="1"/>
  <c r="AK40" i="5" a="1"/>
  <c r="AK40" i="5" s="1"/>
  <c r="AK41" i="5" a="1"/>
  <c r="AK41" i="5" s="1"/>
  <c r="AK42" i="5" a="1"/>
  <c r="AK42" i="5" s="1"/>
  <c r="AK43" i="5" a="1"/>
  <c r="AK43" i="5" s="1"/>
  <c r="AK44" i="5" a="1"/>
  <c r="AK44" i="5" s="1"/>
  <c r="AK45" i="5" a="1"/>
  <c r="AK45" i="5" s="1"/>
  <c r="AK46" i="5" a="1"/>
  <c r="AK46" i="5" s="1"/>
  <c r="AK47" i="5" a="1"/>
  <c r="AK47" i="5" s="1"/>
  <c r="AK48" i="5" a="1"/>
  <c r="AK48" i="5" s="1"/>
  <c r="AK49" i="5" a="1"/>
  <c r="AK49" i="5" s="1"/>
  <c r="AK50" i="5" a="1"/>
  <c r="AK50" i="5" s="1"/>
  <c r="AK51" i="5" a="1"/>
  <c r="AK51" i="5" s="1"/>
  <c r="AK52" i="5" a="1"/>
  <c r="AK52" i="5" s="1"/>
  <c r="AK53" i="5" a="1"/>
  <c r="AK53" i="5" s="1"/>
  <c r="AK54" i="5" a="1"/>
  <c r="AK54" i="5" s="1"/>
  <c r="AK55" i="5" a="1"/>
  <c r="AK55" i="5" s="1"/>
  <c r="AK56" i="5" a="1"/>
  <c r="AK56" i="5" s="1"/>
  <c r="AK57" i="5" a="1"/>
  <c r="AK57" i="5" s="1"/>
  <c r="AK58" i="5" a="1"/>
  <c r="AK58" i="5" s="1"/>
  <c r="AK59" i="5" a="1"/>
  <c r="AK59" i="5" s="1"/>
  <c r="AK60" i="5" a="1"/>
  <c r="AK60" i="5" s="1"/>
  <c r="AK61" i="5" a="1"/>
  <c r="AK61" i="5" s="1"/>
  <c r="AK62" i="5" a="1"/>
  <c r="AK62" i="5" s="1"/>
  <c r="AK63" i="5" a="1"/>
  <c r="AK63" i="5" s="1"/>
  <c r="AK64" i="5" a="1"/>
  <c r="AK64" i="5" s="1"/>
  <c r="AK65" i="5" a="1"/>
  <c r="AK65" i="5" s="1"/>
  <c r="AK66" i="5" a="1"/>
  <c r="AK66" i="5" s="1"/>
  <c r="AK67" i="5" a="1"/>
  <c r="AK67" i="5" s="1"/>
  <c r="AK68" i="5" a="1"/>
  <c r="AK68" i="5" s="1"/>
  <c r="AK69" i="5" a="1"/>
  <c r="AK69" i="5" s="1"/>
  <c r="AK70" i="5" a="1"/>
  <c r="AK70" i="5" s="1"/>
  <c r="AK71" i="5" a="1"/>
  <c r="AK71" i="5" s="1"/>
  <c r="AK72" i="5" a="1"/>
  <c r="AK72" i="5" s="1"/>
  <c r="AK73" i="5" a="1"/>
  <c r="AK73" i="5" s="1"/>
  <c r="AK74" i="5" a="1"/>
  <c r="AK74" i="5" s="1"/>
  <c r="AK75" i="5" a="1"/>
  <c r="AK75" i="5" s="1"/>
  <c r="AK76" i="5" a="1"/>
  <c r="AK76" i="5" s="1"/>
  <c r="AK77" i="5" a="1"/>
  <c r="AK77" i="5" s="1"/>
  <c r="AK78" i="5" a="1"/>
  <c r="AK78" i="5" s="1"/>
  <c r="AK79" i="5" a="1"/>
  <c r="AK79" i="5" s="1"/>
  <c r="AK80" i="5" a="1"/>
  <c r="AK80" i="5" s="1"/>
  <c r="AK81" i="5" a="1"/>
  <c r="AK81" i="5" s="1"/>
  <c r="AK82" i="5" a="1"/>
  <c r="AK82" i="5" s="1"/>
  <c r="AK83" i="5" a="1"/>
  <c r="AK83" i="5" s="1"/>
  <c r="AK84" i="5" a="1"/>
  <c r="AK84" i="5" s="1"/>
  <c r="AK85" i="5" a="1"/>
  <c r="AK85" i="5" s="1"/>
  <c r="AK86" i="5" a="1"/>
  <c r="AK86" i="5" s="1"/>
  <c r="AK87" i="5" a="1"/>
  <c r="AK87" i="5" s="1"/>
  <c r="AK88" i="5" a="1"/>
  <c r="AK88" i="5" s="1"/>
  <c r="AK89" i="5" a="1"/>
  <c r="AK89" i="5" s="1"/>
  <c r="AK90" i="5" a="1"/>
  <c r="AK90" i="5" s="1"/>
  <c r="AK91" i="5" a="1"/>
  <c r="AK91" i="5" s="1"/>
  <c r="AK92" i="5" a="1"/>
  <c r="AK92" i="5" s="1"/>
  <c r="AK93" i="5" a="1"/>
  <c r="AK93" i="5" s="1"/>
  <c r="AK94" i="5" a="1"/>
  <c r="AK94" i="5" s="1"/>
  <c r="AK95" i="5" a="1"/>
  <c r="AK95" i="5" s="1"/>
  <c r="AK96" i="5" a="1"/>
  <c r="AK96" i="5" s="1"/>
  <c r="AK97" i="5" a="1"/>
  <c r="AK97" i="5" s="1"/>
  <c r="AK98" i="5" a="1"/>
  <c r="AK98" i="5" s="1"/>
  <c r="AK99" i="5" a="1"/>
  <c r="AK99" i="5" s="1"/>
  <c r="AK100" i="5" a="1"/>
  <c r="AK100" i="5" s="1"/>
  <c r="AK101" i="5" a="1"/>
  <c r="AK101" i="5" s="1"/>
  <c r="AK102" i="5" a="1"/>
  <c r="AK102" i="5" s="1"/>
  <c r="AK103" i="5" a="1"/>
  <c r="AK103" i="5" s="1"/>
  <c r="AK104" i="5" a="1"/>
  <c r="AK104" i="5" s="1"/>
  <c r="AK105" i="5" a="1"/>
  <c r="AK105" i="5" s="1"/>
  <c r="AK106" i="5" a="1"/>
  <c r="AK106" i="5" s="1"/>
  <c r="AK107" i="5" a="1"/>
  <c r="AK107" i="5" s="1"/>
  <c r="AK108" i="5" a="1"/>
  <c r="AK108" i="5" s="1"/>
  <c r="AK109" i="5" a="1"/>
  <c r="AK109" i="5" s="1"/>
  <c r="AK110" i="5" a="1"/>
  <c r="AK110" i="5" s="1"/>
  <c r="AK111" i="5" a="1"/>
  <c r="AK111" i="5" s="1"/>
  <c r="AK112" i="5" a="1"/>
  <c r="AK112" i="5" s="1"/>
  <c r="AK113" i="5" a="1"/>
  <c r="AK113" i="5" s="1"/>
  <c r="AK114" i="5" a="1"/>
  <c r="AK114" i="5" s="1"/>
  <c r="AK115" i="5" a="1"/>
  <c r="AK115" i="5" s="1"/>
  <c r="AK116" i="5" a="1"/>
  <c r="AK116" i="5" s="1"/>
  <c r="AK117" i="5" a="1"/>
  <c r="AK117" i="5" s="1"/>
  <c r="AK118" i="5" a="1"/>
  <c r="AK118" i="5" s="1"/>
  <c r="AK119" i="5" a="1"/>
  <c r="AK119" i="5" s="1"/>
  <c r="AK120" i="5" a="1"/>
  <c r="AK120" i="5" s="1"/>
  <c r="AK121" i="5" a="1"/>
  <c r="AK121" i="5" s="1"/>
  <c r="AK122" i="5" a="1"/>
  <c r="AK122" i="5" s="1"/>
  <c r="AK123" i="5" a="1"/>
  <c r="AK123" i="5" s="1"/>
  <c r="AK124" i="5" a="1"/>
  <c r="AK124" i="5" s="1"/>
  <c r="AK125" i="5" a="1"/>
  <c r="AK125" i="5" s="1"/>
  <c r="AK126" i="5" a="1"/>
  <c r="AK126" i="5" s="1"/>
  <c r="AK127" i="5" a="1"/>
  <c r="AK127" i="5" s="1"/>
  <c r="AK128" i="5" a="1"/>
  <c r="AK128" i="5" s="1"/>
  <c r="AK129" i="5" a="1"/>
  <c r="AK129" i="5" s="1"/>
  <c r="AK130" i="5" a="1"/>
  <c r="AK130" i="5" s="1"/>
  <c r="AK131" i="5" a="1"/>
  <c r="AK131" i="5" s="1"/>
  <c r="AK132" i="5" a="1"/>
  <c r="AK132" i="5" s="1"/>
  <c r="AK133" i="5" a="1"/>
  <c r="AK133" i="5" s="1"/>
  <c r="AK134" i="5" a="1"/>
  <c r="AK134" i="5" s="1"/>
  <c r="AK135" i="5" a="1"/>
  <c r="AK135" i="5" s="1"/>
  <c r="AK136" i="5" a="1"/>
  <c r="AK136" i="5" s="1"/>
  <c r="AK137" i="5" a="1"/>
  <c r="AK137" i="5" s="1"/>
  <c r="AK138" i="5" a="1"/>
  <c r="AK138" i="5" s="1"/>
  <c r="AK139" i="5" a="1"/>
  <c r="AK139" i="5" s="1"/>
  <c r="AK140" i="5" a="1"/>
  <c r="AK140" i="5" s="1"/>
  <c r="AK141" i="5" a="1"/>
  <c r="AK141" i="5" s="1"/>
  <c r="AK142" i="5" a="1"/>
  <c r="AK142" i="5" s="1"/>
  <c r="AK143" i="5" a="1"/>
  <c r="AK143" i="5" s="1"/>
  <c r="AK144" i="5" a="1"/>
  <c r="AK144" i="5" s="1"/>
  <c r="AK145" i="5" a="1"/>
  <c r="AK145" i="5" s="1"/>
  <c r="AK146" i="5" a="1"/>
  <c r="AK146" i="5" s="1"/>
  <c r="AK147" i="5" a="1"/>
  <c r="AK147" i="5" s="1"/>
  <c r="AK148" i="5" a="1"/>
  <c r="AK148" i="5" s="1"/>
  <c r="AK149" i="5" a="1"/>
  <c r="AK149" i="5" s="1"/>
  <c r="AK150" i="5" a="1"/>
  <c r="AK150" i="5" s="1"/>
  <c r="AK151" i="5" a="1"/>
  <c r="AK151" i="5" s="1"/>
  <c r="AK152" i="5" a="1"/>
  <c r="AK152" i="5" s="1"/>
  <c r="AK153" i="5" a="1"/>
  <c r="AK153" i="5" s="1"/>
  <c r="AK154" i="5" a="1"/>
  <c r="AK154" i="5" s="1"/>
  <c r="AK155" i="5" a="1"/>
  <c r="AK155" i="5" s="1"/>
  <c r="AK156" i="5" a="1"/>
  <c r="AK156" i="5" s="1"/>
  <c r="AK157" i="5" a="1"/>
  <c r="AK157" i="5" s="1"/>
  <c r="AK158" i="5" a="1"/>
  <c r="AK158" i="5" s="1"/>
  <c r="AK159" i="5" a="1"/>
  <c r="AK159" i="5" s="1"/>
  <c r="AK160" i="5" a="1"/>
  <c r="AK160" i="5" s="1"/>
  <c r="AK161" i="5" a="1"/>
  <c r="AK161" i="5" s="1"/>
  <c r="AK162" i="5" a="1"/>
  <c r="AK162" i="5" s="1"/>
  <c r="AK163" i="5" a="1"/>
  <c r="AK163" i="5" s="1"/>
  <c r="AK164" i="5" a="1"/>
  <c r="AK164" i="5" s="1"/>
  <c r="AK165" i="5" a="1"/>
  <c r="AK165" i="5" s="1"/>
  <c r="AK166" i="5" a="1"/>
  <c r="AK166" i="5" s="1"/>
  <c r="AK167" i="5" a="1"/>
  <c r="AK167" i="5" s="1"/>
  <c r="AK168" i="5" a="1"/>
  <c r="AK168" i="5" s="1"/>
  <c r="AK169" i="5" a="1"/>
  <c r="AK169" i="5" s="1"/>
  <c r="AK170" i="5" a="1"/>
  <c r="AK170" i="5" s="1"/>
  <c r="AK171" i="5" a="1"/>
  <c r="AK171" i="5" s="1"/>
  <c r="AK172" i="5" a="1"/>
  <c r="AK172" i="5" s="1"/>
  <c r="AK173" i="5" a="1"/>
  <c r="AK173" i="5" s="1"/>
  <c r="AK174" i="5" a="1"/>
  <c r="AK174" i="5" s="1"/>
  <c r="AK175" i="5" a="1"/>
  <c r="AK175" i="5" s="1"/>
  <c r="AK176" i="5" a="1"/>
  <c r="AK176" i="5" s="1"/>
  <c r="AK177" i="5" a="1"/>
  <c r="AK177" i="5" s="1"/>
  <c r="AK178" i="5" a="1"/>
  <c r="AK178" i="5" s="1"/>
  <c r="AK179" i="5" a="1"/>
  <c r="AK179" i="5" s="1"/>
  <c r="AK180" i="5" a="1"/>
  <c r="AK180" i="5" s="1"/>
  <c r="AK181" i="5" a="1"/>
  <c r="AK181" i="5" s="1"/>
  <c r="AK182" i="5" a="1"/>
  <c r="AK182" i="5" s="1"/>
  <c r="AK183" i="5" a="1"/>
  <c r="AK183" i="5" s="1"/>
  <c r="AK184" i="5" a="1"/>
  <c r="AK184" i="5" s="1"/>
  <c r="AK185" i="5" a="1"/>
  <c r="AK185" i="5" s="1"/>
  <c r="AK186" i="5" a="1"/>
  <c r="AK186" i="5" s="1"/>
  <c r="AK187" i="5" a="1"/>
  <c r="AK187" i="5" s="1"/>
  <c r="AK188" i="5" a="1"/>
  <c r="AK188" i="5" s="1"/>
  <c r="AK189" i="5" a="1"/>
  <c r="AK189" i="5" s="1"/>
  <c r="AK190" i="5" a="1"/>
  <c r="AK190" i="5" s="1"/>
  <c r="AK191" i="5" a="1"/>
  <c r="AK191" i="5" s="1"/>
  <c r="AK192" i="5" a="1"/>
  <c r="AK192" i="5" s="1"/>
  <c r="AK193" i="5" a="1"/>
  <c r="AK193" i="5" s="1"/>
  <c r="AK194" i="5" a="1"/>
  <c r="AK194" i="5" s="1"/>
  <c r="AK195" i="5" a="1"/>
  <c r="AK195" i="5" s="1"/>
  <c r="AK196" i="5" a="1"/>
  <c r="AK196" i="5" s="1"/>
  <c r="AK197" i="5" a="1"/>
  <c r="AK197" i="5" s="1"/>
  <c r="AK198" i="5" a="1"/>
  <c r="AK198" i="5" s="1"/>
  <c r="AK199" i="5" a="1"/>
  <c r="AK199" i="5" s="1"/>
  <c r="AK200" i="5" a="1"/>
  <c r="AK200" i="5" s="1"/>
  <c r="AK201" i="5" a="1"/>
  <c r="AK201" i="5" s="1"/>
  <c r="AK202" i="5" a="1"/>
  <c r="AK202" i="5" s="1"/>
  <c r="AK203" i="5" a="1"/>
  <c r="AK203" i="5" s="1"/>
  <c r="AK204" i="5" a="1"/>
  <c r="AK204" i="5" s="1"/>
  <c r="AK205" i="5" a="1"/>
  <c r="AK205" i="5" s="1"/>
  <c r="AK206" i="5" a="1"/>
  <c r="AK206" i="5" s="1"/>
  <c r="AK207" i="5" a="1"/>
  <c r="AK207" i="5" s="1"/>
  <c r="AK208" i="5" a="1"/>
  <c r="AK208" i="5" s="1"/>
  <c r="AK209" i="5" a="1"/>
  <c r="AK209" i="5" s="1"/>
  <c r="AK210" i="5" a="1"/>
  <c r="AK210" i="5" s="1"/>
  <c r="AK211" i="5" a="1"/>
  <c r="AK211" i="5" s="1"/>
  <c r="AK212" i="5" a="1"/>
  <c r="AK212" i="5" s="1"/>
  <c r="AK213" i="5" a="1"/>
  <c r="AK213" i="5" s="1"/>
  <c r="AK214" i="5" a="1"/>
  <c r="AK214" i="5" s="1"/>
  <c r="AK215" i="5" a="1"/>
  <c r="AK215" i="5" s="1"/>
  <c r="AK216" i="5" a="1"/>
  <c r="AK216" i="5" s="1"/>
  <c r="AK217" i="5" a="1"/>
  <c r="AK217" i="5" s="1"/>
  <c r="AK218" i="5" a="1"/>
  <c r="AK218" i="5" s="1"/>
  <c r="AK219" i="5" a="1"/>
  <c r="AK219" i="5" s="1"/>
  <c r="AK220" i="5" a="1"/>
  <c r="AK220" i="5" s="1"/>
  <c r="AK221" i="5" a="1"/>
  <c r="AK221" i="5" s="1"/>
  <c r="AK222" i="5" a="1"/>
  <c r="AK222" i="5" s="1"/>
  <c r="AK223" i="5" a="1"/>
  <c r="AK223" i="5" s="1"/>
  <c r="AK224" i="5" a="1"/>
  <c r="AK224" i="5" s="1"/>
  <c r="AK225" i="5" a="1"/>
  <c r="AK225" i="5" s="1"/>
  <c r="AK226" i="5" a="1"/>
  <c r="AK226" i="5" s="1"/>
  <c r="AK227" i="5" a="1"/>
  <c r="AK227" i="5" s="1"/>
  <c r="AK228" i="5" a="1"/>
  <c r="AK228" i="5" s="1"/>
  <c r="AK229" i="5" a="1"/>
  <c r="AK229" i="5" s="1"/>
  <c r="AK230" i="5" a="1"/>
  <c r="AK230" i="5" s="1"/>
  <c r="AK231" i="5" a="1"/>
  <c r="AK231" i="5" s="1"/>
  <c r="AK232" i="5" a="1"/>
  <c r="AK232" i="5" s="1"/>
  <c r="AK233" i="5" a="1"/>
  <c r="AK233" i="5" s="1"/>
  <c r="AK234" i="5" a="1"/>
  <c r="AK234" i="5" s="1"/>
  <c r="AK235" i="5" a="1"/>
  <c r="AK235" i="5" s="1"/>
  <c r="AK236" i="5" a="1"/>
  <c r="AK236" i="5" s="1"/>
  <c r="AK237" i="5" a="1"/>
  <c r="AK237" i="5" s="1"/>
  <c r="AK238" i="5" a="1"/>
  <c r="AK238" i="5" s="1"/>
  <c r="AK239" i="5" a="1"/>
  <c r="AK239" i="5" s="1"/>
  <c r="AK240" i="5" a="1"/>
  <c r="AK240" i="5" s="1"/>
  <c r="AK241" i="5" a="1"/>
  <c r="AK241" i="5" s="1"/>
  <c r="AK242" i="5" a="1"/>
  <c r="AK242" i="5" s="1"/>
  <c r="AK243" i="5" a="1"/>
  <c r="AK243" i="5" s="1"/>
  <c r="AK244" i="5" a="1"/>
  <c r="AK244" i="5" s="1"/>
  <c r="AK245" i="5" a="1"/>
  <c r="AK245" i="5" s="1"/>
  <c r="AK246" i="5" a="1"/>
  <c r="AK246" i="5" s="1"/>
  <c r="AK247" i="5" a="1"/>
  <c r="AK247" i="5" s="1"/>
  <c r="AK248" i="5" a="1"/>
  <c r="AK248" i="5" s="1"/>
  <c r="AK249" i="5" a="1"/>
  <c r="AK249" i="5" s="1"/>
  <c r="AK250" i="5" a="1"/>
  <c r="AK250" i="5" s="1"/>
  <c r="AK251" i="5" a="1"/>
  <c r="AK251" i="5" s="1"/>
  <c r="AK252" i="5" a="1"/>
  <c r="AK252" i="5" s="1"/>
  <c r="AK253" i="5" a="1"/>
  <c r="AK253" i="5" s="1"/>
  <c r="AK254" i="5" a="1"/>
  <c r="AK254" i="5" s="1"/>
  <c r="AK255" i="5" a="1"/>
  <c r="AK255" i="5" s="1"/>
  <c r="AK256" i="5" a="1"/>
  <c r="AK256" i="5" s="1"/>
  <c r="AK257" i="5" a="1"/>
  <c r="AK257" i="5" s="1"/>
  <c r="AK258" i="5" a="1"/>
  <c r="AK258" i="5" s="1"/>
  <c r="AK259" i="5" a="1"/>
  <c r="AK259" i="5" s="1"/>
  <c r="AK260" i="5" a="1"/>
  <c r="AK260" i="5" s="1"/>
  <c r="AK261" i="5" a="1"/>
  <c r="AK261" i="5" s="1"/>
  <c r="AK262" i="5" a="1"/>
  <c r="AK262" i="5" s="1"/>
  <c r="AK263" i="5" a="1"/>
  <c r="AK263" i="5" s="1"/>
  <c r="AK264" i="5" a="1"/>
  <c r="AK264" i="5" s="1"/>
  <c r="AK265" i="5" a="1"/>
  <c r="AK265" i="5" s="1"/>
  <c r="AK266" i="5" a="1"/>
  <c r="AK266" i="5" s="1"/>
  <c r="AK267" i="5" a="1"/>
  <c r="AK267" i="5" s="1"/>
  <c r="AK268" i="5" a="1"/>
  <c r="AK268" i="5" s="1"/>
  <c r="AK269" i="5" a="1"/>
  <c r="AK269" i="5" s="1"/>
  <c r="AK270" i="5" a="1"/>
  <c r="AK270" i="5" s="1"/>
  <c r="AK271" i="5" a="1"/>
  <c r="AK271" i="5" s="1"/>
  <c r="AK272" i="5" a="1"/>
  <c r="AK272" i="5" s="1"/>
  <c r="AK273" i="5" a="1"/>
  <c r="AK273" i="5" s="1"/>
  <c r="AK274" i="5" a="1"/>
  <c r="AK274" i="5" s="1"/>
  <c r="AK275" i="5" a="1"/>
  <c r="AK275" i="5" s="1"/>
  <c r="AK276" i="5" a="1"/>
  <c r="AK276" i="5" s="1"/>
  <c r="AK277" i="5" a="1"/>
  <c r="AK277" i="5" s="1"/>
  <c r="AK278" i="5" a="1"/>
  <c r="AK278" i="5" s="1"/>
  <c r="AK279" i="5" a="1"/>
  <c r="AK279" i="5" s="1"/>
  <c r="AK280" i="5" a="1"/>
  <c r="AK280" i="5" s="1"/>
  <c r="AK281" i="5" a="1"/>
  <c r="AK281" i="5" s="1"/>
  <c r="AK282" i="5" a="1"/>
  <c r="AK282" i="5" s="1"/>
  <c r="AK283" i="5" a="1"/>
  <c r="AK283" i="5" s="1"/>
  <c r="AK284" i="5" a="1"/>
  <c r="AK284" i="5" s="1"/>
  <c r="AK285" i="5" a="1"/>
  <c r="AK285" i="5" s="1"/>
  <c r="AK286" i="5" a="1"/>
  <c r="AK286" i="5" s="1"/>
  <c r="AK287" i="5" a="1"/>
  <c r="AK287" i="5" s="1"/>
  <c r="AK288" i="5" a="1"/>
  <c r="AK288" i="5" s="1"/>
  <c r="AK289" i="5" a="1"/>
  <c r="AK289" i="5" s="1"/>
  <c r="AK290" i="5" a="1"/>
  <c r="AK290" i="5" s="1"/>
  <c r="AK291" i="5" a="1"/>
  <c r="AK291" i="5" s="1"/>
  <c r="AK292" i="5" a="1"/>
  <c r="AK292" i="5" s="1"/>
  <c r="AK293" i="5" a="1"/>
  <c r="AK293" i="5" s="1"/>
  <c r="AK294" i="5" a="1"/>
  <c r="AK294" i="5" s="1"/>
  <c r="AK295" i="5" a="1"/>
  <c r="AK295" i="5" s="1"/>
  <c r="AK296" i="5" a="1"/>
  <c r="AK296" i="5" s="1"/>
  <c r="AK297" i="5" a="1"/>
  <c r="AK297" i="5" s="1"/>
  <c r="AK298" i="5" a="1"/>
  <c r="AK298" i="5" s="1"/>
  <c r="AK299" i="5" a="1"/>
  <c r="AK299" i="5" s="1"/>
  <c r="AK300" i="5" a="1"/>
  <c r="AK300" i="5" s="1"/>
  <c r="AK301" i="5" a="1"/>
  <c r="AK301" i="5" s="1"/>
  <c r="AK302" i="5" a="1"/>
  <c r="AK302" i="5" s="1"/>
  <c r="AK303" i="5" a="1"/>
  <c r="AK303" i="5" s="1"/>
  <c r="AK304" i="5" a="1"/>
  <c r="AK304" i="5" s="1"/>
  <c r="AK305" i="5" a="1"/>
  <c r="AK305" i="5" s="1"/>
  <c r="AK306" i="5" a="1"/>
  <c r="AK306" i="5" s="1"/>
  <c r="AK307" i="5" a="1"/>
  <c r="AK307" i="5" s="1"/>
  <c r="AK308" i="5" a="1"/>
  <c r="AK308" i="5" s="1"/>
  <c r="AK309" i="5" a="1"/>
  <c r="AK309" i="5" s="1"/>
  <c r="AK310" i="5" a="1"/>
  <c r="AK310" i="5" s="1"/>
  <c r="AK311" i="5" a="1"/>
  <c r="AK311" i="5" s="1"/>
  <c r="AK312" i="5" a="1"/>
  <c r="AK312" i="5" s="1"/>
  <c r="AK313" i="5" a="1"/>
  <c r="AK313" i="5" s="1"/>
  <c r="AK314" i="5" a="1"/>
  <c r="AK314" i="5" s="1"/>
  <c r="AK315" i="5" a="1"/>
  <c r="AK315" i="5" s="1"/>
  <c r="AK316" i="5" a="1"/>
  <c r="AK316" i="5" s="1"/>
  <c r="AK317" i="5" a="1"/>
  <c r="AK317" i="5" s="1"/>
  <c r="AK318" i="5" a="1"/>
  <c r="AK318" i="5" s="1"/>
  <c r="AK319" i="5" a="1"/>
  <c r="AK319" i="5" s="1"/>
  <c r="AK320" i="5" a="1"/>
  <c r="AK320" i="5" s="1"/>
  <c r="AK321" i="5" a="1"/>
  <c r="AK321" i="5" s="1"/>
  <c r="AK322" i="5" a="1"/>
  <c r="AK322" i="5" s="1"/>
  <c r="AK323" i="5" a="1"/>
  <c r="AK323" i="5" s="1"/>
  <c r="AK324" i="5" a="1"/>
  <c r="AK324" i="5" s="1"/>
  <c r="AK325" i="5" a="1"/>
  <c r="AK325" i="5" s="1"/>
  <c r="AK326" i="5" a="1"/>
  <c r="AK326" i="5" s="1"/>
  <c r="AK327" i="5" a="1"/>
  <c r="AK327" i="5" s="1"/>
  <c r="AK328" i="5" a="1"/>
  <c r="AK328" i="5" s="1"/>
  <c r="AK329" i="5" a="1"/>
  <c r="AK329" i="5" s="1"/>
  <c r="AK330" i="5" a="1"/>
  <c r="AK330" i="5" s="1"/>
  <c r="AK331" i="5" a="1"/>
  <c r="AK331" i="5" s="1"/>
  <c r="AK332" i="5" a="1"/>
  <c r="AK332" i="5" s="1"/>
  <c r="AK333" i="5" a="1"/>
  <c r="AK333" i="5" s="1"/>
  <c r="AK334" i="5" a="1"/>
  <c r="AK334" i="5" s="1"/>
  <c r="AK335" i="5" a="1"/>
  <c r="AK335" i="5" s="1"/>
  <c r="AK336" i="5" a="1"/>
  <c r="AK336" i="5" s="1"/>
  <c r="AK337" i="5" a="1"/>
  <c r="AK337" i="5" s="1"/>
  <c r="AK338" i="5" a="1"/>
  <c r="AK338" i="5" s="1"/>
  <c r="AK339" i="5" a="1"/>
  <c r="AK339" i="5" s="1"/>
  <c r="AK340" i="5" a="1"/>
  <c r="AK340" i="5" s="1"/>
  <c r="AK341" i="5" a="1"/>
  <c r="AK341" i="5" s="1"/>
  <c r="AK342" i="5" a="1"/>
  <c r="AK342" i="5" s="1"/>
  <c r="AK343" i="5" a="1"/>
  <c r="AK343" i="5" s="1"/>
  <c r="AK344" i="5" a="1"/>
  <c r="AK344" i="5" s="1"/>
  <c r="AK345" i="5" a="1"/>
  <c r="AK345" i="5" s="1"/>
  <c r="AK346" i="5" a="1"/>
  <c r="AK346" i="5" s="1"/>
  <c r="AK347" i="5" a="1"/>
  <c r="AK347" i="5" s="1"/>
  <c r="AK348" i="5" a="1"/>
  <c r="AK348" i="5" s="1"/>
  <c r="AK349" i="5" a="1"/>
  <c r="AK349" i="5" s="1"/>
  <c r="AK350" i="5" a="1"/>
  <c r="AK350" i="5" s="1"/>
  <c r="AK351" i="5" a="1"/>
  <c r="AK351" i="5" s="1"/>
  <c r="AK352" i="5" a="1"/>
  <c r="AK352" i="5" s="1"/>
  <c r="AK353" i="5" a="1"/>
  <c r="AK353" i="5" s="1"/>
  <c r="AK354" i="5" a="1"/>
  <c r="AK354" i="5" s="1"/>
  <c r="AK355" i="5" a="1"/>
  <c r="AK355" i="5" s="1"/>
  <c r="AK356" i="5" a="1"/>
  <c r="AK356" i="5" s="1"/>
  <c r="AK357" i="5" a="1"/>
  <c r="AK357" i="5" s="1"/>
  <c r="AK358" i="5" a="1"/>
  <c r="AK358" i="5" s="1"/>
  <c r="AK359" i="5" a="1"/>
  <c r="AK359" i="5" s="1"/>
  <c r="AK360" i="5" a="1"/>
  <c r="AK360" i="5" s="1"/>
  <c r="AK361" i="5" a="1"/>
  <c r="AK361" i="5" s="1"/>
  <c r="AK362" i="5" a="1"/>
  <c r="AK362" i="5" s="1"/>
  <c r="AK363" i="5" a="1"/>
  <c r="AK363" i="5" s="1"/>
  <c r="AK364" i="5" a="1"/>
  <c r="AK364" i="5" s="1"/>
  <c r="AK365" i="5" a="1"/>
  <c r="AK365" i="5" s="1"/>
  <c r="AK366" i="5" a="1"/>
  <c r="AK366" i="5" s="1"/>
  <c r="AK367" i="5" a="1"/>
  <c r="AK367" i="5" s="1"/>
  <c r="AK368" i="5" a="1"/>
  <c r="AK368" i="5" s="1"/>
  <c r="AK369" i="5" a="1"/>
  <c r="AK369" i="5" s="1"/>
  <c r="AK370" i="5" a="1"/>
  <c r="AK370" i="5" s="1"/>
  <c r="AK371" i="5" a="1"/>
  <c r="AK371" i="5" s="1"/>
  <c r="AK372" i="5" a="1"/>
  <c r="AK372" i="5" s="1"/>
  <c r="AK373" i="5" a="1"/>
  <c r="AK373" i="5" s="1"/>
  <c r="AK374" i="5" a="1"/>
  <c r="AK374" i="5" s="1"/>
  <c r="AK375" i="5" a="1"/>
  <c r="AK375" i="5" s="1"/>
  <c r="AK376" i="5" a="1"/>
  <c r="AK376" i="5" s="1"/>
  <c r="AK377" i="5" a="1"/>
  <c r="AK377" i="5" s="1"/>
  <c r="AK378" i="5" a="1"/>
  <c r="AK378" i="5" s="1"/>
  <c r="AK379" i="5" a="1"/>
  <c r="AK379" i="5" s="1"/>
  <c r="AK380" i="5" a="1"/>
  <c r="AK380" i="5" s="1"/>
  <c r="AK381" i="5" a="1"/>
  <c r="AK381" i="5" s="1"/>
  <c r="AK382" i="5" a="1"/>
  <c r="AK382" i="5" s="1"/>
  <c r="AK383" i="5" a="1"/>
  <c r="AK383" i="5" s="1"/>
  <c r="AK384" i="5" a="1"/>
  <c r="AK384" i="5" s="1"/>
  <c r="AK385" i="5" a="1"/>
  <c r="AK385" i="5" s="1"/>
  <c r="AK386" i="5" a="1"/>
  <c r="AK386" i="5" s="1"/>
  <c r="AK387" i="5" a="1"/>
  <c r="AK387" i="5" s="1"/>
  <c r="AK388" i="5" a="1"/>
  <c r="AK388" i="5" s="1"/>
  <c r="AK389" i="5" a="1"/>
  <c r="AK389" i="5" s="1"/>
  <c r="AK390" i="5" a="1"/>
  <c r="AK390" i="5" s="1"/>
  <c r="AK391" i="5" a="1"/>
  <c r="AK391" i="5" s="1"/>
  <c r="AK392" i="5" a="1"/>
  <c r="AK392" i="5" s="1"/>
  <c r="AK393" i="5" a="1"/>
  <c r="AK393" i="5" s="1"/>
  <c r="AK394" i="5" a="1"/>
  <c r="AK394" i="5" s="1"/>
  <c r="AK395" i="5" a="1"/>
  <c r="AK395" i="5" s="1"/>
  <c r="AK396" i="5" a="1"/>
  <c r="AK396" i="5" s="1"/>
  <c r="AK397" i="5" a="1"/>
  <c r="AK397" i="5" s="1"/>
  <c r="AK398" i="5" a="1"/>
  <c r="AK398" i="5" s="1"/>
  <c r="AK399" i="5" a="1"/>
  <c r="AK399" i="5" s="1"/>
  <c r="AK400" i="5" a="1"/>
  <c r="AK400" i="5" s="1"/>
  <c r="AK401" i="5" a="1"/>
  <c r="AK401" i="5" s="1"/>
  <c r="AK402" i="5" a="1"/>
  <c r="AK402" i="5" s="1"/>
  <c r="AK403" i="5" a="1"/>
  <c r="AK403" i="5" s="1"/>
  <c r="AK404" i="5" a="1"/>
  <c r="AK404" i="5" s="1"/>
  <c r="AK405" i="5" a="1"/>
  <c r="AK405" i="5" s="1"/>
  <c r="AK406" i="5" a="1"/>
  <c r="AK406" i="5" s="1"/>
  <c r="AK407" i="5" a="1"/>
  <c r="AK407" i="5" s="1"/>
  <c r="AK408" i="5" a="1"/>
  <c r="AK408" i="5" s="1"/>
  <c r="AK409" i="5" a="1"/>
  <c r="AK409" i="5" s="1"/>
  <c r="AK410" i="5" a="1"/>
  <c r="AK410" i="5" s="1"/>
  <c r="AK411" i="5" a="1"/>
  <c r="AK411" i="5" s="1"/>
  <c r="AK412" i="5" a="1"/>
  <c r="AK412" i="5" s="1"/>
  <c r="AK413" i="5" a="1"/>
  <c r="AK413" i="5" s="1"/>
  <c r="AK414" i="5" a="1"/>
  <c r="AK414" i="5" s="1"/>
  <c r="AK415" i="5" a="1"/>
  <c r="AK415" i="5" s="1"/>
  <c r="AK416" i="5" a="1"/>
  <c r="AK416" i="5" s="1"/>
  <c r="AK417" i="5" a="1"/>
  <c r="AK417" i="5" s="1"/>
  <c r="AK418" i="5" a="1"/>
  <c r="AK418" i="5" s="1"/>
  <c r="AK419" i="5" a="1"/>
  <c r="AK419" i="5" s="1"/>
  <c r="AK420" i="5" a="1"/>
  <c r="AK420" i="5" s="1"/>
  <c r="AK421" i="5" a="1"/>
  <c r="AK421" i="5" s="1"/>
  <c r="AK422" i="5" a="1"/>
  <c r="AK422" i="5" s="1"/>
  <c r="AK423" i="5" a="1"/>
  <c r="AK423" i="5" s="1"/>
  <c r="AK424" i="5" a="1"/>
  <c r="AK424" i="5" s="1"/>
  <c r="AK425" i="5" a="1"/>
  <c r="AK425" i="5" s="1"/>
  <c r="AK426" i="5" a="1"/>
  <c r="AK426" i="5" s="1"/>
  <c r="AK427" i="5" a="1"/>
  <c r="AK427" i="5" s="1"/>
  <c r="AK428" i="5" a="1"/>
  <c r="AK428" i="5" s="1"/>
  <c r="AK429" i="5" a="1"/>
  <c r="AK429" i="5" s="1"/>
  <c r="AK430" i="5" a="1"/>
  <c r="AK430" i="5" s="1"/>
  <c r="AK431" i="5" a="1"/>
  <c r="AK431" i="5" s="1"/>
  <c r="AK432" i="5" a="1"/>
  <c r="AK432" i="5" s="1"/>
  <c r="AK433" i="5" a="1"/>
  <c r="AK433" i="5" s="1"/>
  <c r="AK434" i="5" a="1"/>
  <c r="AK434" i="5" s="1"/>
  <c r="AK435" i="5" a="1"/>
  <c r="AK435" i="5" s="1"/>
  <c r="AK436" i="5" a="1"/>
  <c r="AK436" i="5" s="1"/>
  <c r="AK437" i="5" a="1"/>
  <c r="AK437" i="5" s="1"/>
  <c r="AK438" i="5" a="1"/>
  <c r="AK438" i="5" s="1"/>
  <c r="AK439" i="5" a="1"/>
  <c r="AK439" i="5" s="1"/>
  <c r="AK440" i="5" a="1"/>
  <c r="AK440" i="5" s="1"/>
  <c r="AK441" i="5" a="1"/>
  <c r="AK441" i="5" s="1"/>
  <c r="AK442" i="5" a="1"/>
  <c r="AK442" i="5" s="1"/>
  <c r="AK443" i="5" a="1"/>
  <c r="AK443" i="5" s="1"/>
  <c r="AK444" i="5" a="1"/>
  <c r="AK444" i="5" s="1"/>
  <c r="AK445" i="5" a="1"/>
  <c r="AK445" i="5" s="1"/>
  <c r="AK446" i="5" a="1"/>
  <c r="AK446" i="5" s="1"/>
  <c r="AK447" i="5" a="1"/>
  <c r="AK447" i="5" s="1"/>
  <c r="AK448" i="5" a="1"/>
  <c r="AK448" i="5" s="1"/>
  <c r="AK449" i="5" a="1"/>
  <c r="AK449" i="5" s="1"/>
  <c r="AK450" i="5" a="1"/>
  <c r="AK450" i="5" s="1"/>
  <c r="AK451" i="5" a="1"/>
  <c r="AK451" i="5" s="1"/>
  <c r="AK452" i="5" a="1"/>
  <c r="AK452" i="5" s="1"/>
  <c r="AK453" i="5" a="1"/>
  <c r="AK453" i="5" s="1"/>
  <c r="AK454" i="5" a="1"/>
  <c r="AK454" i="5" s="1"/>
  <c r="AK455" i="5" a="1"/>
  <c r="AK455" i="5" s="1"/>
  <c r="AK456" i="5" a="1"/>
  <c r="AK456" i="5" s="1"/>
  <c r="AK457" i="5" a="1"/>
  <c r="AK457" i="5" s="1"/>
  <c r="AK458" i="5" a="1"/>
  <c r="AK458" i="5" s="1"/>
  <c r="AK459" i="5" a="1"/>
  <c r="AK459" i="5" s="1"/>
  <c r="AK460" i="5" a="1"/>
  <c r="AK460" i="5" s="1"/>
  <c r="AK461" i="5" a="1"/>
  <c r="AK461" i="5" s="1"/>
  <c r="AK462" i="5" a="1"/>
  <c r="AK462" i="5" s="1"/>
  <c r="AK463" i="5" a="1"/>
  <c r="AK463" i="5" s="1"/>
  <c r="AK464" i="5" a="1"/>
  <c r="AK464" i="5" s="1"/>
  <c r="AK465" i="5" a="1"/>
  <c r="AK465" i="5" s="1"/>
  <c r="AK466" i="5" a="1"/>
  <c r="AK466" i="5" s="1"/>
  <c r="AK467" i="5" a="1"/>
  <c r="AK467" i="5" s="1"/>
  <c r="AK468" i="5" a="1"/>
  <c r="AK468" i="5" s="1"/>
  <c r="AK469" i="5" a="1"/>
  <c r="AK469" i="5" s="1"/>
  <c r="AK470" i="5" a="1"/>
  <c r="AK470" i="5" s="1"/>
  <c r="AK471" i="5" a="1"/>
  <c r="AK471" i="5" s="1"/>
  <c r="AK472" i="5" a="1"/>
  <c r="AK472" i="5" s="1"/>
  <c r="AK473" i="5" a="1"/>
  <c r="AK473" i="5" s="1"/>
  <c r="AK474" i="5" a="1"/>
  <c r="AK474" i="5" s="1"/>
  <c r="AK475" i="5" a="1"/>
  <c r="AK475" i="5" s="1"/>
  <c r="AK476" i="5" a="1"/>
  <c r="AK476" i="5" s="1"/>
  <c r="AK477" i="5" a="1"/>
  <c r="AK477" i="5" s="1"/>
  <c r="AK478" i="5" a="1"/>
  <c r="AK478" i="5" s="1"/>
  <c r="AK479" i="5" a="1"/>
  <c r="AK479" i="5" s="1"/>
  <c r="AK480" i="5" a="1"/>
  <c r="AK480" i="5" s="1"/>
  <c r="AK481" i="5" a="1"/>
  <c r="AK481" i="5" s="1"/>
  <c r="AK482" i="5" a="1"/>
  <c r="AK482" i="5" s="1"/>
  <c r="AK483" i="5" a="1"/>
  <c r="AK483" i="5" s="1"/>
  <c r="AK484" i="5" a="1"/>
  <c r="AK484" i="5" s="1"/>
  <c r="AK485" i="5" a="1"/>
  <c r="AK485" i="5" s="1"/>
  <c r="AK486" i="5" a="1"/>
  <c r="AK486" i="5" s="1"/>
  <c r="AK487" i="5" a="1"/>
  <c r="AK487" i="5" s="1"/>
  <c r="AK488" i="5" a="1"/>
  <c r="AK488" i="5" s="1"/>
  <c r="AK489" i="5" a="1"/>
  <c r="AK489" i="5" s="1"/>
  <c r="AK490" i="5" a="1"/>
  <c r="AK490" i="5" s="1"/>
  <c r="AK491" i="5" a="1"/>
  <c r="AK491" i="5" s="1"/>
  <c r="AK492" i="5" a="1"/>
  <c r="AK492" i="5" s="1"/>
  <c r="AK493" i="5" a="1"/>
  <c r="AK493" i="5" s="1"/>
  <c r="AK494" i="5" a="1"/>
  <c r="AK494" i="5" s="1"/>
  <c r="AK495" i="5" a="1"/>
  <c r="AK495" i="5" s="1"/>
  <c r="AK496" i="5" a="1"/>
  <c r="AK496" i="5" s="1"/>
  <c r="AK497" i="5" a="1"/>
  <c r="AK497" i="5" s="1"/>
  <c r="AK498" i="5" a="1"/>
  <c r="AK498" i="5" s="1"/>
  <c r="AK499" i="5" a="1"/>
  <c r="AK499" i="5" s="1"/>
  <c r="AK500" i="5" a="1"/>
  <c r="AK500" i="5" s="1"/>
  <c r="AK501" i="5" a="1"/>
  <c r="AK501" i="5" s="1"/>
  <c r="AK502" i="5" a="1"/>
  <c r="AK502" i="5" s="1"/>
  <c r="AK503" i="5" a="1"/>
  <c r="AK503" i="5" s="1"/>
  <c r="AK504" i="5" a="1"/>
  <c r="AK504" i="5" s="1"/>
  <c r="AK505" i="5" a="1"/>
  <c r="AK505" i="5" s="1"/>
  <c r="AK506" i="5" a="1"/>
  <c r="AK506" i="5" s="1"/>
  <c r="AK507" i="5" a="1"/>
  <c r="AK507" i="5" s="1"/>
  <c r="AK508" i="5" a="1"/>
  <c r="AK508" i="5" s="1"/>
  <c r="AK509" i="5" a="1"/>
  <c r="AK509" i="5" s="1"/>
  <c r="AK510" i="5" a="1"/>
  <c r="AK510" i="5" s="1"/>
  <c r="AK511" i="5" a="1"/>
  <c r="AK511" i="5" s="1"/>
  <c r="AK512" i="5" a="1"/>
  <c r="AK512" i="5" s="1"/>
  <c r="AK513" i="5" a="1"/>
  <c r="AK513" i="5" s="1"/>
  <c r="AK514" i="5" a="1"/>
  <c r="AK514" i="5" s="1"/>
  <c r="AK515" i="5" a="1"/>
  <c r="AK515" i="5" s="1"/>
  <c r="AK516" i="5" a="1"/>
  <c r="AK516" i="5" s="1"/>
  <c r="AK517" i="5" a="1"/>
  <c r="AK517" i="5" s="1"/>
  <c r="AK518" i="5" a="1"/>
  <c r="AK518" i="5" s="1"/>
  <c r="AK519" i="5" a="1"/>
  <c r="AK519" i="5" s="1"/>
  <c r="AK520" i="5" a="1"/>
  <c r="AK520" i="5" s="1"/>
  <c r="AK521" i="5" a="1"/>
  <c r="AK521" i="5" s="1"/>
  <c r="AK522" i="5" a="1"/>
  <c r="AK522" i="5" s="1"/>
  <c r="AK523" i="5" a="1"/>
  <c r="AK523" i="5" s="1"/>
  <c r="AK524" i="5" a="1"/>
  <c r="AK524" i="5" s="1"/>
  <c r="AK525" i="5" a="1"/>
  <c r="AK525" i="5" s="1"/>
  <c r="AK526" i="5" a="1"/>
  <c r="AK526" i="5" s="1"/>
  <c r="AK527" i="5" a="1"/>
  <c r="AK527" i="5" s="1"/>
  <c r="AK528" i="5" a="1"/>
  <c r="AK528" i="5" s="1"/>
  <c r="AK529" i="5" a="1"/>
  <c r="AK529" i="5" s="1"/>
  <c r="AK530" i="5" a="1"/>
  <c r="AK530" i="5" s="1"/>
  <c r="AK531" i="5" a="1"/>
  <c r="AK531" i="5" s="1"/>
  <c r="AK532" i="5" a="1"/>
  <c r="AK532" i="5" s="1"/>
  <c r="AK533" i="5" a="1"/>
  <c r="AK533" i="5" s="1"/>
  <c r="AK534" i="5" a="1"/>
  <c r="AK534" i="5" s="1"/>
  <c r="AK535" i="5" a="1"/>
  <c r="AK535" i="5" s="1"/>
  <c r="AK536" i="5" a="1"/>
  <c r="AK536" i="5" s="1"/>
  <c r="AK537" i="5" a="1"/>
  <c r="AK537" i="5" s="1"/>
  <c r="AK538" i="5" a="1"/>
  <c r="AK538" i="5" s="1"/>
  <c r="AK539" i="5" a="1"/>
  <c r="AK539" i="5" s="1"/>
  <c r="AK540" i="5" a="1"/>
  <c r="AK540" i="5" s="1"/>
  <c r="AK541" i="5" a="1"/>
  <c r="AK541" i="5" s="1"/>
  <c r="AK542" i="5" a="1"/>
  <c r="AK542" i="5" s="1"/>
  <c r="AK543" i="5" a="1"/>
  <c r="AK543" i="5" s="1"/>
  <c r="AK544" i="5" a="1"/>
  <c r="AK544" i="5" s="1"/>
  <c r="AK545" i="5" a="1"/>
  <c r="AK545" i="5" s="1"/>
  <c r="AK546" i="5" a="1"/>
  <c r="AK546" i="5" s="1"/>
  <c r="AK547" i="5" a="1"/>
  <c r="AK547" i="5" s="1"/>
  <c r="AK548" i="5" a="1"/>
  <c r="AK548" i="5" s="1"/>
  <c r="AK549" i="5" a="1"/>
  <c r="AK549" i="5" s="1"/>
  <c r="AK550" i="5" a="1"/>
  <c r="AK550" i="5" s="1"/>
  <c r="AK551" i="5" a="1"/>
  <c r="AK551" i="5" s="1"/>
  <c r="AK552" i="5" a="1"/>
  <c r="AK552" i="5" s="1"/>
  <c r="AK553" i="5" a="1"/>
  <c r="AK553" i="5" s="1"/>
  <c r="AK554" i="5" a="1"/>
  <c r="AK554" i="5" s="1"/>
  <c r="AK555" i="5" a="1"/>
  <c r="AK555" i="5" s="1"/>
  <c r="AK556" i="5" a="1"/>
  <c r="AK556" i="5" s="1"/>
  <c r="AK557" i="5" a="1"/>
  <c r="AK557" i="5" s="1"/>
  <c r="AK558" i="5" a="1"/>
  <c r="AK558" i="5" s="1"/>
  <c r="AK559" i="5" a="1"/>
  <c r="AK559" i="5" s="1"/>
  <c r="AK560" i="5" a="1"/>
  <c r="AK560" i="5" s="1"/>
  <c r="AK561" i="5" a="1"/>
  <c r="AK561" i="5" s="1"/>
  <c r="AK562" i="5" a="1"/>
  <c r="AK562" i="5" s="1"/>
  <c r="AK563" i="5" a="1"/>
  <c r="AK563" i="5" s="1"/>
  <c r="AK564" i="5" a="1"/>
  <c r="AK564" i="5" s="1"/>
  <c r="AK565" i="5" a="1"/>
  <c r="AK565" i="5" s="1"/>
  <c r="AK566" i="5" a="1"/>
  <c r="AK566" i="5" s="1"/>
  <c r="AK567" i="5" a="1"/>
  <c r="AK567" i="5" s="1"/>
  <c r="AK568" i="5" a="1"/>
  <c r="AK568" i="5" s="1"/>
  <c r="AK569" i="5" a="1"/>
  <c r="AK569" i="5" s="1"/>
  <c r="AK570" i="5" a="1"/>
  <c r="AK570" i="5" s="1"/>
  <c r="AK571" i="5" a="1"/>
  <c r="AK571" i="5" s="1"/>
  <c r="AK572" i="5" a="1"/>
  <c r="AK572" i="5" s="1"/>
  <c r="AK573" i="5" a="1"/>
  <c r="AK573" i="5" s="1"/>
  <c r="AK574" i="5" a="1"/>
  <c r="AK574" i="5" s="1"/>
  <c r="AK575" i="5" a="1"/>
  <c r="AK575" i="5" s="1"/>
  <c r="AK576" i="5" a="1"/>
  <c r="AK576" i="5" s="1"/>
  <c r="AK577" i="5" a="1"/>
  <c r="AK577" i="5" s="1"/>
  <c r="AK578" i="5" a="1"/>
  <c r="AK578" i="5" s="1"/>
  <c r="AK579" i="5" a="1"/>
  <c r="AK579" i="5" s="1"/>
  <c r="AK580" i="5" a="1"/>
  <c r="AK580" i="5" s="1"/>
  <c r="AK581" i="5" a="1"/>
  <c r="AK581" i="5" s="1"/>
  <c r="AK582" i="5" a="1"/>
  <c r="AK582" i="5" s="1"/>
  <c r="AK583" i="5" a="1"/>
  <c r="AK583" i="5" s="1"/>
  <c r="AK584" i="5" a="1"/>
  <c r="AK584" i="5" s="1"/>
  <c r="AK585" i="5" a="1"/>
  <c r="AK585" i="5" s="1"/>
  <c r="AK586" i="5" a="1"/>
  <c r="AK586" i="5" s="1"/>
  <c r="AK587" i="5" a="1"/>
  <c r="AK587" i="5" s="1"/>
  <c r="AK588" i="5" a="1"/>
  <c r="AK588" i="5" s="1"/>
  <c r="AK589" i="5" a="1"/>
  <c r="AK589" i="5" s="1"/>
  <c r="AK590" i="5" a="1"/>
  <c r="AK590" i="5" s="1"/>
  <c r="AK591" i="5" a="1"/>
  <c r="AK591" i="5" s="1"/>
  <c r="AK592" i="5" a="1"/>
  <c r="AK592" i="5" s="1"/>
  <c r="AK593" i="5" a="1"/>
  <c r="AK593" i="5" s="1"/>
  <c r="AK594" i="5" a="1"/>
  <c r="AK594" i="5" s="1"/>
  <c r="AK595" i="5" a="1"/>
  <c r="AK595" i="5" s="1"/>
  <c r="AK596" i="5" a="1"/>
  <c r="AK596" i="5" s="1"/>
  <c r="AK597" i="5" a="1"/>
  <c r="AK597" i="5" s="1"/>
  <c r="AK598" i="5" a="1"/>
  <c r="AK598" i="5" s="1"/>
  <c r="AK599" i="5" a="1"/>
  <c r="AK599" i="5" s="1"/>
  <c r="AK600" i="5" a="1"/>
  <c r="AK600" i="5" s="1"/>
  <c r="AK601" i="5" a="1"/>
  <c r="AK601" i="5" s="1"/>
  <c r="AK602" i="5" a="1"/>
  <c r="AK602" i="5" s="1"/>
  <c r="AK603" i="5" a="1"/>
  <c r="AK603" i="5" s="1"/>
  <c r="AK604" i="5" a="1"/>
  <c r="AK604" i="5" s="1"/>
  <c r="AK605" i="5" a="1"/>
  <c r="AK605" i="5" s="1"/>
  <c r="AK606" i="5" a="1"/>
  <c r="AK606" i="5" s="1"/>
  <c r="AK607" i="5" a="1"/>
  <c r="AK607" i="5" s="1"/>
  <c r="AK608" i="5" a="1"/>
  <c r="AK608" i="5" s="1"/>
  <c r="AK609" i="5" a="1"/>
  <c r="AK609" i="5" s="1"/>
  <c r="AK610" i="5" a="1"/>
  <c r="AK610" i="5" s="1"/>
  <c r="AK611" i="5" a="1"/>
  <c r="AK611" i="5" s="1"/>
  <c r="AK612" i="5" a="1"/>
  <c r="AK612" i="5" s="1"/>
  <c r="AK613" i="5" a="1"/>
  <c r="AK613" i="5" s="1"/>
  <c r="AK614" i="5" a="1"/>
  <c r="AK614" i="5" s="1"/>
  <c r="AK615" i="5" a="1"/>
  <c r="AK615" i="5" s="1"/>
  <c r="AK616" i="5" a="1"/>
  <c r="AK616" i="5" s="1"/>
  <c r="AK617" i="5" a="1"/>
  <c r="AK617" i="5" s="1"/>
  <c r="AK618" i="5" a="1"/>
  <c r="AK618" i="5" s="1"/>
  <c r="AK619" i="5" a="1"/>
  <c r="AK619" i="5" s="1"/>
  <c r="AK620" i="5" a="1"/>
  <c r="AK620" i="5" s="1"/>
  <c r="AK621" i="5" a="1"/>
  <c r="AK621" i="5" s="1"/>
  <c r="AK622" i="5" a="1"/>
  <c r="AK622" i="5" s="1"/>
  <c r="AK623" i="5" a="1"/>
  <c r="AK623" i="5" s="1"/>
  <c r="AK624" i="5" a="1"/>
  <c r="AK624" i="5" s="1"/>
  <c r="AK625" i="5" a="1"/>
  <c r="AK625" i="5" s="1"/>
  <c r="AK626" i="5" a="1"/>
  <c r="AK626" i="5" s="1"/>
  <c r="AK627" i="5" a="1"/>
  <c r="AK627" i="5" s="1"/>
  <c r="AK628" i="5" a="1"/>
  <c r="AK628" i="5" s="1"/>
  <c r="AK629" i="5" a="1"/>
  <c r="AK629" i="5" s="1"/>
  <c r="AK630" i="5" a="1"/>
  <c r="AK630" i="5" s="1"/>
  <c r="AK631" i="5" a="1"/>
  <c r="AK631" i="5" s="1"/>
  <c r="AK632" i="5" a="1"/>
  <c r="AK632" i="5" s="1"/>
  <c r="AK633" i="5" a="1"/>
  <c r="AK633" i="5" s="1"/>
  <c r="AK634" i="5" a="1"/>
  <c r="AK634" i="5" s="1"/>
  <c r="AK635" i="5" a="1"/>
  <c r="AK635" i="5" s="1"/>
  <c r="AK636" i="5" a="1"/>
  <c r="AK636" i="5" s="1"/>
  <c r="AK637" i="5" a="1"/>
  <c r="AK637" i="5" s="1"/>
  <c r="AK638" i="5" a="1"/>
  <c r="AK638" i="5" s="1"/>
  <c r="AK639" i="5" a="1"/>
  <c r="AK639" i="5" s="1"/>
  <c r="AK640" i="5" a="1"/>
  <c r="AK640" i="5" s="1"/>
  <c r="AK641" i="5" a="1"/>
  <c r="AK641" i="5" s="1"/>
  <c r="AK642" i="5" a="1"/>
  <c r="AK642" i="5" s="1"/>
  <c r="AK643" i="5" a="1"/>
  <c r="AK643" i="5" s="1"/>
  <c r="AK644" i="5" a="1"/>
  <c r="AK644" i="5" s="1"/>
  <c r="AK645" i="5" a="1"/>
  <c r="AK645" i="5" s="1"/>
  <c r="AK646" i="5" a="1"/>
  <c r="AK646" i="5" s="1"/>
  <c r="AK647" i="5" a="1"/>
  <c r="AK647" i="5" s="1"/>
  <c r="AK648" i="5" a="1"/>
  <c r="AK648" i="5" s="1"/>
  <c r="AK649" i="5" a="1"/>
  <c r="AK649" i="5" s="1"/>
  <c r="AK650" i="5" a="1"/>
  <c r="AK650" i="5" s="1"/>
  <c r="AK651" i="5" a="1"/>
  <c r="AK651" i="5" s="1"/>
  <c r="AK652" i="5" a="1"/>
  <c r="AK652" i="5" s="1"/>
  <c r="AK653" i="5" a="1"/>
  <c r="AK653" i="5" s="1"/>
  <c r="AK654" i="5" a="1"/>
  <c r="AK654" i="5" s="1"/>
  <c r="AK655" i="5" a="1"/>
  <c r="AK655" i="5" s="1"/>
  <c r="AK656" i="5" a="1"/>
  <c r="AK656" i="5" s="1"/>
  <c r="AK657" i="5" a="1"/>
  <c r="AK657" i="5" s="1"/>
  <c r="AK658" i="5" a="1"/>
  <c r="AK658" i="5" s="1"/>
  <c r="AK659" i="5" a="1"/>
  <c r="AK659" i="5" s="1"/>
  <c r="AK660" i="5" a="1"/>
  <c r="AK660" i="5" s="1"/>
  <c r="AK661" i="5" a="1"/>
  <c r="AK661" i="5" s="1"/>
  <c r="AK662" i="5" a="1"/>
  <c r="AK662" i="5" s="1"/>
  <c r="AK663" i="5" a="1"/>
  <c r="AK663" i="5" s="1"/>
  <c r="AK664" i="5" a="1"/>
  <c r="AK664" i="5" s="1"/>
  <c r="AK665" i="5" a="1"/>
  <c r="AK665" i="5" s="1"/>
  <c r="AK666" i="5" a="1"/>
  <c r="AK666" i="5" s="1"/>
  <c r="AK667" i="5" a="1"/>
  <c r="AK667" i="5" s="1"/>
  <c r="AK668" i="5" a="1"/>
  <c r="AK668" i="5" s="1"/>
  <c r="AK669" i="5" a="1"/>
  <c r="AK669" i="5" s="1"/>
  <c r="AK670" i="5" a="1"/>
  <c r="AK670" i="5" s="1"/>
  <c r="AK671" i="5" a="1"/>
  <c r="AK671" i="5" s="1"/>
  <c r="AK672" i="5" a="1"/>
  <c r="AK672" i="5" s="1"/>
  <c r="AK673" i="5" a="1"/>
  <c r="AK673" i="5" s="1"/>
  <c r="AK674" i="5" a="1"/>
  <c r="AK674" i="5" s="1"/>
  <c r="AK675" i="5" a="1"/>
  <c r="AK675" i="5" s="1"/>
  <c r="AK676" i="5" a="1"/>
  <c r="AK676" i="5" s="1"/>
  <c r="AK677" i="5" a="1"/>
  <c r="AK677" i="5" s="1"/>
  <c r="AK678" i="5" a="1"/>
  <c r="AK678" i="5" s="1"/>
  <c r="AK679" i="5" a="1"/>
  <c r="AK679" i="5" s="1"/>
  <c r="AK680" i="5" a="1"/>
  <c r="AK680" i="5" s="1"/>
  <c r="AK681" i="5" a="1"/>
  <c r="AK681" i="5" s="1"/>
  <c r="AK682" i="5" a="1"/>
  <c r="AK682" i="5" s="1"/>
  <c r="AK683" i="5" a="1"/>
  <c r="AK683" i="5" s="1"/>
  <c r="AK684" i="5" a="1"/>
  <c r="AK684" i="5" s="1"/>
  <c r="AK685" i="5" a="1"/>
  <c r="AK685" i="5" s="1"/>
  <c r="AK686" i="5" a="1"/>
  <c r="AK686" i="5" s="1"/>
  <c r="AK687" i="5" a="1"/>
  <c r="AK687" i="5" s="1"/>
  <c r="AK688" i="5" a="1"/>
  <c r="AK688" i="5" s="1"/>
  <c r="AK689" i="5" a="1"/>
  <c r="AK689" i="5" s="1"/>
  <c r="AK690" i="5" a="1"/>
  <c r="AK690" i="5" s="1"/>
  <c r="AK691" i="5" a="1"/>
  <c r="AK691" i="5" s="1"/>
  <c r="AK692" i="5" a="1"/>
  <c r="AK692" i="5" s="1"/>
  <c r="AK693" i="5" a="1"/>
  <c r="AK693" i="5" s="1"/>
  <c r="AK694" i="5" a="1"/>
  <c r="AK694" i="5" s="1"/>
  <c r="AK695" i="5" a="1"/>
  <c r="AK695" i="5" s="1"/>
  <c r="AK696" i="5" a="1"/>
  <c r="AK696" i="5" s="1"/>
  <c r="AK697" i="5" a="1"/>
  <c r="AK697" i="5" s="1"/>
  <c r="AK698" i="5" a="1"/>
  <c r="AK698" i="5" s="1"/>
  <c r="AK699" i="5" a="1"/>
  <c r="AK699" i="5" s="1"/>
  <c r="AK700" i="5" a="1"/>
  <c r="AK700" i="5" s="1"/>
  <c r="AK701" i="5" a="1"/>
  <c r="AK701" i="5" s="1"/>
  <c r="AK702" i="5" a="1"/>
  <c r="AK702" i="5" s="1"/>
  <c r="AK703" i="5" a="1"/>
  <c r="AK703" i="5" s="1"/>
  <c r="AK704" i="5" a="1"/>
  <c r="AK704" i="5" s="1"/>
  <c r="AK705" i="5" a="1"/>
  <c r="AK705" i="5" s="1"/>
  <c r="AK706" i="5" a="1"/>
  <c r="AK706" i="5" s="1"/>
  <c r="AK707" i="5" a="1"/>
  <c r="AK707" i="5" s="1"/>
  <c r="AK708" i="5" a="1"/>
  <c r="AK708" i="5" s="1"/>
  <c r="AK709" i="5" a="1"/>
  <c r="AK709" i="5" s="1"/>
  <c r="AK710" i="5" a="1"/>
  <c r="AK710" i="5" s="1"/>
  <c r="AK711" i="5" a="1"/>
  <c r="AK711" i="5" s="1"/>
  <c r="AK712" i="5" a="1"/>
  <c r="AK712" i="5" s="1"/>
  <c r="AK713" i="5" a="1"/>
  <c r="AK713" i="5" s="1"/>
  <c r="AK714" i="5" a="1"/>
  <c r="AK714" i="5" s="1"/>
  <c r="AK715" i="5" a="1"/>
  <c r="AK715" i="5" s="1"/>
  <c r="AK716" i="5" a="1"/>
  <c r="AK716" i="5" s="1"/>
  <c r="AK717" i="5" a="1"/>
  <c r="AK717" i="5" s="1"/>
  <c r="AK718" i="5" a="1"/>
  <c r="AK718" i="5" s="1"/>
  <c r="AK719" i="5" a="1"/>
  <c r="AK719" i="5" s="1"/>
  <c r="AK720" i="5" a="1"/>
  <c r="AK720" i="5" s="1"/>
  <c r="AK721" i="5" a="1"/>
  <c r="AK721" i="5" s="1"/>
  <c r="AK722" i="5" a="1"/>
  <c r="AK722" i="5" s="1"/>
  <c r="AK723" i="5" a="1"/>
  <c r="AK723" i="5" s="1"/>
  <c r="AK724" i="5" a="1"/>
  <c r="AK724" i="5" s="1"/>
  <c r="AK725" i="5" a="1"/>
  <c r="AK725" i="5" s="1"/>
  <c r="AK726" i="5" a="1"/>
  <c r="AK726" i="5" s="1"/>
  <c r="AK727" i="5" a="1"/>
  <c r="AK727" i="5" s="1"/>
  <c r="AK728" i="5" a="1"/>
  <c r="AK728" i="5" s="1"/>
  <c r="AK729" i="5" a="1"/>
  <c r="AK729" i="5" s="1"/>
  <c r="AK730" i="5" a="1"/>
  <c r="AK730" i="5" s="1"/>
  <c r="AK731" i="5" a="1"/>
  <c r="AK731" i="5" s="1"/>
  <c r="AK732" i="5" a="1"/>
  <c r="AK732" i="5" s="1"/>
  <c r="AK733" i="5" a="1"/>
  <c r="AK733" i="5" s="1"/>
  <c r="AK734" i="5" a="1"/>
  <c r="AK734" i="5" s="1"/>
  <c r="AK735" i="5" a="1"/>
  <c r="AK735" i="5" s="1"/>
  <c r="AK736" i="5" a="1"/>
  <c r="AK736" i="5" s="1"/>
  <c r="AK737" i="5" a="1"/>
  <c r="AK737" i="5" s="1"/>
  <c r="AK738" i="5" a="1"/>
  <c r="AK738" i="5" s="1"/>
  <c r="AK739" i="5" a="1"/>
  <c r="AK739" i="5" s="1"/>
  <c r="AK740" i="5" a="1"/>
  <c r="AK740" i="5" s="1"/>
  <c r="AK741" i="5" a="1"/>
  <c r="AK741" i="5" s="1"/>
  <c r="AK742" i="5" a="1"/>
  <c r="AK742" i="5" s="1"/>
  <c r="AK743" i="5" a="1"/>
  <c r="AK743" i="5" s="1"/>
  <c r="AK744" i="5" a="1"/>
  <c r="AK744" i="5" s="1"/>
  <c r="AK745" i="5" a="1"/>
  <c r="AK745" i="5" s="1"/>
  <c r="AK746" i="5" a="1"/>
  <c r="AK746" i="5" s="1"/>
  <c r="AK747" i="5" a="1"/>
  <c r="AK747" i="5" s="1"/>
  <c r="AK748" i="5" a="1"/>
  <c r="AK748" i="5" s="1"/>
  <c r="AK749" i="5" a="1"/>
  <c r="AK749" i="5" s="1"/>
  <c r="AK750" i="5" a="1"/>
  <c r="AK750" i="5" s="1"/>
  <c r="AK751" i="5" a="1"/>
  <c r="AK751" i="5" s="1"/>
  <c r="AK752" i="5" a="1"/>
  <c r="AK752" i="5" s="1"/>
  <c r="AK753" i="5" a="1"/>
  <c r="AK753" i="5" s="1"/>
  <c r="AK754" i="5" a="1"/>
  <c r="AK754" i="5" s="1"/>
  <c r="AK755" i="5" a="1"/>
  <c r="AK755" i="5" s="1"/>
  <c r="AK756" i="5" a="1"/>
  <c r="AK756" i="5" s="1"/>
  <c r="AK757" i="5" a="1"/>
  <c r="AK757" i="5" s="1"/>
  <c r="AK758" i="5" a="1"/>
  <c r="AK758" i="5" s="1"/>
  <c r="AK759" i="5" a="1"/>
  <c r="AK759" i="5" s="1"/>
  <c r="AK760" i="5" a="1"/>
  <c r="AK760" i="5" s="1"/>
  <c r="AK761" i="5" a="1"/>
  <c r="AK761" i="5" s="1"/>
  <c r="AK762" i="5" a="1"/>
  <c r="AK762" i="5" s="1"/>
  <c r="AK763" i="5" a="1"/>
  <c r="AK763" i="5" s="1"/>
  <c r="AK764" i="5" a="1"/>
  <c r="AK764" i="5" s="1"/>
  <c r="AK765" i="5" a="1"/>
  <c r="AK765" i="5" s="1"/>
  <c r="AK766" i="5" a="1"/>
  <c r="AK766" i="5" s="1"/>
  <c r="AK767" i="5" a="1"/>
  <c r="AK767" i="5" s="1"/>
  <c r="AK768" i="5" a="1"/>
  <c r="AK768" i="5" s="1"/>
  <c r="AK769" i="5" a="1"/>
  <c r="AK769" i="5" s="1"/>
  <c r="AK770" i="5" a="1"/>
  <c r="AK770" i="5" s="1"/>
  <c r="AK771" i="5" a="1"/>
  <c r="AK771" i="5" s="1"/>
  <c r="AK772" i="5" a="1"/>
  <c r="AK772" i="5" s="1"/>
  <c r="AK773" i="5" a="1"/>
  <c r="AK773" i="5" s="1"/>
  <c r="AK774" i="5" a="1"/>
  <c r="AK774" i="5" s="1"/>
  <c r="AK775" i="5" a="1"/>
  <c r="AK775" i="5" s="1"/>
  <c r="AK776" i="5" a="1"/>
  <c r="AK776" i="5" s="1"/>
  <c r="AK777" i="5" a="1"/>
  <c r="AK777" i="5" s="1"/>
  <c r="AK778" i="5" a="1"/>
  <c r="AK778" i="5" s="1"/>
  <c r="AK779" i="5" a="1"/>
  <c r="AK779" i="5" s="1"/>
  <c r="AK780" i="5" a="1"/>
  <c r="AK780" i="5" s="1"/>
  <c r="AK781" i="5" a="1"/>
  <c r="AK781" i="5" s="1"/>
  <c r="AK782" i="5" a="1"/>
  <c r="AK782" i="5" s="1"/>
  <c r="AK783" i="5" a="1"/>
  <c r="AK783" i="5" s="1"/>
  <c r="AK784" i="5" a="1"/>
  <c r="AK784" i="5" s="1"/>
  <c r="AK785" i="5" a="1"/>
  <c r="AK785" i="5" s="1"/>
  <c r="AK786" i="5" a="1"/>
  <c r="AK786" i="5" s="1"/>
  <c r="AK787" i="5" a="1"/>
  <c r="AK787" i="5" s="1"/>
  <c r="AK788" i="5" a="1"/>
  <c r="AK788" i="5" s="1"/>
  <c r="AK789" i="5" a="1"/>
  <c r="AK789" i="5" s="1"/>
  <c r="AK790" i="5" a="1"/>
  <c r="AK790" i="5" s="1"/>
  <c r="AK791" i="5" a="1"/>
  <c r="AK791" i="5" s="1"/>
  <c r="AK792" i="5" a="1"/>
  <c r="AK792" i="5" s="1"/>
  <c r="AK793" i="5" a="1"/>
  <c r="AK793" i="5" s="1"/>
  <c r="AK794" i="5" a="1"/>
  <c r="AK794" i="5" s="1"/>
  <c r="AK795" i="5" a="1"/>
  <c r="AK795" i="5" s="1"/>
  <c r="AK796" i="5" a="1"/>
  <c r="AK796" i="5" s="1"/>
  <c r="AK797" i="5" a="1"/>
  <c r="AK797" i="5" s="1"/>
  <c r="AK798" i="5" a="1"/>
  <c r="AK798" i="5" s="1"/>
  <c r="AK799" i="5" a="1"/>
  <c r="AK799" i="5" s="1"/>
  <c r="AK800" i="5" a="1"/>
  <c r="AK800" i="5" s="1"/>
  <c r="AK801" i="5" a="1"/>
  <c r="AK801" i="5" s="1"/>
  <c r="AK802" i="5" a="1"/>
  <c r="AK802" i="5" s="1"/>
  <c r="AK803" i="5" a="1"/>
  <c r="AK803" i="5" s="1"/>
  <c r="AK804" i="5" a="1"/>
  <c r="AK804" i="5" s="1"/>
  <c r="AK805" i="5" a="1"/>
  <c r="AK805" i="5" s="1"/>
  <c r="AK806" i="5" a="1"/>
  <c r="AK806" i="5" s="1"/>
  <c r="AK807" i="5" a="1"/>
  <c r="AK807" i="5" s="1"/>
  <c r="AK808" i="5" a="1"/>
  <c r="AK808" i="5" s="1"/>
  <c r="AK809" i="5" a="1"/>
  <c r="AK809" i="5" s="1"/>
  <c r="AK810" i="5" a="1"/>
  <c r="AK810" i="5" s="1"/>
  <c r="AK811" i="5" a="1"/>
  <c r="AK811" i="5" s="1"/>
  <c r="AK812" i="5" a="1"/>
  <c r="AK812" i="5" s="1"/>
  <c r="AK813" i="5" a="1"/>
  <c r="AK813" i="5" s="1"/>
  <c r="AK814" i="5" a="1"/>
  <c r="AK814" i="5" s="1"/>
  <c r="AK815" i="5" a="1"/>
  <c r="AK815" i="5" s="1"/>
  <c r="AK816" i="5" a="1"/>
  <c r="AK816" i="5" s="1"/>
  <c r="AK817" i="5" a="1"/>
  <c r="AK817" i="5" s="1"/>
  <c r="AK818" i="5" a="1"/>
  <c r="AK818" i="5" s="1"/>
  <c r="AK819" i="5" a="1"/>
  <c r="AK819" i="5" s="1"/>
  <c r="AK820" i="5" a="1"/>
  <c r="AK820" i="5" s="1"/>
  <c r="AK821" i="5" a="1"/>
  <c r="AK821" i="5" s="1"/>
  <c r="AK822" i="5" a="1"/>
  <c r="AK822" i="5" s="1"/>
  <c r="AK823" i="5" a="1"/>
  <c r="AK823" i="5" s="1"/>
  <c r="AK824" i="5" a="1"/>
  <c r="AK824" i="5" s="1"/>
  <c r="AK825" i="5" a="1"/>
  <c r="AK825" i="5" s="1"/>
  <c r="AK826" i="5" a="1"/>
  <c r="AK826" i="5" s="1"/>
  <c r="AK827" i="5" a="1"/>
  <c r="AK827" i="5" s="1"/>
  <c r="AK828" i="5" a="1"/>
  <c r="AK828" i="5" s="1"/>
  <c r="AK829" i="5" a="1"/>
  <c r="AK829" i="5" s="1"/>
  <c r="AK830" i="5" a="1"/>
  <c r="AK830" i="5" s="1"/>
  <c r="AK831" i="5" a="1"/>
  <c r="AK831" i="5" s="1"/>
  <c r="AK832" i="5" a="1"/>
  <c r="AK832" i="5" s="1"/>
  <c r="AK833" i="5" a="1"/>
  <c r="AK833" i="5" s="1"/>
  <c r="AK834" i="5" a="1"/>
  <c r="AK834" i="5" s="1"/>
  <c r="AK835" i="5" a="1"/>
  <c r="AK835" i="5" s="1"/>
  <c r="AK836" i="5" a="1"/>
  <c r="AK836" i="5" s="1"/>
  <c r="AK837" i="5" a="1"/>
  <c r="AK837" i="5" s="1"/>
  <c r="AK838" i="5" a="1"/>
  <c r="AK838" i="5" s="1"/>
  <c r="AK839" i="5" a="1"/>
  <c r="AK839" i="5" s="1"/>
  <c r="AK840" i="5" a="1"/>
  <c r="AK840" i="5" s="1"/>
  <c r="AK841" i="5" a="1"/>
  <c r="AK841" i="5" s="1"/>
  <c r="AK842" i="5" a="1"/>
  <c r="AK842" i="5" s="1"/>
  <c r="AK843" i="5" a="1"/>
  <c r="AK843" i="5" s="1"/>
  <c r="AK844" i="5" a="1"/>
  <c r="AK844" i="5" s="1"/>
  <c r="AK845" i="5" a="1"/>
  <c r="AK845" i="5" s="1"/>
  <c r="AK846" i="5" a="1"/>
  <c r="AK846" i="5" s="1"/>
  <c r="AK847" i="5" a="1"/>
  <c r="AK847" i="5" s="1"/>
  <c r="AK848" i="5" a="1"/>
  <c r="AK848" i="5" s="1"/>
  <c r="AK849" i="5" a="1"/>
  <c r="AK849" i="5" s="1"/>
  <c r="AK850" i="5" a="1"/>
  <c r="AK850" i="5" s="1"/>
  <c r="AK851" i="5" a="1"/>
  <c r="AK851" i="5" s="1"/>
  <c r="AK852" i="5" a="1"/>
  <c r="AK852" i="5" s="1"/>
  <c r="AK853" i="5" a="1"/>
  <c r="AK853" i="5" s="1"/>
  <c r="AK854" i="5" a="1"/>
  <c r="AK854" i="5" s="1"/>
  <c r="AK855" i="5" a="1"/>
  <c r="AK855" i="5" s="1"/>
  <c r="AK856" i="5" a="1"/>
  <c r="AK856" i="5" s="1"/>
  <c r="AK857" i="5" a="1"/>
  <c r="AK857" i="5" s="1"/>
  <c r="AK858" i="5" a="1"/>
  <c r="AK858" i="5" s="1"/>
  <c r="AK859" i="5" a="1"/>
  <c r="AK859" i="5" s="1"/>
  <c r="AK860" i="5" a="1"/>
  <c r="AK860" i="5" s="1"/>
  <c r="AK861" i="5" a="1"/>
  <c r="AK861" i="5" s="1"/>
  <c r="AK862" i="5" a="1"/>
  <c r="AK862" i="5" s="1"/>
  <c r="AK863" i="5" a="1"/>
  <c r="AK863" i="5" s="1"/>
  <c r="AK864" i="5" a="1"/>
  <c r="AK864" i="5" s="1"/>
  <c r="AK865" i="5" a="1"/>
  <c r="AK865" i="5" s="1"/>
  <c r="AK866" i="5" a="1"/>
  <c r="AK866" i="5" s="1"/>
  <c r="AK867" i="5" a="1"/>
  <c r="AK867" i="5" s="1"/>
  <c r="AK868" i="5" a="1"/>
  <c r="AK868" i="5" s="1"/>
  <c r="AK869" i="5" a="1"/>
  <c r="AK869" i="5" s="1"/>
  <c r="AK870" i="5" a="1"/>
  <c r="AK870" i="5" s="1"/>
  <c r="AK871" i="5" a="1"/>
  <c r="AK871" i="5" s="1"/>
  <c r="AK872" i="5" a="1"/>
  <c r="AK872" i="5" s="1"/>
  <c r="AK873" i="5" a="1"/>
  <c r="AK873" i="5" s="1"/>
  <c r="AK874" i="5" a="1"/>
  <c r="AK874" i="5" s="1"/>
  <c r="AK875" i="5" a="1"/>
  <c r="AK875" i="5" s="1"/>
  <c r="AK876" i="5" a="1"/>
  <c r="AK876" i="5" s="1"/>
  <c r="AK877" i="5" a="1"/>
  <c r="AK877" i="5" s="1"/>
  <c r="AK878" i="5" a="1"/>
  <c r="AK878" i="5" s="1"/>
  <c r="AK879" i="5" a="1"/>
  <c r="AK879" i="5" s="1"/>
  <c r="AK880" i="5" a="1"/>
  <c r="AK880" i="5" s="1"/>
  <c r="AK881" i="5" a="1"/>
  <c r="AK881" i="5" s="1"/>
  <c r="AK882" i="5" a="1"/>
  <c r="AK882" i="5" s="1"/>
  <c r="AK883" i="5" a="1"/>
  <c r="AK883" i="5" s="1"/>
  <c r="AK884" i="5" a="1"/>
  <c r="AK884" i="5" s="1"/>
  <c r="AK885" i="5" a="1"/>
  <c r="AK885" i="5" s="1"/>
  <c r="AK886" i="5" a="1"/>
  <c r="AK886" i="5" s="1"/>
  <c r="AK887" i="5" a="1"/>
  <c r="AK887" i="5" s="1"/>
  <c r="AK888" i="5" a="1"/>
  <c r="AK888" i="5" s="1"/>
  <c r="AK889" i="5" a="1"/>
  <c r="AK889" i="5" s="1"/>
  <c r="AK890" i="5" a="1"/>
  <c r="AK890" i="5" s="1"/>
  <c r="AK891" i="5" a="1"/>
  <c r="AK891" i="5" s="1"/>
  <c r="AK892" i="5" a="1"/>
  <c r="AK892" i="5" s="1"/>
  <c r="AK893" i="5" a="1"/>
  <c r="AK893" i="5" s="1"/>
  <c r="AK894" i="5" a="1"/>
  <c r="AK894" i="5" s="1"/>
  <c r="AK895" i="5" a="1"/>
  <c r="AK895" i="5" s="1"/>
  <c r="AK896" i="5" a="1"/>
  <c r="AK896" i="5" s="1"/>
  <c r="AK897" i="5" a="1"/>
  <c r="AK897" i="5" s="1"/>
  <c r="AK898" i="5" a="1"/>
  <c r="AK898" i="5" s="1"/>
  <c r="AK899" i="5" a="1"/>
  <c r="AK899" i="5" s="1"/>
  <c r="AK900" i="5" a="1"/>
  <c r="AK900" i="5" s="1"/>
  <c r="AK901" i="5" a="1"/>
  <c r="AK901" i="5" s="1"/>
  <c r="AK902" i="5" a="1"/>
  <c r="AK902" i="5" s="1"/>
  <c r="AK903" i="5" a="1"/>
  <c r="AK903" i="5" s="1"/>
  <c r="AK904" i="5" a="1"/>
  <c r="AK904" i="5" s="1"/>
  <c r="AK905" i="5" a="1"/>
  <c r="AK905" i="5" s="1"/>
  <c r="AK906" i="5" a="1"/>
  <c r="AK906" i="5" s="1"/>
  <c r="AK907" i="5" a="1"/>
  <c r="AK907" i="5" s="1"/>
  <c r="AK908" i="5" a="1"/>
  <c r="AK908" i="5" s="1"/>
  <c r="AK909" i="5" a="1"/>
  <c r="AK909" i="5" s="1"/>
  <c r="AK910" i="5" a="1"/>
  <c r="AK910" i="5" s="1"/>
  <c r="AK911" i="5" a="1"/>
  <c r="AK911" i="5" s="1"/>
  <c r="AK912" i="5" a="1"/>
  <c r="AK912" i="5" s="1"/>
  <c r="AK913" i="5" a="1"/>
  <c r="AK913" i="5" s="1"/>
  <c r="AK914" i="5" a="1"/>
  <c r="AK914" i="5" s="1"/>
  <c r="AK915" i="5" a="1"/>
  <c r="AK915" i="5" s="1"/>
  <c r="AK916" i="5" a="1"/>
  <c r="AK916" i="5" s="1"/>
  <c r="AK917" i="5" a="1"/>
  <c r="AK917" i="5" s="1"/>
  <c r="AK918" i="5" a="1"/>
  <c r="AK918" i="5" s="1"/>
  <c r="AK919" i="5" a="1"/>
  <c r="AK919" i="5" s="1"/>
  <c r="AK920" i="5" a="1"/>
  <c r="AK920" i="5" s="1"/>
  <c r="AK921" i="5" a="1"/>
  <c r="AK921" i="5" s="1"/>
  <c r="AK922" i="5" a="1"/>
  <c r="AK922" i="5" s="1"/>
  <c r="AK923" i="5" a="1"/>
  <c r="AK923" i="5" s="1"/>
  <c r="AK924" i="5" a="1"/>
  <c r="AK924" i="5" s="1"/>
  <c r="AK925" i="5" a="1"/>
  <c r="AK925" i="5" s="1"/>
  <c r="AK926" i="5" a="1"/>
  <c r="AK926" i="5" s="1"/>
  <c r="AK927" i="5" a="1"/>
  <c r="AK927" i="5" s="1"/>
  <c r="AK928" i="5" a="1"/>
  <c r="AK928" i="5" s="1"/>
  <c r="AK929" i="5" a="1"/>
  <c r="AK929" i="5" s="1"/>
  <c r="AK930" i="5" a="1"/>
  <c r="AK930" i="5" s="1"/>
  <c r="AK931" i="5" a="1"/>
  <c r="AK931" i="5" s="1"/>
  <c r="AK932" i="5" a="1"/>
  <c r="AK932" i="5" s="1"/>
  <c r="AK933" i="5" a="1"/>
  <c r="AK933" i="5" s="1"/>
  <c r="AK934" i="5" a="1"/>
  <c r="AK934" i="5" s="1"/>
  <c r="AK935" i="5" a="1"/>
  <c r="AK935" i="5" s="1"/>
  <c r="AK936" i="5" a="1"/>
  <c r="AK936" i="5" s="1"/>
  <c r="AK937" i="5" a="1"/>
  <c r="AK937" i="5" s="1"/>
  <c r="AK938" i="5" a="1"/>
  <c r="AK938" i="5" s="1"/>
  <c r="AK939" i="5" a="1"/>
  <c r="AK939" i="5" s="1"/>
  <c r="AK940" i="5" a="1"/>
  <c r="AK940" i="5" s="1"/>
  <c r="AK941" i="5" a="1"/>
  <c r="AK941" i="5" s="1"/>
  <c r="AK942" i="5" a="1"/>
  <c r="AK942" i="5" s="1"/>
  <c r="AK943" i="5" a="1"/>
  <c r="AK943" i="5" s="1"/>
  <c r="AK944" i="5" a="1"/>
  <c r="AK944" i="5" s="1"/>
  <c r="AK945" i="5" a="1"/>
  <c r="AK945" i="5" s="1"/>
  <c r="AK946" i="5" a="1"/>
  <c r="AK946" i="5" s="1"/>
  <c r="AK947" i="5" a="1"/>
  <c r="AK947" i="5" s="1"/>
  <c r="AK948" i="5" a="1"/>
  <c r="AK948" i="5" s="1"/>
  <c r="AK949" i="5" a="1"/>
  <c r="AK949" i="5" s="1"/>
  <c r="AK950" i="5" a="1"/>
  <c r="AK950" i="5" s="1"/>
  <c r="AK951" i="5" a="1"/>
  <c r="AK951" i="5" s="1"/>
  <c r="AK952" i="5" a="1"/>
  <c r="AK952" i="5" s="1"/>
  <c r="AK953" i="5" a="1"/>
  <c r="AK953" i="5" s="1"/>
  <c r="AK954" i="5" a="1"/>
  <c r="AK954" i="5" s="1"/>
  <c r="AK955" i="5" a="1"/>
  <c r="AK955" i="5" s="1"/>
  <c r="AK956" i="5" a="1"/>
  <c r="AK956" i="5" s="1"/>
  <c r="AK957" i="5" a="1"/>
  <c r="AK957" i="5" s="1"/>
  <c r="AK958" i="5" a="1"/>
  <c r="AK958" i="5" s="1"/>
  <c r="AK959" i="5" a="1"/>
  <c r="AK959" i="5" s="1"/>
  <c r="AK960" i="5" a="1"/>
  <c r="AK960" i="5" s="1"/>
  <c r="AK961" i="5" a="1"/>
  <c r="AK961" i="5" s="1"/>
  <c r="AK962" i="5" a="1"/>
  <c r="AK962" i="5" s="1"/>
  <c r="AK963" i="5" a="1"/>
  <c r="AK963" i="5" s="1"/>
  <c r="AK964" i="5" a="1"/>
  <c r="AK964" i="5" s="1"/>
  <c r="AK965" i="5" a="1"/>
  <c r="AK965" i="5" s="1"/>
  <c r="AK966" i="5" a="1"/>
  <c r="AK966" i="5" s="1"/>
  <c r="AK967" i="5" a="1"/>
  <c r="AK967" i="5" s="1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174" i="5"/>
  <c r="AJ175" i="5"/>
  <c r="AJ176" i="5"/>
  <c r="AJ177" i="5"/>
  <c r="AJ178" i="5"/>
  <c r="AJ179" i="5"/>
  <c r="AJ180" i="5"/>
  <c r="AJ181" i="5"/>
  <c r="AJ182" i="5"/>
  <c r="AJ183" i="5"/>
  <c r="AJ184" i="5"/>
  <c r="AJ185" i="5"/>
  <c r="AJ186" i="5"/>
  <c r="AJ187" i="5"/>
  <c r="AJ188" i="5"/>
  <c r="AJ189" i="5"/>
  <c r="AJ190" i="5"/>
  <c r="AJ191" i="5"/>
  <c r="AJ192" i="5"/>
  <c r="AJ193" i="5"/>
  <c r="AJ194" i="5"/>
  <c r="AJ195" i="5"/>
  <c r="AJ196" i="5"/>
  <c r="AJ197" i="5"/>
  <c r="AJ198" i="5"/>
  <c r="AJ199" i="5"/>
  <c r="AJ200" i="5"/>
  <c r="AJ201" i="5"/>
  <c r="AJ202" i="5"/>
  <c r="AJ203" i="5"/>
  <c r="AJ204" i="5"/>
  <c r="AJ205" i="5"/>
  <c r="AJ206" i="5"/>
  <c r="AJ207" i="5"/>
  <c r="AJ208" i="5"/>
  <c r="AJ209" i="5"/>
  <c r="AJ210" i="5"/>
  <c r="AJ211" i="5"/>
  <c r="AJ212" i="5"/>
  <c r="AJ213" i="5"/>
  <c r="AJ214" i="5"/>
  <c r="AJ215" i="5"/>
  <c r="AJ216" i="5"/>
  <c r="AJ217" i="5"/>
  <c r="AJ218" i="5"/>
  <c r="AJ219" i="5"/>
  <c r="AJ220" i="5"/>
  <c r="AJ221" i="5"/>
  <c r="AJ222" i="5"/>
  <c r="AJ223" i="5"/>
  <c r="AJ224" i="5"/>
  <c r="AJ225" i="5"/>
  <c r="AJ226" i="5"/>
  <c r="AJ227" i="5"/>
  <c r="AJ228" i="5"/>
  <c r="AJ229" i="5"/>
  <c r="AJ230" i="5"/>
  <c r="AJ231" i="5"/>
  <c r="AJ232" i="5"/>
  <c r="AJ233" i="5"/>
  <c r="AJ234" i="5"/>
  <c r="AJ235" i="5"/>
  <c r="AJ236" i="5"/>
  <c r="AJ237" i="5"/>
  <c r="AJ238" i="5"/>
  <c r="AJ239" i="5"/>
  <c r="AJ240" i="5"/>
  <c r="AJ241" i="5"/>
  <c r="AJ242" i="5"/>
  <c r="AJ243" i="5"/>
  <c r="AJ244" i="5"/>
  <c r="AJ245" i="5"/>
  <c r="AJ246" i="5"/>
  <c r="AJ247" i="5"/>
  <c r="AJ248" i="5"/>
  <c r="AJ249" i="5"/>
  <c r="AJ250" i="5"/>
  <c r="AJ251" i="5"/>
  <c r="AJ252" i="5"/>
  <c r="AJ253" i="5"/>
  <c r="AJ254" i="5"/>
  <c r="AJ255" i="5"/>
  <c r="AJ256" i="5"/>
  <c r="AJ257" i="5"/>
  <c r="AJ258" i="5"/>
  <c r="AJ259" i="5"/>
  <c r="AJ260" i="5"/>
  <c r="AJ261" i="5"/>
  <c r="AJ262" i="5"/>
  <c r="AJ263" i="5"/>
  <c r="AJ264" i="5"/>
  <c r="AJ265" i="5"/>
  <c r="AJ266" i="5"/>
  <c r="AJ267" i="5"/>
  <c r="AJ268" i="5"/>
  <c r="AJ269" i="5"/>
  <c r="AJ270" i="5"/>
  <c r="AJ271" i="5"/>
  <c r="AJ272" i="5"/>
  <c r="AJ273" i="5"/>
  <c r="AJ274" i="5"/>
  <c r="AJ275" i="5"/>
  <c r="AJ276" i="5"/>
  <c r="AJ277" i="5"/>
  <c r="AJ278" i="5"/>
  <c r="AJ279" i="5"/>
  <c r="AJ280" i="5"/>
  <c r="AJ281" i="5"/>
  <c r="AJ282" i="5"/>
  <c r="AJ283" i="5"/>
  <c r="AJ284" i="5"/>
  <c r="AJ285" i="5"/>
  <c r="AJ286" i="5"/>
  <c r="AJ287" i="5"/>
  <c r="AJ288" i="5"/>
  <c r="AJ289" i="5"/>
  <c r="AJ290" i="5"/>
  <c r="AJ291" i="5"/>
  <c r="AJ292" i="5"/>
  <c r="AJ293" i="5"/>
  <c r="AJ294" i="5"/>
  <c r="AJ295" i="5"/>
  <c r="AJ296" i="5"/>
  <c r="AJ297" i="5"/>
  <c r="AJ298" i="5"/>
  <c r="AJ299" i="5"/>
  <c r="AJ300" i="5"/>
  <c r="AJ301" i="5"/>
  <c r="AJ302" i="5"/>
  <c r="AJ303" i="5"/>
  <c r="AJ304" i="5"/>
  <c r="AJ305" i="5"/>
  <c r="AJ306" i="5"/>
  <c r="AJ307" i="5"/>
  <c r="AJ308" i="5"/>
  <c r="AJ309" i="5"/>
  <c r="AJ310" i="5"/>
  <c r="AJ311" i="5"/>
  <c r="AJ312" i="5"/>
  <c r="AJ313" i="5"/>
  <c r="AJ314" i="5"/>
  <c r="AJ315" i="5"/>
  <c r="AJ316" i="5"/>
  <c r="AJ317" i="5"/>
  <c r="AJ318" i="5"/>
  <c r="AJ319" i="5"/>
  <c r="AJ320" i="5"/>
  <c r="AJ321" i="5"/>
  <c r="AJ322" i="5"/>
  <c r="AJ323" i="5"/>
  <c r="AJ324" i="5"/>
  <c r="AJ325" i="5"/>
  <c r="AJ326" i="5"/>
  <c r="AJ327" i="5"/>
  <c r="AJ328" i="5"/>
  <c r="AJ329" i="5"/>
  <c r="AJ330" i="5"/>
  <c r="AJ331" i="5"/>
  <c r="AJ332" i="5"/>
  <c r="AJ333" i="5"/>
  <c r="AJ334" i="5"/>
  <c r="AJ335" i="5"/>
  <c r="AJ336" i="5"/>
  <c r="AJ337" i="5"/>
  <c r="AJ338" i="5"/>
  <c r="AJ339" i="5"/>
  <c r="AJ340" i="5"/>
  <c r="AJ341" i="5"/>
  <c r="AJ342" i="5"/>
  <c r="AJ343" i="5"/>
  <c r="AJ344" i="5"/>
  <c r="AJ345" i="5"/>
  <c r="AJ346" i="5"/>
  <c r="AJ347" i="5"/>
  <c r="AJ348" i="5"/>
  <c r="AJ349" i="5"/>
  <c r="AJ350" i="5"/>
  <c r="AJ351" i="5"/>
  <c r="AJ352" i="5"/>
  <c r="AJ353" i="5"/>
  <c r="AJ354" i="5"/>
  <c r="AJ355" i="5"/>
  <c r="AJ356" i="5"/>
  <c r="AJ357" i="5"/>
  <c r="AJ358" i="5"/>
  <c r="AJ359" i="5"/>
  <c r="AJ360" i="5"/>
  <c r="AJ361" i="5"/>
  <c r="AJ362" i="5"/>
  <c r="AJ363" i="5"/>
  <c r="AJ364" i="5"/>
  <c r="AJ365" i="5"/>
  <c r="AJ366" i="5"/>
  <c r="AJ367" i="5"/>
  <c r="AJ368" i="5"/>
  <c r="AJ369" i="5"/>
  <c r="AJ370" i="5"/>
  <c r="AJ371" i="5"/>
  <c r="AJ372" i="5"/>
  <c r="AJ373" i="5"/>
  <c r="AJ374" i="5"/>
  <c r="AJ375" i="5"/>
  <c r="AJ376" i="5"/>
  <c r="AJ377" i="5"/>
  <c r="AJ378" i="5"/>
  <c r="AJ379" i="5"/>
  <c r="AJ380" i="5"/>
  <c r="AJ381" i="5"/>
  <c r="AJ382" i="5"/>
  <c r="AJ383" i="5"/>
  <c r="AJ384" i="5"/>
  <c r="AJ385" i="5"/>
  <c r="AJ386" i="5"/>
  <c r="AJ387" i="5"/>
  <c r="AJ388" i="5"/>
  <c r="AJ389" i="5"/>
  <c r="AJ390" i="5"/>
  <c r="AJ391" i="5"/>
  <c r="AJ392" i="5"/>
  <c r="AJ393" i="5"/>
  <c r="AJ394" i="5"/>
  <c r="AJ395" i="5"/>
  <c r="AJ396" i="5"/>
  <c r="AJ397" i="5"/>
  <c r="AJ398" i="5"/>
  <c r="AJ399" i="5"/>
  <c r="AJ400" i="5"/>
  <c r="AJ401" i="5"/>
  <c r="AJ402" i="5"/>
  <c r="AJ403" i="5"/>
  <c r="AJ404" i="5"/>
  <c r="AJ405" i="5"/>
  <c r="AJ406" i="5"/>
  <c r="AJ407" i="5"/>
  <c r="AJ408" i="5"/>
  <c r="AJ409" i="5"/>
  <c r="AJ410" i="5"/>
  <c r="AJ411" i="5"/>
  <c r="AJ412" i="5"/>
  <c r="AJ413" i="5"/>
  <c r="AJ414" i="5"/>
  <c r="AJ415" i="5"/>
  <c r="AJ416" i="5"/>
  <c r="AJ417" i="5"/>
  <c r="AJ418" i="5"/>
  <c r="AJ419" i="5"/>
  <c r="AJ420" i="5"/>
  <c r="AJ421" i="5"/>
  <c r="AJ422" i="5"/>
  <c r="AJ423" i="5"/>
  <c r="AJ424" i="5"/>
  <c r="AJ425" i="5"/>
  <c r="AJ426" i="5"/>
  <c r="AJ427" i="5"/>
  <c r="AJ428" i="5"/>
  <c r="AJ429" i="5"/>
  <c r="AJ430" i="5"/>
  <c r="AJ431" i="5"/>
  <c r="AJ432" i="5"/>
  <c r="AJ433" i="5"/>
  <c r="AJ434" i="5"/>
  <c r="AJ435" i="5"/>
  <c r="AJ436" i="5"/>
  <c r="AJ437" i="5"/>
  <c r="AJ438" i="5"/>
  <c r="AJ439" i="5"/>
  <c r="AJ440" i="5"/>
  <c r="AJ441" i="5"/>
  <c r="AJ442" i="5"/>
  <c r="AJ443" i="5"/>
  <c r="AJ444" i="5"/>
  <c r="AJ445" i="5"/>
  <c r="AJ446" i="5"/>
  <c r="AJ447" i="5"/>
  <c r="AJ448" i="5"/>
  <c r="AJ449" i="5"/>
  <c r="AJ450" i="5"/>
  <c r="AJ451" i="5"/>
  <c r="AJ452" i="5"/>
  <c r="AJ453" i="5"/>
  <c r="AJ454" i="5"/>
  <c r="AJ455" i="5"/>
  <c r="AJ456" i="5"/>
  <c r="AJ457" i="5"/>
  <c r="AJ458" i="5"/>
  <c r="AJ459" i="5"/>
  <c r="AJ460" i="5"/>
  <c r="AJ461" i="5"/>
  <c r="AJ462" i="5"/>
  <c r="AJ463" i="5"/>
  <c r="AJ464" i="5"/>
  <c r="AJ465" i="5"/>
  <c r="AJ466" i="5"/>
  <c r="AJ467" i="5"/>
  <c r="AJ468" i="5"/>
  <c r="AJ469" i="5"/>
  <c r="AJ470" i="5"/>
  <c r="AJ471" i="5"/>
  <c r="AJ472" i="5"/>
  <c r="AJ473" i="5"/>
  <c r="AJ474" i="5"/>
  <c r="AJ475" i="5"/>
  <c r="AJ476" i="5"/>
  <c r="AJ477" i="5"/>
  <c r="AJ478" i="5"/>
  <c r="AJ479" i="5"/>
  <c r="AJ480" i="5"/>
  <c r="AJ481" i="5"/>
  <c r="AJ482" i="5"/>
  <c r="AJ483" i="5"/>
  <c r="AJ484" i="5"/>
  <c r="AJ485" i="5"/>
  <c r="AJ486" i="5"/>
  <c r="AJ487" i="5"/>
  <c r="AJ488" i="5"/>
  <c r="AJ489" i="5"/>
  <c r="AJ490" i="5"/>
  <c r="AJ491" i="5"/>
  <c r="AJ492" i="5"/>
  <c r="AJ493" i="5"/>
  <c r="AJ494" i="5"/>
  <c r="AJ495" i="5"/>
  <c r="AJ496" i="5"/>
  <c r="AJ497" i="5"/>
  <c r="AJ498" i="5"/>
  <c r="AJ499" i="5"/>
  <c r="AJ500" i="5"/>
  <c r="AJ501" i="5"/>
  <c r="AJ502" i="5"/>
  <c r="AJ503" i="5"/>
  <c r="AJ504" i="5"/>
  <c r="AJ505" i="5"/>
  <c r="AJ506" i="5"/>
  <c r="AJ507" i="5"/>
  <c r="AJ508" i="5"/>
  <c r="AJ509" i="5"/>
  <c r="AJ510" i="5"/>
  <c r="AJ511" i="5"/>
  <c r="AJ512" i="5"/>
  <c r="AJ513" i="5"/>
  <c r="AJ514" i="5"/>
  <c r="AJ515" i="5"/>
  <c r="AJ516" i="5"/>
  <c r="AJ517" i="5"/>
  <c r="AJ518" i="5"/>
  <c r="AJ519" i="5"/>
  <c r="AJ520" i="5"/>
  <c r="AJ521" i="5"/>
  <c r="AJ522" i="5"/>
  <c r="AJ523" i="5"/>
  <c r="AJ524" i="5"/>
  <c r="AJ525" i="5"/>
  <c r="AJ526" i="5"/>
  <c r="AJ527" i="5"/>
  <c r="AJ528" i="5"/>
  <c r="AJ529" i="5"/>
  <c r="AJ530" i="5"/>
  <c r="AJ531" i="5"/>
  <c r="AJ532" i="5"/>
  <c r="AJ533" i="5"/>
  <c r="AJ534" i="5"/>
  <c r="AJ535" i="5"/>
  <c r="AJ536" i="5"/>
  <c r="AJ537" i="5"/>
  <c r="AJ538" i="5"/>
  <c r="AJ539" i="5"/>
  <c r="AJ540" i="5"/>
  <c r="AJ541" i="5"/>
  <c r="AJ542" i="5"/>
  <c r="AJ543" i="5"/>
  <c r="AJ544" i="5"/>
  <c r="AJ545" i="5"/>
  <c r="AJ546" i="5"/>
  <c r="AJ547" i="5"/>
  <c r="AJ548" i="5"/>
  <c r="AJ549" i="5"/>
  <c r="AJ550" i="5"/>
  <c r="AJ551" i="5"/>
  <c r="AJ552" i="5"/>
  <c r="AJ553" i="5"/>
  <c r="AJ554" i="5"/>
  <c r="AJ555" i="5"/>
  <c r="AJ556" i="5"/>
  <c r="AJ557" i="5"/>
  <c r="AJ558" i="5"/>
  <c r="AJ559" i="5"/>
  <c r="AJ560" i="5"/>
  <c r="AJ561" i="5"/>
  <c r="AJ562" i="5"/>
  <c r="AJ563" i="5"/>
  <c r="AJ564" i="5"/>
  <c r="AJ565" i="5"/>
  <c r="AJ566" i="5"/>
  <c r="AJ567" i="5"/>
  <c r="AJ568" i="5"/>
  <c r="AJ569" i="5"/>
  <c r="AJ570" i="5"/>
  <c r="AJ571" i="5"/>
  <c r="AJ572" i="5"/>
  <c r="AJ573" i="5"/>
  <c r="AJ574" i="5"/>
  <c r="AJ575" i="5"/>
  <c r="AJ576" i="5"/>
  <c r="AJ577" i="5"/>
  <c r="AJ578" i="5"/>
  <c r="AJ579" i="5"/>
  <c r="AJ580" i="5"/>
  <c r="AJ581" i="5"/>
  <c r="AJ582" i="5"/>
  <c r="AJ583" i="5"/>
  <c r="AJ584" i="5"/>
  <c r="AJ585" i="5"/>
  <c r="AJ586" i="5"/>
  <c r="AJ587" i="5"/>
  <c r="AJ588" i="5"/>
  <c r="AJ589" i="5"/>
  <c r="AJ590" i="5"/>
  <c r="AJ591" i="5"/>
  <c r="AJ592" i="5"/>
  <c r="AJ593" i="5"/>
  <c r="AJ594" i="5"/>
  <c r="AJ595" i="5"/>
  <c r="AJ596" i="5"/>
  <c r="AJ597" i="5"/>
  <c r="AJ598" i="5"/>
  <c r="AJ599" i="5"/>
  <c r="AJ600" i="5"/>
  <c r="AJ601" i="5"/>
  <c r="AJ602" i="5"/>
  <c r="AJ603" i="5"/>
  <c r="AJ604" i="5"/>
  <c r="AJ605" i="5"/>
  <c r="AJ606" i="5"/>
  <c r="AJ607" i="5"/>
  <c r="AJ608" i="5"/>
  <c r="AJ609" i="5"/>
  <c r="AJ610" i="5"/>
  <c r="AJ611" i="5"/>
  <c r="AJ612" i="5"/>
  <c r="AJ613" i="5"/>
  <c r="AJ614" i="5"/>
  <c r="AJ615" i="5"/>
  <c r="AJ616" i="5"/>
  <c r="AJ617" i="5"/>
  <c r="AJ618" i="5"/>
  <c r="AJ619" i="5"/>
  <c r="AJ620" i="5"/>
  <c r="AJ621" i="5"/>
  <c r="AJ622" i="5"/>
  <c r="AJ623" i="5"/>
  <c r="AJ624" i="5"/>
  <c r="AJ625" i="5"/>
  <c r="AJ626" i="5"/>
  <c r="AJ627" i="5"/>
  <c r="AJ628" i="5"/>
  <c r="AJ629" i="5"/>
  <c r="AJ630" i="5"/>
  <c r="AJ631" i="5"/>
  <c r="AJ632" i="5"/>
  <c r="AJ633" i="5"/>
  <c r="AJ634" i="5"/>
  <c r="AJ635" i="5"/>
  <c r="AJ636" i="5"/>
  <c r="AJ637" i="5"/>
  <c r="AJ638" i="5"/>
  <c r="AJ639" i="5"/>
  <c r="AJ640" i="5"/>
  <c r="AJ641" i="5"/>
  <c r="AJ642" i="5"/>
  <c r="AJ643" i="5"/>
  <c r="AJ644" i="5"/>
  <c r="AJ645" i="5"/>
  <c r="AJ646" i="5"/>
  <c r="AJ647" i="5"/>
  <c r="AJ648" i="5"/>
  <c r="AJ649" i="5"/>
  <c r="AJ650" i="5"/>
  <c r="AJ651" i="5"/>
  <c r="AJ652" i="5"/>
  <c r="AJ653" i="5"/>
  <c r="AJ654" i="5"/>
  <c r="AJ655" i="5"/>
  <c r="AJ656" i="5"/>
  <c r="AJ657" i="5"/>
  <c r="AJ658" i="5"/>
  <c r="AJ659" i="5"/>
  <c r="AJ660" i="5"/>
  <c r="AJ661" i="5"/>
  <c r="AJ662" i="5"/>
  <c r="AJ663" i="5"/>
  <c r="AJ664" i="5"/>
  <c r="AJ665" i="5"/>
  <c r="AJ666" i="5"/>
  <c r="AJ667" i="5"/>
  <c r="AJ668" i="5"/>
  <c r="AJ669" i="5"/>
  <c r="AJ670" i="5"/>
  <c r="AJ671" i="5"/>
  <c r="AJ672" i="5"/>
  <c r="AJ673" i="5"/>
  <c r="AJ674" i="5"/>
  <c r="AJ675" i="5"/>
  <c r="AJ676" i="5"/>
  <c r="AJ677" i="5"/>
  <c r="AJ678" i="5"/>
  <c r="AJ679" i="5"/>
  <c r="AJ680" i="5"/>
  <c r="AJ681" i="5"/>
  <c r="AJ682" i="5"/>
  <c r="AJ683" i="5"/>
  <c r="AJ684" i="5"/>
  <c r="AJ685" i="5"/>
  <c r="AJ686" i="5"/>
  <c r="AJ687" i="5"/>
  <c r="AJ688" i="5"/>
  <c r="AJ689" i="5"/>
  <c r="AJ690" i="5"/>
  <c r="AJ691" i="5"/>
  <c r="AJ692" i="5"/>
  <c r="AJ693" i="5"/>
  <c r="AJ694" i="5"/>
  <c r="AJ695" i="5"/>
  <c r="AJ696" i="5"/>
  <c r="AJ697" i="5"/>
  <c r="AJ698" i="5"/>
  <c r="AJ699" i="5"/>
  <c r="AJ700" i="5"/>
  <c r="AJ701" i="5"/>
  <c r="AJ702" i="5"/>
  <c r="AJ703" i="5"/>
  <c r="AJ704" i="5"/>
  <c r="AJ705" i="5"/>
  <c r="AJ706" i="5"/>
  <c r="AJ707" i="5"/>
  <c r="AJ708" i="5"/>
  <c r="AJ709" i="5"/>
  <c r="AJ710" i="5"/>
  <c r="AJ711" i="5"/>
  <c r="AJ712" i="5"/>
  <c r="AJ713" i="5"/>
  <c r="AJ714" i="5"/>
  <c r="AJ715" i="5"/>
  <c r="AJ716" i="5"/>
  <c r="AJ717" i="5"/>
  <c r="AJ718" i="5"/>
  <c r="AJ719" i="5"/>
  <c r="AJ720" i="5"/>
  <c r="AJ721" i="5"/>
  <c r="AJ722" i="5"/>
  <c r="AJ723" i="5"/>
  <c r="AJ724" i="5"/>
  <c r="AJ725" i="5"/>
  <c r="AJ726" i="5"/>
  <c r="AJ727" i="5"/>
  <c r="AJ728" i="5"/>
  <c r="AJ729" i="5"/>
  <c r="AJ730" i="5"/>
  <c r="AJ731" i="5"/>
  <c r="AJ732" i="5"/>
  <c r="AJ733" i="5"/>
  <c r="AJ734" i="5"/>
  <c r="AJ735" i="5"/>
  <c r="AJ736" i="5"/>
  <c r="AJ737" i="5"/>
  <c r="AJ738" i="5"/>
  <c r="AJ739" i="5"/>
  <c r="AJ740" i="5"/>
  <c r="AJ741" i="5"/>
  <c r="AJ742" i="5"/>
  <c r="AJ743" i="5"/>
  <c r="AJ744" i="5"/>
  <c r="AJ745" i="5"/>
  <c r="AJ746" i="5"/>
  <c r="AJ747" i="5"/>
  <c r="AJ748" i="5"/>
  <c r="AJ749" i="5"/>
  <c r="AJ750" i="5"/>
  <c r="AJ751" i="5"/>
  <c r="AJ752" i="5"/>
  <c r="AJ753" i="5"/>
  <c r="AJ754" i="5"/>
  <c r="AJ755" i="5"/>
  <c r="AJ756" i="5"/>
  <c r="AJ757" i="5"/>
  <c r="AJ758" i="5"/>
  <c r="AJ759" i="5"/>
  <c r="AJ760" i="5"/>
  <c r="AJ761" i="5"/>
  <c r="AJ762" i="5"/>
  <c r="AJ763" i="5"/>
  <c r="AJ764" i="5"/>
  <c r="AJ765" i="5"/>
  <c r="AJ766" i="5"/>
  <c r="AJ767" i="5"/>
  <c r="AJ768" i="5"/>
  <c r="AJ769" i="5"/>
  <c r="AJ770" i="5"/>
  <c r="AJ771" i="5"/>
  <c r="AJ772" i="5"/>
  <c r="AJ773" i="5"/>
  <c r="AJ774" i="5"/>
  <c r="AJ775" i="5"/>
  <c r="AJ776" i="5"/>
  <c r="AJ777" i="5"/>
  <c r="AJ778" i="5"/>
  <c r="AJ779" i="5"/>
  <c r="AJ780" i="5"/>
  <c r="AJ781" i="5"/>
  <c r="AJ782" i="5"/>
  <c r="AJ783" i="5"/>
  <c r="AJ784" i="5"/>
  <c r="AJ785" i="5"/>
  <c r="AJ786" i="5"/>
  <c r="AJ787" i="5"/>
  <c r="AJ788" i="5"/>
  <c r="AJ789" i="5"/>
  <c r="AJ790" i="5"/>
  <c r="AJ791" i="5"/>
  <c r="AJ792" i="5"/>
  <c r="AJ793" i="5"/>
  <c r="AJ794" i="5"/>
  <c r="AJ795" i="5"/>
  <c r="AJ796" i="5"/>
  <c r="AJ797" i="5"/>
  <c r="AJ798" i="5"/>
  <c r="AJ799" i="5"/>
  <c r="AJ800" i="5"/>
  <c r="AJ801" i="5"/>
  <c r="AJ802" i="5"/>
  <c r="AJ803" i="5"/>
  <c r="AJ804" i="5"/>
  <c r="AJ805" i="5"/>
  <c r="AJ806" i="5"/>
  <c r="AJ807" i="5"/>
  <c r="AJ808" i="5"/>
  <c r="AJ809" i="5"/>
  <c r="AJ810" i="5"/>
  <c r="AJ811" i="5"/>
  <c r="AJ812" i="5"/>
  <c r="AJ813" i="5"/>
  <c r="AJ814" i="5"/>
  <c r="AJ815" i="5"/>
  <c r="AJ816" i="5"/>
  <c r="AJ817" i="5"/>
  <c r="AJ818" i="5"/>
  <c r="AJ819" i="5"/>
  <c r="AJ820" i="5"/>
  <c r="AJ821" i="5"/>
  <c r="AJ822" i="5"/>
  <c r="AJ823" i="5"/>
  <c r="AJ824" i="5"/>
  <c r="AJ825" i="5"/>
  <c r="AJ826" i="5"/>
  <c r="AJ827" i="5"/>
  <c r="AJ828" i="5"/>
  <c r="AJ829" i="5"/>
  <c r="AJ830" i="5"/>
  <c r="AJ831" i="5"/>
  <c r="AJ832" i="5"/>
  <c r="AJ833" i="5"/>
  <c r="AJ834" i="5"/>
  <c r="AJ835" i="5"/>
  <c r="AJ836" i="5"/>
  <c r="AJ837" i="5"/>
  <c r="AJ838" i="5"/>
  <c r="AJ839" i="5"/>
  <c r="AJ840" i="5"/>
  <c r="AJ841" i="5"/>
  <c r="AJ842" i="5"/>
  <c r="AJ843" i="5"/>
  <c r="AJ844" i="5"/>
  <c r="AJ845" i="5"/>
  <c r="AJ846" i="5"/>
  <c r="AJ847" i="5"/>
  <c r="AJ848" i="5"/>
  <c r="AJ849" i="5"/>
  <c r="AJ850" i="5"/>
  <c r="AJ851" i="5"/>
  <c r="AJ852" i="5"/>
  <c r="AJ853" i="5"/>
  <c r="AJ854" i="5"/>
  <c r="AJ855" i="5"/>
  <c r="AJ856" i="5"/>
  <c r="AJ857" i="5"/>
  <c r="AJ858" i="5"/>
  <c r="AJ859" i="5"/>
  <c r="AJ860" i="5"/>
  <c r="AJ861" i="5"/>
  <c r="AJ862" i="5"/>
  <c r="AJ863" i="5"/>
  <c r="AJ864" i="5"/>
  <c r="AJ865" i="5"/>
  <c r="AJ866" i="5"/>
  <c r="AJ867" i="5"/>
  <c r="AJ868" i="5"/>
  <c r="AJ869" i="5"/>
  <c r="AJ870" i="5"/>
  <c r="AJ871" i="5"/>
  <c r="AJ872" i="5"/>
  <c r="AJ873" i="5"/>
  <c r="AJ874" i="5"/>
  <c r="AJ875" i="5"/>
  <c r="AJ876" i="5"/>
  <c r="AJ877" i="5"/>
  <c r="AJ878" i="5"/>
  <c r="AJ879" i="5"/>
  <c r="AJ880" i="5"/>
  <c r="AJ881" i="5"/>
  <c r="AJ882" i="5"/>
  <c r="AJ883" i="5"/>
  <c r="AJ884" i="5"/>
  <c r="AJ885" i="5"/>
  <c r="AJ886" i="5"/>
  <c r="AJ887" i="5"/>
  <c r="AJ888" i="5"/>
  <c r="AJ889" i="5"/>
  <c r="AJ890" i="5"/>
  <c r="AJ891" i="5"/>
  <c r="AJ892" i="5"/>
  <c r="AJ893" i="5"/>
  <c r="AJ894" i="5"/>
  <c r="AJ895" i="5"/>
  <c r="AJ896" i="5"/>
  <c r="AJ897" i="5"/>
  <c r="AJ898" i="5"/>
  <c r="AJ899" i="5"/>
  <c r="AJ900" i="5"/>
  <c r="AJ901" i="5"/>
  <c r="AJ902" i="5"/>
  <c r="AJ903" i="5"/>
  <c r="AJ904" i="5"/>
  <c r="AJ905" i="5"/>
  <c r="AJ906" i="5"/>
  <c r="AJ907" i="5"/>
  <c r="AJ908" i="5"/>
  <c r="AJ909" i="5"/>
  <c r="AJ910" i="5"/>
  <c r="AJ911" i="5"/>
  <c r="AJ912" i="5"/>
  <c r="AJ913" i="5"/>
  <c r="AJ914" i="5"/>
  <c r="AJ915" i="5"/>
  <c r="AJ916" i="5"/>
  <c r="AJ917" i="5"/>
  <c r="AJ918" i="5"/>
  <c r="AJ919" i="5"/>
  <c r="AJ920" i="5"/>
  <c r="AJ921" i="5"/>
  <c r="AJ922" i="5"/>
  <c r="AJ923" i="5"/>
  <c r="AJ924" i="5"/>
  <c r="AJ925" i="5"/>
  <c r="AJ926" i="5"/>
  <c r="AJ927" i="5"/>
  <c r="AJ928" i="5"/>
  <c r="AJ929" i="5"/>
  <c r="AJ930" i="5"/>
  <c r="AJ931" i="5"/>
  <c r="AJ932" i="5"/>
  <c r="AJ933" i="5"/>
  <c r="AJ934" i="5"/>
  <c r="AJ935" i="5"/>
  <c r="AJ936" i="5"/>
  <c r="AJ937" i="5"/>
  <c r="AJ938" i="5"/>
  <c r="AJ939" i="5"/>
  <c r="AJ940" i="5"/>
  <c r="AJ941" i="5"/>
  <c r="AJ942" i="5"/>
  <c r="AJ943" i="5"/>
  <c r="AJ944" i="5"/>
  <c r="AJ945" i="5"/>
  <c r="AJ946" i="5"/>
  <c r="AJ947" i="5"/>
  <c r="AJ948" i="5"/>
  <c r="AJ949" i="5"/>
  <c r="AJ950" i="5"/>
  <c r="AJ951" i="5"/>
  <c r="AJ952" i="5"/>
  <c r="AJ953" i="5"/>
  <c r="AJ954" i="5"/>
  <c r="AJ955" i="5"/>
  <c r="AJ956" i="5"/>
  <c r="AJ957" i="5"/>
  <c r="AJ958" i="5"/>
  <c r="AJ959" i="5"/>
  <c r="AJ960" i="5"/>
  <c r="AJ961" i="5"/>
  <c r="AJ962" i="5"/>
  <c r="AJ963" i="5"/>
  <c r="AJ964" i="5"/>
  <c r="AJ965" i="5"/>
  <c r="AJ966" i="5"/>
  <c r="AJ967" i="5"/>
  <c r="AL967" i="5" a="1"/>
  <c r="AL967" i="5" s="1"/>
  <c r="AL966" i="5" a="1"/>
  <c r="AL966" i="5" s="1"/>
  <c r="AL965" i="5" a="1"/>
  <c r="AL965" i="5" s="1"/>
  <c r="AL964" i="5" a="1"/>
  <c r="AL964" i="5" s="1"/>
  <c r="AL963" i="5" a="1"/>
  <c r="AL963" i="5" s="1"/>
  <c r="AL962" i="5" a="1"/>
  <c r="AL962" i="5" s="1"/>
  <c r="AL961" i="5" a="1"/>
  <c r="AL961" i="5" s="1"/>
  <c r="AL960" i="5" a="1"/>
  <c r="AL960" i="5" s="1"/>
  <c r="AL959" i="5" a="1"/>
  <c r="AL959" i="5" s="1"/>
  <c r="AL958" i="5" a="1"/>
  <c r="AL958" i="5" s="1"/>
  <c r="AL957" i="5" a="1"/>
  <c r="AL957" i="5" s="1"/>
  <c r="AL956" i="5" a="1"/>
  <c r="AL956" i="5" s="1"/>
  <c r="AL955" i="5" a="1"/>
  <c r="AL955" i="5" s="1"/>
  <c r="AL954" i="5" a="1"/>
  <c r="AL954" i="5" s="1"/>
  <c r="AL953" i="5" a="1"/>
  <c r="AL953" i="5" s="1"/>
  <c r="AL952" i="5" a="1"/>
  <c r="AL952" i="5" s="1"/>
  <c r="AL951" i="5" a="1"/>
  <c r="AL951" i="5" s="1"/>
  <c r="AL950" i="5" a="1"/>
  <c r="AL950" i="5" s="1"/>
  <c r="AL949" i="5" a="1"/>
  <c r="AL949" i="5" s="1"/>
  <c r="AL948" i="5" a="1"/>
  <c r="AL948" i="5" s="1"/>
  <c r="AL947" i="5" a="1"/>
  <c r="AL947" i="5" s="1"/>
  <c r="AL946" i="5" a="1"/>
  <c r="AL946" i="5" s="1"/>
  <c r="AL945" i="5" a="1"/>
  <c r="AL945" i="5" s="1"/>
  <c r="AL944" i="5" a="1"/>
  <c r="AL944" i="5" s="1"/>
  <c r="AL943" i="5" a="1"/>
  <c r="AL943" i="5" s="1"/>
  <c r="AL942" i="5" a="1"/>
  <c r="AL942" i="5" s="1"/>
  <c r="AL941" i="5" a="1"/>
  <c r="AL941" i="5" s="1"/>
  <c r="AL940" i="5" a="1"/>
  <c r="AL940" i="5" s="1"/>
  <c r="AL939" i="5" a="1"/>
  <c r="AL939" i="5" s="1"/>
  <c r="AL938" i="5" a="1"/>
  <c r="AL938" i="5" s="1"/>
  <c r="AL937" i="5" a="1"/>
  <c r="AL937" i="5" s="1"/>
  <c r="AL936" i="5" a="1"/>
  <c r="AL936" i="5" s="1"/>
  <c r="AL935" i="5" a="1"/>
  <c r="AL935" i="5" s="1"/>
  <c r="AL934" i="5" a="1"/>
  <c r="AL934" i="5" s="1"/>
  <c r="AL933" i="5" a="1"/>
  <c r="AL933" i="5" s="1"/>
  <c r="AL932" i="5" a="1"/>
  <c r="AL932" i="5" s="1"/>
  <c r="AL931" i="5" a="1"/>
  <c r="AL931" i="5" s="1"/>
  <c r="AL930" i="5" a="1"/>
  <c r="AL930" i="5" s="1"/>
  <c r="AL929" i="5" a="1"/>
  <c r="AL929" i="5" s="1"/>
  <c r="AL928" i="5" a="1"/>
  <c r="AL928" i="5" s="1"/>
  <c r="AL927" i="5" a="1"/>
  <c r="AL927" i="5" s="1"/>
  <c r="AL926" i="5" a="1"/>
  <c r="AL926" i="5" s="1"/>
  <c r="AL925" i="5" a="1"/>
  <c r="AL925" i="5" s="1"/>
  <c r="AL924" i="5" a="1"/>
  <c r="AL924" i="5" s="1"/>
  <c r="AL923" i="5" a="1"/>
  <c r="AL923" i="5" s="1"/>
  <c r="AL922" i="5" a="1"/>
  <c r="AL922" i="5" s="1"/>
  <c r="AL921" i="5" a="1"/>
  <c r="AL921" i="5" s="1"/>
  <c r="AL920" i="5" a="1"/>
  <c r="AL920" i="5" s="1"/>
  <c r="AL919" i="5" a="1"/>
  <c r="AL919" i="5" s="1"/>
  <c r="AL918" i="5" a="1"/>
  <c r="AL918" i="5" s="1"/>
  <c r="AL917" i="5" a="1"/>
  <c r="AL917" i="5" s="1"/>
  <c r="AL916" i="5" a="1"/>
  <c r="AL916" i="5" s="1"/>
  <c r="AL915" i="5" a="1"/>
  <c r="AL915" i="5" s="1"/>
  <c r="AL914" i="5" a="1"/>
  <c r="AL914" i="5" s="1"/>
  <c r="AL913" i="5" a="1"/>
  <c r="AL913" i="5" s="1"/>
  <c r="AL912" i="5" a="1"/>
  <c r="AL912" i="5" s="1"/>
  <c r="AL911" i="5" a="1"/>
  <c r="AL911" i="5" s="1"/>
  <c r="AL910" i="5" a="1"/>
  <c r="AL910" i="5" s="1"/>
  <c r="AL909" i="5" a="1"/>
  <c r="AL909" i="5" s="1"/>
  <c r="AL908" i="5" a="1"/>
  <c r="AL908" i="5" s="1"/>
  <c r="AL907" i="5" a="1"/>
  <c r="AL907" i="5" s="1"/>
  <c r="AL906" i="5" a="1"/>
  <c r="AL906" i="5" s="1"/>
  <c r="AL905" i="5" a="1"/>
  <c r="AL905" i="5" s="1"/>
  <c r="AL904" i="5" a="1"/>
  <c r="AL904" i="5" s="1"/>
  <c r="AL903" i="5" a="1"/>
  <c r="AL903" i="5" s="1"/>
  <c r="AL902" i="5" a="1"/>
  <c r="AL902" i="5" s="1"/>
  <c r="AL901" i="5" a="1"/>
  <c r="AL901" i="5" s="1"/>
  <c r="AL900" i="5" a="1"/>
  <c r="AL900" i="5" s="1"/>
  <c r="AL899" i="5" a="1"/>
  <c r="AL899" i="5" s="1"/>
  <c r="AL898" i="5" a="1"/>
  <c r="AL898" i="5" s="1"/>
  <c r="AL897" i="5" a="1"/>
  <c r="AL897" i="5" s="1"/>
  <c r="AL896" i="5" a="1"/>
  <c r="AL896" i="5" s="1"/>
  <c r="AL895" i="5" a="1"/>
  <c r="AL895" i="5" s="1"/>
  <c r="AL894" i="5" a="1"/>
  <c r="AL894" i="5" s="1"/>
  <c r="AL893" i="5" a="1"/>
  <c r="AL893" i="5" s="1"/>
  <c r="AL892" i="5" a="1"/>
  <c r="AL892" i="5" s="1"/>
  <c r="AL891" i="5" a="1"/>
  <c r="AL891" i="5" s="1"/>
  <c r="AL890" i="5" a="1"/>
  <c r="AL890" i="5" s="1"/>
  <c r="AL889" i="5" a="1"/>
  <c r="AL889" i="5" s="1"/>
  <c r="AL888" i="5" a="1"/>
  <c r="AL888" i="5" s="1"/>
  <c r="AL887" i="5" a="1"/>
  <c r="AL887" i="5" s="1"/>
  <c r="AL886" i="5" a="1"/>
  <c r="AL886" i="5" s="1"/>
  <c r="AL885" i="5" a="1"/>
  <c r="AL885" i="5" s="1"/>
  <c r="AL884" i="5" a="1"/>
  <c r="AL884" i="5" s="1"/>
  <c r="AL883" i="5" a="1"/>
  <c r="AL883" i="5" s="1"/>
  <c r="AL882" i="5" a="1"/>
  <c r="AL882" i="5" s="1"/>
  <c r="AL881" i="5" a="1"/>
  <c r="AL881" i="5" s="1"/>
  <c r="AL880" i="5" a="1"/>
  <c r="AL880" i="5" s="1"/>
  <c r="AL879" i="5" a="1"/>
  <c r="AL879" i="5" s="1"/>
  <c r="AL878" i="5" a="1"/>
  <c r="AL878" i="5" s="1"/>
  <c r="AL877" i="5" a="1"/>
  <c r="AL877" i="5" s="1"/>
  <c r="AL876" i="5" a="1"/>
  <c r="AL876" i="5" s="1"/>
  <c r="AL875" i="5" a="1"/>
  <c r="AL875" i="5" s="1"/>
  <c r="AL874" i="5" a="1"/>
  <c r="AL874" i="5" s="1"/>
  <c r="AL873" i="5" a="1"/>
  <c r="AL873" i="5" s="1"/>
  <c r="AL872" i="5" a="1"/>
  <c r="AL872" i="5" s="1"/>
  <c r="AL871" i="5" a="1"/>
  <c r="AL871" i="5" s="1"/>
  <c r="AL870" i="5" a="1"/>
  <c r="AL870" i="5" s="1"/>
  <c r="AL869" i="5" a="1"/>
  <c r="AL869" i="5" s="1"/>
  <c r="AL868" i="5" a="1"/>
  <c r="AL868" i="5" s="1"/>
  <c r="AL867" i="5" a="1"/>
  <c r="AL867" i="5" s="1"/>
  <c r="AL866" i="5" a="1"/>
  <c r="AL866" i="5" s="1"/>
  <c r="AL865" i="5" a="1"/>
  <c r="AL865" i="5" s="1"/>
  <c r="AL864" i="5" a="1"/>
  <c r="AL864" i="5" s="1"/>
  <c r="AL863" i="5" a="1"/>
  <c r="AL863" i="5" s="1"/>
  <c r="AL862" i="5" a="1"/>
  <c r="AL862" i="5" s="1"/>
  <c r="AL861" i="5" a="1"/>
  <c r="AL861" i="5" s="1"/>
  <c r="AL860" i="5" a="1"/>
  <c r="AL860" i="5" s="1"/>
  <c r="AL859" i="5" a="1"/>
  <c r="AL859" i="5" s="1"/>
  <c r="AL858" i="5" a="1"/>
  <c r="AL858" i="5" s="1"/>
  <c r="AL857" i="5" a="1"/>
  <c r="AL857" i="5" s="1"/>
  <c r="AL856" i="5" a="1"/>
  <c r="AL856" i="5" s="1"/>
  <c r="AL855" i="5" a="1"/>
  <c r="AL855" i="5" s="1"/>
  <c r="AL854" i="5" a="1"/>
  <c r="AL854" i="5" s="1"/>
  <c r="AL853" i="5" a="1"/>
  <c r="AL853" i="5" s="1"/>
  <c r="AL852" i="5" a="1"/>
  <c r="AL852" i="5" s="1"/>
  <c r="AL851" i="5" a="1"/>
  <c r="AL851" i="5" s="1"/>
  <c r="AL850" i="5" a="1"/>
  <c r="AL850" i="5" s="1"/>
  <c r="AL849" i="5" a="1"/>
  <c r="AL849" i="5" s="1"/>
  <c r="AL848" i="5" a="1"/>
  <c r="AL848" i="5" s="1"/>
  <c r="AL847" i="5" a="1"/>
  <c r="AL847" i="5" s="1"/>
  <c r="AL846" i="5" a="1"/>
  <c r="AL846" i="5" s="1"/>
  <c r="AL845" i="5" a="1"/>
  <c r="AL845" i="5" s="1"/>
  <c r="AL844" i="5" a="1"/>
  <c r="AL844" i="5" s="1"/>
  <c r="AL843" i="5" a="1"/>
  <c r="AL843" i="5" s="1"/>
  <c r="AL842" i="5" a="1"/>
  <c r="AL842" i="5" s="1"/>
  <c r="AL841" i="5" a="1"/>
  <c r="AL841" i="5" s="1"/>
  <c r="AL840" i="5" a="1"/>
  <c r="AL840" i="5" s="1"/>
  <c r="AL839" i="5" a="1"/>
  <c r="AL839" i="5" s="1"/>
  <c r="AL838" i="5" a="1"/>
  <c r="AL838" i="5" s="1"/>
  <c r="AL837" i="5" a="1"/>
  <c r="AL837" i="5" s="1"/>
  <c r="AL836" i="5" a="1"/>
  <c r="AL836" i="5" s="1"/>
  <c r="AL835" i="5" a="1"/>
  <c r="AL835" i="5" s="1"/>
  <c r="AL834" i="5" a="1"/>
  <c r="AL834" i="5" s="1"/>
  <c r="AL833" i="5" a="1"/>
  <c r="AL833" i="5" s="1"/>
  <c r="AL832" i="5" a="1"/>
  <c r="AL832" i="5" s="1"/>
  <c r="AL831" i="5" a="1"/>
  <c r="AL831" i="5" s="1"/>
  <c r="AL830" i="5" a="1"/>
  <c r="AL830" i="5" s="1"/>
  <c r="AL829" i="5" a="1"/>
  <c r="AL829" i="5" s="1"/>
  <c r="AL828" i="5" a="1"/>
  <c r="AL828" i="5" s="1"/>
  <c r="AL827" i="5" a="1"/>
  <c r="AL827" i="5" s="1"/>
  <c r="AL826" i="5" a="1"/>
  <c r="AL826" i="5" s="1"/>
  <c r="AL825" i="5" a="1"/>
  <c r="AL825" i="5" s="1"/>
  <c r="AL824" i="5" a="1"/>
  <c r="AL824" i="5" s="1"/>
  <c r="AL823" i="5" a="1"/>
  <c r="AL823" i="5" s="1"/>
  <c r="AL822" i="5" a="1"/>
  <c r="AL822" i="5" s="1"/>
  <c r="AL821" i="5" a="1"/>
  <c r="AL821" i="5" s="1"/>
  <c r="AL820" i="5" a="1"/>
  <c r="AL820" i="5" s="1"/>
  <c r="AL819" i="5" a="1"/>
  <c r="AL819" i="5" s="1"/>
  <c r="AL818" i="5" a="1"/>
  <c r="AL818" i="5" s="1"/>
  <c r="AL817" i="5" a="1"/>
  <c r="AL817" i="5" s="1"/>
  <c r="AL816" i="5" a="1"/>
  <c r="AL816" i="5" s="1"/>
  <c r="AL815" i="5" a="1"/>
  <c r="AL815" i="5" s="1"/>
  <c r="AL814" i="5" a="1"/>
  <c r="AL814" i="5" s="1"/>
  <c r="AL813" i="5" a="1"/>
  <c r="AL813" i="5" s="1"/>
  <c r="AL812" i="5" a="1"/>
  <c r="AL812" i="5" s="1"/>
  <c r="AL811" i="5" a="1"/>
  <c r="AL811" i="5" s="1"/>
  <c r="AL810" i="5" a="1"/>
  <c r="AL810" i="5" s="1"/>
  <c r="AL809" i="5" a="1"/>
  <c r="AL809" i="5" s="1"/>
  <c r="AL808" i="5" a="1"/>
  <c r="AL808" i="5" s="1"/>
  <c r="AL807" i="5" a="1"/>
  <c r="AL807" i="5" s="1"/>
  <c r="AL806" i="5" a="1"/>
  <c r="AL806" i="5" s="1"/>
  <c r="AL805" i="5" a="1"/>
  <c r="AL805" i="5" s="1"/>
  <c r="AL804" i="5" a="1"/>
  <c r="AL804" i="5" s="1"/>
  <c r="AL803" i="5" a="1"/>
  <c r="AL803" i="5" s="1"/>
  <c r="AL802" i="5" a="1"/>
  <c r="AL802" i="5" s="1"/>
  <c r="AL801" i="5" a="1"/>
  <c r="AL801" i="5" s="1"/>
  <c r="AL800" i="5" a="1"/>
  <c r="AL800" i="5" s="1"/>
  <c r="AL799" i="5" a="1"/>
  <c r="AL799" i="5" s="1"/>
  <c r="AL798" i="5" a="1"/>
  <c r="AL798" i="5" s="1"/>
  <c r="AL797" i="5" a="1"/>
  <c r="AL797" i="5" s="1"/>
  <c r="AL796" i="5" a="1"/>
  <c r="AL796" i="5" s="1"/>
  <c r="AL795" i="5" a="1"/>
  <c r="AL795" i="5" s="1"/>
  <c r="AL794" i="5" a="1"/>
  <c r="AL794" i="5" s="1"/>
  <c r="AL793" i="5" a="1"/>
  <c r="AL793" i="5" s="1"/>
  <c r="AL792" i="5" a="1"/>
  <c r="AL792" i="5" s="1"/>
  <c r="AL791" i="5" a="1"/>
  <c r="AL791" i="5" s="1"/>
  <c r="AL790" i="5" a="1"/>
  <c r="AL790" i="5" s="1"/>
  <c r="AL789" i="5" a="1"/>
  <c r="AL789" i="5" s="1"/>
  <c r="AL788" i="5" a="1"/>
  <c r="AL788" i="5" s="1"/>
  <c r="AL787" i="5" a="1"/>
  <c r="AL787" i="5" s="1"/>
  <c r="AL786" i="5" a="1"/>
  <c r="AL786" i="5" s="1"/>
  <c r="AL785" i="5" a="1"/>
  <c r="AL785" i="5" s="1"/>
  <c r="AL784" i="5" a="1"/>
  <c r="AL784" i="5" s="1"/>
  <c r="AL783" i="5" a="1"/>
  <c r="AL783" i="5" s="1"/>
  <c r="AL782" i="5" a="1"/>
  <c r="AL782" i="5" s="1"/>
  <c r="AL781" i="5" a="1"/>
  <c r="AL781" i="5" s="1"/>
  <c r="AL780" i="5" a="1"/>
  <c r="AL780" i="5" s="1"/>
  <c r="AL779" i="5" a="1"/>
  <c r="AL779" i="5" s="1"/>
  <c r="AL778" i="5" a="1"/>
  <c r="AL778" i="5" s="1"/>
  <c r="AL777" i="5" a="1"/>
  <c r="AL777" i="5" s="1"/>
  <c r="AL776" i="5" a="1"/>
  <c r="AL776" i="5" s="1"/>
  <c r="AL775" i="5" a="1"/>
  <c r="AL775" i="5" s="1"/>
  <c r="AL774" i="5" a="1"/>
  <c r="AL774" i="5" s="1"/>
  <c r="AL773" i="5" a="1"/>
  <c r="AL773" i="5" s="1"/>
  <c r="AL772" i="5" a="1"/>
  <c r="AL772" i="5" s="1"/>
  <c r="AL771" i="5" a="1"/>
  <c r="AL771" i="5" s="1"/>
  <c r="AL770" i="5" a="1"/>
  <c r="AL770" i="5" s="1"/>
  <c r="AL769" i="5" a="1"/>
  <c r="AL769" i="5" s="1"/>
  <c r="AL768" i="5" a="1"/>
  <c r="AL768" i="5" s="1"/>
  <c r="AL767" i="5" a="1"/>
  <c r="AL767" i="5" s="1"/>
  <c r="AL766" i="5" a="1"/>
  <c r="AL766" i="5" s="1"/>
  <c r="AL765" i="5" a="1"/>
  <c r="AL765" i="5" s="1"/>
  <c r="AL764" i="5" a="1"/>
  <c r="AL764" i="5" s="1"/>
  <c r="AL763" i="5" a="1"/>
  <c r="AL763" i="5" s="1"/>
  <c r="AL762" i="5" a="1"/>
  <c r="AL762" i="5" s="1"/>
  <c r="AL761" i="5" a="1"/>
  <c r="AL761" i="5" s="1"/>
  <c r="AL760" i="5" a="1"/>
  <c r="AL760" i="5" s="1"/>
  <c r="AL759" i="5" a="1"/>
  <c r="AL759" i="5" s="1"/>
  <c r="AL758" i="5" a="1"/>
  <c r="AL758" i="5" s="1"/>
  <c r="AL757" i="5" a="1"/>
  <c r="AL757" i="5" s="1"/>
  <c r="AL756" i="5" a="1"/>
  <c r="AL756" i="5" s="1"/>
  <c r="AL755" i="5" a="1"/>
  <c r="AL755" i="5" s="1"/>
  <c r="AL754" i="5" a="1"/>
  <c r="AL754" i="5" s="1"/>
  <c r="AL753" i="5" a="1"/>
  <c r="AL753" i="5" s="1"/>
  <c r="AL752" i="5" a="1"/>
  <c r="AL752" i="5" s="1"/>
  <c r="AL751" i="5" a="1"/>
  <c r="AL751" i="5" s="1"/>
  <c r="AL750" i="5" a="1"/>
  <c r="AL750" i="5" s="1"/>
  <c r="AL749" i="5" a="1"/>
  <c r="AL749" i="5" s="1"/>
  <c r="AL748" i="5" a="1"/>
  <c r="AL748" i="5" s="1"/>
  <c r="AL747" i="5" a="1"/>
  <c r="AL747" i="5" s="1"/>
  <c r="AL746" i="5" a="1"/>
  <c r="AL746" i="5" s="1"/>
  <c r="AL745" i="5" a="1"/>
  <c r="AL745" i="5" s="1"/>
  <c r="AL744" i="5" a="1"/>
  <c r="AL744" i="5" s="1"/>
  <c r="AL743" i="5" a="1"/>
  <c r="AL743" i="5" s="1"/>
  <c r="AL742" i="5" a="1"/>
  <c r="AL742" i="5" s="1"/>
  <c r="AL741" i="5" a="1"/>
  <c r="AL741" i="5" s="1"/>
  <c r="AL740" i="5" a="1"/>
  <c r="AL740" i="5" s="1"/>
  <c r="AL739" i="5" a="1"/>
  <c r="AL739" i="5" s="1"/>
  <c r="AL738" i="5" a="1"/>
  <c r="AL738" i="5" s="1"/>
  <c r="AL737" i="5" a="1"/>
  <c r="AL737" i="5" s="1"/>
  <c r="AL736" i="5" a="1"/>
  <c r="AL736" i="5" s="1"/>
  <c r="AL735" i="5" a="1"/>
  <c r="AL735" i="5" s="1"/>
  <c r="AL734" i="5" a="1"/>
  <c r="AL734" i="5" s="1"/>
  <c r="AL733" i="5" a="1"/>
  <c r="AL733" i="5" s="1"/>
  <c r="AL732" i="5" a="1"/>
  <c r="AL732" i="5" s="1"/>
  <c r="AL731" i="5" a="1"/>
  <c r="AL731" i="5" s="1"/>
  <c r="AL730" i="5" a="1"/>
  <c r="AL730" i="5" s="1"/>
  <c r="AL729" i="5" a="1"/>
  <c r="AL729" i="5" s="1"/>
  <c r="AL728" i="5" a="1"/>
  <c r="AL728" i="5" s="1"/>
  <c r="AL727" i="5" a="1"/>
  <c r="AL727" i="5" s="1"/>
  <c r="AL726" i="5" a="1"/>
  <c r="AL726" i="5" s="1"/>
  <c r="AL725" i="5" a="1"/>
  <c r="AL725" i="5" s="1"/>
  <c r="AL724" i="5" a="1"/>
  <c r="AL724" i="5" s="1"/>
  <c r="AL723" i="5" a="1"/>
  <c r="AL723" i="5" s="1"/>
  <c r="AL722" i="5" a="1"/>
  <c r="AL722" i="5" s="1"/>
  <c r="AL721" i="5" a="1"/>
  <c r="AL721" i="5" s="1"/>
  <c r="AL720" i="5" a="1"/>
  <c r="AL720" i="5" s="1"/>
  <c r="AL719" i="5" a="1"/>
  <c r="AL719" i="5" s="1"/>
  <c r="AL718" i="5" a="1"/>
  <c r="AL718" i="5" s="1"/>
  <c r="AL717" i="5" a="1"/>
  <c r="AL717" i="5" s="1"/>
  <c r="AL716" i="5" a="1"/>
  <c r="AL716" i="5" s="1"/>
  <c r="AL715" i="5" a="1"/>
  <c r="AL715" i="5" s="1"/>
  <c r="AL714" i="5" a="1"/>
  <c r="AL714" i="5" s="1"/>
  <c r="AL713" i="5" a="1"/>
  <c r="AL713" i="5" s="1"/>
  <c r="AL712" i="5" a="1"/>
  <c r="AL712" i="5" s="1"/>
  <c r="AL711" i="5" a="1"/>
  <c r="AL711" i="5" s="1"/>
  <c r="AL710" i="5" a="1"/>
  <c r="AL710" i="5" s="1"/>
  <c r="AL709" i="5" a="1"/>
  <c r="AL709" i="5" s="1"/>
  <c r="AL708" i="5" a="1"/>
  <c r="AL708" i="5" s="1"/>
  <c r="AL707" i="5" a="1"/>
  <c r="AL707" i="5" s="1"/>
  <c r="AL706" i="5" a="1"/>
  <c r="AL706" i="5" s="1"/>
  <c r="AL705" i="5" a="1"/>
  <c r="AL705" i="5" s="1"/>
  <c r="AL704" i="5" a="1"/>
  <c r="AL704" i="5" s="1"/>
  <c r="AL703" i="5" a="1"/>
  <c r="AL703" i="5" s="1"/>
  <c r="AL702" i="5" a="1"/>
  <c r="AL702" i="5" s="1"/>
  <c r="AL701" i="5" a="1"/>
  <c r="AL701" i="5" s="1"/>
  <c r="AL700" i="5" a="1"/>
  <c r="AL700" i="5" s="1"/>
  <c r="AL699" i="5" a="1"/>
  <c r="AL699" i="5" s="1"/>
  <c r="AL698" i="5" a="1"/>
  <c r="AL698" i="5" s="1"/>
  <c r="AL697" i="5" a="1"/>
  <c r="AL697" i="5" s="1"/>
  <c r="AL696" i="5" a="1"/>
  <c r="AL696" i="5" s="1"/>
  <c r="AL695" i="5" a="1"/>
  <c r="AL695" i="5" s="1"/>
  <c r="AL694" i="5" a="1"/>
  <c r="AL694" i="5" s="1"/>
  <c r="AL693" i="5" a="1"/>
  <c r="AL693" i="5" s="1"/>
  <c r="AL692" i="5" a="1"/>
  <c r="AL692" i="5" s="1"/>
  <c r="AL691" i="5" a="1"/>
  <c r="AL691" i="5" s="1"/>
  <c r="AL690" i="5" a="1"/>
  <c r="AL690" i="5" s="1"/>
  <c r="AL689" i="5" a="1"/>
  <c r="AL689" i="5" s="1"/>
  <c r="AL688" i="5" a="1"/>
  <c r="AL688" i="5" s="1"/>
  <c r="AL687" i="5" a="1"/>
  <c r="AL687" i="5" s="1"/>
  <c r="AL686" i="5" a="1"/>
  <c r="AL686" i="5" s="1"/>
  <c r="AL685" i="5" a="1"/>
  <c r="AL685" i="5" s="1"/>
  <c r="AL684" i="5" a="1"/>
  <c r="AL684" i="5" s="1"/>
  <c r="AL683" i="5" a="1"/>
  <c r="AL683" i="5" s="1"/>
  <c r="AL682" i="5" a="1"/>
  <c r="AL682" i="5" s="1"/>
  <c r="AL681" i="5" a="1"/>
  <c r="AL681" i="5" s="1"/>
  <c r="AL680" i="5" a="1"/>
  <c r="AL680" i="5" s="1"/>
  <c r="AL679" i="5" a="1"/>
  <c r="AL679" i="5" s="1"/>
  <c r="AL678" i="5" a="1"/>
  <c r="AL678" i="5" s="1"/>
  <c r="AL677" i="5" a="1"/>
  <c r="AL677" i="5" s="1"/>
  <c r="AL676" i="5" a="1"/>
  <c r="AL676" i="5" s="1"/>
  <c r="AL675" i="5" a="1"/>
  <c r="AL675" i="5" s="1"/>
  <c r="AL674" i="5" a="1"/>
  <c r="AL674" i="5" s="1"/>
  <c r="AL673" i="5" a="1"/>
  <c r="AL673" i="5" s="1"/>
  <c r="AL672" i="5" a="1"/>
  <c r="AL672" i="5" s="1"/>
  <c r="AL671" i="5" a="1"/>
  <c r="AL671" i="5" s="1"/>
  <c r="AL670" i="5" a="1"/>
  <c r="AL670" i="5" s="1"/>
  <c r="AL669" i="5" a="1"/>
  <c r="AL669" i="5" s="1"/>
  <c r="AL668" i="5" a="1"/>
  <c r="AL668" i="5" s="1"/>
  <c r="AL667" i="5" a="1"/>
  <c r="AL667" i="5" s="1"/>
  <c r="AL666" i="5" a="1"/>
  <c r="AL666" i="5" s="1"/>
  <c r="AL665" i="5" a="1"/>
  <c r="AL665" i="5" s="1"/>
  <c r="AL664" i="5" a="1"/>
  <c r="AL664" i="5" s="1"/>
  <c r="AL663" i="5" a="1"/>
  <c r="AL663" i="5" s="1"/>
  <c r="AL662" i="5" a="1"/>
  <c r="AL662" i="5" s="1"/>
  <c r="AL661" i="5" a="1"/>
  <c r="AL661" i="5" s="1"/>
  <c r="AL660" i="5" a="1"/>
  <c r="AL660" i="5" s="1"/>
  <c r="AL659" i="5" a="1"/>
  <c r="AL659" i="5" s="1"/>
  <c r="AL658" i="5" a="1"/>
  <c r="AL658" i="5" s="1"/>
  <c r="AL657" i="5" a="1"/>
  <c r="AL657" i="5" s="1"/>
  <c r="AL656" i="5" a="1"/>
  <c r="AL656" i="5" s="1"/>
  <c r="AL655" i="5" a="1"/>
  <c r="AL655" i="5" s="1"/>
  <c r="AL654" i="5" a="1"/>
  <c r="AL654" i="5" s="1"/>
  <c r="AL653" i="5" a="1"/>
  <c r="AL653" i="5" s="1"/>
  <c r="AL652" i="5" a="1"/>
  <c r="AL652" i="5" s="1"/>
  <c r="AL651" i="5" a="1"/>
  <c r="AL651" i="5" s="1"/>
  <c r="AL650" i="5" a="1"/>
  <c r="AL650" i="5" s="1"/>
  <c r="AL649" i="5" a="1"/>
  <c r="AL649" i="5" s="1"/>
  <c r="AL648" i="5" a="1"/>
  <c r="AL648" i="5" s="1"/>
  <c r="AL647" i="5" a="1"/>
  <c r="AL647" i="5" s="1"/>
  <c r="AL646" i="5" a="1"/>
  <c r="AL646" i="5" s="1"/>
  <c r="AL645" i="5" a="1"/>
  <c r="AL645" i="5" s="1"/>
  <c r="AL644" i="5" a="1"/>
  <c r="AL644" i="5" s="1"/>
  <c r="AL643" i="5" a="1"/>
  <c r="AL643" i="5" s="1"/>
  <c r="AL642" i="5" a="1"/>
  <c r="AL642" i="5" s="1"/>
  <c r="AL641" i="5" a="1"/>
  <c r="AL641" i="5" s="1"/>
  <c r="AL640" i="5" a="1"/>
  <c r="AL640" i="5" s="1"/>
  <c r="AL639" i="5" a="1"/>
  <c r="AL639" i="5" s="1"/>
  <c r="AL638" i="5" a="1"/>
  <c r="AL638" i="5" s="1"/>
  <c r="AL637" i="5" a="1"/>
  <c r="AL637" i="5" s="1"/>
  <c r="AL636" i="5" a="1"/>
  <c r="AL636" i="5" s="1"/>
  <c r="AL635" i="5" a="1"/>
  <c r="AL635" i="5" s="1"/>
  <c r="AL634" i="5" a="1"/>
  <c r="AL634" i="5" s="1"/>
  <c r="AL633" i="5" a="1"/>
  <c r="AL633" i="5" s="1"/>
  <c r="AL632" i="5" a="1"/>
  <c r="AL632" i="5" s="1"/>
  <c r="AL631" i="5" a="1"/>
  <c r="AL631" i="5" s="1"/>
  <c r="AL630" i="5" a="1"/>
  <c r="AL630" i="5" s="1"/>
  <c r="AL629" i="5" a="1"/>
  <c r="AL629" i="5" s="1"/>
  <c r="AL628" i="5" a="1"/>
  <c r="AL628" i="5" s="1"/>
  <c r="AL627" i="5" a="1"/>
  <c r="AL627" i="5" s="1"/>
  <c r="AL626" i="5" a="1"/>
  <c r="AL626" i="5" s="1"/>
  <c r="AL625" i="5" a="1"/>
  <c r="AL625" i="5" s="1"/>
  <c r="AL624" i="5" a="1"/>
  <c r="AL624" i="5" s="1"/>
  <c r="AL623" i="5" a="1"/>
  <c r="AL623" i="5" s="1"/>
  <c r="AL622" i="5" a="1"/>
  <c r="AL622" i="5" s="1"/>
  <c r="AL621" i="5" a="1"/>
  <c r="AL621" i="5" s="1"/>
  <c r="AL620" i="5" a="1"/>
  <c r="AL620" i="5" s="1"/>
  <c r="AL619" i="5" a="1"/>
  <c r="AL619" i="5" s="1"/>
  <c r="AL618" i="5" a="1"/>
  <c r="AL618" i="5" s="1"/>
  <c r="AL617" i="5" a="1"/>
  <c r="AL617" i="5" s="1"/>
  <c r="AL616" i="5" a="1"/>
  <c r="AL616" i="5" s="1"/>
  <c r="AL615" i="5" a="1"/>
  <c r="AL615" i="5" s="1"/>
  <c r="AL614" i="5" a="1"/>
  <c r="AL614" i="5" s="1"/>
  <c r="AL613" i="5" a="1"/>
  <c r="AL613" i="5" s="1"/>
  <c r="AL612" i="5" a="1"/>
  <c r="AL612" i="5" s="1"/>
  <c r="AL611" i="5" a="1"/>
  <c r="AL611" i="5" s="1"/>
  <c r="AL610" i="5" a="1"/>
  <c r="AL610" i="5" s="1"/>
  <c r="AL609" i="5" a="1"/>
  <c r="AL609" i="5" s="1"/>
  <c r="AL608" i="5" a="1"/>
  <c r="AL608" i="5" s="1"/>
  <c r="AL607" i="5" a="1"/>
  <c r="AL607" i="5" s="1"/>
  <c r="AL606" i="5" a="1"/>
  <c r="AL606" i="5" s="1"/>
  <c r="AL605" i="5" a="1"/>
  <c r="AL605" i="5" s="1"/>
  <c r="AL604" i="5" a="1"/>
  <c r="AL604" i="5" s="1"/>
  <c r="AL603" i="5" a="1"/>
  <c r="AL603" i="5" s="1"/>
  <c r="AL602" i="5" a="1"/>
  <c r="AL602" i="5" s="1"/>
  <c r="AL601" i="5" a="1"/>
  <c r="AL601" i="5" s="1"/>
  <c r="AL600" i="5" a="1"/>
  <c r="AL600" i="5" s="1"/>
  <c r="AL599" i="5" a="1"/>
  <c r="AL599" i="5" s="1"/>
  <c r="AL598" i="5" a="1"/>
  <c r="AL598" i="5" s="1"/>
  <c r="AL597" i="5" a="1"/>
  <c r="AL597" i="5" s="1"/>
  <c r="AL596" i="5" a="1"/>
  <c r="AL596" i="5" s="1"/>
  <c r="AL595" i="5" a="1"/>
  <c r="AL595" i="5" s="1"/>
  <c r="AL594" i="5" a="1"/>
  <c r="AL594" i="5" s="1"/>
  <c r="AL593" i="5" a="1"/>
  <c r="AL593" i="5" s="1"/>
  <c r="AL592" i="5" a="1"/>
  <c r="AL592" i="5" s="1"/>
  <c r="AL591" i="5" a="1"/>
  <c r="AL591" i="5" s="1"/>
  <c r="AL590" i="5" a="1"/>
  <c r="AL590" i="5" s="1"/>
  <c r="AL589" i="5" a="1"/>
  <c r="AL589" i="5" s="1"/>
  <c r="AL588" i="5" a="1"/>
  <c r="AL588" i="5" s="1"/>
  <c r="AL587" i="5" a="1"/>
  <c r="AL587" i="5" s="1"/>
  <c r="AL586" i="5" a="1"/>
  <c r="AL586" i="5" s="1"/>
  <c r="AL585" i="5" a="1"/>
  <c r="AL585" i="5" s="1"/>
  <c r="AL584" i="5" a="1"/>
  <c r="AL584" i="5" s="1"/>
  <c r="AL583" i="5" a="1"/>
  <c r="AL583" i="5" s="1"/>
  <c r="AL582" i="5" a="1"/>
  <c r="AL582" i="5" s="1"/>
  <c r="AL581" i="5" a="1"/>
  <c r="AL581" i="5" s="1"/>
  <c r="AL580" i="5" a="1"/>
  <c r="AL580" i="5" s="1"/>
  <c r="AL579" i="5" a="1"/>
  <c r="AL579" i="5" s="1"/>
  <c r="AL578" i="5" a="1"/>
  <c r="AL578" i="5" s="1"/>
  <c r="AL577" i="5" a="1"/>
  <c r="AL577" i="5" s="1"/>
  <c r="AL576" i="5" a="1"/>
  <c r="AL576" i="5" s="1"/>
  <c r="AL575" i="5" a="1"/>
  <c r="AL575" i="5" s="1"/>
  <c r="AL574" i="5" a="1"/>
  <c r="AL574" i="5" s="1"/>
  <c r="AL573" i="5" a="1"/>
  <c r="AL573" i="5" s="1"/>
  <c r="AL572" i="5" a="1"/>
  <c r="AL572" i="5" s="1"/>
  <c r="AL571" i="5" a="1"/>
  <c r="AL571" i="5" s="1"/>
  <c r="AL570" i="5" a="1"/>
  <c r="AL570" i="5" s="1"/>
  <c r="AL569" i="5" a="1"/>
  <c r="AL569" i="5" s="1"/>
  <c r="AL568" i="5" a="1"/>
  <c r="AL568" i="5" s="1"/>
  <c r="AL567" i="5" a="1"/>
  <c r="AL567" i="5" s="1"/>
  <c r="AL566" i="5" a="1"/>
  <c r="AL566" i="5" s="1"/>
  <c r="AL565" i="5" a="1"/>
  <c r="AL565" i="5" s="1"/>
  <c r="AL564" i="5" a="1"/>
  <c r="AL564" i="5" s="1"/>
  <c r="AL563" i="5" a="1"/>
  <c r="AL563" i="5" s="1"/>
  <c r="AL562" i="5" a="1"/>
  <c r="AL562" i="5" s="1"/>
  <c r="AL561" i="5" a="1"/>
  <c r="AL561" i="5" s="1"/>
  <c r="AL560" i="5" a="1"/>
  <c r="AL560" i="5" s="1"/>
  <c r="AL559" i="5" a="1"/>
  <c r="AL559" i="5" s="1"/>
  <c r="AL558" i="5" a="1"/>
  <c r="AL558" i="5" s="1"/>
  <c r="AL557" i="5" a="1"/>
  <c r="AL557" i="5" s="1"/>
  <c r="AL556" i="5" a="1"/>
  <c r="AL556" i="5" s="1"/>
  <c r="AL555" i="5" a="1"/>
  <c r="AL555" i="5" s="1"/>
  <c r="AL554" i="5" a="1"/>
  <c r="AL554" i="5" s="1"/>
  <c r="AL553" i="5" a="1"/>
  <c r="AL553" i="5" s="1"/>
  <c r="AL552" i="5" a="1"/>
  <c r="AL552" i="5" s="1"/>
  <c r="AL551" i="5" a="1"/>
  <c r="AL551" i="5" s="1"/>
  <c r="AL550" i="5" a="1"/>
  <c r="AL550" i="5" s="1"/>
  <c r="AL549" i="5" a="1"/>
  <c r="AL549" i="5" s="1"/>
  <c r="AL548" i="5" a="1"/>
  <c r="AL548" i="5" s="1"/>
  <c r="AL547" i="5" a="1"/>
  <c r="AL547" i="5" s="1"/>
  <c r="AL546" i="5" a="1"/>
  <c r="AL546" i="5" s="1"/>
  <c r="AL545" i="5" a="1"/>
  <c r="AL545" i="5" s="1"/>
  <c r="AL544" i="5" a="1"/>
  <c r="AL544" i="5" s="1"/>
  <c r="AL543" i="5" a="1"/>
  <c r="AL543" i="5" s="1"/>
  <c r="AL542" i="5" a="1"/>
  <c r="AL542" i="5" s="1"/>
  <c r="AL541" i="5" a="1"/>
  <c r="AL541" i="5" s="1"/>
  <c r="AL540" i="5" a="1"/>
  <c r="AL540" i="5" s="1"/>
  <c r="AL539" i="5" a="1"/>
  <c r="AL539" i="5" s="1"/>
  <c r="AL538" i="5" a="1"/>
  <c r="AL538" i="5" s="1"/>
  <c r="AL537" i="5" a="1"/>
  <c r="AL537" i="5" s="1"/>
  <c r="AL536" i="5" a="1"/>
  <c r="AL536" i="5" s="1"/>
  <c r="AL535" i="5" a="1"/>
  <c r="AL535" i="5" s="1"/>
  <c r="AL534" i="5" a="1"/>
  <c r="AL534" i="5" s="1"/>
  <c r="AL533" i="5" a="1"/>
  <c r="AL533" i="5" s="1"/>
  <c r="AL532" i="5" a="1"/>
  <c r="AL532" i="5" s="1"/>
  <c r="AL531" i="5" a="1"/>
  <c r="AL531" i="5" s="1"/>
  <c r="AL530" i="5" a="1"/>
  <c r="AL530" i="5" s="1"/>
  <c r="AL529" i="5" a="1"/>
  <c r="AL529" i="5" s="1"/>
  <c r="AL528" i="5" a="1"/>
  <c r="AL528" i="5" s="1"/>
  <c r="AL527" i="5" a="1"/>
  <c r="AL527" i="5" s="1"/>
  <c r="AL526" i="5" a="1"/>
  <c r="AL526" i="5" s="1"/>
  <c r="AL525" i="5" a="1"/>
  <c r="AL525" i="5" s="1"/>
  <c r="AL524" i="5" a="1"/>
  <c r="AL524" i="5" s="1"/>
  <c r="AL523" i="5" a="1"/>
  <c r="AL523" i="5" s="1"/>
  <c r="AL522" i="5" a="1"/>
  <c r="AL522" i="5" s="1"/>
  <c r="AL521" i="5" a="1"/>
  <c r="AL521" i="5" s="1"/>
  <c r="AL520" i="5" a="1"/>
  <c r="AL520" i="5" s="1"/>
  <c r="AL519" i="5" a="1"/>
  <c r="AL519" i="5" s="1"/>
  <c r="AL518" i="5" a="1"/>
  <c r="AL518" i="5" s="1"/>
  <c r="AL517" i="5" a="1"/>
  <c r="AL517" i="5" s="1"/>
  <c r="AL516" i="5" a="1"/>
  <c r="AL516" i="5" s="1"/>
  <c r="AL515" i="5" a="1"/>
  <c r="AL515" i="5" s="1"/>
  <c r="AL514" i="5" a="1"/>
  <c r="AL514" i="5" s="1"/>
  <c r="AL513" i="5" a="1"/>
  <c r="AL513" i="5" s="1"/>
  <c r="AL512" i="5" a="1"/>
  <c r="AL512" i="5" s="1"/>
  <c r="AL511" i="5" a="1"/>
  <c r="AL511" i="5" s="1"/>
  <c r="AL510" i="5" a="1"/>
  <c r="AL510" i="5" s="1"/>
  <c r="AL509" i="5" a="1"/>
  <c r="AL509" i="5" s="1"/>
  <c r="AL508" i="5" a="1"/>
  <c r="AL508" i="5" s="1"/>
  <c r="AL507" i="5" a="1"/>
  <c r="AL507" i="5" s="1"/>
  <c r="AL506" i="5" a="1"/>
  <c r="AL506" i="5" s="1"/>
  <c r="AL505" i="5" a="1"/>
  <c r="AL505" i="5" s="1"/>
  <c r="AL504" i="5" a="1"/>
  <c r="AL504" i="5" s="1"/>
  <c r="AL503" i="5" a="1"/>
  <c r="AL503" i="5" s="1"/>
  <c r="AL502" i="5" a="1"/>
  <c r="AL502" i="5" s="1"/>
  <c r="AL501" i="5" a="1"/>
  <c r="AL501" i="5" s="1"/>
  <c r="AL500" i="5" a="1"/>
  <c r="AL500" i="5" s="1"/>
  <c r="AL499" i="5" a="1"/>
  <c r="AL499" i="5" s="1"/>
  <c r="AL498" i="5" a="1"/>
  <c r="AL498" i="5" s="1"/>
  <c r="AL497" i="5" a="1"/>
  <c r="AL497" i="5" s="1"/>
  <c r="AL496" i="5" a="1"/>
  <c r="AL496" i="5" s="1"/>
  <c r="AL495" i="5" a="1"/>
  <c r="AL495" i="5" s="1"/>
  <c r="AL494" i="5" a="1"/>
  <c r="AL494" i="5" s="1"/>
  <c r="AL493" i="5" a="1"/>
  <c r="AL493" i="5" s="1"/>
  <c r="AL492" i="5" a="1"/>
  <c r="AL492" i="5" s="1"/>
  <c r="AL491" i="5" a="1"/>
  <c r="AL491" i="5" s="1"/>
  <c r="AL490" i="5" a="1"/>
  <c r="AL490" i="5" s="1"/>
  <c r="AL489" i="5" a="1"/>
  <c r="AL489" i="5" s="1"/>
  <c r="AL488" i="5" a="1"/>
  <c r="AL488" i="5" s="1"/>
  <c r="AL487" i="5" a="1"/>
  <c r="AL487" i="5" s="1"/>
  <c r="AL486" i="5" a="1"/>
  <c r="AL486" i="5" s="1"/>
  <c r="AL485" i="5" a="1"/>
  <c r="AL485" i="5" s="1"/>
  <c r="AL484" i="5" a="1"/>
  <c r="AL484" i="5" s="1"/>
  <c r="AL483" i="5" a="1"/>
  <c r="AL483" i="5" s="1"/>
  <c r="AL482" i="5" a="1"/>
  <c r="AL482" i="5" s="1"/>
  <c r="AL481" i="5" a="1"/>
  <c r="AL481" i="5" s="1"/>
  <c r="AL480" i="5" a="1"/>
  <c r="AL480" i="5" s="1"/>
  <c r="AL479" i="5" a="1"/>
  <c r="AL479" i="5" s="1"/>
  <c r="AL478" i="5" a="1"/>
  <c r="AL478" i="5" s="1"/>
  <c r="AL477" i="5" a="1"/>
  <c r="AL477" i="5" s="1"/>
  <c r="AL476" i="5" a="1"/>
  <c r="AL476" i="5" s="1"/>
  <c r="AL475" i="5" a="1"/>
  <c r="AL475" i="5" s="1"/>
  <c r="AL474" i="5" a="1"/>
  <c r="AL474" i="5" s="1"/>
  <c r="AL473" i="5" a="1"/>
  <c r="AL473" i="5" s="1"/>
  <c r="AL472" i="5" a="1"/>
  <c r="AL472" i="5" s="1"/>
  <c r="AL471" i="5" a="1"/>
  <c r="AL471" i="5" s="1"/>
  <c r="AL470" i="5" a="1"/>
  <c r="AL470" i="5" s="1"/>
  <c r="AL469" i="5" a="1"/>
  <c r="AL469" i="5" s="1"/>
  <c r="AL468" i="5" a="1"/>
  <c r="AL468" i="5" s="1"/>
  <c r="AL467" i="5" a="1"/>
  <c r="AL467" i="5" s="1"/>
  <c r="AL466" i="5" a="1"/>
  <c r="AL466" i="5" s="1"/>
  <c r="AL465" i="5" a="1"/>
  <c r="AL465" i="5" s="1"/>
  <c r="AL464" i="5" a="1"/>
  <c r="AL464" i="5" s="1"/>
  <c r="AL463" i="5" a="1"/>
  <c r="AL463" i="5" s="1"/>
  <c r="AL462" i="5" a="1"/>
  <c r="AL462" i="5" s="1"/>
  <c r="AL461" i="5" a="1"/>
  <c r="AL461" i="5" s="1"/>
  <c r="AL460" i="5" a="1"/>
  <c r="AL460" i="5" s="1"/>
  <c r="AL459" i="5" a="1"/>
  <c r="AL459" i="5" s="1"/>
  <c r="AL458" i="5" a="1"/>
  <c r="AL458" i="5" s="1"/>
  <c r="AL457" i="5" a="1"/>
  <c r="AL457" i="5" s="1"/>
  <c r="AL456" i="5" a="1"/>
  <c r="AL456" i="5" s="1"/>
  <c r="AL455" i="5" a="1"/>
  <c r="AL455" i="5" s="1"/>
  <c r="AL454" i="5" a="1"/>
  <c r="AL454" i="5" s="1"/>
  <c r="AL453" i="5" a="1"/>
  <c r="AL453" i="5" s="1"/>
  <c r="AL452" i="5" a="1"/>
  <c r="AL452" i="5" s="1"/>
  <c r="AL451" i="5" a="1"/>
  <c r="AL451" i="5" s="1"/>
  <c r="AL450" i="5" a="1"/>
  <c r="AL450" i="5" s="1"/>
  <c r="AL449" i="5" a="1"/>
  <c r="AL449" i="5" s="1"/>
  <c r="AL448" i="5" a="1"/>
  <c r="AL448" i="5" s="1"/>
  <c r="AL447" i="5" a="1"/>
  <c r="AL447" i="5" s="1"/>
  <c r="AL446" i="5" a="1"/>
  <c r="AL446" i="5" s="1"/>
  <c r="AL445" i="5" a="1"/>
  <c r="AL445" i="5" s="1"/>
  <c r="AL444" i="5" a="1"/>
  <c r="AL444" i="5" s="1"/>
  <c r="AL443" i="5" a="1"/>
  <c r="AL443" i="5" s="1"/>
  <c r="AL442" i="5" a="1"/>
  <c r="AL442" i="5" s="1"/>
  <c r="AL441" i="5" a="1"/>
  <c r="AL441" i="5" s="1"/>
  <c r="AL440" i="5" a="1"/>
  <c r="AL440" i="5" s="1"/>
  <c r="AL439" i="5" a="1"/>
  <c r="AL439" i="5" s="1"/>
  <c r="AL438" i="5" a="1"/>
  <c r="AL438" i="5" s="1"/>
  <c r="AL437" i="5" a="1"/>
  <c r="AL437" i="5" s="1"/>
  <c r="AL436" i="5" a="1"/>
  <c r="AL436" i="5" s="1"/>
  <c r="AL435" i="5" a="1"/>
  <c r="AL435" i="5" s="1"/>
  <c r="AL434" i="5" a="1"/>
  <c r="AL434" i="5" s="1"/>
  <c r="AL433" i="5" a="1"/>
  <c r="AL433" i="5" s="1"/>
  <c r="AL432" i="5" a="1"/>
  <c r="AL432" i="5" s="1"/>
  <c r="AL431" i="5" a="1"/>
  <c r="AL431" i="5" s="1"/>
  <c r="AL430" i="5" a="1"/>
  <c r="AL430" i="5" s="1"/>
  <c r="AL429" i="5" a="1"/>
  <c r="AL429" i="5" s="1"/>
  <c r="AL428" i="5" a="1"/>
  <c r="AL428" i="5" s="1"/>
  <c r="AL427" i="5" a="1"/>
  <c r="AL427" i="5" s="1"/>
  <c r="AL426" i="5" a="1"/>
  <c r="AL426" i="5" s="1"/>
  <c r="AL425" i="5" a="1"/>
  <c r="AL425" i="5" s="1"/>
  <c r="AL424" i="5" a="1"/>
  <c r="AL424" i="5" s="1"/>
  <c r="AL423" i="5" a="1"/>
  <c r="AL423" i="5" s="1"/>
  <c r="AL422" i="5" a="1"/>
  <c r="AL422" i="5" s="1"/>
  <c r="AL421" i="5" a="1"/>
  <c r="AL421" i="5" s="1"/>
  <c r="AL420" i="5" a="1"/>
  <c r="AL420" i="5" s="1"/>
  <c r="AL419" i="5" a="1"/>
  <c r="AL419" i="5" s="1"/>
  <c r="AL418" i="5" a="1"/>
  <c r="AL418" i="5" s="1"/>
  <c r="AL417" i="5" a="1"/>
  <c r="AL417" i="5" s="1"/>
  <c r="AL416" i="5" a="1"/>
  <c r="AL416" i="5" s="1"/>
  <c r="AL415" i="5" a="1"/>
  <c r="AL415" i="5" s="1"/>
  <c r="AL414" i="5" a="1"/>
  <c r="AL414" i="5" s="1"/>
  <c r="AL413" i="5" a="1"/>
  <c r="AL413" i="5" s="1"/>
  <c r="AL412" i="5" a="1"/>
  <c r="AL412" i="5" s="1"/>
  <c r="AL411" i="5" a="1"/>
  <c r="AL411" i="5" s="1"/>
  <c r="AL410" i="5" a="1"/>
  <c r="AL410" i="5" s="1"/>
  <c r="AL409" i="5" a="1"/>
  <c r="AL409" i="5" s="1"/>
  <c r="AL408" i="5" a="1"/>
  <c r="AL408" i="5" s="1"/>
  <c r="AL407" i="5" a="1"/>
  <c r="AL407" i="5" s="1"/>
  <c r="AL406" i="5" a="1"/>
  <c r="AL406" i="5" s="1"/>
  <c r="AL405" i="5" a="1"/>
  <c r="AL405" i="5" s="1"/>
  <c r="AL404" i="5" a="1"/>
  <c r="AL404" i="5" s="1"/>
  <c r="AL403" i="5" a="1"/>
  <c r="AL403" i="5" s="1"/>
  <c r="AL402" i="5" a="1"/>
  <c r="AL402" i="5" s="1"/>
  <c r="AL401" i="5" a="1"/>
  <c r="AL401" i="5" s="1"/>
  <c r="AL400" i="5" a="1"/>
  <c r="AL400" i="5" s="1"/>
  <c r="AL399" i="5" a="1"/>
  <c r="AL399" i="5" s="1"/>
  <c r="AL398" i="5" a="1"/>
  <c r="AL398" i="5" s="1"/>
  <c r="AL397" i="5" a="1"/>
  <c r="AL397" i="5" s="1"/>
  <c r="AL396" i="5" a="1"/>
  <c r="AL396" i="5" s="1"/>
  <c r="AL395" i="5" a="1"/>
  <c r="AL395" i="5" s="1"/>
  <c r="AL394" i="5" a="1"/>
  <c r="AL394" i="5" s="1"/>
  <c r="AL393" i="5" a="1"/>
  <c r="AL393" i="5" s="1"/>
  <c r="AL392" i="5" a="1"/>
  <c r="AL392" i="5" s="1"/>
  <c r="AL391" i="5" a="1"/>
  <c r="AL391" i="5" s="1"/>
  <c r="AL390" i="5" a="1"/>
  <c r="AL390" i="5" s="1"/>
  <c r="AL389" i="5" a="1"/>
  <c r="AL389" i="5" s="1"/>
  <c r="AL388" i="5" a="1"/>
  <c r="AL388" i="5" s="1"/>
  <c r="AL387" i="5" a="1"/>
  <c r="AL387" i="5" s="1"/>
  <c r="AL386" i="5" a="1"/>
  <c r="AL386" i="5" s="1"/>
  <c r="AL385" i="5" a="1"/>
  <c r="AL385" i="5" s="1"/>
  <c r="AL384" i="5" a="1"/>
  <c r="AL384" i="5" s="1"/>
  <c r="AL383" i="5" a="1"/>
  <c r="AL383" i="5" s="1"/>
  <c r="AL382" i="5" a="1"/>
  <c r="AL382" i="5" s="1"/>
  <c r="AL381" i="5" a="1"/>
  <c r="AL381" i="5" s="1"/>
  <c r="AL380" i="5" a="1"/>
  <c r="AL380" i="5" s="1"/>
  <c r="AL379" i="5" a="1"/>
  <c r="AL379" i="5" s="1"/>
  <c r="AL378" i="5" a="1"/>
  <c r="AL378" i="5" s="1"/>
  <c r="AL377" i="5" a="1"/>
  <c r="AL377" i="5" s="1"/>
  <c r="AL376" i="5" a="1"/>
  <c r="AL376" i="5" s="1"/>
  <c r="AL375" i="5" a="1"/>
  <c r="AL375" i="5" s="1"/>
  <c r="AL374" i="5" a="1"/>
  <c r="AL374" i="5" s="1"/>
  <c r="AL373" i="5" a="1"/>
  <c r="AL373" i="5" s="1"/>
  <c r="AL372" i="5" a="1"/>
  <c r="AL372" i="5" s="1"/>
  <c r="AL371" i="5" a="1"/>
  <c r="AL371" i="5" s="1"/>
  <c r="AL370" i="5" a="1"/>
  <c r="AL370" i="5" s="1"/>
  <c r="AL369" i="5" a="1"/>
  <c r="AL369" i="5" s="1"/>
  <c r="AL368" i="5" a="1"/>
  <c r="AL368" i="5" s="1"/>
  <c r="AL367" i="5" a="1"/>
  <c r="AL367" i="5" s="1"/>
  <c r="AL366" i="5" a="1"/>
  <c r="AL366" i="5" s="1"/>
  <c r="AL365" i="5" a="1"/>
  <c r="AL365" i="5" s="1"/>
  <c r="AL364" i="5" a="1"/>
  <c r="AL364" i="5" s="1"/>
  <c r="AL363" i="5" a="1"/>
  <c r="AL363" i="5" s="1"/>
  <c r="AL362" i="5" a="1"/>
  <c r="AL362" i="5" s="1"/>
  <c r="AL361" i="5" a="1"/>
  <c r="AL361" i="5" s="1"/>
  <c r="AL360" i="5" a="1"/>
  <c r="AL360" i="5" s="1"/>
  <c r="AL359" i="5" a="1"/>
  <c r="AL359" i="5" s="1"/>
  <c r="AL358" i="5" a="1"/>
  <c r="AL358" i="5" s="1"/>
  <c r="AL357" i="5" a="1"/>
  <c r="AL357" i="5" s="1"/>
  <c r="AL356" i="5" a="1"/>
  <c r="AL356" i="5" s="1"/>
  <c r="AL355" i="5" a="1"/>
  <c r="AL355" i="5" s="1"/>
  <c r="AL354" i="5" a="1"/>
  <c r="AL354" i="5" s="1"/>
  <c r="AL353" i="5" a="1"/>
  <c r="AL353" i="5" s="1"/>
  <c r="AL352" i="5" a="1"/>
  <c r="AL352" i="5" s="1"/>
  <c r="AL351" i="5" a="1"/>
  <c r="AL351" i="5" s="1"/>
  <c r="AL350" i="5" a="1"/>
  <c r="AL350" i="5" s="1"/>
  <c r="AL349" i="5" a="1"/>
  <c r="AL349" i="5" s="1"/>
  <c r="AL348" i="5" a="1"/>
  <c r="AL348" i="5" s="1"/>
  <c r="AL347" i="5" a="1"/>
  <c r="AL347" i="5" s="1"/>
  <c r="AL346" i="5" a="1"/>
  <c r="AL346" i="5" s="1"/>
  <c r="AL345" i="5" a="1"/>
  <c r="AL345" i="5" s="1"/>
  <c r="AL344" i="5" a="1"/>
  <c r="AL344" i="5" s="1"/>
  <c r="AL343" i="5" a="1"/>
  <c r="AL343" i="5" s="1"/>
  <c r="AL342" i="5" a="1"/>
  <c r="AL342" i="5" s="1"/>
  <c r="AL341" i="5" a="1"/>
  <c r="AL341" i="5" s="1"/>
  <c r="AL340" i="5" a="1"/>
  <c r="AL340" i="5" s="1"/>
  <c r="AL339" i="5" a="1"/>
  <c r="AL339" i="5" s="1"/>
  <c r="AL338" i="5" a="1"/>
  <c r="AL338" i="5" s="1"/>
  <c r="AL337" i="5" a="1"/>
  <c r="AL337" i="5" s="1"/>
  <c r="AL336" i="5" a="1"/>
  <c r="AL336" i="5" s="1"/>
  <c r="AL335" i="5" a="1"/>
  <c r="AL335" i="5" s="1"/>
  <c r="AL334" i="5" a="1"/>
  <c r="AL334" i="5" s="1"/>
  <c r="AL333" i="5" a="1"/>
  <c r="AL333" i="5" s="1"/>
  <c r="AL332" i="5" a="1"/>
  <c r="AL332" i="5" s="1"/>
  <c r="AL331" i="5" a="1"/>
  <c r="AL331" i="5" s="1"/>
  <c r="AL330" i="5" a="1"/>
  <c r="AL330" i="5" s="1"/>
  <c r="AL329" i="5" a="1"/>
  <c r="AL329" i="5" s="1"/>
  <c r="AL328" i="5" a="1"/>
  <c r="AL328" i="5" s="1"/>
  <c r="AL327" i="5" a="1"/>
  <c r="AL327" i="5" s="1"/>
  <c r="AL326" i="5" a="1"/>
  <c r="AL326" i="5" s="1"/>
  <c r="AL325" i="5" a="1"/>
  <c r="AL325" i="5" s="1"/>
  <c r="AL324" i="5" a="1"/>
  <c r="AL324" i="5" s="1"/>
  <c r="AL323" i="5" a="1"/>
  <c r="AL323" i="5" s="1"/>
  <c r="AL322" i="5" a="1"/>
  <c r="AL322" i="5" s="1"/>
  <c r="AL321" i="5" a="1"/>
  <c r="AL321" i="5" s="1"/>
  <c r="AL320" i="5" a="1"/>
  <c r="AL320" i="5" s="1"/>
  <c r="AL319" i="5" a="1"/>
  <c r="AL319" i="5" s="1"/>
  <c r="AL318" i="5" a="1"/>
  <c r="AL318" i="5" s="1"/>
  <c r="AL317" i="5" a="1"/>
  <c r="AL317" i="5" s="1"/>
  <c r="AL316" i="5" a="1"/>
  <c r="AL316" i="5" s="1"/>
  <c r="AL315" i="5" a="1"/>
  <c r="AL315" i="5" s="1"/>
  <c r="AL314" i="5" a="1"/>
  <c r="AL314" i="5" s="1"/>
  <c r="AL313" i="5" a="1"/>
  <c r="AL313" i="5" s="1"/>
  <c r="AL312" i="5" a="1"/>
  <c r="AL312" i="5" s="1"/>
  <c r="AL311" i="5" a="1"/>
  <c r="AL311" i="5" s="1"/>
  <c r="AL310" i="5" a="1"/>
  <c r="AL310" i="5" s="1"/>
  <c r="AL309" i="5" a="1"/>
  <c r="AL309" i="5" s="1"/>
  <c r="AL308" i="5" a="1"/>
  <c r="AL308" i="5" s="1"/>
  <c r="AL307" i="5" a="1"/>
  <c r="AL307" i="5" s="1"/>
  <c r="AL306" i="5" a="1"/>
  <c r="AL306" i="5" s="1"/>
  <c r="AL305" i="5" a="1"/>
  <c r="AL305" i="5" s="1"/>
  <c r="AL304" i="5" a="1"/>
  <c r="AL304" i="5" s="1"/>
  <c r="AL303" i="5" a="1"/>
  <c r="AL303" i="5" s="1"/>
  <c r="AL302" i="5" a="1"/>
  <c r="AL302" i="5" s="1"/>
  <c r="AL301" i="5" a="1"/>
  <c r="AL301" i="5" s="1"/>
  <c r="AL300" i="5" a="1"/>
  <c r="AL300" i="5" s="1"/>
  <c r="AL299" i="5" a="1"/>
  <c r="AL299" i="5" s="1"/>
  <c r="AL298" i="5" a="1"/>
  <c r="AL298" i="5" s="1"/>
  <c r="AL297" i="5" a="1"/>
  <c r="AL297" i="5" s="1"/>
  <c r="AL296" i="5" a="1"/>
  <c r="AL296" i="5" s="1"/>
  <c r="AL295" i="5" a="1"/>
  <c r="AL295" i="5" s="1"/>
  <c r="AL294" i="5" a="1"/>
  <c r="AL294" i="5" s="1"/>
  <c r="AL293" i="5" a="1"/>
  <c r="AL293" i="5" s="1"/>
  <c r="AL292" i="5" a="1"/>
  <c r="AL292" i="5" s="1"/>
  <c r="AL291" i="5" a="1"/>
  <c r="AL291" i="5" s="1"/>
  <c r="AL290" i="5" a="1"/>
  <c r="AL290" i="5" s="1"/>
  <c r="AL289" i="5" a="1"/>
  <c r="AL289" i="5" s="1"/>
  <c r="AL288" i="5" a="1"/>
  <c r="AL288" i="5" s="1"/>
  <c r="AL287" i="5" a="1"/>
  <c r="AL287" i="5" s="1"/>
  <c r="AL286" i="5" a="1"/>
  <c r="AL286" i="5" s="1"/>
  <c r="AL285" i="5" a="1"/>
  <c r="AL285" i="5" s="1"/>
  <c r="AL284" i="5" a="1"/>
  <c r="AL284" i="5" s="1"/>
  <c r="AL283" i="5" a="1"/>
  <c r="AL283" i="5" s="1"/>
  <c r="AL282" i="5" a="1"/>
  <c r="AL282" i="5" s="1"/>
  <c r="AL281" i="5" a="1"/>
  <c r="AL281" i="5" s="1"/>
  <c r="AL280" i="5" a="1"/>
  <c r="AL280" i="5" s="1"/>
  <c r="AL279" i="5" a="1"/>
  <c r="AL279" i="5" s="1"/>
  <c r="AL278" i="5" a="1"/>
  <c r="AL278" i="5" s="1"/>
  <c r="AL277" i="5" a="1"/>
  <c r="AL277" i="5" s="1"/>
  <c r="AL276" i="5" a="1"/>
  <c r="AL276" i="5" s="1"/>
  <c r="AL275" i="5" a="1"/>
  <c r="AL275" i="5" s="1"/>
  <c r="AL274" i="5" a="1"/>
  <c r="AL274" i="5" s="1"/>
  <c r="AL273" i="5" a="1"/>
  <c r="AL273" i="5" s="1"/>
  <c r="AL272" i="5" a="1"/>
  <c r="AL272" i="5" s="1"/>
  <c r="AL271" i="5" a="1"/>
  <c r="AL271" i="5" s="1"/>
  <c r="AL270" i="5" a="1"/>
  <c r="AL270" i="5" s="1"/>
  <c r="AL269" i="5" a="1"/>
  <c r="AL269" i="5" s="1"/>
  <c r="AL268" i="5" a="1"/>
  <c r="AL268" i="5" s="1"/>
  <c r="AL267" i="5" a="1"/>
  <c r="AL267" i="5" s="1"/>
  <c r="AL266" i="5" a="1"/>
  <c r="AL266" i="5" s="1"/>
  <c r="AL265" i="5" a="1"/>
  <c r="AL265" i="5" s="1"/>
  <c r="AL264" i="5" a="1"/>
  <c r="AL264" i="5" s="1"/>
  <c r="AL263" i="5" a="1"/>
  <c r="AL263" i="5" s="1"/>
  <c r="AL262" i="5" a="1"/>
  <c r="AL262" i="5" s="1"/>
  <c r="AL261" i="5" a="1"/>
  <c r="AL261" i="5" s="1"/>
  <c r="AL260" i="5" a="1"/>
  <c r="AL260" i="5" s="1"/>
  <c r="AL259" i="5" a="1"/>
  <c r="AL259" i="5" s="1"/>
  <c r="AL258" i="5" a="1"/>
  <c r="AL258" i="5" s="1"/>
  <c r="AL257" i="5" a="1"/>
  <c r="AL257" i="5" s="1"/>
  <c r="AL256" i="5" a="1"/>
  <c r="AL256" i="5" s="1"/>
  <c r="AL255" i="5" a="1"/>
  <c r="AL255" i="5" s="1"/>
  <c r="AL254" i="5" a="1"/>
  <c r="AL254" i="5" s="1"/>
  <c r="AL253" i="5" a="1"/>
  <c r="AL253" i="5" s="1"/>
  <c r="AL252" i="5" a="1"/>
  <c r="AL252" i="5" s="1"/>
  <c r="AL251" i="5" a="1"/>
  <c r="AL251" i="5" s="1"/>
  <c r="AL250" i="5" a="1"/>
  <c r="AL250" i="5" s="1"/>
  <c r="AL249" i="5" a="1"/>
  <c r="AL249" i="5" s="1"/>
  <c r="AL248" i="5" a="1"/>
  <c r="AL248" i="5" s="1"/>
  <c r="AL247" i="5" a="1"/>
  <c r="AL247" i="5" s="1"/>
  <c r="AL246" i="5" a="1"/>
  <c r="AL246" i="5" s="1"/>
  <c r="AL245" i="5" a="1"/>
  <c r="AL245" i="5" s="1"/>
  <c r="AL244" i="5" a="1"/>
  <c r="AL244" i="5" s="1"/>
  <c r="AL243" i="5" a="1"/>
  <c r="AL243" i="5" s="1"/>
  <c r="AL242" i="5" a="1"/>
  <c r="AL242" i="5" s="1"/>
  <c r="AL241" i="5" a="1"/>
  <c r="AL241" i="5" s="1"/>
  <c r="AL240" i="5" a="1"/>
  <c r="AL240" i="5" s="1"/>
  <c r="AL239" i="5" a="1"/>
  <c r="AL239" i="5" s="1"/>
  <c r="AL238" i="5" a="1"/>
  <c r="AL238" i="5" s="1"/>
  <c r="AL237" i="5" a="1"/>
  <c r="AL237" i="5" s="1"/>
  <c r="AL236" i="5" a="1"/>
  <c r="AL236" i="5" s="1"/>
  <c r="AL235" i="5" a="1"/>
  <c r="AL235" i="5" s="1"/>
  <c r="AL234" i="5" a="1"/>
  <c r="AL234" i="5" s="1"/>
  <c r="AL233" i="5" a="1"/>
  <c r="AL233" i="5" s="1"/>
  <c r="AL232" i="5" a="1"/>
  <c r="AL232" i="5" s="1"/>
  <c r="AL231" i="5" a="1"/>
  <c r="AL231" i="5" s="1"/>
  <c r="AL230" i="5" a="1"/>
  <c r="AL230" i="5" s="1"/>
  <c r="AL229" i="5" a="1"/>
  <c r="AL229" i="5" s="1"/>
  <c r="AL228" i="5" a="1"/>
  <c r="AL228" i="5" s="1"/>
  <c r="AL227" i="5" a="1"/>
  <c r="AL227" i="5" s="1"/>
  <c r="AL226" i="5" a="1"/>
  <c r="AL226" i="5" s="1"/>
  <c r="AL225" i="5" a="1"/>
  <c r="AL225" i="5" s="1"/>
  <c r="AL224" i="5" a="1"/>
  <c r="AL224" i="5" s="1"/>
  <c r="AL223" i="5" a="1"/>
  <c r="AL223" i="5" s="1"/>
  <c r="AL222" i="5" a="1"/>
  <c r="AL222" i="5" s="1"/>
  <c r="AL221" i="5" a="1"/>
  <c r="AL221" i="5" s="1"/>
  <c r="AL220" i="5" a="1"/>
  <c r="AL220" i="5" s="1"/>
  <c r="AL219" i="5" a="1"/>
  <c r="AL219" i="5" s="1"/>
  <c r="AL218" i="5" a="1"/>
  <c r="AL218" i="5" s="1"/>
  <c r="AL217" i="5" a="1"/>
  <c r="AL217" i="5" s="1"/>
  <c r="AL216" i="5" a="1"/>
  <c r="AL216" i="5" s="1"/>
  <c r="AL215" i="5" a="1"/>
  <c r="AL215" i="5" s="1"/>
  <c r="AL214" i="5" a="1"/>
  <c r="AL214" i="5" s="1"/>
  <c r="AL213" i="5" a="1"/>
  <c r="AL213" i="5" s="1"/>
  <c r="AL212" i="5" a="1"/>
  <c r="AL212" i="5" s="1"/>
  <c r="AL211" i="5" a="1"/>
  <c r="AL211" i="5" s="1"/>
  <c r="AL210" i="5" a="1"/>
  <c r="AL210" i="5" s="1"/>
  <c r="AL209" i="5" a="1"/>
  <c r="AL209" i="5" s="1"/>
  <c r="AL208" i="5" a="1"/>
  <c r="AL208" i="5" s="1"/>
  <c r="AL207" i="5" a="1"/>
  <c r="AL207" i="5" s="1"/>
  <c r="AL206" i="5" a="1"/>
  <c r="AL206" i="5" s="1"/>
  <c r="AL205" i="5" a="1"/>
  <c r="AL205" i="5" s="1"/>
  <c r="AL204" i="5" a="1"/>
  <c r="AL204" i="5" s="1"/>
  <c r="AL203" i="5" a="1"/>
  <c r="AL203" i="5" s="1"/>
  <c r="AL202" i="5" a="1"/>
  <c r="AL202" i="5" s="1"/>
  <c r="AL201" i="5" a="1"/>
  <c r="AL201" i="5" s="1"/>
  <c r="AL200" i="5" a="1"/>
  <c r="AL200" i="5" s="1"/>
  <c r="AL199" i="5" a="1"/>
  <c r="AL199" i="5" s="1"/>
  <c r="AL198" i="5" a="1"/>
  <c r="AL198" i="5" s="1"/>
  <c r="AL197" i="5" a="1"/>
  <c r="AL197" i="5" s="1"/>
  <c r="AL196" i="5" a="1"/>
  <c r="AL196" i="5" s="1"/>
  <c r="AL195" i="5" a="1"/>
  <c r="AL195" i="5" s="1"/>
  <c r="AL194" i="5" a="1"/>
  <c r="AL194" i="5" s="1"/>
  <c r="AL193" i="5" a="1"/>
  <c r="AL193" i="5" s="1"/>
  <c r="AL192" i="5" a="1"/>
  <c r="AL192" i="5" s="1"/>
  <c r="AL191" i="5" a="1"/>
  <c r="AL191" i="5" s="1"/>
  <c r="AL190" i="5" a="1"/>
  <c r="AL190" i="5" s="1"/>
  <c r="AL189" i="5" a="1"/>
  <c r="AL189" i="5" s="1"/>
  <c r="AL188" i="5" a="1"/>
  <c r="AL188" i="5" s="1"/>
  <c r="AL187" i="5" a="1"/>
  <c r="AL187" i="5" s="1"/>
  <c r="AL186" i="5" a="1"/>
  <c r="AL186" i="5" s="1"/>
  <c r="AL185" i="5" a="1"/>
  <c r="AL185" i="5" s="1"/>
  <c r="AL184" i="5" a="1"/>
  <c r="AL184" i="5" s="1"/>
  <c r="AL183" i="5" a="1"/>
  <c r="AL183" i="5" s="1"/>
  <c r="AL182" i="5" a="1"/>
  <c r="AL182" i="5" s="1"/>
  <c r="AL181" i="5" a="1"/>
  <c r="AL181" i="5" s="1"/>
  <c r="AL180" i="5" a="1"/>
  <c r="AL180" i="5" s="1"/>
  <c r="AL179" i="5" a="1"/>
  <c r="AL179" i="5" s="1"/>
  <c r="AL178" i="5" a="1"/>
  <c r="AL178" i="5" s="1"/>
  <c r="AL177" i="5" a="1"/>
  <c r="AL177" i="5" s="1"/>
  <c r="AL176" i="5" a="1"/>
  <c r="AL176" i="5" s="1"/>
  <c r="AL175" i="5" a="1"/>
  <c r="AL175" i="5" s="1"/>
  <c r="AL174" i="5" a="1"/>
  <c r="AL174" i="5" s="1"/>
  <c r="AL173" i="5" a="1"/>
  <c r="AL173" i="5" s="1"/>
  <c r="AL172" i="5" a="1"/>
  <c r="AL172" i="5" s="1"/>
  <c r="AL171" i="5" a="1"/>
  <c r="AL171" i="5" s="1"/>
  <c r="AL170" i="5" a="1"/>
  <c r="AL170" i="5" s="1"/>
  <c r="AL169" i="5" a="1"/>
  <c r="AL169" i="5" s="1"/>
  <c r="AL168" i="5" a="1"/>
  <c r="AL168" i="5" s="1"/>
  <c r="AL167" i="5" a="1"/>
  <c r="AL167" i="5" s="1"/>
  <c r="AL166" i="5" a="1"/>
  <c r="AL166" i="5" s="1"/>
  <c r="AL165" i="5" a="1"/>
  <c r="AL165" i="5" s="1"/>
  <c r="AL164" i="5" a="1"/>
  <c r="AL164" i="5" s="1"/>
  <c r="AL163" i="5" a="1"/>
  <c r="AL163" i="5" s="1"/>
  <c r="AL162" i="5" a="1"/>
  <c r="AL162" i="5" s="1"/>
  <c r="AL161" i="5" a="1"/>
  <c r="AL161" i="5" s="1"/>
  <c r="AL160" i="5" a="1"/>
  <c r="AL160" i="5" s="1"/>
  <c r="AL159" i="5" a="1"/>
  <c r="AL159" i="5" s="1"/>
  <c r="AL158" i="5" a="1"/>
  <c r="AL158" i="5" s="1"/>
  <c r="AL157" i="5" a="1"/>
  <c r="AL157" i="5" s="1"/>
  <c r="AL156" i="5" a="1"/>
  <c r="AL156" i="5" s="1"/>
  <c r="AL155" i="5" a="1"/>
  <c r="AL155" i="5" s="1"/>
  <c r="AL154" i="5" a="1"/>
  <c r="AL154" i="5" s="1"/>
  <c r="AL153" i="5" a="1"/>
  <c r="AL153" i="5" s="1"/>
  <c r="AL152" i="5" a="1"/>
  <c r="AL152" i="5" s="1"/>
  <c r="AL151" i="5" a="1"/>
  <c r="AL151" i="5" s="1"/>
  <c r="AL150" i="5" a="1"/>
  <c r="AL150" i="5" s="1"/>
  <c r="AL149" i="5" a="1"/>
  <c r="AL149" i="5" s="1"/>
  <c r="AL148" i="5" a="1"/>
  <c r="AL148" i="5" s="1"/>
  <c r="AL147" i="5" a="1"/>
  <c r="AL147" i="5" s="1"/>
  <c r="AL146" i="5" a="1"/>
  <c r="AL146" i="5" s="1"/>
  <c r="AL145" i="5" a="1"/>
  <c r="AL145" i="5" s="1"/>
  <c r="AL144" i="5" a="1"/>
  <c r="AL144" i="5" s="1"/>
  <c r="AL143" i="5" a="1"/>
  <c r="AL143" i="5" s="1"/>
  <c r="AL142" i="5" a="1"/>
  <c r="AL142" i="5" s="1"/>
  <c r="AL141" i="5" a="1"/>
  <c r="AL141" i="5" s="1"/>
  <c r="AL140" i="5" a="1"/>
  <c r="AL140" i="5" s="1"/>
  <c r="AL139" i="5" a="1"/>
  <c r="AL139" i="5" s="1"/>
  <c r="AL138" i="5" a="1"/>
  <c r="AL138" i="5" s="1"/>
  <c r="AL137" i="5" a="1"/>
  <c r="AL137" i="5" s="1"/>
  <c r="AL136" i="5" a="1"/>
  <c r="AL136" i="5" s="1"/>
  <c r="AL135" i="5" a="1"/>
  <c r="AL135" i="5" s="1"/>
  <c r="AL134" i="5" a="1"/>
  <c r="AL134" i="5" s="1"/>
  <c r="AL133" i="5" a="1"/>
  <c r="AL133" i="5" s="1"/>
  <c r="AL132" i="5" a="1"/>
  <c r="AL132" i="5" s="1"/>
  <c r="AL131" i="5" a="1"/>
  <c r="AL131" i="5" s="1"/>
  <c r="AL130" i="5" a="1"/>
  <c r="AL130" i="5" s="1"/>
  <c r="AL129" i="5" a="1"/>
  <c r="AL129" i="5" s="1"/>
  <c r="AL128" i="5" a="1"/>
  <c r="AL128" i="5" s="1"/>
  <c r="AL127" i="5" a="1"/>
  <c r="AL127" i="5" s="1"/>
  <c r="AL126" i="5" a="1"/>
  <c r="AL126" i="5" s="1"/>
  <c r="AL125" i="5" a="1"/>
  <c r="AL125" i="5" s="1"/>
  <c r="AL124" i="5" a="1"/>
  <c r="AL124" i="5" s="1"/>
  <c r="AL123" i="5" a="1"/>
  <c r="AL123" i="5" s="1"/>
  <c r="AL122" i="5" a="1"/>
  <c r="AL122" i="5" s="1"/>
  <c r="AL121" i="5" a="1"/>
  <c r="AL121" i="5" s="1"/>
  <c r="AL120" i="5" a="1"/>
  <c r="AL120" i="5" s="1"/>
  <c r="AL119" i="5" a="1"/>
  <c r="AL119" i="5" s="1"/>
  <c r="AL118" i="5" a="1"/>
  <c r="AL118" i="5" s="1"/>
  <c r="AL117" i="5" a="1"/>
  <c r="AL117" i="5" s="1"/>
  <c r="AL116" i="5" a="1"/>
  <c r="AL116" i="5" s="1"/>
  <c r="AL115" i="5" a="1"/>
  <c r="AL115" i="5" s="1"/>
  <c r="AL114" i="5" a="1"/>
  <c r="AL114" i="5" s="1"/>
  <c r="AL113" i="5" a="1"/>
  <c r="AL113" i="5" s="1"/>
  <c r="AL112" i="5" a="1"/>
  <c r="AL112" i="5" s="1"/>
  <c r="AL111" i="5" a="1"/>
  <c r="AL111" i="5" s="1"/>
  <c r="AL110" i="5" a="1"/>
  <c r="AL110" i="5" s="1"/>
  <c r="AL109" i="5" a="1"/>
  <c r="AL109" i="5" s="1"/>
  <c r="AL108" i="5" a="1"/>
  <c r="AL108" i="5" s="1"/>
  <c r="AL107" i="5" a="1"/>
  <c r="AL107" i="5" s="1"/>
  <c r="AL106" i="5" a="1"/>
  <c r="AL106" i="5" s="1"/>
  <c r="AL105" i="5" a="1"/>
  <c r="AL105" i="5" s="1"/>
  <c r="AL104" i="5" a="1"/>
  <c r="AL104" i="5" s="1"/>
  <c r="AL103" i="5" a="1"/>
  <c r="AL103" i="5" s="1"/>
  <c r="AL102" i="5" a="1"/>
  <c r="AL102" i="5" s="1"/>
  <c r="AL101" i="5" a="1"/>
  <c r="AL101" i="5" s="1"/>
  <c r="AL100" i="5" a="1"/>
  <c r="AL100" i="5" s="1"/>
  <c r="AL99" i="5" a="1"/>
  <c r="AL99" i="5" s="1"/>
  <c r="AL98" i="5" a="1"/>
  <c r="AL98" i="5" s="1"/>
  <c r="AL97" i="5" a="1"/>
  <c r="AL97" i="5" s="1"/>
  <c r="AL96" i="5" a="1"/>
  <c r="AL96" i="5" s="1"/>
  <c r="AL95" i="5" a="1"/>
  <c r="AL95" i="5" s="1"/>
  <c r="AL94" i="5" a="1"/>
  <c r="AL94" i="5" s="1"/>
  <c r="AL93" i="5" a="1"/>
  <c r="AL93" i="5" s="1"/>
  <c r="AL92" i="5" a="1"/>
  <c r="AL92" i="5" s="1"/>
  <c r="AL91" i="5" a="1"/>
  <c r="AL91" i="5" s="1"/>
  <c r="AL90" i="5" a="1"/>
  <c r="AL90" i="5" s="1"/>
  <c r="AL89" i="5" a="1"/>
  <c r="AL89" i="5" s="1"/>
  <c r="AL88" i="5" a="1"/>
  <c r="AL88" i="5" s="1"/>
  <c r="AL87" i="5" a="1"/>
  <c r="AL87" i="5" s="1"/>
  <c r="AL86" i="5" a="1"/>
  <c r="AL86" i="5" s="1"/>
  <c r="AL85" i="5" a="1"/>
  <c r="AL85" i="5" s="1"/>
  <c r="AL84" i="5" a="1"/>
  <c r="AL84" i="5" s="1"/>
  <c r="AL83" i="5" a="1"/>
  <c r="AL83" i="5" s="1"/>
  <c r="AL82" i="5" a="1"/>
  <c r="AL82" i="5" s="1"/>
  <c r="AL81" i="5" a="1"/>
  <c r="AL81" i="5" s="1"/>
  <c r="AL80" i="5" a="1"/>
  <c r="AL80" i="5" s="1"/>
  <c r="AL79" i="5" a="1"/>
  <c r="AL79" i="5" s="1"/>
  <c r="AL78" i="5" a="1"/>
  <c r="AL78" i="5" s="1"/>
  <c r="AL77" i="5" a="1"/>
  <c r="AL77" i="5" s="1"/>
  <c r="AL76" i="5" a="1"/>
  <c r="AL76" i="5" s="1"/>
  <c r="AL75" i="5" a="1"/>
  <c r="AL75" i="5" s="1"/>
  <c r="AL74" i="5" a="1"/>
  <c r="AL74" i="5" s="1"/>
  <c r="AL73" i="5" a="1"/>
  <c r="AL73" i="5" s="1"/>
  <c r="AL72" i="5" a="1"/>
  <c r="AL72" i="5" s="1"/>
  <c r="AL71" i="5" a="1"/>
  <c r="AL71" i="5" s="1"/>
  <c r="AL70" i="5" a="1"/>
  <c r="AL70" i="5" s="1"/>
  <c r="AL69" i="5" a="1"/>
  <c r="AL69" i="5" s="1"/>
  <c r="AL68" i="5" a="1"/>
  <c r="AL68" i="5" s="1"/>
  <c r="AL67" i="5" a="1"/>
  <c r="AL67" i="5" s="1"/>
  <c r="AL66" i="5" a="1"/>
  <c r="AL66" i="5" s="1"/>
  <c r="AL65" i="5" a="1"/>
  <c r="AL65" i="5" s="1"/>
  <c r="AL64" i="5" a="1"/>
  <c r="AL64" i="5" s="1"/>
  <c r="AL63" i="5" a="1"/>
  <c r="AL63" i="5" s="1"/>
  <c r="AL62" i="5" a="1"/>
  <c r="AL62" i="5" s="1"/>
  <c r="AL61" i="5" a="1"/>
  <c r="AL61" i="5" s="1"/>
  <c r="AL60" i="5" a="1"/>
  <c r="AL60" i="5" s="1"/>
  <c r="AL59" i="5" a="1"/>
  <c r="AL59" i="5" s="1"/>
  <c r="AL58" i="5" a="1"/>
  <c r="AL58" i="5" s="1"/>
  <c r="AL57" i="5" a="1"/>
  <c r="AL57" i="5" s="1"/>
  <c r="AL56" i="5" a="1"/>
  <c r="AL56" i="5" s="1"/>
  <c r="AL55" i="5" a="1"/>
  <c r="AL55" i="5" s="1"/>
  <c r="AL54" i="5" a="1"/>
  <c r="AL54" i="5" s="1"/>
  <c r="AL53" i="5" a="1"/>
  <c r="AL53" i="5" s="1"/>
  <c r="AL52" i="5" a="1"/>
  <c r="AL52" i="5" s="1"/>
  <c r="AL51" i="5" a="1"/>
  <c r="AL51" i="5" s="1"/>
  <c r="AL50" i="5" a="1"/>
  <c r="AL50" i="5" s="1"/>
  <c r="AL49" i="5" a="1"/>
  <c r="AL49" i="5" s="1"/>
  <c r="AL48" i="5" a="1"/>
  <c r="AL48" i="5" s="1"/>
  <c r="AL47" i="5" a="1"/>
  <c r="AL47" i="5" s="1"/>
  <c r="AL46" i="5" a="1"/>
  <c r="AL46" i="5" s="1"/>
  <c r="AL45" i="5" a="1"/>
  <c r="AL45" i="5" s="1"/>
  <c r="AL44" i="5" a="1"/>
  <c r="AL44" i="5" s="1"/>
  <c r="AL43" i="5" a="1"/>
  <c r="AL43" i="5" s="1"/>
  <c r="AL42" i="5" a="1"/>
  <c r="AL42" i="5" s="1"/>
  <c r="AL41" i="5" a="1"/>
  <c r="AL41" i="5" s="1"/>
  <c r="AL40" i="5" a="1"/>
  <c r="AL40" i="5" s="1"/>
  <c r="AL39" i="5" a="1"/>
  <c r="AL39" i="5" s="1"/>
  <c r="AL38" i="5" a="1"/>
  <c r="AL38" i="5" s="1"/>
  <c r="AL37" i="5" a="1"/>
  <c r="AL37" i="5" s="1"/>
  <c r="AL36" i="5" a="1"/>
  <c r="AL36" i="5" s="1"/>
  <c r="AL35" i="5" a="1"/>
  <c r="AL35" i="5" s="1"/>
  <c r="AL34" i="5" a="1"/>
  <c r="AL34" i="5" s="1"/>
  <c r="AL33" i="5" a="1"/>
  <c r="AL33" i="5" s="1"/>
  <c r="AL32" i="5" a="1"/>
  <c r="AL32" i="5" s="1"/>
  <c r="AL31" i="5" a="1"/>
  <c r="AL31" i="5" s="1"/>
  <c r="AL30" i="5" a="1"/>
  <c r="AL30" i="5" s="1"/>
  <c r="AL29" i="5" a="1"/>
  <c r="AL29" i="5" s="1"/>
  <c r="AL28" i="5" a="1"/>
  <c r="AL28" i="5" s="1"/>
  <c r="AL27" i="5" a="1"/>
  <c r="AL27" i="5" s="1"/>
  <c r="AL26" i="5" a="1"/>
  <c r="AL26" i="5" s="1"/>
  <c r="AL25" i="5" a="1"/>
  <c r="AL25" i="5" s="1"/>
  <c r="AL24" i="5" a="1"/>
  <c r="AL24" i="5" s="1"/>
  <c r="AL23" i="5" a="1"/>
  <c r="AL23" i="5" s="1"/>
  <c r="AL22" i="5" a="1"/>
  <c r="AL22" i="5" s="1"/>
  <c r="AL21" i="5" a="1"/>
  <c r="AL21" i="5" s="1"/>
  <c r="AL20" i="5" a="1"/>
  <c r="AL20" i="5" s="1"/>
  <c r="AL19" i="5" a="1"/>
  <c r="AL19" i="5" s="1"/>
  <c r="AL18" i="5" a="1"/>
  <c r="AL18" i="5" s="1"/>
  <c r="AL17" i="5" a="1"/>
  <c r="AL17" i="5" s="1"/>
  <c r="AL16" i="5" a="1"/>
  <c r="AL16" i="5" s="1"/>
  <c r="AL15" i="5" a="1"/>
  <c r="AL15" i="5" s="1"/>
  <c r="AL14" i="5" a="1"/>
  <c r="AL14" i="5" s="1"/>
  <c r="AL13" i="5" a="1"/>
  <c r="AL13" i="5" s="1"/>
  <c r="AL12" i="5" a="1"/>
  <c r="AL12" i="5" s="1"/>
  <c r="AL11" i="5" a="1"/>
  <c r="AL11" i="5" s="1"/>
  <c r="AL10" i="5" a="1"/>
  <c r="AL10" i="5" s="1"/>
  <c r="AL9" i="5" a="1"/>
  <c r="AL9" i="5" s="1"/>
  <c r="AL8" i="5" a="1"/>
  <c r="AL8" i="5" s="1"/>
  <c r="AL7" i="5" a="1"/>
  <c r="AL7" i="5" s="1"/>
  <c r="AL6" i="5" a="1"/>
  <c r="AL6" i="5" s="1"/>
  <c r="AL5" i="5" a="1"/>
  <c r="AL5" i="5" s="1"/>
  <c r="AX5" i="5" s="1" a="1"/>
  <c r="AX5" i="5" s="1"/>
  <c r="AY48" i="5" a="1"/>
  <c r="AY24" i="5" a="1"/>
  <c r="AY25" i="5" a="1"/>
  <c r="AX47" i="5" a="1"/>
  <c r="AX50" i="5" a="1"/>
  <c r="AX26" i="5" a="1"/>
  <c r="AX6" i="5" a="1"/>
  <c r="AY49" i="5" a="1"/>
  <c r="AY49" i="5" l="1"/>
  <c r="AX6" i="5"/>
  <c r="AX26" i="5"/>
  <c r="AX50" i="5"/>
  <c r="AX47" i="5"/>
  <c r="AY25" i="5"/>
  <c r="AY24" i="5"/>
  <c r="AY48" i="5"/>
  <c r="AO6" i="5"/>
  <c r="AU109" i="5"/>
  <c r="AW108" i="5"/>
  <c r="AN8" i="5"/>
  <c r="AO7" i="5"/>
  <c r="AP5" i="5"/>
  <c r="AM5" i="5" a="1"/>
  <c r="AM5" i="5" s="1"/>
  <c r="AY5" i="5" a="1"/>
  <c r="AY5" i="5" s="1"/>
  <c r="AM48" i="5" a="1"/>
  <c r="AM6" i="5" a="1"/>
  <c r="AX25" i="5" a="1"/>
  <c r="AM24" i="5" a="1"/>
  <c r="AM50" i="5" a="1"/>
  <c r="AY47" i="5" a="1"/>
  <c r="AY50" i="5" a="1"/>
  <c r="AM49" i="5" a="1"/>
  <c r="AM26" i="5" a="1"/>
  <c r="AY6" i="5" a="1"/>
  <c r="AY26" i="5" a="1"/>
  <c r="AX24" i="5" a="1"/>
  <c r="AM25" i="5" a="1"/>
  <c r="AM47" i="5" a="1"/>
  <c r="AX49" i="5" a="1"/>
  <c r="AX48" i="5" a="1"/>
  <c r="AX48" i="5" l="1"/>
  <c r="AX49" i="5"/>
  <c r="AM47" i="5"/>
  <c r="AP47" i="5" s="1"/>
  <c r="AM25" i="5"/>
  <c r="AP25" i="5" s="1"/>
  <c r="AX24" i="5"/>
  <c r="AY26" i="5"/>
  <c r="AY6" i="5"/>
  <c r="AM26" i="5"/>
  <c r="AP26" i="5" s="1"/>
  <c r="AM49" i="5"/>
  <c r="AP49" i="5" s="1"/>
  <c r="AY50" i="5"/>
  <c r="AY47" i="5"/>
  <c r="AM50" i="5"/>
  <c r="AP50" i="5" s="1"/>
  <c r="AM24" i="5"/>
  <c r="AP24" i="5" s="1"/>
  <c r="AX25" i="5"/>
  <c r="AM6" i="5"/>
  <c r="AP6" i="5" s="1"/>
  <c r="AM48" i="5"/>
  <c r="AP48" i="5" s="1"/>
  <c r="AU110" i="5"/>
  <c r="AW109" i="5"/>
  <c r="AN9" i="5"/>
  <c r="AO8" i="5"/>
  <c r="AU111" i="5" l="1"/>
  <c r="AW110" i="5"/>
  <c r="AN10" i="5"/>
  <c r="AO9" i="5"/>
  <c r="M2" i="2"/>
  <c r="N2" i="2"/>
  <c r="O2" i="2"/>
  <c r="P2" i="2"/>
  <c r="Q2" i="2"/>
  <c r="R2" i="2"/>
  <c r="S2" i="2"/>
  <c r="T2" i="2"/>
  <c r="M3" i="2"/>
  <c r="N3" i="2"/>
  <c r="O3" i="2"/>
  <c r="P3" i="2"/>
  <c r="Q3" i="2"/>
  <c r="R3" i="2"/>
  <c r="S3" i="2"/>
  <c r="T3" i="2"/>
  <c r="M4" i="2"/>
  <c r="N4" i="2"/>
  <c r="O4" i="2"/>
  <c r="P4" i="2"/>
  <c r="Q4" i="2"/>
  <c r="R4" i="2"/>
  <c r="S4" i="2"/>
  <c r="T4" i="2"/>
  <c r="M5" i="2"/>
  <c r="N5" i="2"/>
  <c r="O5" i="2"/>
  <c r="P5" i="2"/>
  <c r="Q5" i="2"/>
  <c r="R5" i="2"/>
  <c r="S5" i="2"/>
  <c r="T5" i="2"/>
  <c r="M6" i="2"/>
  <c r="N6" i="2"/>
  <c r="O6" i="2"/>
  <c r="P6" i="2"/>
  <c r="Q6" i="2"/>
  <c r="R6" i="2"/>
  <c r="S6" i="2"/>
  <c r="T6" i="2"/>
  <c r="M7" i="2"/>
  <c r="N7" i="2"/>
  <c r="O7" i="2"/>
  <c r="P7" i="2"/>
  <c r="Q7" i="2"/>
  <c r="R7" i="2"/>
  <c r="S7" i="2"/>
  <c r="T7" i="2"/>
  <c r="M8" i="2"/>
  <c r="N8" i="2"/>
  <c r="O8" i="2"/>
  <c r="P8" i="2"/>
  <c r="Q8" i="2"/>
  <c r="R8" i="2"/>
  <c r="S8" i="2"/>
  <c r="T8" i="2"/>
  <c r="M9" i="2"/>
  <c r="N9" i="2"/>
  <c r="O9" i="2"/>
  <c r="P9" i="2"/>
  <c r="Q9" i="2"/>
  <c r="R9" i="2"/>
  <c r="S9" i="2"/>
  <c r="T9" i="2"/>
  <c r="M10" i="2"/>
  <c r="N10" i="2"/>
  <c r="O10" i="2"/>
  <c r="P10" i="2"/>
  <c r="Q10" i="2"/>
  <c r="R10" i="2"/>
  <c r="S10" i="2"/>
  <c r="T10" i="2"/>
  <c r="M11" i="2"/>
  <c r="N11" i="2"/>
  <c r="O11" i="2"/>
  <c r="P11" i="2"/>
  <c r="Q11" i="2"/>
  <c r="R11" i="2"/>
  <c r="S11" i="2"/>
  <c r="T11" i="2"/>
  <c r="M12" i="2"/>
  <c r="N12" i="2"/>
  <c r="O12" i="2"/>
  <c r="P12" i="2"/>
  <c r="Q12" i="2"/>
  <c r="R12" i="2"/>
  <c r="S12" i="2"/>
  <c r="T12" i="2"/>
  <c r="M13" i="2"/>
  <c r="N13" i="2"/>
  <c r="O13" i="2"/>
  <c r="P13" i="2"/>
  <c r="Q13" i="2"/>
  <c r="R13" i="2"/>
  <c r="S13" i="2"/>
  <c r="T13" i="2"/>
  <c r="M14" i="2"/>
  <c r="N14" i="2"/>
  <c r="O14" i="2"/>
  <c r="P14" i="2"/>
  <c r="Q14" i="2"/>
  <c r="R14" i="2"/>
  <c r="S14" i="2"/>
  <c r="T14" i="2"/>
  <c r="M15" i="2"/>
  <c r="N15" i="2"/>
  <c r="O15" i="2"/>
  <c r="P15" i="2"/>
  <c r="Q15" i="2"/>
  <c r="R15" i="2"/>
  <c r="S15" i="2"/>
  <c r="T15" i="2"/>
  <c r="M16" i="2"/>
  <c r="N16" i="2"/>
  <c r="O16" i="2"/>
  <c r="P16" i="2"/>
  <c r="Q16" i="2"/>
  <c r="R16" i="2"/>
  <c r="S16" i="2"/>
  <c r="T16" i="2"/>
  <c r="M17" i="2"/>
  <c r="N17" i="2"/>
  <c r="O17" i="2"/>
  <c r="P17" i="2"/>
  <c r="Q17" i="2"/>
  <c r="R17" i="2"/>
  <c r="S17" i="2"/>
  <c r="T17" i="2"/>
  <c r="M18" i="2"/>
  <c r="N18" i="2"/>
  <c r="O18" i="2"/>
  <c r="P18" i="2"/>
  <c r="Q18" i="2"/>
  <c r="R18" i="2"/>
  <c r="S18" i="2"/>
  <c r="T18" i="2"/>
  <c r="M19" i="2"/>
  <c r="N19" i="2"/>
  <c r="O19" i="2"/>
  <c r="P19" i="2"/>
  <c r="Q19" i="2"/>
  <c r="R19" i="2"/>
  <c r="S19" i="2"/>
  <c r="T19" i="2"/>
  <c r="M20" i="2"/>
  <c r="N20" i="2"/>
  <c r="O20" i="2"/>
  <c r="P20" i="2"/>
  <c r="Q20" i="2"/>
  <c r="R20" i="2"/>
  <c r="S20" i="2"/>
  <c r="T20" i="2"/>
  <c r="M21" i="2"/>
  <c r="N21" i="2"/>
  <c r="O21" i="2"/>
  <c r="P21" i="2"/>
  <c r="Q21" i="2"/>
  <c r="R21" i="2"/>
  <c r="S21" i="2"/>
  <c r="T21" i="2"/>
  <c r="M22" i="2"/>
  <c r="N22" i="2"/>
  <c r="O22" i="2"/>
  <c r="P22" i="2"/>
  <c r="Q22" i="2"/>
  <c r="R22" i="2"/>
  <c r="S22" i="2"/>
  <c r="T22" i="2"/>
  <c r="M23" i="2"/>
  <c r="N23" i="2"/>
  <c r="O23" i="2"/>
  <c r="P23" i="2"/>
  <c r="Q23" i="2"/>
  <c r="R23" i="2"/>
  <c r="S23" i="2"/>
  <c r="T23" i="2"/>
  <c r="M24" i="2"/>
  <c r="N24" i="2"/>
  <c r="O24" i="2"/>
  <c r="P24" i="2"/>
  <c r="Q24" i="2"/>
  <c r="R24" i="2"/>
  <c r="S24" i="2"/>
  <c r="T24" i="2"/>
  <c r="M25" i="2"/>
  <c r="N25" i="2"/>
  <c r="O25" i="2"/>
  <c r="P25" i="2"/>
  <c r="Q25" i="2"/>
  <c r="R25" i="2"/>
  <c r="S25" i="2"/>
  <c r="T25" i="2"/>
  <c r="M26" i="2"/>
  <c r="N26" i="2"/>
  <c r="O26" i="2"/>
  <c r="P26" i="2"/>
  <c r="Q26" i="2"/>
  <c r="R26" i="2"/>
  <c r="S26" i="2"/>
  <c r="T26" i="2"/>
  <c r="M27" i="2"/>
  <c r="N27" i="2"/>
  <c r="O27" i="2"/>
  <c r="P27" i="2"/>
  <c r="Q27" i="2"/>
  <c r="R27" i="2"/>
  <c r="S27" i="2"/>
  <c r="T27" i="2"/>
  <c r="M28" i="2"/>
  <c r="N28" i="2"/>
  <c r="O28" i="2"/>
  <c r="P28" i="2"/>
  <c r="Q28" i="2"/>
  <c r="R28" i="2"/>
  <c r="S28" i="2"/>
  <c r="T28" i="2"/>
  <c r="M29" i="2"/>
  <c r="N29" i="2"/>
  <c r="O29" i="2"/>
  <c r="P29" i="2"/>
  <c r="Q29" i="2"/>
  <c r="R29" i="2"/>
  <c r="S29" i="2"/>
  <c r="T29" i="2"/>
  <c r="M30" i="2"/>
  <c r="N30" i="2"/>
  <c r="O30" i="2"/>
  <c r="P30" i="2"/>
  <c r="Q30" i="2"/>
  <c r="R30" i="2"/>
  <c r="S30" i="2"/>
  <c r="T30" i="2"/>
  <c r="M31" i="2"/>
  <c r="N31" i="2"/>
  <c r="O31" i="2"/>
  <c r="P31" i="2"/>
  <c r="Q31" i="2"/>
  <c r="R31" i="2"/>
  <c r="S31" i="2"/>
  <c r="T31" i="2"/>
  <c r="M32" i="2"/>
  <c r="N32" i="2"/>
  <c r="O32" i="2"/>
  <c r="P32" i="2"/>
  <c r="Q32" i="2"/>
  <c r="R32" i="2"/>
  <c r="S32" i="2"/>
  <c r="T32" i="2"/>
  <c r="M33" i="2"/>
  <c r="N33" i="2"/>
  <c r="O33" i="2"/>
  <c r="P33" i="2"/>
  <c r="Q33" i="2"/>
  <c r="R33" i="2"/>
  <c r="S33" i="2"/>
  <c r="T33" i="2"/>
  <c r="M34" i="2"/>
  <c r="N34" i="2"/>
  <c r="O34" i="2"/>
  <c r="P34" i="2"/>
  <c r="Q34" i="2"/>
  <c r="R34" i="2"/>
  <c r="S34" i="2"/>
  <c r="T34" i="2"/>
  <c r="M35" i="2"/>
  <c r="N35" i="2"/>
  <c r="O35" i="2"/>
  <c r="P35" i="2"/>
  <c r="Q35" i="2"/>
  <c r="R35" i="2"/>
  <c r="S35" i="2"/>
  <c r="T35" i="2"/>
  <c r="M36" i="2"/>
  <c r="N36" i="2"/>
  <c r="O36" i="2"/>
  <c r="P36" i="2"/>
  <c r="Q36" i="2"/>
  <c r="R36" i="2"/>
  <c r="S36" i="2"/>
  <c r="T36" i="2"/>
  <c r="M37" i="2"/>
  <c r="N37" i="2"/>
  <c r="O37" i="2"/>
  <c r="P37" i="2"/>
  <c r="Q37" i="2"/>
  <c r="R37" i="2"/>
  <c r="S37" i="2"/>
  <c r="T37" i="2"/>
  <c r="M38" i="2"/>
  <c r="N38" i="2"/>
  <c r="O38" i="2"/>
  <c r="P38" i="2"/>
  <c r="Q38" i="2"/>
  <c r="R38" i="2"/>
  <c r="S38" i="2"/>
  <c r="T38" i="2"/>
  <c r="M39" i="2"/>
  <c r="N39" i="2"/>
  <c r="O39" i="2"/>
  <c r="P39" i="2"/>
  <c r="Q39" i="2"/>
  <c r="R39" i="2"/>
  <c r="S39" i="2"/>
  <c r="T39" i="2"/>
  <c r="M40" i="2"/>
  <c r="N40" i="2"/>
  <c r="O40" i="2"/>
  <c r="P40" i="2"/>
  <c r="Q40" i="2"/>
  <c r="R40" i="2"/>
  <c r="S40" i="2"/>
  <c r="T40" i="2"/>
  <c r="M41" i="2"/>
  <c r="N41" i="2"/>
  <c r="O41" i="2"/>
  <c r="P41" i="2"/>
  <c r="Q41" i="2"/>
  <c r="R41" i="2"/>
  <c r="S41" i="2"/>
  <c r="T41" i="2"/>
  <c r="M42" i="2"/>
  <c r="N42" i="2"/>
  <c r="O42" i="2"/>
  <c r="P42" i="2"/>
  <c r="Q42" i="2"/>
  <c r="R42" i="2"/>
  <c r="S42" i="2"/>
  <c r="T42" i="2"/>
  <c r="M43" i="2"/>
  <c r="N43" i="2"/>
  <c r="O43" i="2"/>
  <c r="P43" i="2"/>
  <c r="Q43" i="2"/>
  <c r="R43" i="2"/>
  <c r="S43" i="2"/>
  <c r="T43" i="2"/>
  <c r="M44" i="2"/>
  <c r="N44" i="2"/>
  <c r="O44" i="2"/>
  <c r="P44" i="2"/>
  <c r="Q44" i="2"/>
  <c r="R44" i="2"/>
  <c r="S44" i="2"/>
  <c r="T44" i="2"/>
  <c r="M45" i="2"/>
  <c r="N45" i="2"/>
  <c r="O45" i="2"/>
  <c r="P45" i="2"/>
  <c r="Q45" i="2"/>
  <c r="R45" i="2"/>
  <c r="S45" i="2"/>
  <c r="T45" i="2"/>
  <c r="M46" i="2"/>
  <c r="N46" i="2"/>
  <c r="O46" i="2"/>
  <c r="P46" i="2"/>
  <c r="Q46" i="2"/>
  <c r="R46" i="2"/>
  <c r="S46" i="2"/>
  <c r="T46" i="2"/>
  <c r="M47" i="2"/>
  <c r="N47" i="2"/>
  <c r="O47" i="2"/>
  <c r="P47" i="2"/>
  <c r="Q47" i="2"/>
  <c r="R47" i="2"/>
  <c r="S47" i="2"/>
  <c r="T47" i="2"/>
  <c r="M48" i="2"/>
  <c r="N48" i="2"/>
  <c r="O48" i="2"/>
  <c r="P48" i="2"/>
  <c r="Q48" i="2"/>
  <c r="R48" i="2"/>
  <c r="S48" i="2"/>
  <c r="T48" i="2"/>
  <c r="M49" i="2"/>
  <c r="N49" i="2"/>
  <c r="O49" i="2"/>
  <c r="P49" i="2"/>
  <c r="Q49" i="2"/>
  <c r="R49" i="2"/>
  <c r="S49" i="2"/>
  <c r="T49" i="2"/>
  <c r="M50" i="2"/>
  <c r="N50" i="2"/>
  <c r="O50" i="2"/>
  <c r="P50" i="2"/>
  <c r="Q50" i="2"/>
  <c r="R50" i="2"/>
  <c r="S50" i="2"/>
  <c r="T50" i="2"/>
  <c r="M51" i="2"/>
  <c r="N51" i="2"/>
  <c r="O51" i="2"/>
  <c r="P51" i="2"/>
  <c r="Q51" i="2"/>
  <c r="R51" i="2"/>
  <c r="S51" i="2"/>
  <c r="T51" i="2"/>
  <c r="M52" i="2"/>
  <c r="N52" i="2"/>
  <c r="O52" i="2"/>
  <c r="P52" i="2"/>
  <c r="Q52" i="2"/>
  <c r="R52" i="2"/>
  <c r="S52" i="2"/>
  <c r="T52" i="2"/>
  <c r="M53" i="2"/>
  <c r="N53" i="2"/>
  <c r="O53" i="2"/>
  <c r="P53" i="2"/>
  <c r="Q53" i="2"/>
  <c r="R53" i="2"/>
  <c r="S53" i="2"/>
  <c r="T53" i="2"/>
  <c r="M54" i="2"/>
  <c r="N54" i="2"/>
  <c r="O54" i="2"/>
  <c r="P54" i="2"/>
  <c r="Q54" i="2"/>
  <c r="R54" i="2"/>
  <c r="S54" i="2"/>
  <c r="T54" i="2"/>
  <c r="M55" i="2"/>
  <c r="N55" i="2"/>
  <c r="O55" i="2"/>
  <c r="P55" i="2"/>
  <c r="Q55" i="2"/>
  <c r="R55" i="2"/>
  <c r="S55" i="2"/>
  <c r="T55" i="2"/>
  <c r="M56" i="2"/>
  <c r="N56" i="2"/>
  <c r="O56" i="2"/>
  <c r="P56" i="2"/>
  <c r="Q56" i="2"/>
  <c r="R56" i="2"/>
  <c r="S56" i="2"/>
  <c r="T56" i="2"/>
  <c r="M57" i="2"/>
  <c r="N57" i="2"/>
  <c r="O57" i="2"/>
  <c r="P57" i="2"/>
  <c r="Q57" i="2"/>
  <c r="R57" i="2"/>
  <c r="S57" i="2"/>
  <c r="T57" i="2"/>
  <c r="M58" i="2"/>
  <c r="N58" i="2"/>
  <c r="O58" i="2"/>
  <c r="P58" i="2"/>
  <c r="Q58" i="2"/>
  <c r="R58" i="2"/>
  <c r="S58" i="2"/>
  <c r="T58" i="2"/>
  <c r="M59" i="2"/>
  <c r="N59" i="2"/>
  <c r="O59" i="2"/>
  <c r="P59" i="2"/>
  <c r="Q59" i="2"/>
  <c r="R59" i="2"/>
  <c r="S59" i="2"/>
  <c r="T59" i="2"/>
  <c r="M60" i="2"/>
  <c r="N60" i="2"/>
  <c r="O60" i="2"/>
  <c r="P60" i="2"/>
  <c r="Q60" i="2"/>
  <c r="R60" i="2"/>
  <c r="S60" i="2"/>
  <c r="T60" i="2"/>
  <c r="M61" i="2"/>
  <c r="N61" i="2"/>
  <c r="O61" i="2"/>
  <c r="P61" i="2"/>
  <c r="Q61" i="2"/>
  <c r="R61" i="2"/>
  <c r="S61" i="2"/>
  <c r="T61" i="2"/>
  <c r="M62" i="2"/>
  <c r="N62" i="2"/>
  <c r="O62" i="2"/>
  <c r="P62" i="2"/>
  <c r="Q62" i="2"/>
  <c r="R62" i="2"/>
  <c r="S62" i="2"/>
  <c r="T62" i="2"/>
  <c r="M63" i="2"/>
  <c r="N63" i="2"/>
  <c r="O63" i="2"/>
  <c r="P63" i="2"/>
  <c r="Q63" i="2"/>
  <c r="R63" i="2"/>
  <c r="S63" i="2"/>
  <c r="T63" i="2"/>
  <c r="M64" i="2"/>
  <c r="N64" i="2"/>
  <c r="O64" i="2"/>
  <c r="P64" i="2"/>
  <c r="Q64" i="2"/>
  <c r="R64" i="2"/>
  <c r="S64" i="2"/>
  <c r="T64" i="2"/>
  <c r="M65" i="2"/>
  <c r="N65" i="2"/>
  <c r="O65" i="2"/>
  <c r="P65" i="2"/>
  <c r="Q65" i="2"/>
  <c r="R65" i="2"/>
  <c r="S65" i="2"/>
  <c r="T65" i="2"/>
  <c r="M66" i="2"/>
  <c r="N66" i="2"/>
  <c r="O66" i="2"/>
  <c r="P66" i="2"/>
  <c r="Q66" i="2"/>
  <c r="R66" i="2"/>
  <c r="S66" i="2"/>
  <c r="T66" i="2"/>
  <c r="M67" i="2"/>
  <c r="N67" i="2"/>
  <c r="O67" i="2"/>
  <c r="P67" i="2"/>
  <c r="Q67" i="2"/>
  <c r="R67" i="2"/>
  <c r="S67" i="2"/>
  <c r="T67" i="2"/>
  <c r="M68" i="2"/>
  <c r="N68" i="2"/>
  <c r="O68" i="2"/>
  <c r="P68" i="2"/>
  <c r="Q68" i="2"/>
  <c r="R68" i="2"/>
  <c r="S68" i="2"/>
  <c r="T68" i="2"/>
  <c r="M69" i="2"/>
  <c r="N69" i="2"/>
  <c r="O69" i="2"/>
  <c r="P69" i="2"/>
  <c r="Q69" i="2"/>
  <c r="R69" i="2"/>
  <c r="S69" i="2"/>
  <c r="T69" i="2"/>
  <c r="M70" i="2"/>
  <c r="N70" i="2"/>
  <c r="O70" i="2"/>
  <c r="P70" i="2"/>
  <c r="Q70" i="2"/>
  <c r="R70" i="2"/>
  <c r="S70" i="2"/>
  <c r="T70" i="2"/>
  <c r="M71" i="2"/>
  <c r="N71" i="2"/>
  <c r="O71" i="2"/>
  <c r="P71" i="2"/>
  <c r="Q71" i="2"/>
  <c r="R71" i="2"/>
  <c r="S71" i="2"/>
  <c r="T71" i="2"/>
  <c r="M72" i="2"/>
  <c r="N72" i="2"/>
  <c r="O72" i="2"/>
  <c r="P72" i="2"/>
  <c r="Q72" i="2"/>
  <c r="R72" i="2"/>
  <c r="S72" i="2"/>
  <c r="T72" i="2"/>
  <c r="M73" i="2"/>
  <c r="N73" i="2"/>
  <c r="O73" i="2"/>
  <c r="P73" i="2"/>
  <c r="Q73" i="2"/>
  <c r="R73" i="2"/>
  <c r="S73" i="2"/>
  <c r="T73" i="2"/>
  <c r="M74" i="2"/>
  <c r="N74" i="2"/>
  <c r="O74" i="2"/>
  <c r="P74" i="2"/>
  <c r="Q74" i="2"/>
  <c r="R74" i="2"/>
  <c r="S74" i="2"/>
  <c r="T74" i="2"/>
  <c r="M75" i="2"/>
  <c r="N75" i="2"/>
  <c r="O75" i="2"/>
  <c r="P75" i="2"/>
  <c r="Q75" i="2"/>
  <c r="R75" i="2"/>
  <c r="S75" i="2"/>
  <c r="T75" i="2"/>
  <c r="M76" i="2"/>
  <c r="N76" i="2"/>
  <c r="O76" i="2"/>
  <c r="P76" i="2"/>
  <c r="Q76" i="2"/>
  <c r="R76" i="2"/>
  <c r="S76" i="2"/>
  <c r="T76" i="2"/>
  <c r="M77" i="2"/>
  <c r="N77" i="2"/>
  <c r="O77" i="2"/>
  <c r="P77" i="2"/>
  <c r="Q77" i="2"/>
  <c r="R77" i="2"/>
  <c r="S77" i="2"/>
  <c r="T77" i="2"/>
  <c r="M78" i="2"/>
  <c r="N78" i="2"/>
  <c r="O78" i="2"/>
  <c r="P78" i="2"/>
  <c r="Q78" i="2"/>
  <c r="R78" i="2"/>
  <c r="S78" i="2"/>
  <c r="T78" i="2"/>
  <c r="M79" i="2"/>
  <c r="N79" i="2"/>
  <c r="O79" i="2"/>
  <c r="P79" i="2"/>
  <c r="Q79" i="2"/>
  <c r="R79" i="2"/>
  <c r="S79" i="2"/>
  <c r="T79" i="2"/>
  <c r="M80" i="2"/>
  <c r="N80" i="2"/>
  <c r="O80" i="2"/>
  <c r="P80" i="2"/>
  <c r="Q80" i="2"/>
  <c r="R80" i="2"/>
  <c r="S80" i="2"/>
  <c r="T80" i="2"/>
  <c r="M81" i="2"/>
  <c r="N81" i="2"/>
  <c r="O81" i="2"/>
  <c r="P81" i="2"/>
  <c r="Q81" i="2"/>
  <c r="R81" i="2"/>
  <c r="S81" i="2"/>
  <c r="T81" i="2"/>
  <c r="M82" i="2"/>
  <c r="N82" i="2"/>
  <c r="O82" i="2"/>
  <c r="P82" i="2"/>
  <c r="Q82" i="2"/>
  <c r="R82" i="2"/>
  <c r="S82" i="2"/>
  <c r="T82" i="2"/>
  <c r="M83" i="2"/>
  <c r="N83" i="2"/>
  <c r="O83" i="2"/>
  <c r="P83" i="2"/>
  <c r="Q83" i="2"/>
  <c r="R83" i="2"/>
  <c r="S83" i="2"/>
  <c r="T83" i="2"/>
  <c r="M84" i="2"/>
  <c r="N84" i="2"/>
  <c r="O84" i="2"/>
  <c r="P84" i="2"/>
  <c r="Q84" i="2"/>
  <c r="R84" i="2"/>
  <c r="S84" i="2"/>
  <c r="T84" i="2"/>
  <c r="M85" i="2"/>
  <c r="N85" i="2"/>
  <c r="O85" i="2"/>
  <c r="P85" i="2"/>
  <c r="Q85" i="2"/>
  <c r="R85" i="2"/>
  <c r="S85" i="2"/>
  <c r="T85" i="2"/>
  <c r="M86" i="2"/>
  <c r="N86" i="2"/>
  <c r="O86" i="2"/>
  <c r="P86" i="2"/>
  <c r="Q86" i="2"/>
  <c r="R86" i="2"/>
  <c r="S86" i="2"/>
  <c r="T86" i="2"/>
  <c r="M87" i="2"/>
  <c r="N87" i="2"/>
  <c r="O87" i="2"/>
  <c r="P87" i="2"/>
  <c r="Q87" i="2"/>
  <c r="R87" i="2"/>
  <c r="S87" i="2"/>
  <c r="T87" i="2"/>
  <c r="M88" i="2"/>
  <c r="N88" i="2"/>
  <c r="O88" i="2"/>
  <c r="P88" i="2"/>
  <c r="Q88" i="2"/>
  <c r="R88" i="2"/>
  <c r="S88" i="2"/>
  <c r="T88" i="2"/>
  <c r="M89" i="2"/>
  <c r="N89" i="2"/>
  <c r="O89" i="2"/>
  <c r="P89" i="2"/>
  <c r="Q89" i="2"/>
  <c r="R89" i="2"/>
  <c r="S89" i="2"/>
  <c r="T89" i="2"/>
  <c r="M90" i="2"/>
  <c r="N90" i="2"/>
  <c r="O90" i="2"/>
  <c r="P90" i="2"/>
  <c r="Q90" i="2"/>
  <c r="R90" i="2"/>
  <c r="S90" i="2"/>
  <c r="T90" i="2"/>
  <c r="M91" i="2"/>
  <c r="N91" i="2"/>
  <c r="O91" i="2"/>
  <c r="P91" i="2"/>
  <c r="Q91" i="2"/>
  <c r="R91" i="2"/>
  <c r="S91" i="2"/>
  <c r="T91" i="2"/>
  <c r="M92" i="2"/>
  <c r="N92" i="2"/>
  <c r="O92" i="2"/>
  <c r="P92" i="2"/>
  <c r="Q92" i="2"/>
  <c r="R92" i="2"/>
  <c r="S92" i="2"/>
  <c r="T92" i="2"/>
  <c r="M93" i="2"/>
  <c r="N93" i="2"/>
  <c r="O93" i="2"/>
  <c r="P93" i="2"/>
  <c r="Q93" i="2"/>
  <c r="R93" i="2"/>
  <c r="S93" i="2"/>
  <c r="T93" i="2"/>
  <c r="M94" i="2"/>
  <c r="N94" i="2"/>
  <c r="O94" i="2"/>
  <c r="P94" i="2"/>
  <c r="Q94" i="2"/>
  <c r="R94" i="2"/>
  <c r="S94" i="2"/>
  <c r="T94" i="2"/>
  <c r="M95" i="2"/>
  <c r="N95" i="2"/>
  <c r="O95" i="2"/>
  <c r="P95" i="2"/>
  <c r="Q95" i="2"/>
  <c r="R95" i="2"/>
  <c r="S95" i="2"/>
  <c r="T95" i="2"/>
  <c r="M96" i="2"/>
  <c r="N96" i="2"/>
  <c r="O96" i="2"/>
  <c r="P96" i="2"/>
  <c r="Q96" i="2"/>
  <c r="R96" i="2"/>
  <c r="S96" i="2"/>
  <c r="T96" i="2"/>
  <c r="M97" i="2"/>
  <c r="N97" i="2"/>
  <c r="O97" i="2"/>
  <c r="P97" i="2"/>
  <c r="Q97" i="2"/>
  <c r="R97" i="2"/>
  <c r="S97" i="2"/>
  <c r="T97" i="2"/>
  <c r="M98" i="2"/>
  <c r="N98" i="2"/>
  <c r="O98" i="2"/>
  <c r="P98" i="2"/>
  <c r="Q98" i="2"/>
  <c r="R98" i="2"/>
  <c r="S98" i="2"/>
  <c r="T98" i="2"/>
  <c r="M99" i="2"/>
  <c r="N99" i="2"/>
  <c r="O99" i="2"/>
  <c r="P99" i="2"/>
  <c r="Q99" i="2"/>
  <c r="R99" i="2"/>
  <c r="S99" i="2"/>
  <c r="T99" i="2"/>
  <c r="M100" i="2"/>
  <c r="N100" i="2"/>
  <c r="O100" i="2"/>
  <c r="P100" i="2"/>
  <c r="Q100" i="2"/>
  <c r="R100" i="2"/>
  <c r="S100" i="2"/>
  <c r="T100" i="2"/>
  <c r="M101" i="2"/>
  <c r="N101" i="2"/>
  <c r="O101" i="2"/>
  <c r="P101" i="2"/>
  <c r="Q101" i="2"/>
  <c r="R101" i="2"/>
  <c r="S101" i="2"/>
  <c r="T101" i="2"/>
  <c r="M102" i="2"/>
  <c r="N102" i="2"/>
  <c r="O102" i="2"/>
  <c r="P102" i="2"/>
  <c r="Q102" i="2"/>
  <c r="R102" i="2"/>
  <c r="S102" i="2"/>
  <c r="T102" i="2"/>
  <c r="M103" i="2"/>
  <c r="N103" i="2"/>
  <c r="O103" i="2"/>
  <c r="P103" i="2"/>
  <c r="Q103" i="2"/>
  <c r="R103" i="2"/>
  <c r="S103" i="2"/>
  <c r="T103" i="2"/>
  <c r="M104" i="2"/>
  <c r="N104" i="2"/>
  <c r="O104" i="2"/>
  <c r="P104" i="2"/>
  <c r="Q104" i="2"/>
  <c r="R104" i="2"/>
  <c r="S104" i="2"/>
  <c r="T104" i="2"/>
  <c r="M105" i="2"/>
  <c r="N105" i="2"/>
  <c r="O105" i="2"/>
  <c r="P105" i="2"/>
  <c r="Q105" i="2"/>
  <c r="R105" i="2"/>
  <c r="S105" i="2"/>
  <c r="T105" i="2"/>
  <c r="M106" i="2"/>
  <c r="N106" i="2"/>
  <c r="O106" i="2"/>
  <c r="P106" i="2"/>
  <c r="Q106" i="2"/>
  <c r="R106" i="2"/>
  <c r="S106" i="2"/>
  <c r="T106" i="2"/>
  <c r="M107" i="2"/>
  <c r="N107" i="2"/>
  <c r="O107" i="2"/>
  <c r="P107" i="2"/>
  <c r="Q107" i="2"/>
  <c r="R107" i="2"/>
  <c r="S107" i="2"/>
  <c r="T107" i="2"/>
  <c r="M108" i="2"/>
  <c r="N108" i="2"/>
  <c r="O108" i="2"/>
  <c r="P108" i="2"/>
  <c r="Q108" i="2"/>
  <c r="R108" i="2"/>
  <c r="S108" i="2"/>
  <c r="T108" i="2"/>
  <c r="M109" i="2"/>
  <c r="N109" i="2"/>
  <c r="O109" i="2"/>
  <c r="P109" i="2"/>
  <c r="Q109" i="2"/>
  <c r="R109" i="2"/>
  <c r="S109" i="2"/>
  <c r="T109" i="2"/>
  <c r="M110" i="2"/>
  <c r="N110" i="2"/>
  <c r="O110" i="2"/>
  <c r="P110" i="2"/>
  <c r="Q110" i="2"/>
  <c r="R110" i="2"/>
  <c r="S110" i="2"/>
  <c r="T110" i="2"/>
  <c r="M111" i="2"/>
  <c r="N111" i="2"/>
  <c r="O111" i="2"/>
  <c r="P111" i="2"/>
  <c r="Q111" i="2"/>
  <c r="R111" i="2"/>
  <c r="S111" i="2"/>
  <c r="T111" i="2"/>
  <c r="M112" i="2"/>
  <c r="N112" i="2"/>
  <c r="O112" i="2"/>
  <c r="P112" i="2"/>
  <c r="Q112" i="2"/>
  <c r="R112" i="2"/>
  <c r="S112" i="2"/>
  <c r="T112" i="2"/>
  <c r="M113" i="2"/>
  <c r="N113" i="2"/>
  <c r="O113" i="2"/>
  <c r="P113" i="2"/>
  <c r="Q113" i="2"/>
  <c r="R113" i="2"/>
  <c r="S113" i="2"/>
  <c r="T113" i="2"/>
  <c r="M114" i="2"/>
  <c r="N114" i="2"/>
  <c r="O114" i="2"/>
  <c r="P114" i="2"/>
  <c r="Q114" i="2"/>
  <c r="R114" i="2"/>
  <c r="S114" i="2"/>
  <c r="T114" i="2"/>
  <c r="M115" i="2"/>
  <c r="N115" i="2"/>
  <c r="O115" i="2"/>
  <c r="P115" i="2"/>
  <c r="Q115" i="2"/>
  <c r="R115" i="2"/>
  <c r="S115" i="2"/>
  <c r="T115" i="2"/>
  <c r="M116" i="2"/>
  <c r="N116" i="2"/>
  <c r="O116" i="2"/>
  <c r="P116" i="2"/>
  <c r="Q116" i="2"/>
  <c r="R116" i="2"/>
  <c r="S116" i="2"/>
  <c r="T116" i="2"/>
  <c r="M117" i="2"/>
  <c r="N117" i="2"/>
  <c r="O117" i="2"/>
  <c r="P117" i="2"/>
  <c r="Q117" i="2"/>
  <c r="R117" i="2"/>
  <c r="S117" i="2"/>
  <c r="T117" i="2"/>
  <c r="M118" i="2"/>
  <c r="N118" i="2"/>
  <c r="O118" i="2"/>
  <c r="P118" i="2"/>
  <c r="Q118" i="2"/>
  <c r="R118" i="2"/>
  <c r="S118" i="2"/>
  <c r="T118" i="2"/>
  <c r="M119" i="2"/>
  <c r="N119" i="2"/>
  <c r="O119" i="2"/>
  <c r="P119" i="2"/>
  <c r="Q119" i="2"/>
  <c r="R119" i="2"/>
  <c r="S119" i="2"/>
  <c r="T119" i="2"/>
  <c r="M120" i="2"/>
  <c r="N120" i="2"/>
  <c r="O120" i="2"/>
  <c r="P120" i="2"/>
  <c r="Q120" i="2"/>
  <c r="R120" i="2"/>
  <c r="S120" i="2"/>
  <c r="T120" i="2"/>
  <c r="M121" i="2"/>
  <c r="N121" i="2"/>
  <c r="O121" i="2"/>
  <c r="P121" i="2"/>
  <c r="Q121" i="2"/>
  <c r="R121" i="2"/>
  <c r="S121" i="2"/>
  <c r="T121" i="2"/>
  <c r="M122" i="2"/>
  <c r="N122" i="2"/>
  <c r="O122" i="2"/>
  <c r="P122" i="2"/>
  <c r="Q122" i="2"/>
  <c r="R122" i="2"/>
  <c r="S122" i="2"/>
  <c r="T122" i="2"/>
  <c r="M123" i="2"/>
  <c r="N123" i="2"/>
  <c r="O123" i="2"/>
  <c r="P123" i="2"/>
  <c r="Q123" i="2"/>
  <c r="R123" i="2"/>
  <c r="S123" i="2"/>
  <c r="T123" i="2"/>
  <c r="M124" i="2"/>
  <c r="N124" i="2"/>
  <c r="O124" i="2"/>
  <c r="P124" i="2"/>
  <c r="Q124" i="2"/>
  <c r="R124" i="2"/>
  <c r="S124" i="2"/>
  <c r="T124" i="2"/>
  <c r="M125" i="2"/>
  <c r="N125" i="2"/>
  <c r="O125" i="2"/>
  <c r="P125" i="2"/>
  <c r="Q125" i="2"/>
  <c r="R125" i="2"/>
  <c r="S125" i="2"/>
  <c r="T125" i="2"/>
  <c r="M126" i="2"/>
  <c r="N126" i="2"/>
  <c r="O126" i="2"/>
  <c r="P126" i="2"/>
  <c r="Q126" i="2"/>
  <c r="R126" i="2"/>
  <c r="S126" i="2"/>
  <c r="T126" i="2"/>
  <c r="M127" i="2"/>
  <c r="N127" i="2"/>
  <c r="O127" i="2"/>
  <c r="P127" i="2"/>
  <c r="Q127" i="2"/>
  <c r="R127" i="2"/>
  <c r="S127" i="2"/>
  <c r="T127" i="2"/>
  <c r="M128" i="2"/>
  <c r="N128" i="2"/>
  <c r="O128" i="2"/>
  <c r="P128" i="2"/>
  <c r="Q128" i="2"/>
  <c r="R128" i="2"/>
  <c r="S128" i="2"/>
  <c r="T128" i="2"/>
  <c r="M129" i="2"/>
  <c r="N129" i="2"/>
  <c r="O129" i="2"/>
  <c r="P129" i="2"/>
  <c r="Q129" i="2"/>
  <c r="R129" i="2"/>
  <c r="S129" i="2"/>
  <c r="T129" i="2"/>
  <c r="M130" i="2"/>
  <c r="N130" i="2"/>
  <c r="O130" i="2"/>
  <c r="P130" i="2"/>
  <c r="Q130" i="2"/>
  <c r="R130" i="2"/>
  <c r="S130" i="2"/>
  <c r="T130" i="2"/>
  <c r="M131" i="2"/>
  <c r="N131" i="2"/>
  <c r="O131" i="2"/>
  <c r="P131" i="2"/>
  <c r="Q131" i="2"/>
  <c r="R131" i="2"/>
  <c r="S131" i="2"/>
  <c r="T131" i="2"/>
  <c r="M132" i="2"/>
  <c r="N132" i="2"/>
  <c r="O132" i="2"/>
  <c r="P132" i="2"/>
  <c r="Q132" i="2"/>
  <c r="R132" i="2"/>
  <c r="S132" i="2"/>
  <c r="T132" i="2"/>
  <c r="M133" i="2"/>
  <c r="N133" i="2"/>
  <c r="O133" i="2"/>
  <c r="P133" i="2"/>
  <c r="Q133" i="2"/>
  <c r="R133" i="2"/>
  <c r="S133" i="2"/>
  <c r="T133" i="2"/>
  <c r="M134" i="2"/>
  <c r="N134" i="2"/>
  <c r="O134" i="2"/>
  <c r="P134" i="2"/>
  <c r="Q134" i="2"/>
  <c r="R134" i="2"/>
  <c r="S134" i="2"/>
  <c r="T134" i="2"/>
  <c r="M135" i="2"/>
  <c r="N135" i="2"/>
  <c r="O135" i="2"/>
  <c r="P135" i="2"/>
  <c r="Q135" i="2"/>
  <c r="R135" i="2"/>
  <c r="S135" i="2"/>
  <c r="T135" i="2"/>
  <c r="M136" i="2"/>
  <c r="N136" i="2"/>
  <c r="O136" i="2"/>
  <c r="P136" i="2"/>
  <c r="Q136" i="2"/>
  <c r="R136" i="2"/>
  <c r="S136" i="2"/>
  <c r="T136" i="2"/>
  <c r="M137" i="2"/>
  <c r="N137" i="2"/>
  <c r="O137" i="2"/>
  <c r="P137" i="2"/>
  <c r="Q137" i="2"/>
  <c r="R137" i="2"/>
  <c r="S137" i="2"/>
  <c r="T137" i="2"/>
  <c r="M138" i="2"/>
  <c r="N138" i="2"/>
  <c r="O138" i="2"/>
  <c r="P138" i="2"/>
  <c r="Q138" i="2"/>
  <c r="R138" i="2"/>
  <c r="S138" i="2"/>
  <c r="T138" i="2"/>
  <c r="M139" i="2"/>
  <c r="N139" i="2"/>
  <c r="O139" i="2"/>
  <c r="P139" i="2"/>
  <c r="Q139" i="2"/>
  <c r="R139" i="2"/>
  <c r="S139" i="2"/>
  <c r="T139" i="2"/>
  <c r="M140" i="2"/>
  <c r="N140" i="2"/>
  <c r="O140" i="2"/>
  <c r="P140" i="2"/>
  <c r="Q140" i="2"/>
  <c r="R140" i="2"/>
  <c r="S140" i="2"/>
  <c r="T140" i="2"/>
  <c r="M141" i="2"/>
  <c r="N141" i="2"/>
  <c r="O141" i="2"/>
  <c r="P141" i="2"/>
  <c r="Q141" i="2"/>
  <c r="R141" i="2"/>
  <c r="S141" i="2"/>
  <c r="T141" i="2"/>
  <c r="M142" i="2"/>
  <c r="N142" i="2"/>
  <c r="O142" i="2"/>
  <c r="P142" i="2"/>
  <c r="Q142" i="2"/>
  <c r="R142" i="2"/>
  <c r="S142" i="2"/>
  <c r="T142" i="2"/>
  <c r="M143" i="2"/>
  <c r="N143" i="2"/>
  <c r="O143" i="2"/>
  <c r="P143" i="2"/>
  <c r="Q143" i="2"/>
  <c r="R143" i="2"/>
  <c r="S143" i="2"/>
  <c r="T143" i="2"/>
  <c r="M144" i="2"/>
  <c r="N144" i="2"/>
  <c r="O144" i="2"/>
  <c r="P144" i="2"/>
  <c r="Q144" i="2"/>
  <c r="R144" i="2"/>
  <c r="S144" i="2"/>
  <c r="T144" i="2"/>
  <c r="M145" i="2"/>
  <c r="N145" i="2"/>
  <c r="O145" i="2"/>
  <c r="P145" i="2"/>
  <c r="Q145" i="2"/>
  <c r="R145" i="2"/>
  <c r="S145" i="2"/>
  <c r="T145" i="2"/>
  <c r="M146" i="2"/>
  <c r="N146" i="2"/>
  <c r="O146" i="2"/>
  <c r="P146" i="2"/>
  <c r="Q146" i="2"/>
  <c r="R146" i="2"/>
  <c r="S146" i="2"/>
  <c r="T146" i="2"/>
  <c r="M147" i="2"/>
  <c r="N147" i="2"/>
  <c r="O147" i="2"/>
  <c r="P147" i="2"/>
  <c r="Q147" i="2"/>
  <c r="R147" i="2"/>
  <c r="S147" i="2"/>
  <c r="T147" i="2"/>
  <c r="M148" i="2"/>
  <c r="N148" i="2"/>
  <c r="O148" i="2"/>
  <c r="P148" i="2"/>
  <c r="Q148" i="2"/>
  <c r="R148" i="2"/>
  <c r="S148" i="2"/>
  <c r="T148" i="2"/>
  <c r="M149" i="2"/>
  <c r="N149" i="2"/>
  <c r="O149" i="2"/>
  <c r="P149" i="2"/>
  <c r="Q149" i="2"/>
  <c r="R149" i="2"/>
  <c r="S149" i="2"/>
  <c r="T149" i="2"/>
  <c r="M150" i="2"/>
  <c r="N150" i="2"/>
  <c r="O150" i="2"/>
  <c r="P150" i="2"/>
  <c r="Q150" i="2"/>
  <c r="R150" i="2"/>
  <c r="S150" i="2"/>
  <c r="T150" i="2"/>
  <c r="M151" i="2"/>
  <c r="N151" i="2"/>
  <c r="O151" i="2"/>
  <c r="P151" i="2"/>
  <c r="Q151" i="2"/>
  <c r="R151" i="2"/>
  <c r="S151" i="2"/>
  <c r="T151" i="2"/>
  <c r="M152" i="2"/>
  <c r="N152" i="2"/>
  <c r="O152" i="2"/>
  <c r="P152" i="2"/>
  <c r="Q152" i="2"/>
  <c r="R152" i="2"/>
  <c r="S152" i="2"/>
  <c r="T152" i="2"/>
  <c r="M153" i="2"/>
  <c r="N153" i="2"/>
  <c r="O153" i="2"/>
  <c r="P153" i="2"/>
  <c r="Q153" i="2"/>
  <c r="R153" i="2"/>
  <c r="S153" i="2"/>
  <c r="T153" i="2"/>
  <c r="M154" i="2"/>
  <c r="N154" i="2"/>
  <c r="O154" i="2"/>
  <c r="P154" i="2"/>
  <c r="Q154" i="2"/>
  <c r="R154" i="2"/>
  <c r="S154" i="2"/>
  <c r="T154" i="2"/>
  <c r="M155" i="2"/>
  <c r="N155" i="2"/>
  <c r="O155" i="2"/>
  <c r="P155" i="2"/>
  <c r="Q155" i="2"/>
  <c r="R155" i="2"/>
  <c r="S155" i="2"/>
  <c r="T155" i="2"/>
  <c r="M156" i="2"/>
  <c r="N156" i="2"/>
  <c r="O156" i="2"/>
  <c r="P156" i="2"/>
  <c r="Q156" i="2"/>
  <c r="R156" i="2"/>
  <c r="S156" i="2"/>
  <c r="T156" i="2"/>
  <c r="M157" i="2"/>
  <c r="N157" i="2"/>
  <c r="O157" i="2"/>
  <c r="P157" i="2"/>
  <c r="Q157" i="2"/>
  <c r="R157" i="2"/>
  <c r="S157" i="2"/>
  <c r="T157" i="2"/>
  <c r="M158" i="2"/>
  <c r="N158" i="2"/>
  <c r="O158" i="2"/>
  <c r="P158" i="2"/>
  <c r="Q158" i="2"/>
  <c r="R158" i="2"/>
  <c r="S158" i="2"/>
  <c r="T158" i="2"/>
  <c r="M159" i="2"/>
  <c r="N159" i="2"/>
  <c r="O159" i="2"/>
  <c r="P159" i="2"/>
  <c r="Q159" i="2"/>
  <c r="R159" i="2"/>
  <c r="S159" i="2"/>
  <c r="T159" i="2"/>
  <c r="M160" i="2"/>
  <c r="N160" i="2"/>
  <c r="O160" i="2"/>
  <c r="P160" i="2"/>
  <c r="Q160" i="2"/>
  <c r="R160" i="2"/>
  <c r="S160" i="2"/>
  <c r="T160" i="2"/>
  <c r="M161" i="2"/>
  <c r="N161" i="2"/>
  <c r="O161" i="2"/>
  <c r="P161" i="2"/>
  <c r="Q161" i="2"/>
  <c r="R161" i="2"/>
  <c r="S161" i="2"/>
  <c r="T161" i="2"/>
  <c r="M162" i="2"/>
  <c r="N162" i="2"/>
  <c r="O162" i="2"/>
  <c r="P162" i="2"/>
  <c r="Q162" i="2"/>
  <c r="R162" i="2"/>
  <c r="S162" i="2"/>
  <c r="T162" i="2"/>
  <c r="M163" i="2"/>
  <c r="N163" i="2"/>
  <c r="O163" i="2"/>
  <c r="P163" i="2"/>
  <c r="Q163" i="2"/>
  <c r="R163" i="2"/>
  <c r="S163" i="2"/>
  <c r="T163" i="2"/>
  <c r="M164" i="2"/>
  <c r="N164" i="2"/>
  <c r="O164" i="2"/>
  <c r="P164" i="2"/>
  <c r="Q164" i="2"/>
  <c r="R164" i="2"/>
  <c r="S164" i="2"/>
  <c r="T164" i="2"/>
  <c r="M165" i="2"/>
  <c r="N165" i="2"/>
  <c r="O165" i="2"/>
  <c r="P165" i="2"/>
  <c r="Q165" i="2"/>
  <c r="R165" i="2"/>
  <c r="S165" i="2"/>
  <c r="T165" i="2"/>
  <c r="M166" i="2"/>
  <c r="N166" i="2"/>
  <c r="O166" i="2"/>
  <c r="P166" i="2"/>
  <c r="Q166" i="2"/>
  <c r="R166" i="2"/>
  <c r="S166" i="2"/>
  <c r="T166" i="2"/>
  <c r="M167" i="2"/>
  <c r="N167" i="2"/>
  <c r="O167" i="2"/>
  <c r="P167" i="2"/>
  <c r="Q167" i="2"/>
  <c r="R167" i="2"/>
  <c r="S167" i="2"/>
  <c r="T167" i="2"/>
  <c r="M168" i="2"/>
  <c r="N168" i="2"/>
  <c r="O168" i="2"/>
  <c r="P168" i="2"/>
  <c r="Q168" i="2"/>
  <c r="R168" i="2"/>
  <c r="S168" i="2"/>
  <c r="T168" i="2"/>
  <c r="M169" i="2"/>
  <c r="N169" i="2"/>
  <c r="O169" i="2"/>
  <c r="P169" i="2"/>
  <c r="Q169" i="2"/>
  <c r="R169" i="2"/>
  <c r="S169" i="2"/>
  <c r="T169" i="2"/>
  <c r="M170" i="2"/>
  <c r="N170" i="2"/>
  <c r="O170" i="2"/>
  <c r="P170" i="2"/>
  <c r="Q170" i="2"/>
  <c r="R170" i="2"/>
  <c r="S170" i="2"/>
  <c r="T170" i="2"/>
  <c r="M171" i="2"/>
  <c r="N171" i="2"/>
  <c r="O171" i="2"/>
  <c r="P171" i="2"/>
  <c r="Q171" i="2"/>
  <c r="R171" i="2"/>
  <c r="S171" i="2"/>
  <c r="T171" i="2"/>
  <c r="M172" i="2"/>
  <c r="N172" i="2"/>
  <c r="O172" i="2"/>
  <c r="P172" i="2"/>
  <c r="Q172" i="2"/>
  <c r="R172" i="2"/>
  <c r="S172" i="2"/>
  <c r="T172" i="2"/>
  <c r="M173" i="2"/>
  <c r="N173" i="2"/>
  <c r="O173" i="2"/>
  <c r="P173" i="2"/>
  <c r="Q173" i="2"/>
  <c r="R173" i="2"/>
  <c r="S173" i="2"/>
  <c r="T173" i="2"/>
  <c r="M174" i="2"/>
  <c r="N174" i="2"/>
  <c r="O174" i="2"/>
  <c r="P174" i="2"/>
  <c r="Q174" i="2"/>
  <c r="R174" i="2"/>
  <c r="S174" i="2"/>
  <c r="T174" i="2"/>
  <c r="M175" i="2"/>
  <c r="N175" i="2"/>
  <c r="O175" i="2"/>
  <c r="P175" i="2"/>
  <c r="Q175" i="2"/>
  <c r="R175" i="2"/>
  <c r="S175" i="2"/>
  <c r="T175" i="2"/>
  <c r="M176" i="2"/>
  <c r="N176" i="2"/>
  <c r="O176" i="2"/>
  <c r="P176" i="2"/>
  <c r="Q176" i="2"/>
  <c r="R176" i="2"/>
  <c r="S176" i="2"/>
  <c r="T176" i="2"/>
  <c r="M177" i="2"/>
  <c r="N177" i="2"/>
  <c r="O177" i="2"/>
  <c r="P177" i="2"/>
  <c r="Q177" i="2"/>
  <c r="R177" i="2"/>
  <c r="S177" i="2"/>
  <c r="T177" i="2"/>
  <c r="M178" i="2"/>
  <c r="N178" i="2"/>
  <c r="O178" i="2"/>
  <c r="P178" i="2"/>
  <c r="Q178" i="2"/>
  <c r="R178" i="2"/>
  <c r="S178" i="2"/>
  <c r="T178" i="2"/>
  <c r="M179" i="2"/>
  <c r="N179" i="2"/>
  <c r="O179" i="2"/>
  <c r="P179" i="2"/>
  <c r="Q179" i="2"/>
  <c r="R179" i="2"/>
  <c r="S179" i="2"/>
  <c r="T179" i="2"/>
  <c r="M180" i="2"/>
  <c r="N180" i="2"/>
  <c r="O180" i="2"/>
  <c r="P180" i="2"/>
  <c r="Q180" i="2"/>
  <c r="R180" i="2"/>
  <c r="S180" i="2"/>
  <c r="T180" i="2"/>
  <c r="M181" i="2"/>
  <c r="N181" i="2"/>
  <c r="O181" i="2"/>
  <c r="P181" i="2"/>
  <c r="Q181" i="2"/>
  <c r="R181" i="2"/>
  <c r="S181" i="2"/>
  <c r="T181" i="2"/>
  <c r="M182" i="2"/>
  <c r="N182" i="2"/>
  <c r="O182" i="2"/>
  <c r="P182" i="2"/>
  <c r="Q182" i="2"/>
  <c r="R182" i="2"/>
  <c r="S182" i="2"/>
  <c r="T182" i="2"/>
  <c r="M183" i="2"/>
  <c r="N183" i="2"/>
  <c r="O183" i="2"/>
  <c r="P183" i="2"/>
  <c r="Q183" i="2"/>
  <c r="R183" i="2"/>
  <c r="S183" i="2"/>
  <c r="T183" i="2"/>
  <c r="M184" i="2"/>
  <c r="N184" i="2"/>
  <c r="O184" i="2"/>
  <c r="P184" i="2"/>
  <c r="Q184" i="2"/>
  <c r="R184" i="2"/>
  <c r="S184" i="2"/>
  <c r="T184" i="2"/>
  <c r="M185" i="2"/>
  <c r="N185" i="2"/>
  <c r="O185" i="2"/>
  <c r="P185" i="2"/>
  <c r="Q185" i="2"/>
  <c r="R185" i="2"/>
  <c r="S185" i="2"/>
  <c r="T185" i="2"/>
  <c r="M186" i="2"/>
  <c r="N186" i="2"/>
  <c r="O186" i="2"/>
  <c r="P186" i="2"/>
  <c r="Q186" i="2"/>
  <c r="R186" i="2"/>
  <c r="S186" i="2"/>
  <c r="T186" i="2"/>
  <c r="M187" i="2"/>
  <c r="N187" i="2"/>
  <c r="O187" i="2"/>
  <c r="P187" i="2"/>
  <c r="Q187" i="2"/>
  <c r="R187" i="2"/>
  <c r="S187" i="2"/>
  <c r="T187" i="2"/>
  <c r="M188" i="2"/>
  <c r="N188" i="2"/>
  <c r="O188" i="2"/>
  <c r="P188" i="2"/>
  <c r="Q188" i="2"/>
  <c r="R188" i="2"/>
  <c r="S188" i="2"/>
  <c r="T188" i="2"/>
  <c r="M189" i="2"/>
  <c r="N189" i="2"/>
  <c r="O189" i="2"/>
  <c r="P189" i="2"/>
  <c r="Q189" i="2"/>
  <c r="R189" i="2"/>
  <c r="S189" i="2"/>
  <c r="T189" i="2"/>
  <c r="M190" i="2"/>
  <c r="N190" i="2"/>
  <c r="O190" i="2"/>
  <c r="P190" i="2"/>
  <c r="Q190" i="2"/>
  <c r="R190" i="2"/>
  <c r="S190" i="2"/>
  <c r="T190" i="2"/>
  <c r="M191" i="2"/>
  <c r="N191" i="2"/>
  <c r="O191" i="2"/>
  <c r="P191" i="2"/>
  <c r="Q191" i="2"/>
  <c r="R191" i="2"/>
  <c r="S191" i="2"/>
  <c r="T191" i="2"/>
  <c r="M192" i="2"/>
  <c r="N192" i="2"/>
  <c r="O192" i="2"/>
  <c r="P192" i="2"/>
  <c r="Q192" i="2"/>
  <c r="R192" i="2"/>
  <c r="S192" i="2"/>
  <c r="T192" i="2"/>
  <c r="M193" i="2"/>
  <c r="N193" i="2"/>
  <c r="O193" i="2"/>
  <c r="P193" i="2"/>
  <c r="Q193" i="2"/>
  <c r="R193" i="2"/>
  <c r="S193" i="2"/>
  <c r="T193" i="2"/>
  <c r="M194" i="2"/>
  <c r="N194" i="2"/>
  <c r="O194" i="2"/>
  <c r="P194" i="2"/>
  <c r="Q194" i="2"/>
  <c r="R194" i="2"/>
  <c r="S194" i="2"/>
  <c r="T194" i="2"/>
  <c r="M195" i="2"/>
  <c r="N195" i="2"/>
  <c r="O195" i="2"/>
  <c r="P195" i="2"/>
  <c r="Q195" i="2"/>
  <c r="R195" i="2"/>
  <c r="S195" i="2"/>
  <c r="T195" i="2"/>
  <c r="M196" i="2"/>
  <c r="N196" i="2"/>
  <c r="O196" i="2"/>
  <c r="P196" i="2"/>
  <c r="Q196" i="2"/>
  <c r="R196" i="2"/>
  <c r="S196" i="2"/>
  <c r="T196" i="2"/>
  <c r="M197" i="2"/>
  <c r="N197" i="2"/>
  <c r="O197" i="2"/>
  <c r="P197" i="2"/>
  <c r="Q197" i="2"/>
  <c r="R197" i="2"/>
  <c r="S197" i="2"/>
  <c r="T197" i="2"/>
  <c r="M198" i="2"/>
  <c r="N198" i="2"/>
  <c r="O198" i="2"/>
  <c r="P198" i="2"/>
  <c r="Q198" i="2"/>
  <c r="R198" i="2"/>
  <c r="S198" i="2"/>
  <c r="T198" i="2"/>
  <c r="M199" i="2"/>
  <c r="N199" i="2"/>
  <c r="O199" i="2"/>
  <c r="P199" i="2"/>
  <c r="Q199" i="2"/>
  <c r="R199" i="2"/>
  <c r="S199" i="2"/>
  <c r="T199" i="2"/>
  <c r="M200" i="2"/>
  <c r="N200" i="2"/>
  <c r="O200" i="2"/>
  <c r="P200" i="2"/>
  <c r="Q200" i="2"/>
  <c r="R200" i="2"/>
  <c r="S200" i="2"/>
  <c r="T200" i="2"/>
  <c r="M201" i="2"/>
  <c r="N201" i="2"/>
  <c r="O201" i="2"/>
  <c r="P201" i="2"/>
  <c r="Q201" i="2"/>
  <c r="R201" i="2"/>
  <c r="S201" i="2"/>
  <c r="T201" i="2"/>
  <c r="M202" i="2"/>
  <c r="N202" i="2"/>
  <c r="O202" i="2"/>
  <c r="P202" i="2"/>
  <c r="Q202" i="2"/>
  <c r="R202" i="2"/>
  <c r="S202" i="2"/>
  <c r="T202" i="2"/>
  <c r="M203" i="2"/>
  <c r="N203" i="2"/>
  <c r="O203" i="2"/>
  <c r="P203" i="2"/>
  <c r="Q203" i="2"/>
  <c r="R203" i="2"/>
  <c r="S203" i="2"/>
  <c r="T203" i="2"/>
  <c r="M204" i="2"/>
  <c r="N204" i="2"/>
  <c r="O204" i="2"/>
  <c r="P204" i="2"/>
  <c r="Q204" i="2"/>
  <c r="R204" i="2"/>
  <c r="S204" i="2"/>
  <c r="T204" i="2"/>
  <c r="M205" i="2"/>
  <c r="N205" i="2"/>
  <c r="O205" i="2"/>
  <c r="P205" i="2"/>
  <c r="Q205" i="2"/>
  <c r="R205" i="2"/>
  <c r="S205" i="2"/>
  <c r="T205" i="2"/>
  <c r="M206" i="2"/>
  <c r="N206" i="2"/>
  <c r="O206" i="2"/>
  <c r="P206" i="2"/>
  <c r="Q206" i="2"/>
  <c r="R206" i="2"/>
  <c r="S206" i="2"/>
  <c r="T206" i="2"/>
  <c r="M207" i="2"/>
  <c r="N207" i="2"/>
  <c r="O207" i="2"/>
  <c r="P207" i="2"/>
  <c r="Q207" i="2"/>
  <c r="R207" i="2"/>
  <c r="S207" i="2"/>
  <c r="T207" i="2"/>
  <c r="M208" i="2"/>
  <c r="N208" i="2"/>
  <c r="O208" i="2"/>
  <c r="P208" i="2"/>
  <c r="Q208" i="2"/>
  <c r="R208" i="2"/>
  <c r="S208" i="2"/>
  <c r="T208" i="2"/>
  <c r="M209" i="2"/>
  <c r="N209" i="2"/>
  <c r="O209" i="2"/>
  <c r="P209" i="2"/>
  <c r="Q209" i="2"/>
  <c r="R209" i="2"/>
  <c r="S209" i="2"/>
  <c r="T209" i="2"/>
  <c r="M210" i="2"/>
  <c r="N210" i="2"/>
  <c r="O210" i="2"/>
  <c r="P210" i="2"/>
  <c r="Q210" i="2"/>
  <c r="R210" i="2"/>
  <c r="S210" i="2"/>
  <c r="T210" i="2"/>
  <c r="M211" i="2"/>
  <c r="N211" i="2"/>
  <c r="O211" i="2"/>
  <c r="P211" i="2"/>
  <c r="Q211" i="2"/>
  <c r="R211" i="2"/>
  <c r="S211" i="2"/>
  <c r="T211" i="2"/>
  <c r="M212" i="2"/>
  <c r="N212" i="2"/>
  <c r="O212" i="2"/>
  <c r="P212" i="2"/>
  <c r="Q212" i="2"/>
  <c r="R212" i="2"/>
  <c r="S212" i="2"/>
  <c r="T212" i="2"/>
  <c r="M213" i="2"/>
  <c r="N213" i="2"/>
  <c r="O213" i="2"/>
  <c r="P213" i="2"/>
  <c r="Q213" i="2"/>
  <c r="R213" i="2"/>
  <c r="S213" i="2"/>
  <c r="T213" i="2"/>
  <c r="M214" i="2"/>
  <c r="N214" i="2"/>
  <c r="O214" i="2"/>
  <c r="P214" i="2"/>
  <c r="Q214" i="2"/>
  <c r="R214" i="2"/>
  <c r="S214" i="2"/>
  <c r="T214" i="2"/>
  <c r="M215" i="2"/>
  <c r="N215" i="2"/>
  <c r="O215" i="2"/>
  <c r="P215" i="2"/>
  <c r="Q215" i="2"/>
  <c r="R215" i="2"/>
  <c r="S215" i="2"/>
  <c r="T215" i="2"/>
  <c r="M216" i="2"/>
  <c r="N216" i="2"/>
  <c r="O216" i="2"/>
  <c r="P216" i="2"/>
  <c r="Q216" i="2"/>
  <c r="R216" i="2"/>
  <c r="S216" i="2"/>
  <c r="T216" i="2"/>
  <c r="M217" i="2"/>
  <c r="N217" i="2"/>
  <c r="O217" i="2"/>
  <c r="P217" i="2"/>
  <c r="Q217" i="2"/>
  <c r="R217" i="2"/>
  <c r="S217" i="2"/>
  <c r="T217" i="2"/>
  <c r="M218" i="2"/>
  <c r="N218" i="2"/>
  <c r="O218" i="2"/>
  <c r="P218" i="2"/>
  <c r="Q218" i="2"/>
  <c r="R218" i="2"/>
  <c r="S218" i="2"/>
  <c r="T218" i="2"/>
  <c r="M219" i="2"/>
  <c r="N219" i="2"/>
  <c r="O219" i="2"/>
  <c r="P219" i="2"/>
  <c r="Q219" i="2"/>
  <c r="R219" i="2"/>
  <c r="S219" i="2"/>
  <c r="T219" i="2"/>
  <c r="M220" i="2"/>
  <c r="N220" i="2"/>
  <c r="O220" i="2"/>
  <c r="P220" i="2"/>
  <c r="Q220" i="2"/>
  <c r="R220" i="2"/>
  <c r="S220" i="2"/>
  <c r="T220" i="2"/>
  <c r="M221" i="2"/>
  <c r="N221" i="2"/>
  <c r="O221" i="2"/>
  <c r="P221" i="2"/>
  <c r="Q221" i="2"/>
  <c r="R221" i="2"/>
  <c r="S221" i="2"/>
  <c r="T221" i="2"/>
  <c r="M222" i="2"/>
  <c r="N222" i="2"/>
  <c r="O222" i="2"/>
  <c r="P222" i="2"/>
  <c r="Q222" i="2"/>
  <c r="R222" i="2"/>
  <c r="S222" i="2"/>
  <c r="T222" i="2"/>
  <c r="M223" i="2"/>
  <c r="N223" i="2"/>
  <c r="O223" i="2"/>
  <c r="P223" i="2"/>
  <c r="Q223" i="2"/>
  <c r="R223" i="2"/>
  <c r="S223" i="2"/>
  <c r="T223" i="2"/>
  <c r="M224" i="2"/>
  <c r="N224" i="2"/>
  <c r="O224" i="2"/>
  <c r="P224" i="2"/>
  <c r="Q224" i="2"/>
  <c r="R224" i="2"/>
  <c r="S224" i="2"/>
  <c r="T224" i="2"/>
  <c r="M225" i="2"/>
  <c r="N225" i="2"/>
  <c r="O225" i="2"/>
  <c r="P225" i="2"/>
  <c r="Q225" i="2"/>
  <c r="R225" i="2"/>
  <c r="S225" i="2"/>
  <c r="T225" i="2"/>
  <c r="M226" i="2"/>
  <c r="N226" i="2"/>
  <c r="O226" i="2"/>
  <c r="P226" i="2"/>
  <c r="Q226" i="2"/>
  <c r="R226" i="2"/>
  <c r="S226" i="2"/>
  <c r="T226" i="2"/>
  <c r="M227" i="2"/>
  <c r="N227" i="2"/>
  <c r="O227" i="2"/>
  <c r="P227" i="2"/>
  <c r="Q227" i="2"/>
  <c r="R227" i="2"/>
  <c r="S227" i="2"/>
  <c r="T227" i="2"/>
  <c r="M228" i="2"/>
  <c r="N228" i="2"/>
  <c r="O228" i="2"/>
  <c r="P228" i="2"/>
  <c r="Q228" i="2"/>
  <c r="R228" i="2"/>
  <c r="S228" i="2"/>
  <c r="T228" i="2"/>
  <c r="M229" i="2"/>
  <c r="N229" i="2"/>
  <c r="O229" i="2"/>
  <c r="P229" i="2"/>
  <c r="Q229" i="2"/>
  <c r="R229" i="2"/>
  <c r="S229" i="2"/>
  <c r="T229" i="2"/>
  <c r="M230" i="2"/>
  <c r="N230" i="2"/>
  <c r="O230" i="2"/>
  <c r="P230" i="2"/>
  <c r="Q230" i="2"/>
  <c r="R230" i="2"/>
  <c r="S230" i="2"/>
  <c r="T230" i="2"/>
  <c r="M231" i="2"/>
  <c r="N231" i="2"/>
  <c r="O231" i="2"/>
  <c r="P231" i="2"/>
  <c r="Q231" i="2"/>
  <c r="R231" i="2"/>
  <c r="S231" i="2"/>
  <c r="T231" i="2"/>
  <c r="M232" i="2"/>
  <c r="N232" i="2"/>
  <c r="O232" i="2"/>
  <c r="P232" i="2"/>
  <c r="Q232" i="2"/>
  <c r="R232" i="2"/>
  <c r="S232" i="2"/>
  <c r="T232" i="2"/>
  <c r="M233" i="2"/>
  <c r="N233" i="2"/>
  <c r="O233" i="2"/>
  <c r="P233" i="2"/>
  <c r="Q233" i="2"/>
  <c r="R233" i="2"/>
  <c r="S233" i="2"/>
  <c r="T233" i="2"/>
  <c r="M234" i="2"/>
  <c r="N234" i="2"/>
  <c r="O234" i="2"/>
  <c r="P234" i="2"/>
  <c r="Q234" i="2"/>
  <c r="R234" i="2"/>
  <c r="S234" i="2"/>
  <c r="T234" i="2"/>
  <c r="M235" i="2"/>
  <c r="N235" i="2"/>
  <c r="O235" i="2"/>
  <c r="P235" i="2"/>
  <c r="Q235" i="2"/>
  <c r="R235" i="2"/>
  <c r="S235" i="2"/>
  <c r="T235" i="2"/>
  <c r="M236" i="2"/>
  <c r="N236" i="2"/>
  <c r="O236" i="2"/>
  <c r="P236" i="2"/>
  <c r="Q236" i="2"/>
  <c r="R236" i="2"/>
  <c r="S236" i="2"/>
  <c r="T236" i="2"/>
  <c r="M237" i="2"/>
  <c r="N237" i="2"/>
  <c r="O237" i="2"/>
  <c r="P237" i="2"/>
  <c r="Q237" i="2"/>
  <c r="R237" i="2"/>
  <c r="S237" i="2"/>
  <c r="T237" i="2"/>
  <c r="M238" i="2"/>
  <c r="N238" i="2"/>
  <c r="O238" i="2"/>
  <c r="P238" i="2"/>
  <c r="Q238" i="2"/>
  <c r="R238" i="2"/>
  <c r="S238" i="2"/>
  <c r="T238" i="2"/>
  <c r="M239" i="2"/>
  <c r="N239" i="2"/>
  <c r="O239" i="2"/>
  <c r="P239" i="2"/>
  <c r="Q239" i="2"/>
  <c r="R239" i="2"/>
  <c r="S239" i="2"/>
  <c r="T239" i="2"/>
  <c r="M240" i="2"/>
  <c r="N240" i="2"/>
  <c r="O240" i="2"/>
  <c r="P240" i="2"/>
  <c r="Q240" i="2"/>
  <c r="R240" i="2"/>
  <c r="S240" i="2"/>
  <c r="T240" i="2"/>
  <c r="M241" i="2"/>
  <c r="N241" i="2"/>
  <c r="O241" i="2"/>
  <c r="P241" i="2"/>
  <c r="Q241" i="2"/>
  <c r="R241" i="2"/>
  <c r="S241" i="2"/>
  <c r="T241" i="2"/>
  <c r="M242" i="2"/>
  <c r="N242" i="2"/>
  <c r="O242" i="2"/>
  <c r="P242" i="2"/>
  <c r="Q242" i="2"/>
  <c r="R242" i="2"/>
  <c r="S242" i="2"/>
  <c r="T242" i="2"/>
  <c r="M243" i="2"/>
  <c r="N243" i="2"/>
  <c r="O243" i="2"/>
  <c r="P243" i="2"/>
  <c r="Q243" i="2"/>
  <c r="R243" i="2"/>
  <c r="S243" i="2"/>
  <c r="T243" i="2"/>
  <c r="M244" i="2"/>
  <c r="N244" i="2"/>
  <c r="O244" i="2"/>
  <c r="P244" i="2"/>
  <c r="Q244" i="2"/>
  <c r="R244" i="2"/>
  <c r="S244" i="2"/>
  <c r="T244" i="2"/>
  <c r="M245" i="2"/>
  <c r="N245" i="2"/>
  <c r="O245" i="2"/>
  <c r="P245" i="2"/>
  <c r="Q245" i="2"/>
  <c r="R245" i="2"/>
  <c r="S245" i="2"/>
  <c r="T245" i="2"/>
  <c r="M246" i="2"/>
  <c r="N246" i="2"/>
  <c r="O246" i="2"/>
  <c r="P246" i="2"/>
  <c r="Q246" i="2"/>
  <c r="R246" i="2"/>
  <c r="S246" i="2"/>
  <c r="T246" i="2"/>
  <c r="M247" i="2"/>
  <c r="N247" i="2"/>
  <c r="O247" i="2"/>
  <c r="P247" i="2"/>
  <c r="Q247" i="2"/>
  <c r="R247" i="2"/>
  <c r="S247" i="2"/>
  <c r="T247" i="2"/>
  <c r="M248" i="2"/>
  <c r="N248" i="2"/>
  <c r="O248" i="2"/>
  <c r="P248" i="2"/>
  <c r="Q248" i="2"/>
  <c r="R248" i="2"/>
  <c r="S248" i="2"/>
  <c r="T248" i="2"/>
  <c r="M249" i="2"/>
  <c r="N249" i="2"/>
  <c r="O249" i="2"/>
  <c r="P249" i="2"/>
  <c r="Q249" i="2"/>
  <c r="R249" i="2"/>
  <c r="S249" i="2"/>
  <c r="T249" i="2"/>
  <c r="M250" i="2"/>
  <c r="N250" i="2"/>
  <c r="O250" i="2"/>
  <c r="P250" i="2"/>
  <c r="Q250" i="2"/>
  <c r="R250" i="2"/>
  <c r="S250" i="2"/>
  <c r="T250" i="2"/>
  <c r="M251" i="2"/>
  <c r="N251" i="2"/>
  <c r="O251" i="2"/>
  <c r="P251" i="2"/>
  <c r="Q251" i="2"/>
  <c r="R251" i="2"/>
  <c r="S251" i="2"/>
  <c r="T251" i="2"/>
  <c r="M252" i="2"/>
  <c r="N252" i="2"/>
  <c r="O252" i="2"/>
  <c r="P252" i="2"/>
  <c r="Q252" i="2"/>
  <c r="R252" i="2"/>
  <c r="S252" i="2"/>
  <c r="T252" i="2"/>
  <c r="M253" i="2"/>
  <c r="N253" i="2"/>
  <c r="O253" i="2"/>
  <c r="P253" i="2"/>
  <c r="Q253" i="2"/>
  <c r="R253" i="2"/>
  <c r="S253" i="2"/>
  <c r="T253" i="2"/>
  <c r="M254" i="2"/>
  <c r="N254" i="2"/>
  <c r="O254" i="2"/>
  <c r="P254" i="2"/>
  <c r="Q254" i="2"/>
  <c r="R254" i="2"/>
  <c r="S254" i="2"/>
  <c r="T254" i="2"/>
  <c r="M255" i="2"/>
  <c r="N255" i="2"/>
  <c r="O255" i="2"/>
  <c r="P255" i="2"/>
  <c r="Q255" i="2"/>
  <c r="R255" i="2"/>
  <c r="S255" i="2"/>
  <c r="T255" i="2"/>
  <c r="M256" i="2"/>
  <c r="N256" i="2"/>
  <c r="O256" i="2"/>
  <c r="P256" i="2"/>
  <c r="Q256" i="2"/>
  <c r="R256" i="2"/>
  <c r="S256" i="2"/>
  <c r="T256" i="2"/>
  <c r="M257" i="2"/>
  <c r="N257" i="2"/>
  <c r="O257" i="2"/>
  <c r="P257" i="2"/>
  <c r="Q257" i="2"/>
  <c r="R257" i="2"/>
  <c r="S257" i="2"/>
  <c r="T257" i="2"/>
  <c r="M258" i="2"/>
  <c r="N258" i="2"/>
  <c r="O258" i="2"/>
  <c r="P258" i="2"/>
  <c r="Q258" i="2"/>
  <c r="R258" i="2"/>
  <c r="S258" i="2"/>
  <c r="T258" i="2"/>
  <c r="M259" i="2"/>
  <c r="N259" i="2"/>
  <c r="O259" i="2"/>
  <c r="P259" i="2"/>
  <c r="Q259" i="2"/>
  <c r="R259" i="2"/>
  <c r="S259" i="2"/>
  <c r="T259" i="2"/>
  <c r="M260" i="2"/>
  <c r="N260" i="2"/>
  <c r="O260" i="2"/>
  <c r="P260" i="2"/>
  <c r="Q260" i="2"/>
  <c r="R260" i="2"/>
  <c r="S260" i="2"/>
  <c r="T260" i="2"/>
  <c r="M261" i="2"/>
  <c r="N261" i="2"/>
  <c r="O261" i="2"/>
  <c r="P261" i="2"/>
  <c r="Q261" i="2"/>
  <c r="R261" i="2"/>
  <c r="S261" i="2"/>
  <c r="T261" i="2"/>
  <c r="M262" i="2"/>
  <c r="N262" i="2"/>
  <c r="O262" i="2"/>
  <c r="P262" i="2"/>
  <c r="Q262" i="2"/>
  <c r="R262" i="2"/>
  <c r="S262" i="2"/>
  <c r="T262" i="2"/>
  <c r="M263" i="2"/>
  <c r="N263" i="2"/>
  <c r="O263" i="2"/>
  <c r="P263" i="2"/>
  <c r="Q263" i="2"/>
  <c r="R263" i="2"/>
  <c r="S263" i="2"/>
  <c r="T263" i="2"/>
  <c r="M264" i="2"/>
  <c r="N264" i="2"/>
  <c r="O264" i="2"/>
  <c r="P264" i="2"/>
  <c r="Q264" i="2"/>
  <c r="R264" i="2"/>
  <c r="S264" i="2"/>
  <c r="T264" i="2"/>
  <c r="M265" i="2"/>
  <c r="N265" i="2"/>
  <c r="O265" i="2"/>
  <c r="P265" i="2"/>
  <c r="Q265" i="2"/>
  <c r="R265" i="2"/>
  <c r="S265" i="2"/>
  <c r="T265" i="2"/>
  <c r="M266" i="2"/>
  <c r="N266" i="2"/>
  <c r="O266" i="2"/>
  <c r="P266" i="2"/>
  <c r="Q266" i="2"/>
  <c r="R266" i="2"/>
  <c r="S266" i="2"/>
  <c r="T266" i="2"/>
  <c r="M267" i="2"/>
  <c r="N267" i="2"/>
  <c r="O267" i="2"/>
  <c r="P267" i="2"/>
  <c r="Q267" i="2"/>
  <c r="R267" i="2"/>
  <c r="S267" i="2"/>
  <c r="T267" i="2"/>
  <c r="M268" i="2"/>
  <c r="N268" i="2"/>
  <c r="O268" i="2"/>
  <c r="P268" i="2"/>
  <c r="Q268" i="2"/>
  <c r="R268" i="2"/>
  <c r="S268" i="2"/>
  <c r="T268" i="2"/>
  <c r="M269" i="2"/>
  <c r="N269" i="2"/>
  <c r="O269" i="2"/>
  <c r="P269" i="2"/>
  <c r="Q269" i="2"/>
  <c r="R269" i="2"/>
  <c r="S269" i="2"/>
  <c r="T269" i="2"/>
  <c r="M270" i="2"/>
  <c r="N270" i="2"/>
  <c r="O270" i="2"/>
  <c r="P270" i="2"/>
  <c r="Q270" i="2"/>
  <c r="R270" i="2"/>
  <c r="S270" i="2"/>
  <c r="T270" i="2"/>
  <c r="M271" i="2"/>
  <c r="N271" i="2"/>
  <c r="O271" i="2"/>
  <c r="P271" i="2"/>
  <c r="Q271" i="2"/>
  <c r="R271" i="2"/>
  <c r="S271" i="2"/>
  <c r="T271" i="2"/>
  <c r="M272" i="2"/>
  <c r="N272" i="2"/>
  <c r="O272" i="2"/>
  <c r="P272" i="2"/>
  <c r="Q272" i="2"/>
  <c r="R272" i="2"/>
  <c r="S272" i="2"/>
  <c r="T272" i="2"/>
  <c r="M273" i="2"/>
  <c r="N273" i="2"/>
  <c r="O273" i="2"/>
  <c r="P273" i="2"/>
  <c r="Q273" i="2"/>
  <c r="R273" i="2"/>
  <c r="S273" i="2"/>
  <c r="T273" i="2"/>
  <c r="M274" i="2"/>
  <c r="N274" i="2"/>
  <c r="O274" i="2"/>
  <c r="P274" i="2"/>
  <c r="Q274" i="2"/>
  <c r="R274" i="2"/>
  <c r="S274" i="2"/>
  <c r="T274" i="2"/>
  <c r="M275" i="2"/>
  <c r="N275" i="2"/>
  <c r="O275" i="2"/>
  <c r="P275" i="2"/>
  <c r="Q275" i="2"/>
  <c r="R275" i="2"/>
  <c r="S275" i="2"/>
  <c r="T275" i="2"/>
  <c r="M276" i="2"/>
  <c r="N276" i="2"/>
  <c r="O276" i="2"/>
  <c r="P276" i="2"/>
  <c r="Q276" i="2"/>
  <c r="R276" i="2"/>
  <c r="S276" i="2"/>
  <c r="T276" i="2"/>
  <c r="M277" i="2"/>
  <c r="N277" i="2"/>
  <c r="O277" i="2"/>
  <c r="P277" i="2"/>
  <c r="Q277" i="2"/>
  <c r="R277" i="2"/>
  <c r="S277" i="2"/>
  <c r="T277" i="2"/>
  <c r="M278" i="2"/>
  <c r="N278" i="2"/>
  <c r="O278" i="2"/>
  <c r="P278" i="2"/>
  <c r="Q278" i="2"/>
  <c r="R278" i="2"/>
  <c r="S278" i="2"/>
  <c r="T278" i="2"/>
  <c r="M279" i="2"/>
  <c r="N279" i="2"/>
  <c r="O279" i="2"/>
  <c r="P279" i="2"/>
  <c r="Q279" i="2"/>
  <c r="R279" i="2"/>
  <c r="S279" i="2"/>
  <c r="T279" i="2"/>
  <c r="M280" i="2"/>
  <c r="N280" i="2"/>
  <c r="O280" i="2"/>
  <c r="P280" i="2"/>
  <c r="Q280" i="2"/>
  <c r="R280" i="2"/>
  <c r="S280" i="2"/>
  <c r="T280" i="2"/>
  <c r="M281" i="2"/>
  <c r="N281" i="2"/>
  <c r="O281" i="2"/>
  <c r="P281" i="2"/>
  <c r="Q281" i="2"/>
  <c r="R281" i="2"/>
  <c r="S281" i="2"/>
  <c r="T281" i="2"/>
  <c r="M282" i="2"/>
  <c r="N282" i="2"/>
  <c r="O282" i="2"/>
  <c r="P282" i="2"/>
  <c r="Q282" i="2"/>
  <c r="R282" i="2"/>
  <c r="S282" i="2"/>
  <c r="T282" i="2"/>
  <c r="M283" i="2"/>
  <c r="N283" i="2"/>
  <c r="O283" i="2"/>
  <c r="P283" i="2"/>
  <c r="Q283" i="2"/>
  <c r="R283" i="2"/>
  <c r="S283" i="2"/>
  <c r="T283" i="2"/>
  <c r="M284" i="2"/>
  <c r="N284" i="2"/>
  <c r="O284" i="2"/>
  <c r="P284" i="2"/>
  <c r="Q284" i="2"/>
  <c r="R284" i="2"/>
  <c r="S284" i="2"/>
  <c r="T284" i="2"/>
  <c r="M285" i="2"/>
  <c r="N285" i="2"/>
  <c r="O285" i="2"/>
  <c r="P285" i="2"/>
  <c r="Q285" i="2"/>
  <c r="R285" i="2"/>
  <c r="S285" i="2"/>
  <c r="T285" i="2"/>
  <c r="M286" i="2"/>
  <c r="N286" i="2"/>
  <c r="O286" i="2"/>
  <c r="P286" i="2"/>
  <c r="Q286" i="2"/>
  <c r="R286" i="2"/>
  <c r="S286" i="2"/>
  <c r="T286" i="2"/>
  <c r="M287" i="2"/>
  <c r="N287" i="2"/>
  <c r="O287" i="2"/>
  <c r="P287" i="2"/>
  <c r="Q287" i="2"/>
  <c r="R287" i="2"/>
  <c r="S287" i="2"/>
  <c r="T287" i="2"/>
  <c r="M288" i="2"/>
  <c r="N288" i="2"/>
  <c r="O288" i="2"/>
  <c r="P288" i="2"/>
  <c r="Q288" i="2"/>
  <c r="R288" i="2"/>
  <c r="S288" i="2"/>
  <c r="T288" i="2"/>
  <c r="M289" i="2"/>
  <c r="N289" i="2"/>
  <c r="O289" i="2"/>
  <c r="P289" i="2"/>
  <c r="Q289" i="2"/>
  <c r="R289" i="2"/>
  <c r="S289" i="2"/>
  <c r="T289" i="2"/>
  <c r="M290" i="2"/>
  <c r="N290" i="2"/>
  <c r="O290" i="2"/>
  <c r="P290" i="2"/>
  <c r="Q290" i="2"/>
  <c r="R290" i="2"/>
  <c r="S290" i="2"/>
  <c r="T290" i="2"/>
  <c r="M291" i="2"/>
  <c r="N291" i="2"/>
  <c r="O291" i="2"/>
  <c r="P291" i="2"/>
  <c r="Q291" i="2"/>
  <c r="R291" i="2"/>
  <c r="S291" i="2"/>
  <c r="T291" i="2"/>
  <c r="M292" i="2"/>
  <c r="N292" i="2"/>
  <c r="O292" i="2"/>
  <c r="P292" i="2"/>
  <c r="Q292" i="2"/>
  <c r="R292" i="2"/>
  <c r="S292" i="2"/>
  <c r="T292" i="2"/>
  <c r="M293" i="2"/>
  <c r="N293" i="2"/>
  <c r="O293" i="2"/>
  <c r="P293" i="2"/>
  <c r="Q293" i="2"/>
  <c r="R293" i="2"/>
  <c r="S293" i="2"/>
  <c r="T293" i="2"/>
  <c r="M294" i="2"/>
  <c r="N294" i="2"/>
  <c r="O294" i="2"/>
  <c r="P294" i="2"/>
  <c r="Q294" i="2"/>
  <c r="R294" i="2"/>
  <c r="S294" i="2"/>
  <c r="T294" i="2"/>
  <c r="M295" i="2"/>
  <c r="N295" i="2"/>
  <c r="O295" i="2"/>
  <c r="P295" i="2"/>
  <c r="Q295" i="2"/>
  <c r="R295" i="2"/>
  <c r="S295" i="2"/>
  <c r="T295" i="2"/>
  <c r="M296" i="2"/>
  <c r="N296" i="2"/>
  <c r="O296" i="2"/>
  <c r="P296" i="2"/>
  <c r="Q296" i="2"/>
  <c r="R296" i="2"/>
  <c r="S296" i="2"/>
  <c r="T296" i="2"/>
  <c r="M297" i="2"/>
  <c r="N297" i="2"/>
  <c r="O297" i="2"/>
  <c r="P297" i="2"/>
  <c r="Q297" i="2"/>
  <c r="R297" i="2"/>
  <c r="S297" i="2"/>
  <c r="T297" i="2"/>
  <c r="M298" i="2"/>
  <c r="N298" i="2"/>
  <c r="O298" i="2"/>
  <c r="P298" i="2"/>
  <c r="Q298" i="2"/>
  <c r="R298" i="2"/>
  <c r="S298" i="2"/>
  <c r="T298" i="2"/>
  <c r="M299" i="2"/>
  <c r="N299" i="2"/>
  <c r="O299" i="2"/>
  <c r="P299" i="2"/>
  <c r="Q299" i="2"/>
  <c r="R299" i="2"/>
  <c r="S299" i="2"/>
  <c r="T299" i="2"/>
  <c r="M300" i="2"/>
  <c r="N300" i="2"/>
  <c r="O300" i="2"/>
  <c r="P300" i="2"/>
  <c r="Q300" i="2"/>
  <c r="R300" i="2"/>
  <c r="S300" i="2"/>
  <c r="T300" i="2"/>
  <c r="M301" i="2"/>
  <c r="N301" i="2"/>
  <c r="O301" i="2"/>
  <c r="P301" i="2"/>
  <c r="Q301" i="2"/>
  <c r="R301" i="2"/>
  <c r="S301" i="2"/>
  <c r="T301" i="2"/>
  <c r="M302" i="2"/>
  <c r="N302" i="2"/>
  <c r="O302" i="2"/>
  <c r="P302" i="2"/>
  <c r="Q302" i="2"/>
  <c r="R302" i="2"/>
  <c r="S302" i="2"/>
  <c r="T302" i="2"/>
  <c r="M303" i="2"/>
  <c r="N303" i="2"/>
  <c r="O303" i="2"/>
  <c r="P303" i="2"/>
  <c r="Q303" i="2"/>
  <c r="R303" i="2"/>
  <c r="S303" i="2"/>
  <c r="T303" i="2"/>
  <c r="M304" i="2"/>
  <c r="N304" i="2"/>
  <c r="O304" i="2"/>
  <c r="P304" i="2"/>
  <c r="Q304" i="2"/>
  <c r="R304" i="2"/>
  <c r="S304" i="2"/>
  <c r="T304" i="2"/>
  <c r="M305" i="2"/>
  <c r="N305" i="2"/>
  <c r="O305" i="2"/>
  <c r="P305" i="2"/>
  <c r="Q305" i="2"/>
  <c r="R305" i="2"/>
  <c r="S305" i="2"/>
  <c r="T305" i="2"/>
  <c r="M306" i="2"/>
  <c r="N306" i="2"/>
  <c r="O306" i="2"/>
  <c r="P306" i="2"/>
  <c r="Q306" i="2"/>
  <c r="R306" i="2"/>
  <c r="S306" i="2"/>
  <c r="T306" i="2"/>
  <c r="M307" i="2"/>
  <c r="N307" i="2"/>
  <c r="O307" i="2"/>
  <c r="P307" i="2"/>
  <c r="Q307" i="2"/>
  <c r="R307" i="2"/>
  <c r="S307" i="2"/>
  <c r="T307" i="2"/>
  <c r="M308" i="2"/>
  <c r="N308" i="2"/>
  <c r="O308" i="2"/>
  <c r="P308" i="2"/>
  <c r="Q308" i="2"/>
  <c r="R308" i="2"/>
  <c r="S308" i="2"/>
  <c r="T308" i="2"/>
  <c r="M309" i="2"/>
  <c r="N309" i="2"/>
  <c r="O309" i="2"/>
  <c r="P309" i="2"/>
  <c r="Q309" i="2"/>
  <c r="R309" i="2"/>
  <c r="S309" i="2"/>
  <c r="T309" i="2"/>
  <c r="M310" i="2"/>
  <c r="N310" i="2"/>
  <c r="O310" i="2"/>
  <c r="P310" i="2"/>
  <c r="Q310" i="2"/>
  <c r="R310" i="2"/>
  <c r="S310" i="2"/>
  <c r="T310" i="2"/>
  <c r="M311" i="2"/>
  <c r="N311" i="2"/>
  <c r="O311" i="2"/>
  <c r="P311" i="2"/>
  <c r="Q311" i="2"/>
  <c r="R311" i="2"/>
  <c r="S311" i="2"/>
  <c r="T311" i="2"/>
  <c r="M312" i="2"/>
  <c r="N312" i="2"/>
  <c r="O312" i="2"/>
  <c r="P312" i="2"/>
  <c r="Q312" i="2"/>
  <c r="R312" i="2"/>
  <c r="S312" i="2"/>
  <c r="T312" i="2"/>
  <c r="M313" i="2"/>
  <c r="N313" i="2"/>
  <c r="O313" i="2"/>
  <c r="P313" i="2"/>
  <c r="Q313" i="2"/>
  <c r="R313" i="2"/>
  <c r="S313" i="2"/>
  <c r="T313" i="2"/>
  <c r="M314" i="2"/>
  <c r="N314" i="2"/>
  <c r="O314" i="2"/>
  <c r="P314" i="2"/>
  <c r="Q314" i="2"/>
  <c r="R314" i="2"/>
  <c r="S314" i="2"/>
  <c r="T314" i="2"/>
  <c r="M315" i="2"/>
  <c r="N315" i="2"/>
  <c r="O315" i="2"/>
  <c r="P315" i="2"/>
  <c r="Q315" i="2"/>
  <c r="R315" i="2"/>
  <c r="S315" i="2"/>
  <c r="T315" i="2"/>
  <c r="M316" i="2"/>
  <c r="N316" i="2"/>
  <c r="O316" i="2"/>
  <c r="P316" i="2"/>
  <c r="Q316" i="2"/>
  <c r="R316" i="2"/>
  <c r="S316" i="2"/>
  <c r="T316" i="2"/>
  <c r="M317" i="2"/>
  <c r="N317" i="2"/>
  <c r="O317" i="2"/>
  <c r="P317" i="2"/>
  <c r="Q317" i="2"/>
  <c r="R317" i="2"/>
  <c r="S317" i="2"/>
  <c r="T317" i="2"/>
  <c r="M318" i="2"/>
  <c r="N318" i="2"/>
  <c r="O318" i="2"/>
  <c r="P318" i="2"/>
  <c r="Q318" i="2"/>
  <c r="R318" i="2"/>
  <c r="S318" i="2"/>
  <c r="T318" i="2"/>
  <c r="M319" i="2"/>
  <c r="N319" i="2"/>
  <c r="O319" i="2"/>
  <c r="P319" i="2"/>
  <c r="Q319" i="2"/>
  <c r="R319" i="2"/>
  <c r="S319" i="2"/>
  <c r="T319" i="2"/>
  <c r="M320" i="2"/>
  <c r="N320" i="2"/>
  <c r="O320" i="2"/>
  <c r="P320" i="2"/>
  <c r="Q320" i="2"/>
  <c r="R320" i="2"/>
  <c r="S320" i="2"/>
  <c r="T320" i="2"/>
  <c r="M321" i="2"/>
  <c r="N321" i="2"/>
  <c r="O321" i="2"/>
  <c r="P321" i="2"/>
  <c r="Q321" i="2"/>
  <c r="R321" i="2"/>
  <c r="S321" i="2"/>
  <c r="T321" i="2"/>
  <c r="M322" i="2"/>
  <c r="N322" i="2"/>
  <c r="O322" i="2"/>
  <c r="P322" i="2"/>
  <c r="Q322" i="2"/>
  <c r="R322" i="2"/>
  <c r="S322" i="2"/>
  <c r="T322" i="2"/>
  <c r="M323" i="2"/>
  <c r="N323" i="2"/>
  <c r="O323" i="2"/>
  <c r="P323" i="2"/>
  <c r="Q323" i="2"/>
  <c r="R323" i="2"/>
  <c r="S323" i="2"/>
  <c r="T323" i="2"/>
  <c r="M324" i="2"/>
  <c r="N324" i="2"/>
  <c r="O324" i="2"/>
  <c r="P324" i="2"/>
  <c r="Q324" i="2"/>
  <c r="R324" i="2"/>
  <c r="S324" i="2"/>
  <c r="T324" i="2"/>
  <c r="M325" i="2"/>
  <c r="N325" i="2"/>
  <c r="O325" i="2"/>
  <c r="P325" i="2"/>
  <c r="Q325" i="2"/>
  <c r="R325" i="2"/>
  <c r="S325" i="2"/>
  <c r="T325" i="2"/>
  <c r="M326" i="2"/>
  <c r="N326" i="2"/>
  <c r="O326" i="2"/>
  <c r="P326" i="2"/>
  <c r="Q326" i="2"/>
  <c r="R326" i="2"/>
  <c r="S326" i="2"/>
  <c r="T326" i="2"/>
  <c r="M327" i="2"/>
  <c r="N327" i="2"/>
  <c r="O327" i="2"/>
  <c r="P327" i="2"/>
  <c r="Q327" i="2"/>
  <c r="R327" i="2"/>
  <c r="S327" i="2"/>
  <c r="T327" i="2"/>
  <c r="M328" i="2"/>
  <c r="N328" i="2"/>
  <c r="O328" i="2"/>
  <c r="P328" i="2"/>
  <c r="Q328" i="2"/>
  <c r="R328" i="2"/>
  <c r="S328" i="2"/>
  <c r="T328" i="2"/>
  <c r="M329" i="2"/>
  <c r="N329" i="2"/>
  <c r="O329" i="2"/>
  <c r="P329" i="2"/>
  <c r="Q329" i="2"/>
  <c r="R329" i="2"/>
  <c r="S329" i="2"/>
  <c r="T329" i="2"/>
  <c r="M330" i="2"/>
  <c r="N330" i="2"/>
  <c r="O330" i="2"/>
  <c r="P330" i="2"/>
  <c r="Q330" i="2"/>
  <c r="R330" i="2"/>
  <c r="S330" i="2"/>
  <c r="T330" i="2"/>
  <c r="M331" i="2"/>
  <c r="N331" i="2"/>
  <c r="O331" i="2"/>
  <c r="P331" i="2"/>
  <c r="Q331" i="2"/>
  <c r="R331" i="2"/>
  <c r="S331" i="2"/>
  <c r="T331" i="2"/>
  <c r="M332" i="2"/>
  <c r="N332" i="2"/>
  <c r="O332" i="2"/>
  <c r="P332" i="2"/>
  <c r="Q332" i="2"/>
  <c r="R332" i="2"/>
  <c r="S332" i="2"/>
  <c r="T332" i="2"/>
  <c r="M333" i="2"/>
  <c r="N333" i="2"/>
  <c r="O333" i="2"/>
  <c r="P333" i="2"/>
  <c r="Q333" i="2"/>
  <c r="R333" i="2"/>
  <c r="S333" i="2"/>
  <c r="T333" i="2"/>
  <c r="M334" i="2"/>
  <c r="N334" i="2"/>
  <c r="O334" i="2"/>
  <c r="P334" i="2"/>
  <c r="Q334" i="2"/>
  <c r="R334" i="2"/>
  <c r="S334" i="2"/>
  <c r="T334" i="2"/>
  <c r="M335" i="2"/>
  <c r="N335" i="2"/>
  <c r="O335" i="2"/>
  <c r="P335" i="2"/>
  <c r="Q335" i="2"/>
  <c r="R335" i="2"/>
  <c r="S335" i="2"/>
  <c r="T335" i="2"/>
  <c r="M336" i="2"/>
  <c r="N336" i="2"/>
  <c r="O336" i="2"/>
  <c r="P336" i="2"/>
  <c r="Q336" i="2"/>
  <c r="R336" i="2"/>
  <c r="S336" i="2"/>
  <c r="T336" i="2"/>
  <c r="M337" i="2"/>
  <c r="N337" i="2"/>
  <c r="O337" i="2"/>
  <c r="P337" i="2"/>
  <c r="Q337" i="2"/>
  <c r="R337" i="2"/>
  <c r="S337" i="2"/>
  <c r="T337" i="2"/>
  <c r="M338" i="2"/>
  <c r="N338" i="2"/>
  <c r="O338" i="2"/>
  <c r="P338" i="2"/>
  <c r="Q338" i="2"/>
  <c r="R338" i="2"/>
  <c r="S338" i="2"/>
  <c r="T338" i="2"/>
  <c r="M339" i="2"/>
  <c r="N339" i="2"/>
  <c r="O339" i="2"/>
  <c r="P339" i="2"/>
  <c r="Q339" i="2"/>
  <c r="R339" i="2"/>
  <c r="S339" i="2"/>
  <c r="T339" i="2"/>
  <c r="M340" i="2"/>
  <c r="N340" i="2"/>
  <c r="O340" i="2"/>
  <c r="P340" i="2"/>
  <c r="Q340" i="2"/>
  <c r="R340" i="2"/>
  <c r="S340" i="2"/>
  <c r="T340" i="2"/>
  <c r="M341" i="2"/>
  <c r="N341" i="2"/>
  <c r="O341" i="2"/>
  <c r="P341" i="2"/>
  <c r="Q341" i="2"/>
  <c r="R341" i="2"/>
  <c r="S341" i="2"/>
  <c r="T341" i="2"/>
  <c r="M342" i="2"/>
  <c r="N342" i="2"/>
  <c r="O342" i="2"/>
  <c r="P342" i="2"/>
  <c r="Q342" i="2"/>
  <c r="R342" i="2"/>
  <c r="S342" i="2"/>
  <c r="T342" i="2"/>
  <c r="M343" i="2"/>
  <c r="N343" i="2"/>
  <c r="O343" i="2"/>
  <c r="P343" i="2"/>
  <c r="Q343" i="2"/>
  <c r="R343" i="2"/>
  <c r="S343" i="2"/>
  <c r="T343" i="2"/>
  <c r="M344" i="2"/>
  <c r="N344" i="2"/>
  <c r="O344" i="2"/>
  <c r="P344" i="2"/>
  <c r="Q344" i="2"/>
  <c r="R344" i="2"/>
  <c r="S344" i="2"/>
  <c r="T344" i="2"/>
  <c r="M345" i="2"/>
  <c r="N345" i="2"/>
  <c r="O345" i="2"/>
  <c r="P345" i="2"/>
  <c r="Q345" i="2"/>
  <c r="R345" i="2"/>
  <c r="S345" i="2"/>
  <c r="T345" i="2"/>
  <c r="M346" i="2"/>
  <c r="N346" i="2"/>
  <c r="O346" i="2"/>
  <c r="P346" i="2"/>
  <c r="Q346" i="2"/>
  <c r="R346" i="2"/>
  <c r="S346" i="2"/>
  <c r="T346" i="2"/>
  <c r="M347" i="2"/>
  <c r="N347" i="2"/>
  <c r="O347" i="2"/>
  <c r="P347" i="2"/>
  <c r="Q347" i="2"/>
  <c r="R347" i="2"/>
  <c r="S347" i="2"/>
  <c r="T347" i="2"/>
  <c r="M348" i="2"/>
  <c r="N348" i="2"/>
  <c r="O348" i="2"/>
  <c r="P348" i="2"/>
  <c r="Q348" i="2"/>
  <c r="R348" i="2"/>
  <c r="S348" i="2"/>
  <c r="T348" i="2"/>
  <c r="M349" i="2"/>
  <c r="N349" i="2"/>
  <c r="O349" i="2"/>
  <c r="P349" i="2"/>
  <c r="Q349" i="2"/>
  <c r="R349" i="2"/>
  <c r="S349" i="2"/>
  <c r="T349" i="2"/>
  <c r="M350" i="2"/>
  <c r="N350" i="2"/>
  <c r="O350" i="2"/>
  <c r="P350" i="2"/>
  <c r="Q350" i="2"/>
  <c r="R350" i="2"/>
  <c r="S350" i="2"/>
  <c r="T350" i="2"/>
  <c r="M351" i="2"/>
  <c r="N351" i="2"/>
  <c r="O351" i="2"/>
  <c r="P351" i="2"/>
  <c r="Q351" i="2"/>
  <c r="R351" i="2"/>
  <c r="S351" i="2"/>
  <c r="T351" i="2"/>
  <c r="M352" i="2"/>
  <c r="N352" i="2"/>
  <c r="O352" i="2"/>
  <c r="P352" i="2"/>
  <c r="Q352" i="2"/>
  <c r="R352" i="2"/>
  <c r="S352" i="2"/>
  <c r="T352" i="2"/>
  <c r="M353" i="2"/>
  <c r="N353" i="2"/>
  <c r="O353" i="2"/>
  <c r="P353" i="2"/>
  <c r="Q353" i="2"/>
  <c r="R353" i="2"/>
  <c r="S353" i="2"/>
  <c r="T353" i="2"/>
  <c r="M354" i="2"/>
  <c r="N354" i="2"/>
  <c r="O354" i="2"/>
  <c r="P354" i="2"/>
  <c r="Q354" i="2"/>
  <c r="R354" i="2"/>
  <c r="S354" i="2"/>
  <c r="T354" i="2"/>
  <c r="M355" i="2"/>
  <c r="N355" i="2"/>
  <c r="O355" i="2"/>
  <c r="P355" i="2"/>
  <c r="Q355" i="2"/>
  <c r="R355" i="2"/>
  <c r="S355" i="2"/>
  <c r="T355" i="2"/>
  <c r="M356" i="2"/>
  <c r="N356" i="2"/>
  <c r="O356" i="2"/>
  <c r="P356" i="2"/>
  <c r="Q356" i="2"/>
  <c r="R356" i="2"/>
  <c r="S356" i="2"/>
  <c r="T356" i="2"/>
  <c r="M357" i="2"/>
  <c r="N357" i="2"/>
  <c r="O357" i="2"/>
  <c r="P357" i="2"/>
  <c r="Q357" i="2"/>
  <c r="R357" i="2"/>
  <c r="S357" i="2"/>
  <c r="T357" i="2"/>
  <c r="M358" i="2"/>
  <c r="N358" i="2"/>
  <c r="O358" i="2"/>
  <c r="P358" i="2"/>
  <c r="Q358" i="2"/>
  <c r="R358" i="2"/>
  <c r="S358" i="2"/>
  <c r="T358" i="2"/>
  <c r="M359" i="2"/>
  <c r="N359" i="2"/>
  <c r="O359" i="2"/>
  <c r="P359" i="2"/>
  <c r="Q359" i="2"/>
  <c r="R359" i="2"/>
  <c r="S359" i="2"/>
  <c r="T359" i="2"/>
  <c r="M360" i="2"/>
  <c r="N360" i="2"/>
  <c r="O360" i="2"/>
  <c r="P360" i="2"/>
  <c r="Q360" i="2"/>
  <c r="R360" i="2"/>
  <c r="S360" i="2"/>
  <c r="T360" i="2"/>
  <c r="M361" i="2"/>
  <c r="N361" i="2"/>
  <c r="O361" i="2"/>
  <c r="P361" i="2"/>
  <c r="Q361" i="2"/>
  <c r="R361" i="2"/>
  <c r="S361" i="2"/>
  <c r="T361" i="2"/>
  <c r="M362" i="2"/>
  <c r="N362" i="2"/>
  <c r="O362" i="2"/>
  <c r="P362" i="2"/>
  <c r="Q362" i="2"/>
  <c r="R362" i="2"/>
  <c r="S362" i="2"/>
  <c r="T362" i="2"/>
  <c r="M363" i="2"/>
  <c r="N363" i="2"/>
  <c r="O363" i="2"/>
  <c r="P363" i="2"/>
  <c r="Q363" i="2"/>
  <c r="R363" i="2"/>
  <c r="S363" i="2"/>
  <c r="T363" i="2"/>
  <c r="M364" i="2"/>
  <c r="N364" i="2"/>
  <c r="O364" i="2"/>
  <c r="P364" i="2"/>
  <c r="Q364" i="2"/>
  <c r="R364" i="2"/>
  <c r="S364" i="2"/>
  <c r="T364" i="2"/>
  <c r="M365" i="2"/>
  <c r="N365" i="2"/>
  <c r="O365" i="2"/>
  <c r="P365" i="2"/>
  <c r="Q365" i="2"/>
  <c r="R365" i="2"/>
  <c r="S365" i="2"/>
  <c r="T365" i="2"/>
  <c r="M366" i="2"/>
  <c r="N366" i="2"/>
  <c r="O366" i="2"/>
  <c r="P366" i="2"/>
  <c r="Q366" i="2"/>
  <c r="R366" i="2"/>
  <c r="S366" i="2"/>
  <c r="T366" i="2"/>
  <c r="M367" i="2"/>
  <c r="N367" i="2"/>
  <c r="O367" i="2"/>
  <c r="P367" i="2"/>
  <c r="Q367" i="2"/>
  <c r="R367" i="2"/>
  <c r="S367" i="2"/>
  <c r="T367" i="2"/>
  <c r="M368" i="2"/>
  <c r="N368" i="2"/>
  <c r="O368" i="2"/>
  <c r="P368" i="2"/>
  <c r="Q368" i="2"/>
  <c r="R368" i="2"/>
  <c r="S368" i="2"/>
  <c r="T368" i="2"/>
  <c r="M369" i="2"/>
  <c r="N369" i="2"/>
  <c r="O369" i="2"/>
  <c r="P369" i="2"/>
  <c r="Q369" i="2"/>
  <c r="R369" i="2"/>
  <c r="S369" i="2"/>
  <c r="T369" i="2"/>
  <c r="M370" i="2"/>
  <c r="N370" i="2"/>
  <c r="O370" i="2"/>
  <c r="P370" i="2"/>
  <c r="Q370" i="2"/>
  <c r="R370" i="2"/>
  <c r="S370" i="2"/>
  <c r="T370" i="2"/>
  <c r="M371" i="2"/>
  <c r="N371" i="2"/>
  <c r="O371" i="2"/>
  <c r="P371" i="2"/>
  <c r="Q371" i="2"/>
  <c r="R371" i="2"/>
  <c r="S371" i="2"/>
  <c r="T371" i="2"/>
  <c r="M372" i="2"/>
  <c r="N372" i="2"/>
  <c r="O372" i="2"/>
  <c r="P372" i="2"/>
  <c r="Q372" i="2"/>
  <c r="R372" i="2"/>
  <c r="S372" i="2"/>
  <c r="T372" i="2"/>
  <c r="M373" i="2"/>
  <c r="N373" i="2"/>
  <c r="O373" i="2"/>
  <c r="P373" i="2"/>
  <c r="Q373" i="2"/>
  <c r="R373" i="2"/>
  <c r="S373" i="2"/>
  <c r="T373" i="2"/>
  <c r="M374" i="2"/>
  <c r="N374" i="2"/>
  <c r="O374" i="2"/>
  <c r="P374" i="2"/>
  <c r="Q374" i="2"/>
  <c r="R374" i="2"/>
  <c r="S374" i="2"/>
  <c r="T374" i="2"/>
  <c r="M375" i="2"/>
  <c r="N375" i="2"/>
  <c r="O375" i="2"/>
  <c r="P375" i="2"/>
  <c r="Q375" i="2"/>
  <c r="R375" i="2"/>
  <c r="S375" i="2"/>
  <c r="T375" i="2"/>
  <c r="M376" i="2"/>
  <c r="N376" i="2"/>
  <c r="O376" i="2"/>
  <c r="P376" i="2"/>
  <c r="Q376" i="2"/>
  <c r="R376" i="2"/>
  <c r="S376" i="2"/>
  <c r="T376" i="2"/>
  <c r="M377" i="2"/>
  <c r="N377" i="2"/>
  <c r="O377" i="2"/>
  <c r="P377" i="2"/>
  <c r="Q377" i="2"/>
  <c r="R377" i="2"/>
  <c r="S377" i="2"/>
  <c r="T377" i="2"/>
  <c r="M378" i="2"/>
  <c r="N378" i="2"/>
  <c r="O378" i="2"/>
  <c r="P378" i="2"/>
  <c r="Q378" i="2"/>
  <c r="R378" i="2"/>
  <c r="S378" i="2"/>
  <c r="T378" i="2"/>
  <c r="M379" i="2"/>
  <c r="N379" i="2"/>
  <c r="O379" i="2"/>
  <c r="P379" i="2"/>
  <c r="Q379" i="2"/>
  <c r="R379" i="2"/>
  <c r="S379" i="2"/>
  <c r="T379" i="2"/>
  <c r="M380" i="2"/>
  <c r="N380" i="2"/>
  <c r="O380" i="2"/>
  <c r="P380" i="2"/>
  <c r="Q380" i="2"/>
  <c r="R380" i="2"/>
  <c r="S380" i="2"/>
  <c r="T380" i="2"/>
  <c r="M381" i="2"/>
  <c r="N381" i="2"/>
  <c r="O381" i="2"/>
  <c r="P381" i="2"/>
  <c r="Q381" i="2"/>
  <c r="R381" i="2"/>
  <c r="S381" i="2"/>
  <c r="T381" i="2"/>
  <c r="M382" i="2"/>
  <c r="N382" i="2"/>
  <c r="O382" i="2"/>
  <c r="P382" i="2"/>
  <c r="Q382" i="2"/>
  <c r="R382" i="2"/>
  <c r="S382" i="2"/>
  <c r="T382" i="2"/>
  <c r="M383" i="2"/>
  <c r="N383" i="2"/>
  <c r="O383" i="2"/>
  <c r="P383" i="2"/>
  <c r="Q383" i="2"/>
  <c r="R383" i="2"/>
  <c r="S383" i="2"/>
  <c r="T383" i="2"/>
  <c r="M384" i="2"/>
  <c r="N384" i="2"/>
  <c r="O384" i="2"/>
  <c r="P384" i="2"/>
  <c r="Q384" i="2"/>
  <c r="R384" i="2"/>
  <c r="S384" i="2"/>
  <c r="T384" i="2"/>
  <c r="M385" i="2"/>
  <c r="N385" i="2"/>
  <c r="O385" i="2"/>
  <c r="P385" i="2"/>
  <c r="Q385" i="2"/>
  <c r="R385" i="2"/>
  <c r="S385" i="2"/>
  <c r="T385" i="2"/>
  <c r="M386" i="2"/>
  <c r="N386" i="2"/>
  <c r="O386" i="2"/>
  <c r="P386" i="2"/>
  <c r="Q386" i="2"/>
  <c r="R386" i="2"/>
  <c r="S386" i="2"/>
  <c r="T386" i="2"/>
  <c r="M387" i="2"/>
  <c r="N387" i="2"/>
  <c r="O387" i="2"/>
  <c r="P387" i="2"/>
  <c r="Q387" i="2"/>
  <c r="R387" i="2"/>
  <c r="S387" i="2"/>
  <c r="T387" i="2"/>
  <c r="M388" i="2"/>
  <c r="N388" i="2"/>
  <c r="O388" i="2"/>
  <c r="P388" i="2"/>
  <c r="Q388" i="2"/>
  <c r="R388" i="2"/>
  <c r="S388" i="2"/>
  <c r="T388" i="2"/>
  <c r="M389" i="2"/>
  <c r="N389" i="2"/>
  <c r="O389" i="2"/>
  <c r="P389" i="2"/>
  <c r="Q389" i="2"/>
  <c r="R389" i="2"/>
  <c r="S389" i="2"/>
  <c r="T389" i="2"/>
  <c r="M390" i="2"/>
  <c r="N390" i="2"/>
  <c r="O390" i="2"/>
  <c r="P390" i="2"/>
  <c r="Q390" i="2"/>
  <c r="R390" i="2"/>
  <c r="S390" i="2"/>
  <c r="T390" i="2"/>
  <c r="M391" i="2"/>
  <c r="N391" i="2"/>
  <c r="O391" i="2"/>
  <c r="P391" i="2"/>
  <c r="Q391" i="2"/>
  <c r="R391" i="2"/>
  <c r="S391" i="2"/>
  <c r="T391" i="2"/>
  <c r="M392" i="2"/>
  <c r="N392" i="2"/>
  <c r="O392" i="2"/>
  <c r="P392" i="2"/>
  <c r="Q392" i="2"/>
  <c r="R392" i="2"/>
  <c r="S392" i="2"/>
  <c r="T392" i="2"/>
  <c r="M393" i="2"/>
  <c r="N393" i="2"/>
  <c r="O393" i="2"/>
  <c r="P393" i="2"/>
  <c r="Q393" i="2"/>
  <c r="R393" i="2"/>
  <c r="S393" i="2"/>
  <c r="T393" i="2"/>
  <c r="M394" i="2"/>
  <c r="N394" i="2"/>
  <c r="O394" i="2"/>
  <c r="P394" i="2"/>
  <c r="Q394" i="2"/>
  <c r="R394" i="2"/>
  <c r="S394" i="2"/>
  <c r="T394" i="2"/>
  <c r="M395" i="2"/>
  <c r="N395" i="2"/>
  <c r="O395" i="2"/>
  <c r="P395" i="2"/>
  <c r="Q395" i="2"/>
  <c r="R395" i="2"/>
  <c r="S395" i="2"/>
  <c r="T395" i="2"/>
  <c r="M396" i="2"/>
  <c r="N396" i="2"/>
  <c r="O396" i="2"/>
  <c r="P396" i="2"/>
  <c r="Q396" i="2"/>
  <c r="R396" i="2"/>
  <c r="S396" i="2"/>
  <c r="T396" i="2"/>
  <c r="M397" i="2"/>
  <c r="N397" i="2"/>
  <c r="O397" i="2"/>
  <c r="P397" i="2"/>
  <c r="Q397" i="2"/>
  <c r="R397" i="2"/>
  <c r="S397" i="2"/>
  <c r="T397" i="2"/>
  <c r="M398" i="2"/>
  <c r="N398" i="2"/>
  <c r="O398" i="2"/>
  <c r="P398" i="2"/>
  <c r="Q398" i="2"/>
  <c r="R398" i="2"/>
  <c r="S398" i="2"/>
  <c r="T398" i="2"/>
  <c r="M399" i="2"/>
  <c r="N399" i="2"/>
  <c r="O399" i="2"/>
  <c r="P399" i="2"/>
  <c r="Q399" i="2"/>
  <c r="R399" i="2"/>
  <c r="S399" i="2"/>
  <c r="T399" i="2"/>
  <c r="M400" i="2"/>
  <c r="N400" i="2"/>
  <c r="O400" i="2"/>
  <c r="P400" i="2"/>
  <c r="Q400" i="2"/>
  <c r="R400" i="2"/>
  <c r="S400" i="2"/>
  <c r="T400" i="2"/>
  <c r="M401" i="2"/>
  <c r="N401" i="2"/>
  <c r="O401" i="2"/>
  <c r="P401" i="2"/>
  <c r="Q401" i="2"/>
  <c r="R401" i="2"/>
  <c r="S401" i="2"/>
  <c r="T401" i="2"/>
  <c r="M402" i="2"/>
  <c r="N402" i="2"/>
  <c r="O402" i="2"/>
  <c r="P402" i="2"/>
  <c r="Q402" i="2"/>
  <c r="R402" i="2"/>
  <c r="S402" i="2"/>
  <c r="T402" i="2"/>
  <c r="M403" i="2"/>
  <c r="N403" i="2"/>
  <c r="O403" i="2"/>
  <c r="P403" i="2"/>
  <c r="Q403" i="2"/>
  <c r="R403" i="2"/>
  <c r="S403" i="2"/>
  <c r="T403" i="2"/>
  <c r="M404" i="2"/>
  <c r="N404" i="2"/>
  <c r="O404" i="2"/>
  <c r="P404" i="2"/>
  <c r="Q404" i="2"/>
  <c r="R404" i="2"/>
  <c r="S404" i="2"/>
  <c r="T404" i="2"/>
  <c r="M405" i="2"/>
  <c r="N405" i="2"/>
  <c r="O405" i="2"/>
  <c r="P405" i="2"/>
  <c r="Q405" i="2"/>
  <c r="R405" i="2"/>
  <c r="S405" i="2"/>
  <c r="T405" i="2"/>
  <c r="M406" i="2"/>
  <c r="N406" i="2"/>
  <c r="O406" i="2"/>
  <c r="P406" i="2"/>
  <c r="Q406" i="2"/>
  <c r="R406" i="2"/>
  <c r="S406" i="2"/>
  <c r="T406" i="2"/>
  <c r="M407" i="2"/>
  <c r="N407" i="2"/>
  <c r="O407" i="2"/>
  <c r="P407" i="2"/>
  <c r="Q407" i="2"/>
  <c r="R407" i="2"/>
  <c r="S407" i="2"/>
  <c r="T407" i="2"/>
  <c r="M408" i="2"/>
  <c r="N408" i="2"/>
  <c r="O408" i="2"/>
  <c r="P408" i="2"/>
  <c r="Q408" i="2"/>
  <c r="R408" i="2"/>
  <c r="S408" i="2"/>
  <c r="T408" i="2"/>
  <c r="M409" i="2"/>
  <c r="N409" i="2"/>
  <c r="O409" i="2"/>
  <c r="P409" i="2"/>
  <c r="Q409" i="2"/>
  <c r="R409" i="2"/>
  <c r="S409" i="2"/>
  <c r="T409" i="2"/>
  <c r="M410" i="2"/>
  <c r="N410" i="2"/>
  <c r="O410" i="2"/>
  <c r="P410" i="2"/>
  <c r="Q410" i="2"/>
  <c r="R410" i="2"/>
  <c r="S410" i="2"/>
  <c r="T410" i="2"/>
  <c r="M411" i="2"/>
  <c r="N411" i="2"/>
  <c r="O411" i="2"/>
  <c r="P411" i="2"/>
  <c r="Q411" i="2"/>
  <c r="R411" i="2"/>
  <c r="S411" i="2"/>
  <c r="T411" i="2"/>
  <c r="M412" i="2"/>
  <c r="N412" i="2"/>
  <c r="O412" i="2"/>
  <c r="P412" i="2"/>
  <c r="Q412" i="2"/>
  <c r="R412" i="2"/>
  <c r="S412" i="2"/>
  <c r="T412" i="2"/>
  <c r="M413" i="2"/>
  <c r="N413" i="2"/>
  <c r="O413" i="2"/>
  <c r="P413" i="2"/>
  <c r="Q413" i="2"/>
  <c r="R413" i="2"/>
  <c r="S413" i="2"/>
  <c r="T413" i="2"/>
  <c r="M414" i="2"/>
  <c r="N414" i="2"/>
  <c r="O414" i="2"/>
  <c r="P414" i="2"/>
  <c r="Q414" i="2"/>
  <c r="R414" i="2"/>
  <c r="S414" i="2"/>
  <c r="T414" i="2"/>
  <c r="M415" i="2"/>
  <c r="N415" i="2"/>
  <c r="O415" i="2"/>
  <c r="P415" i="2"/>
  <c r="Q415" i="2"/>
  <c r="R415" i="2"/>
  <c r="S415" i="2"/>
  <c r="T415" i="2"/>
  <c r="M416" i="2"/>
  <c r="N416" i="2"/>
  <c r="O416" i="2"/>
  <c r="P416" i="2"/>
  <c r="Q416" i="2"/>
  <c r="R416" i="2"/>
  <c r="S416" i="2"/>
  <c r="T416" i="2"/>
  <c r="M417" i="2"/>
  <c r="N417" i="2"/>
  <c r="O417" i="2"/>
  <c r="P417" i="2"/>
  <c r="Q417" i="2"/>
  <c r="R417" i="2"/>
  <c r="S417" i="2"/>
  <c r="T417" i="2"/>
  <c r="M418" i="2"/>
  <c r="N418" i="2"/>
  <c r="O418" i="2"/>
  <c r="P418" i="2"/>
  <c r="Q418" i="2"/>
  <c r="R418" i="2"/>
  <c r="S418" i="2"/>
  <c r="T418" i="2"/>
  <c r="M419" i="2"/>
  <c r="N419" i="2"/>
  <c r="O419" i="2"/>
  <c r="P419" i="2"/>
  <c r="Q419" i="2"/>
  <c r="R419" i="2"/>
  <c r="S419" i="2"/>
  <c r="T419" i="2"/>
  <c r="M420" i="2"/>
  <c r="N420" i="2"/>
  <c r="O420" i="2"/>
  <c r="P420" i="2"/>
  <c r="Q420" i="2"/>
  <c r="R420" i="2"/>
  <c r="S420" i="2"/>
  <c r="T420" i="2"/>
  <c r="M421" i="2"/>
  <c r="N421" i="2"/>
  <c r="O421" i="2"/>
  <c r="P421" i="2"/>
  <c r="Q421" i="2"/>
  <c r="R421" i="2"/>
  <c r="S421" i="2"/>
  <c r="T421" i="2"/>
  <c r="M422" i="2"/>
  <c r="N422" i="2"/>
  <c r="O422" i="2"/>
  <c r="P422" i="2"/>
  <c r="Q422" i="2"/>
  <c r="R422" i="2"/>
  <c r="S422" i="2"/>
  <c r="T422" i="2"/>
  <c r="M423" i="2"/>
  <c r="N423" i="2"/>
  <c r="O423" i="2"/>
  <c r="P423" i="2"/>
  <c r="Q423" i="2"/>
  <c r="R423" i="2"/>
  <c r="S423" i="2"/>
  <c r="T423" i="2"/>
  <c r="AU112" i="5" l="1"/>
  <c r="AW111" i="5"/>
  <c r="AN11" i="5"/>
  <c r="AO10" i="5"/>
  <c r="AM58" i="5" a="1"/>
  <c r="AM307" i="5" a="1"/>
  <c r="AM597" i="5" a="1"/>
  <c r="AM342" i="5" a="1"/>
  <c r="AM689" i="5" a="1"/>
  <c r="AM401" i="5" a="1"/>
  <c r="AM506" i="5" a="1"/>
  <c r="AM941" i="5" a="1"/>
  <c r="AM473" i="5" a="1"/>
  <c r="AM44" i="5" a="1"/>
  <c r="AM34" i="5" a="1"/>
  <c r="AM612" i="5" a="1"/>
  <c r="AM10" i="5" a="1"/>
  <c r="AM585" i="5" a="1"/>
  <c r="AM122" i="5" a="1"/>
  <c r="AM352" i="5" a="1"/>
  <c r="AM190" i="5" a="1"/>
  <c r="AM75" i="5" a="1"/>
  <c r="AM638" i="5" a="1"/>
  <c r="AM562" i="5" a="1"/>
  <c r="AM51" i="5" a="1"/>
  <c r="AM449" i="5" a="1"/>
  <c r="AM227" i="5" a="1"/>
  <c r="AM691" i="5" a="1"/>
  <c r="AM548" i="5" a="1"/>
  <c r="AM145" i="5" a="1"/>
  <c r="AM674" i="5" a="1"/>
  <c r="AM437" i="5" a="1"/>
  <c r="AM56" i="5" a="1"/>
  <c r="AM365" i="5" a="1"/>
  <c r="AM123" i="5" a="1"/>
  <c r="AM390" i="5" a="1"/>
  <c r="AM65" i="5" a="1"/>
  <c r="AM590" i="5" a="1"/>
  <c r="AM873" i="5" a="1"/>
  <c r="AM102" i="5" a="1"/>
  <c r="AM490" i="5" a="1"/>
  <c r="AM371" i="5" a="1"/>
  <c r="AM192" i="5" a="1"/>
  <c r="AM735" i="5" a="1"/>
  <c r="AM164" i="5" a="1"/>
  <c r="AM727" i="5" a="1"/>
  <c r="AM196" i="5" a="1"/>
  <c r="AM565" i="5" a="1"/>
  <c r="AM369" i="5" a="1"/>
  <c r="AM292" i="5" a="1"/>
  <c r="AM847" i="5" a="1"/>
  <c r="AM54" i="5" a="1"/>
  <c r="AM474" i="5" a="1"/>
  <c r="AM248" i="5" a="1"/>
  <c r="AM226" i="5" a="1"/>
  <c r="AM703" i="5" a="1"/>
  <c r="AM158" i="5" a="1"/>
  <c r="AM922" i="5" a="1"/>
  <c r="AM500" i="5" a="1"/>
  <c r="AM179" i="5" a="1"/>
  <c r="AM214" i="5" a="1"/>
  <c r="AM340" i="5" a="1"/>
  <c r="AM561" i="5" a="1"/>
  <c r="AM495" i="5" a="1"/>
  <c r="AM751" i="5" a="1"/>
  <c r="AM315" i="5" a="1"/>
  <c r="AM194" i="5" a="1"/>
  <c r="AM641" i="5" a="1"/>
  <c r="AM547" i="5" a="1"/>
  <c r="AM679" i="5" a="1"/>
  <c r="AM531" i="5" a="1"/>
  <c r="AM594" i="5" a="1"/>
  <c r="AM441" i="5" a="1"/>
  <c r="AM111" i="5" a="1"/>
  <c r="AM618" i="5" a="1"/>
  <c r="AM524" i="5" a="1"/>
  <c r="AM952" i="5" a="1"/>
  <c r="AM322" i="5" a="1"/>
  <c r="AM95" i="5" a="1"/>
  <c r="AM593" i="5" a="1"/>
  <c r="AM388" i="5" a="1"/>
  <c r="AM170" i="5" a="1"/>
  <c r="AM730" i="5" a="1"/>
  <c r="AM283" i="5" a="1"/>
  <c r="AM939" i="5" a="1"/>
  <c r="AM37" i="5" a="1"/>
  <c r="AM222" i="5" a="1"/>
  <c r="AM533" i="5" a="1"/>
  <c r="AM298" i="5" a="1"/>
  <c r="AM625" i="5" a="1"/>
  <c r="AM419" i="5" a="1"/>
  <c r="AM815" i="5" a="1"/>
  <c r="AM849" i="5" a="1"/>
  <c r="AM413" i="5" a="1"/>
  <c r="AM205" i="5" a="1"/>
  <c r="AM554" i="5" a="1"/>
  <c r="AM391" i="5" a="1"/>
  <c r="AM936" i="5" a="1"/>
  <c r="AM325" i="5" a="1"/>
  <c r="AM916" i="5" a="1"/>
  <c r="AM481" i="5" a="1"/>
  <c r="AM224" i="5" a="1"/>
  <c r="AM98" i="5" a="1"/>
  <c r="AM633" i="5" a="1"/>
  <c r="AM61" i="5" a="1"/>
  <c r="AM381" i="5" a="1"/>
  <c r="AM55" i="5" a="1"/>
  <c r="AM673" i="5" a="1"/>
  <c r="AM611" i="5" a="1"/>
  <c r="AM124" i="5" a="1"/>
  <c r="AM799" i="5" a="1"/>
  <c r="AM287" i="5" a="1"/>
  <c r="AM154" i="5" a="1"/>
  <c r="AM338" i="5" a="1"/>
  <c r="AM32" i="5" a="1"/>
  <c r="AM435" i="5" a="1"/>
  <c r="AM131" i="5" a="1"/>
  <c r="AM502" i="5" a="1"/>
  <c r="AM351" i="5" a="1"/>
  <c r="AM14" i="5" a="1"/>
  <c r="AM450" i="5" a="1"/>
  <c r="AM467" i="5" a="1"/>
  <c r="AM142" i="5" a="1"/>
  <c r="AM578" i="5" a="1"/>
  <c r="AM39" i="5" a="1"/>
  <c r="AM535" i="5" a="1"/>
  <c r="AM118" i="5" a="1"/>
  <c r="AM375" i="5" a="1"/>
  <c r="AM392" i="5" a="1"/>
  <c r="AM68" i="5" a="1"/>
  <c r="AM767" i="5" a="1"/>
  <c r="AM789" i="5" a="1"/>
  <c r="AM152" i="5" a="1"/>
  <c r="AM414" i="5" a="1"/>
  <c r="AM445" i="5" a="1"/>
  <c r="AM220" i="5" a="1"/>
  <c r="AM874" i="5" a="1"/>
  <c r="AM59" i="5" a="1"/>
  <c r="AM499" i="5" a="1"/>
  <c r="AM897" i="5" a="1"/>
  <c r="AM134" i="5" a="1"/>
  <c r="AM368" i="5" a="1"/>
  <c r="AM28" i="5" a="1"/>
  <c r="AM640" i="5" a="1"/>
  <c r="AM238" i="5" a="1"/>
  <c r="AM675" i="5" a="1"/>
  <c r="AM148" i="5" a="1"/>
  <c r="AM133" i="5" a="1"/>
  <c r="AM600" i="5" a="1"/>
  <c r="AM483" i="5" a="1"/>
  <c r="AM844" i="5" a="1"/>
  <c r="AM475" i="5" a="1"/>
  <c r="AM824" i="5" a="1"/>
  <c r="AM275" i="5" a="1"/>
  <c r="AM99" i="5" a="1"/>
  <c r="AM420" i="5" a="1"/>
  <c r="AM323" i="5" a="1"/>
  <c r="AM809" i="5" a="1"/>
  <c r="AM7" i="5" a="1"/>
  <c r="AM69" i="5" a="1"/>
  <c r="AM536" i="5" a="1"/>
  <c r="AM453" i="5" a="1"/>
  <c r="AM796" i="5" a="1"/>
  <c r="AM609" i="5" a="1"/>
  <c r="AM666" i="5" a="1"/>
  <c r="AM18" i="5" a="1"/>
  <c r="AM337" i="5" a="1"/>
  <c r="AM13" i="5" a="1"/>
  <c r="AM477" i="5" a="1"/>
  <c r="AM66" i="5" a="1"/>
  <c r="AM541" i="5" a="1"/>
  <c r="AM764" i="5" a="1"/>
  <c r="AM16" i="5" a="1"/>
  <c r="AM416" i="5" a="1"/>
  <c r="AM319" i="5" a="1"/>
  <c r="AM184" i="5" a="1"/>
  <c r="AM746" i="5" a="1"/>
  <c r="AM893" i="5" a="1"/>
  <c r="AM171" i="5" a="1"/>
  <c r="AM738" i="5" a="1"/>
  <c r="AM136" i="5" a="1"/>
  <c r="AM398" i="5" a="1"/>
  <c r="AM410" i="5" a="1"/>
  <c r="AM193" i="5" a="1"/>
  <c r="AM858" i="5" a="1"/>
  <c r="AM138" i="5" a="1"/>
  <c r="AM384" i="5" a="1"/>
  <c r="AM246" i="5" a="1"/>
  <c r="AM107" i="5" a="1"/>
  <c r="AM710" i="5" a="1"/>
  <c r="AM400" i="5" a="1"/>
  <c r="AM454" i="5" a="1"/>
  <c r="AM90" i="5" a="1"/>
  <c r="AM274" i="5" a="1"/>
  <c r="AM114" i="5" a="1"/>
  <c r="AM349" i="5" a="1"/>
  <c r="AM11" i="5" a="1"/>
  <c r="AM653" i="5" a="1"/>
  <c r="AM828" i="5" a="1"/>
  <c r="AM104" i="5" a="1"/>
  <c r="AM382" i="5" a="1"/>
  <c r="AM389" i="5" a="1"/>
  <c r="AM71" i="5" a="1"/>
  <c r="AM842" i="5" a="1"/>
  <c r="AM23" i="5" a="1"/>
  <c r="AM822" i="5" a="1"/>
  <c r="AM33" i="5" a="1"/>
  <c r="AM458" i="5" a="1"/>
  <c r="AM487" i="5" a="1"/>
  <c r="AM199" i="5" a="1"/>
  <c r="AM639" i="5" a="1"/>
  <c r="AM72" i="5" a="1"/>
  <c r="AM296" i="5" a="1"/>
  <c r="AM301" i="5" a="1"/>
  <c r="AM97" i="5" a="1"/>
  <c r="AM794" i="5" a="1"/>
  <c r="AM517" i="5" a="1"/>
  <c r="AM721" i="5" a="1"/>
  <c r="AM573" i="5" a="1"/>
  <c r="AM70" i="5" a="1"/>
  <c r="AM100" i="5" a="1"/>
  <c r="AM185" i="5" a="1"/>
  <c r="AM557" i="5" a="1"/>
  <c r="AM31" i="5" a="1"/>
  <c r="AM676" i="5" a="1"/>
  <c r="AM202" i="5" a="1"/>
  <c r="AM21" i="5" a="1"/>
  <c r="AM407" i="5" a="1"/>
  <c r="AM386" i="5" a="1"/>
  <c r="AM748" i="5" a="1"/>
  <c r="AM362" i="5" a="1"/>
  <c r="AM740" i="5" a="1"/>
  <c r="AM197" i="5" a="1"/>
  <c r="AM157" i="5" a="1"/>
  <c r="AM621" i="5" a="1"/>
  <c r="AM317" i="5" a="1"/>
  <c r="AM860" i="5" a="1"/>
  <c r="AM116" i="5" a="1"/>
  <c r="AM677" i="5" a="1"/>
  <c r="AM478" i="5" a="1"/>
  <c r="AM335" i="5" a="1"/>
  <c r="AM716" i="5" a="1"/>
  <c r="AM685" i="5" a="1"/>
  <c r="AM846" i="5" a="1"/>
  <c r="AM930" i="5" a="1"/>
  <c r="AM234" i="5" a="1"/>
  <c r="AM466" i="5" a="1"/>
  <c r="AM254" i="5" a="1"/>
  <c r="AM497" i="5" a="1"/>
  <c r="AM439" i="5" a="1"/>
  <c r="AM671" i="5" a="1"/>
  <c r="AM290" i="5" a="1"/>
  <c r="AM225" i="5" a="1"/>
  <c r="AM545" i="5" a="1"/>
  <c r="AM680" i="5" a="1"/>
  <c r="AM648" i="5" a="1"/>
  <c r="AM347" i="5" a="1"/>
  <c r="AM239" i="5" a="1"/>
  <c r="AM657" i="5" a="1"/>
  <c r="AM566" i="5" a="1"/>
  <c r="AM829" i="5" a="1"/>
  <c r="AM219" i="5" a="1"/>
  <c r="AM151" i="5" a="1"/>
  <c r="AM513" i="5" a="1"/>
  <c r="AM592" i="5" a="1"/>
  <c r="AM526" i="5" a="1"/>
  <c r="AM210" i="5" a="1"/>
  <c r="AM888" i="5" a="1"/>
  <c r="AM120" i="5" a="1"/>
  <c r="AM429" i="5" a="1"/>
  <c r="AM22" i="5" a="1"/>
  <c r="AM456" i="5" a="1"/>
  <c r="AM167" i="5" a="1"/>
  <c r="AM505" i="5" a="1"/>
  <c r="AM943" i="5" a="1"/>
  <c r="AM156" i="5" a="1"/>
  <c r="AM549" i="5" a="1"/>
  <c r="AM334" i="5" a="1"/>
  <c r="AM229" i="5" a="1"/>
  <c r="AM831" i="5" a="1"/>
  <c r="AM150" i="5" a="1"/>
  <c r="AM811" i="5" a="1"/>
  <c r="AM52" i="5" a="1"/>
  <c r="AM645" i="5" a="1"/>
  <c r="AM468" i="5" a="1"/>
  <c r="AM311" i="5" a="1"/>
  <c r="AM667" i="5" a="1"/>
  <c r="AM60" i="5" a="1"/>
  <c r="AM501" i="5" a="1"/>
  <c r="AM411" i="5" a="1"/>
  <c r="AM278" i="5" a="1"/>
  <c r="AM783" i="5" a="1"/>
  <c r="AM279" i="5" a="1"/>
  <c r="AM644" i="5" a="1"/>
  <c r="AM180" i="5" a="1"/>
  <c r="AM465" i="5" a="1"/>
  <c r="AM113" i="5" a="1"/>
  <c r="AM277" i="5" a="1"/>
  <c r="AM63" i="5" a="1"/>
  <c r="AM588" i="5" a="1"/>
  <c r="AM255" i="5" a="1"/>
  <c r="AM629" i="5" a="1"/>
  <c r="AM446" i="5" a="1"/>
  <c r="AM282" i="5" a="1"/>
  <c r="AM634" i="5" a="1"/>
  <c r="AM230" i="5" a="1"/>
  <c r="AM591" i="5" a="1"/>
  <c r="AM218" i="5" a="1"/>
  <c r="AM45" i="5" a="1"/>
  <c r="AM512" i="5" a="1"/>
  <c r="AM418" i="5" a="1"/>
  <c r="AM780" i="5" a="1"/>
  <c r="AM212" i="5" a="1"/>
  <c r="AM581" i="5" a="1"/>
  <c r="AM409" i="5" a="1"/>
  <c r="AM324" i="5" a="1"/>
  <c r="AM863" i="5" a="1"/>
  <c r="AM264" i="5" a="1"/>
  <c r="AM718" i="5" a="1"/>
  <c r="AM209" i="5" a="1"/>
  <c r="AM153" i="5" a="1"/>
  <c r="AM430" i="5" a="1"/>
  <c r="AM267" i="5" a="1"/>
  <c r="AM603" i="5" a="1"/>
  <c r="AM310" i="5" a="1"/>
  <c r="AM309" i="5" a="1"/>
  <c r="AM321" i="5" a="1"/>
  <c r="AM12" i="5" a="1"/>
  <c r="AM635" i="5" a="1"/>
  <c r="AM509" i="5" a="1"/>
  <c r="AM428" i="5" a="1"/>
  <c r="AM306" i="5" a="1"/>
  <c r="AM249" i="5" a="1"/>
  <c r="AM577" i="5" a="1"/>
  <c r="AM288" i="5" a="1"/>
  <c r="AM289" i="5" a="1"/>
  <c r="AM73" i="5" a="1"/>
  <c r="AM587" i="5" a="1"/>
  <c r="AM492" i="5" a="1"/>
  <c r="AM387" i="5" a="1"/>
  <c r="AM140" i="5" a="1"/>
  <c r="AM784" i="5" a="1"/>
  <c r="AM74" i="5" a="1"/>
  <c r="AM273" i="5" a="1"/>
  <c r="AM661" i="5" a="1"/>
  <c r="AM434" i="5" a="1"/>
  <c r="AM659" i="5" a="1"/>
  <c r="AM476" i="5" a="1"/>
  <c r="AM699" i="5" a="1"/>
  <c r="AM106" i="5" a="1"/>
  <c r="AM328" i="5" a="1"/>
  <c r="AM316" i="5" a="1"/>
  <c r="AM43" i="5" a="1"/>
  <c r="AM543" i="5" a="1"/>
  <c r="AM173" i="5" a="1"/>
  <c r="AM700" i="5" a="1"/>
  <c r="AM35" i="5" a="1"/>
  <c r="AM232" i="5" a="1"/>
  <c r="AM343" i="5" a="1"/>
  <c r="AM38" i="5" a="1"/>
  <c r="AM778" i="5" a="1"/>
  <c r="AM909" i="5" a="1"/>
  <c r="AM17" i="5" a="1"/>
  <c r="AM489" i="5" a="1"/>
  <c r="AM276" i="5" a="1"/>
  <c r="AM125" i="5" a="1"/>
  <c r="AM652" i="5" a="1"/>
  <c r="AM269" i="5" a="1"/>
  <c r="AM376" i="5" a="1"/>
  <c r="AM940" i="5" a="1"/>
  <c r="AM181" i="5" a="1"/>
  <c r="AM432" i="5" a="1"/>
  <c r="AM215" i="5" a="1"/>
  <c r="AM356" i="5" a="1"/>
  <c r="AM265" i="5" a="1"/>
  <c r="AM762" i="5" a="1"/>
  <c r="AM765" i="5" a="1"/>
  <c r="AM259" i="5" a="1"/>
  <c r="AM80" i="5" a="1"/>
  <c r="AM237" i="5" a="1"/>
  <c r="AM203" i="5" a="1"/>
  <c r="AM745" i="5" a="1"/>
  <c r="AM408" i="5" a="1"/>
  <c r="AM695" i="5" a="1"/>
  <c r="AM257" i="5" a="1"/>
  <c r="AM46" i="5" a="1"/>
  <c r="AM571" i="5" a="1"/>
  <c r="AM462" i="5" a="1"/>
  <c r="AM959" i="5" a="1"/>
  <c r="AM213" i="5" a="1"/>
  <c r="AM8" i="5" a="1"/>
  <c r="AM664" i="5" a="1"/>
  <c r="AM360" i="5" a="1"/>
  <c r="AM876" i="5" a="1"/>
  <c r="AM160" i="5" a="1"/>
  <c r="AM791" i="5" a="1"/>
  <c r="AM244" i="5" a="1"/>
  <c r="AM366" i="5" a="1"/>
  <c r="AM183" i="5" a="1"/>
  <c r="AM539" i="5" a="1"/>
  <c r="AM235" i="5" a="1"/>
  <c r="AM826" i="5" a="1"/>
  <c r="AM920" i="5" a="1"/>
  <c r="AM240" i="5" a="1"/>
  <c r="AM182" i="5" a="1"/>
  <c r="AM555" i="5" a="1"/>
  <c r="AM448" i="5" a="1"/>
  <c r="AM927" i="5" a="1"/>
  <c r="AM438" i="5" a="1"/>
  <c r="AM919" i="5" a="1"/>
  <c r="AM350" i="5" a="1"/>
  <c r="AM92" i="5" a="1"/>
  <c r="AM380" i="5" a="1"/>
  <c r="AM568" i="5" a="1"/>
  <c r="AM291" i="5" a="1"/>
  <c r="AM144" i="5" a="1"/>
  <c r="AM507" i="5" a="1"/>
  <c r="AM374" i="5" a="1"/>
  <c r="AM895" i="5" a="1"/>
  <c r="AM302" i="5" a="1"/>
  <c r="AM91" i="5" a="1"/>
  <c r="AM651" i="5" a="1"/>
  <c r="AM330" i="5" a="1"/>
  <c r="AM704" i="5" a="1"/>
  <c r="AM433" i="5" a="1"/>
  <c r="AM758" i="5" a="1"/>
  <c r="AM890" i="5" a="1"/>
  <c r="AM294" i="5" a="1"/>
  <c r="AM795" i="5" a="1"/>
  <c r="AM693" i="5" a="1"/>
  <c r="AM925" i="5" a="1"/>
  <c r="AM688" i="5" a="1"/>
  <c r="AM753" i="5" a="1"/>
  <c r="AM176" i="5" a="1"/>
  <c r="AM742" i="5" a="1"/>
  <c r="AM865" i="5" a="1"/>
  <c r="AM204" i="5" a="1"/>
  <c r="AM614" i="5" a="1"/>
  <c r="AM961" i="5" a="1"/>
  <c r="AM172" i="5" a="1"/>
  <c r="AM850" i="5" a="1"/>
  <c r="AM908" i="5" a="1"/>
  <c r="AM443" i="5" a="1"/>
  <c r="AM788" i="5" a="1"/>
  <c r="AM523" i="5" a="1"/>
  <c r="AM866" i="5" a="1"/>
  <c r="AM345" i="5" a="1"/>
  <c r="AM527" i="5" a="1"/>
  <c r="AM94" i="5" a="1"/>
  <c r="AM582" i="5" a="1"/>
  <c r="AM937" i="5" a="1"/>
  <c r="AM36" i="5" a="1"/>
  <c r="AM830" i="5" a="1"/>
  <c r="AM965" i="5" a="1"/>
  <c r="AM297" i="5" a="1"/>
  <c r="AM617" i="5" a="1"/>
  <c r="AM174" i="5" a="1"/>
  <c r="AM631" i="5" a="1"/>
  <c r="AM162" i="5" a="1"/>
  <c r="AM367" i="5" a="1"/>
  <c r="AM630" i="5" a="1"/>
  <c r="AM247" i="5" a="1"/>
  <c r="AM777" i="5" a="1"/>
  <c r="AM496" i="5" a="1"/>
  <c r="AM714" i="5" a="1"/>
  <c r="AM747" i="5" a="1"/>
  <c r="AM373" i="5" a="1"/>
  <c r="AM744" i="5" a="1"/>
  <c r="AM159" i="5" a="1"/>
  <c r="AM141" i="5" a="1"/>
  <c r="AM383" i="5" a="1"/>
  <c r="AM261" i="5" a="1"/>
  <c r="AM852" i="5" a="1"/>
  <c r="AM417" i="5" a="1"/>
  <c r="AM78" i="5" a="1"/>
  <c r="AM786" i="5" a="1"/>
  <c r="AM921" i="5" a="1"/>
  <c r="AM339" i="5" a="1"/>
  <c r="AM472" i="5" a="1"/>
  <c r="AM146" i="5" a="1"/>
  <c r="AM681" i="5" a="1"/>
  <c r="AM168" i="5" a="1"/>
  <c r="AM514" i="5" a="1"/>
  <c r="AM300" i="5" a="1"/>
  <c r="AM869" i="5" a="1"/>
  <c r="AM656" i="5" a="1"/>
  <c r="AM87" i="5" a="1"/>
  <c r="AM812" i="5" a="1"/>
  <c r="AM402" i="5" a="1"/>
  <c r="AM563" i="5" a="1"/>
  <c r="AM781" i="5" a="1"/>
  <c r="AM715" i="5" a="1"/>
  <c r="AM480" i="5" a="1"/>
  <c r="AM967" i="5" a="1"/>
  <c r="AM348" i="5" a="1"/>
  <c r="AM128" i="5" a="1"/>
  <c r="AM694" i="5" a="1"/>
  <c r="AM379" i="5" a="1"/>
  <c r="AM498" i="5" a="1"/>
  <c r="AM488" i="5" a="1"/>
  <c r="AM782" i="5" a="1"/>
  <c r="AM198" i="5" a="1"/>
  <c r="AM819" i="5" a="1"/>
  <c r="AM529" i="5" a="1"/>
  <c r="AM926" i="5" a="1"/>
  <c r="AM610" i="5" a="1"/>
  <c r="AM295" i="5" a="1"/>
  <c r="AM662" i="5" a="1"/>
  <c r="AM132" i="5" a="1"/>
  <c r="AM584" i="5" a="1"/>
  <c r="AM425" i="5" a="1"/>
  <c r="AM201" i="5" a="1"/>
  <c r="AM804" i="5" a="1"/>
  <c r="AM406" i="5" a="1"/>
  <c r="AM903" i="5" a="1"/>
  <c r="AM619" i="5" a="1"/>
  <c r="AM805" i="5" a="1"/>
  <c r="AM887" i="5" a="1"/>
  <c r="AM263" i="5" a="1"/>
  <c r="AM602" i="5" a="1"/>
  <c r="AM149" i="5" a="1"/>
  <c r="AM771" i="5" a="1"/>
  <c r="AM405" i="5" a="1"/>
  <c r="AM768" i="5" a="1"/>
  <c r="AM463" i="5" a="1"/>
  <c r="AM96" i="5" a="1"/>
  <c r="AM686" i="5" a="1"/>
  <c r="AM663" i="5" a="1"/>
  <c r="AM397" i="5" a="1"/>
  <c r="AM252" i="5" a="1"/>
  <c r="AM960" i="5" a="1"/>
  <c r="AM564" i="5" a="1"/>
  <c r="AM569" i="5" a="1"/>
  <c r="AM208" i="5" a="1"/>
  <c r="AM857" i="5" a="1"/>
  <c r="AM504" i="5" a="1"/>
  <c r="AM86" i="5" a="1"/>
  <c r="AM719" i="5" a="1"/>
  <c r="AM332" i="5" a="1"/>
  <c r="AM958" i="5" a="1"/>
  <c r="AM696" i="5" a="1"/>
  <c r="AM814" i="5" a="1"/>
  <c r="AM308" i="5" a="1"/>
  <c r="AM859" i="5" a="1"/>
  <c r="AM370" i="5" a="1"/>
  <c r="AM668" i="5" a="1"/>
  <c r="AM76" i="5" a="1"/>
  <c r="AM711" i="5" a="1"/>
  <c r="AM442" i="5" a="1"/>
  <c r="AM494" i="5" a="1"/>
  <c r="AM19" i="5" a="1"/>
  <c r="AM511" i="5" a="1"/>
  <c r="AM93" i="5" a="1"/>
  <c r="AM957" i="5" a="1"/>
  <c r="AM341" i="5" a="1"/>
  <c r="AM833" i="5" a="1"/>
  <c r="AM30" i="5" a="1"/>
  <c r="AM766" i="5" a="1"/>
  <c r="AM901" i="5" a="1"/>
  <c r="AM885" i="5" a="1"/>
  <c r="AM537" i="5" a="1"/>
  <c r="AM964" i="5" a="1"/>
  <c r="AM228" i="5" a="1"/>
  <c r="AM570" i="5" a="1"/>
  <c r="AM327" i="5" a="1"/>
  <c r="AM510" i="5" a="1"/>
  <c r="AM357" i="5" a="1"/>
  <c r="AM62" i="5" a="1"/>
  <c r="AM720" i="5" a="1"/>
  <c r="AM424" i="5" a="1"/>
  <c r="AM713" i="5" a="1"/>
  <c r="AM624" i="5" a="1"/>
  <c r="AM169" i="5" a="1"/>
  <c r="AM868" i="5" a="1"/>
  <c r="AM460" i="5" a="1"/>
  <c r="AM947" i="5" a="1"/>
  <c r="AM627" i="5" a="1"/>
  <c r="AM109" i="5" a="1"/>
  <c r="AM649" i="5" a="1"/>
  <c r="AM187" i="5" a="1"/>
  <c r="AM911" i="5" a="1"/>
  <c r="AM459" i="5" a="1"/>
  <c r="AM749" i="5" a="1"/>
  <c r="AM622" i="5" a="1"/>
  <c r="AM900" i="5" a="1"/>
  <c r="AM364" i="5" a="1"/>
  <c r="AM236" i="5" a="1"/>
  <c r="AM848" i="5" a="1"/>
  <c r="AM440" i="5" a="1"/>
  <c r="AM923" i="5" a="1"/>
  <c r="AM697" i="5" a="1"/>
  <c r="AM206" i="5" a="1"/>
  <c r="AM899" i="5" a="1"/>
  <c r="AM544" i="5" a="1"/>
  <c r="AM684" i="5" a="1"/>
  <c r="AM243" i="5" a="1"/>
  <c r="AM775" i="5" a="1"/>
  <c r="AM906" i="5" a="1"/>
  <c r="AM143" i="5" a="1"/>
  <c r="AM532" i="5" a="1"/>
  <c r="AM241" i="5" a="1"/>
  <c r="AM372" i="5" a="1"/>
  <c r="AM457" i="5" a="1"/>
  <c r="AM882" i="5" a="1"/>
  <c r="AM358" i="5" a="1"/>
  <c r="AM29" i="5" a="1"/>
  <c r="AM596" i="5" a="1"/>
  <c r="AM482" i="5" a="1"/>
  <c r="AM528" i="5" a="1"/>
  <c r="AM64" i="5" a="1"/>
  <c r="AM607" i="5" a="1"/>
  <c r="AM907" i="5" a="1"/>
  <c r="AM361" i="5" a="1"/>
  <c r="AM881" i="5" a="1"/>
  <c r="AM126" i="5" a="1"/>
  <c r="AM835" i="5" a="1"/>
  <c r="AM461" i="5" a="1"/>
  <c r="AM808" i="5" a="1"/>
  <c r="AM455" i="5" a="1"/>
  <c r="AM586" i="5" a="1"/>
  <c r="AM175" i="5" a="1"/>
  <c r="AM731" i="5" a="1"/>
  <c r="AM576" i="5" a="1"/>
  <c r="AM802" i="5" a="1"/>
  <c r="AM821" i="5" a="1"/>
  <c r="AM268" i="5" a="1"/>
  <c r="AM839" i="5" a="1"/>
  <c r="AM108" i="5" a="1"/>
  <c r="AM870" i="5" a="1"/>
  <c r="AM613" i="5" a="1"/>
  <c r="AM785" i="5" a="1"/>
  <c r="AM608" i="5" a="1"/>
  <c r="AM642" i="5" a="1"/>
  <c r="AM139" i="5" a="1"/>
  <c r="AM722" i="5" a="1"/>
  <c r="AM186" i="5" a="1"/>
  <c r="AM732" i="5" a="1"/>
  <c r="AM280" i="5" a="1"/>
  <c r="AM534" i="5" a="1"/>
  <c r="AM658" i="5" a="1"/>
  <c r="AM258" i="5" a="1"/>
  <c r="AM333" i="5" a="1"/>
  <c r="AM896" i="5" a="1"/>
  <c r="AM508" i="5" a="1"/>
  <c r="AM944" i="5" a="1"/>
  <c r="AM538" i="5" a="1"/>
  <c r="AM223" i="5" a="1"/>
  <c r="AM682" i="5" a="1"/>
  <c r="AM163" i="5" a="1"/>
  <c r="AM558" i="5" a="1"/>
  <c r="AM917" i="5" a="1"/>
  <c r="AM110" i="5" a="1"/>
  <c r="AM806" i="5" a="1"/>
  <c r="AM305" i="5" a="1"/>
  <c r="AM493" i="5" a="1"/>
  <c r="AM845" i="5" a="1"/>
  <c r="AM359" i="5" a="1"/>
  <c r="AM924" i="5" a="1"/>
  <c r="AM293" i="5" a="1"/>
  <c r="AM904" i="5" a="1"/>
  <c r="AM393" i="5" a="1"/>
  <c r="AM77" i="5" a="1"/>
  <c r="AM620" i="5" a="1"/>
  <c r="AM816" i="5" a="1"/>
  <c r="AM344" i="5" a="1"/>
  <c r="AM872" i="5" a="1"/>
  <c r="AM404" i="5" a="1"/>
  <c r="AM707" i="5" a="1"/>
  <c r="AM326" i="5" a="1"/>
  <c r="AM724" i="5" a="1"/>
  <c r="AM286" i="5" a="1"/>
  <c r="AM556" i="5" a="1"/>
  <c r="AM84" i="5" a="1"/>
  <c r="AM546" i="5" a="1"/>
  <c r="AM312" i="5" a="1"/>
  <c r="AM670" i="5" a="1"/>
  <c r="AM216" i="5" a="1"/>
  <c r="AM755" i="5" a="1"/>
  <c r="AM647" i="5" a="1"/>
  <c r="AM121" i="5" a="1"/>
  <c r="AM949" i="5" a="1"/>
  <c r="AM595" i="5" a="1"/>
  <c r="AM861" i="5" a="1"/>
  <c r="AM88" i="5" a="1"/>
  <c r="AM810" i="5" a="1"/>
  <c r="AM260" i="5" a="1"/>
  <c r="AM963" i="5" a="1"/>
  <c r="AM616" i="5" a="1"/>
  <c r="AM251" i="5" a="1"/>
  <c r="AM101" i="5" a="1"/>
  <c r="AM855" i="5" a="1"/>
  <c r="AM479" i="5" a="1"/>
  <c r="AM832" i="5" a="1"/>
  <c r="AM469" i="5" a="1"/>
  <c r="AM105" i="5" a="1"/>
  <c r="AM760" i="5" a="1"/>
  <c r="AM285" i="5" a="1"/>
  <c r="AM793" i="5" a="1"/>
  <c r="AM879" i="5" a="1"/>
  <c r="AM632" i="5" a="1"/>
  <c r="AM910" i="5" a="1"/>
  <c r="AM83" i="5" a="1"/>
  <c r="AM948" i="5" a="1"/>
  <c r="AM147" i="5" a="1"/>
  <c r="AM801" i="5" a="1"/>
  <c r="AM191" i="5" a="1"/>
  <c r="AM119" i="5" a="1"/>
  <c r="AM856" i="5" a="1"/>
  <c r="AM797" i="5" a="1"/>
  <c r="AM763" i="5" a="1"/>
  <c r="AM854" i="5" a="1"/>
  <c r="AM945" i="5" a="1"/>
  <c r="AM803" i="5" a="1"/>
  <c r="AM690" i="5" a="1"/>
  <c r="AM772" i="5" a="1"/>
  <c r="AM41" i="5" a="1"/>
  <c r="AM905" i="5" a="1"/>
  <c r="AM304" i="5" a="1"/>
  <c r="AM303" i="5" a="1"/>
  <c r="AM395" i="5" a="1"/>
  <c r="AM552" i="5" a="1"/>
  <c r="AM637" i="5" a="1"/>
  <c r="AM188" i="5" a="1"/>
  <c r="AM67" i="5" a="1"/>
  <c r="AM436" i="5" a="1"/>
  <c r="AM253" i="5" a="1"/>
  <c r="AM281" i="5" a="1"/>
  <c r="AM211" i="5" a="1"/>
  <c r="AM894" i="5" a="1"/>
  <c r="AM951" i="5" a="1"/>
  <c r="AM82" i="5" a="1"/>
  <c r="AM165" i="5" a="1"/>
  <c r="AM314" i="5" a="1"/>
  <c r="AM166" i="5" a="1"/>
  <c r="AM725" i="5" a="1"/>
  <c r="AM331" i="5" a="1"/>
  <c r="AM318" i="5" a="1"/>
  <c r="AM422" i="5" a="1"/>
  <c r="AM654" i="5" a="1"/>
  <c r="AM516" i="5" a="1"/>
  <c r="AM726" i="5" a="1"/>
  <c r="AM650" i="5" a="1"/>
  <c r="AM723" i="5" a="1"/>
  <c r="AM580" i="5" a="1"/>
  <c r="AM470" i="5" a="1"/>
  <c r="AM272" i="5" a="1"/>
  <c r="AM336" i="5" a="1"/>
  <c r="AM574" i="5" a="1"/>
  <c r="AM256" i="5" a="1"/>
  <c r="AM15" i="5" a="1"/>
  <c r="AM195" i="5" a="1"/>
  <c r="AM177" i="5" a="1"/>
  <c r="AM299" i="5" a="1"/>
  <c r="AM421" i="5" a="1"/>
  <c r="AM471" i="5" a="1"/>
  <c r="AM521" i="5" a="1"/>
  <c r="AM946" i="5" a="1"/>
  <c r="AM701" i="5" a="1"/>
  <c r="AM572" i="5" a="1"/>
  <c r="AM770" i="5" a="1"/>
  <c r="AM678" i="5" a="1"/>
  <c r="AM583" i="5" a="1"/>
  <c r="AM862" i="5" a="1"/>
  <c r="AM643" i="5" a="1"/>
  <c r="AM415" i="5" a="1"/>
  <c r="AM843" i="5" a="1"/>
  <c r="AM962" i="5" a="1"/>
  <c r="AM503" i="5" a="1"/>
  <c r="AM320" i="5" a="1"/>
  <c r="AM464" i="5" a="1"/>
  <c r="AM515" i="5" a="1"/>
  <c r="AM628" i="5" a="1"/>
  <c r="AM692" i="5" a="1"/>
  <c r="AM769" i="5" a="1"/>
  <c r="AM759" i="5" a="1"/>
  <c r="AM728" i="5" a="1"/>
  <c r="AM615" i="5" a="1"/>
  <c r="AM825" i="5" a="1"/>
  <c r="AM207" i="5" a="1"/>
  <c r="AM103" i="5" a="1"/>
  <c r="AM912" i="5" a="1"/>
  <c r="AM519" i="5" a="1"/>
  <c r="AM129" i="5" a="1"/>
  <c r="AM354" i="5" a="1"/>
  <c r="AM542" i="5" a="1"/>
  <c r="AM655" i="5" a="1"/>
  <c r="AM834" i="5" a="1"/>
  <c r="AM942" i="5" a="1"/>
  <c r="AM178" i="5" a="1"/>
  <c r="AM426" i="5" a="1"/>
  <c r="AM266" i="5" a="1"/>
  <c r="AM898" i="5" a="1"/>
  <c r="AM155" i="5" a="1"/>
  <c r="AM85" i="5" a="1"/>
  <c r="AM818" i="5" a="1"/>
  <c r="AM915" i="5" a="1"/>
  <c r="AM717" i="5" a="1"/>
  <c r="AM396" i="5" a="1"/>
  <c r="AM750" i="5" a="1"/>
  <c r="AM683" i="5" a="1"/>
  <c r="AM623" i="5" a="1"/>
  <c r="AM245" i="5" a="1"/>
  <c r="AM560" i="5" a="1"/>
  <c r="AM444" i="5" a="1"/>
  <c r="AM734" i="5" a="1"/>
  <c r="AM427" i="5" a="1"/>
  <c r="AM636" i="5" a="1"/>
  <c r="AM412" i="5" a="1"/>
  <c r="AM953" i="5" a="1"/>
  <c r="AM853" i="5" a="1"/>
  <c r="AM950" i="5" a="1"/>
  <c r="AM877" i="5" a="1"/>
  <c r="AM956" i="5" a="1"/>
  <c r="AM559" i="5" a="1"/>
  <c r="AM823" i="5" a="1"/>
  <c r="AM864" i="5" a="1"/>
  <c r="AM931" i="5" a="1"/>
  <c r="AM820" i="5" a="1"/>
  <c r="AM729" i="5" a="1"/>
  <c r="AM955" i="5" a="1"/>
  <c r="AM928" i="5" a="1"/>
  <c r="AM773" i="5" a="1"/>
  <c r="AM57" i="5" a="1"/>
  <c r="AM27" i="5" a="1"/>
  <c r="AM329" i="5" a="1"/>
  <c r="AM932" i="5" a="1"/>
  <c r="AM918" i="5" a="1"/>
  <c r="AM867" i="5" a="1"/>
  <c r="AM813" i="5" a="1"/>
  <c r="AM550" i="5" a="1"/>
  <c r="AM262" i="5" a="1"/>
  <c r="AM135" i="5" a="1"/>
  <c r="AM889" i="5" a="1"/>
  <c r="AM880" i="5" a="1"/>
  <c r="AM646" i="5" a="1"/>
  <c r="AM598" i="5" a="1"/>
  <c r="AM378" i="5" a="1"/>
  <c r="AM579" i="5" a="1"/>
  <c r="AM669" i="5" a="1"/>
  <c r="AM914" i="5" a="1"/>
  <c r="AM798" i="5" a="1"/>
  <c r="AM403" i="5" a="1"/>
  <c r="AM520" i="5" a="1"/>
  <c r="AM774" i="5" a="1"/>
  <c r="AM522" i="5" a="1"/>
  <c r="AM871" i="5" a="1"/>
  <c r="AM486" i="5" a="1"/>
  <c r="AM733" i="5" a="1"/>
  <c r="AM779" i="5" a="1"/>
  <c r="AM838" i="5" a="1"/>
  <c r="AM377" i="5" a="1"/>
  <c r="AM127" i="5" a="1"/>
  <c r="AM353" i="5" a="1"/>
  <c r="AM485" i="5" a="1"/>
  <c r="AM606" i="5" a="1"/>
  <c r="AM233" i="5" a="1"/>
  <c r="AM736" i="5" a="1"/>
  <c r="AM752" i="5" a="1"/>
  <c r="AM841" i="5" a="1"/>
  <c r="AM250" i="5" a="1"/>
  <c r="AM933" i="5" a="1"/>
  <c r="AM712" i="5" a="1"/>
  <c r="AM626" i="5" a="1"/>
  <c r="AM20" i="5" a="1"/>
  <c r="AM112" i="5" a="1"/>
  <c r="AM42" i="5" a="1"/>
  <c r="AM284" i="5" a="1"/>
  <c r="AM189" i="5" a="1"/>
  <c r="AM385" i="5" a="1"/>
  <c r="AM966" i="5" a="1"/>
  <c r="AM886" i="5" a="1"/>
  <c r="AM807" i="5" a="1"/>
  <c r="AM757" i="5" a="1"/>
  <c r="AM567" i="5" a="1"/>
  <c r="AM776" i="5" a="1"/>
  <c r="AM836" i="5" a="1"/>
  <c r="AM9" i="5" a="1"/>
  <c r="AM892" i="5" a="1"/>
  <c r="AM884" i="5" a="1"/>
  <c r="AM913" i="5" a="1"/>
  <c r="AM827" i="5" a="1"/>
  <c r="AM399" i="5" a="1"/>
  <c r="AM79" i="5" a="1"/>
  <c r="AM817" i="5" a="1"/>
  <c r="AM837" i="5" a="1"/>
  <c r="AM761" i="5" a="1"/>
  <c r="AM702" i="5" a="1"/>
  <c r="AM423" i="5" a="1"/>
  <c r="AM313" i="5" a="1"/>
  <c r="AM518" i="5" a="1"/>
  <c r="AM601" i="5" a="1"/>
  <c r="AM851" i="5" a="1"/>
  <c r="AM739" i="5" a="1"/>
  <c r="AM934" i="5" a="1"/>
  <c r="AM891" i="5" a="1"/>
  <c r="AM553" i="5" a="1"/>
  <c r="AM551" i="5" a="1"/>
  <c r="AM754" i="5" a="1"/>
  <c r="AM355" i="5" a="1"/>
  <c r="AM271" i="5" a="1"/>
  <c r="AM709" i="5" a="1"/>
  <c r="AM89" i="5" a="1"/>
  <c r="AM935" i="5" a="1"/>
  <c r="AM790" i="5" a="1"/>
  <c r="AM605" i="5" a="1"/>
  <c r="AM792" i="5" a="1"/>
  <c r="AM137" i="5" a="1"/>
  <c r="AM242" i="5" a="1"/>
  <c r="AM737" i="5" a="1"/>
  <c r="AM491" i="5" a="1"/>
  <c r="AM800" i="5" a="1"/>
  <c r="AM741" i="5" a="1"/>
  <c r="AM743" i="5" a="1"/>
  <c r="AM53" i="5" a="1"/>
  <c r="AM599" i="5" a="1"/>
  <c r="AM484" i="5" a="1"/>
  <c r="AM787" i="5" a="1"/>
  <c r="AM698" i="5" a="1"/>
  <c r="AM200" i="5" a="1"/>
  <c r="AM525" i="5" a="1"/>
  <c r="AM217" i="5" a="1"/>
  <c r="AM575" i="5" a="1"/>
  <c r="AM452" i="5" a="1"/>
  <c r="AM81" i="5" a="1"/>
  <c r="AM604" i="5" a="1"/>
  <c r="AM346" i="5" a="1"/>
  <c r="AM270" i="5" a="1"/>
  <c r="AM130" i="5" a="1"/>
  <c r="AM706" i="5" a="1"/>
  <c r="AM394" i="5" a="1"/>
  <c r="AM40" i="5" a="1"/>
  <c r="AM117" i="5" a="1"/>
  <c r="AM878" i="5" a="1"/>
  <c r="AM589" i="5" a="1"/>
  <c r="AM221" i="5" a="1"/>
  <c r="AM708" i="5" a="1"/>
  <c r="AM115" i="5" a="1"/>
  <c r="AM665" i="5" a="1"/>
  <c r="AM431" i="5" a="1"/>
  <c r="AM756" i="5" a="1"/>
  <c r="AM540" i="5" a="1"/>
  <c r="AM954" i="5" a="1"/>
  <c r="AM451" i="5" a="1"/>
  <c r="AM447" i="5" a="1"/>
  <c r="AM883" i="5" a="1"/>
  <c r="AM929" i="5" a="1"/>
  <c r="AM902" i="5" a="1"/>
  <c r="AM875" i="5" a="1"/>
  <c r="AM660" i="5" a="1"/>
  <c r="AM705" i="5" a="1"/>
  <c r="AM672" i="5" a="1"/>
  <c r="AM363" i="5" a="1"/>
  <c r="AM687" i="5" a="1"/>
  <c r="AM530" i="5" a="1"/>
  <c r="AM840" i="5" a="1"/>
  <c r="AM231" i="5" a="1"/>
  <c r="AM938" i="5" a="1"/>
  <c r="AX279" i="5" a="1"/>
  <c r="AX286" i="5" a="1"/>
  <c r="AX64" i="5" a="1"/>
  <c r="AX98" i="5" a="1"/>
  <c r="AX430" i="5" a="1"/>
  <c r="AX162" i="5" a="1"/>
  <c r="AX39" i="5" a="1"/>
  <c r="AX80" i="5" a="1"/>
  <c r="AX54" i="5" a="1"/>
  <c r="AX218" i="5" a="1"/>
  <c r="AX139" i="5" a="1"/>
  <c r="AX86" i="5" a="1"/>
  <c r="AX225" i="5" a="1"/>
  <c r="AX163" i="5" a="1"/>
  <c r="AX234" i="5" a="1"/>
  <c r="AX150" i="5" a="1"/>
  <c r="AX66" i="5" a="1"/>
  <c r="AX134" i="5" a="1"/>
  <c r="AX153" i="5" a="1"/>
  <c r="AX285" i="5" a="1"/>
  <c r="AX492" i="5" a="1"/>
  <c r="AX948" i="5" a="1"/>
  <c r="AX159" i="5" a="1"/>
  <c r="AX544" i="5" a="1"/>
  <c r="AX216" i="5" a="1"/>
  <c r="AX33" i="5" a="1"/>
  <c r="AX118" i="5" a="1"/>
  <c r="AX201" i="5" a="1"/>
  <c r="AX144" i="5" a="1"/>
  <c r="AX432" i="5" a="1"/>
  <c r="AX580" i="5" a="1"/>
  <c r="AX545" i="5" a="1"/>
  <c r="AX350" i="5" a="1"/>
  <c r="AX171" i="5" a="1"/>
  <c r="AX76" i="5" a="1"/>
  <c r="AX334" i="5" a="1"/>
  <c r="AX238" i="5" a="1"/>
  <c r="AX655" i="5" a="1"/>
  <c r="AX19" i="5" a="1"/>
  <c r="AX509" i="5" a="1"/>
  <c r="AX834" i="5" a="1"/>
  <c r="AX287" i="5" a="1"/>
  <c r="AX726" i="5" a="1"/>
  <c r="AX828" i="5" a="1"/>
  <c r="AX95" i="5" a="1"/>
  <c r="AX202" i="5" a="1"/>
  <c r="AX261" i="5" a="1"/>
  <c r="AX231" i="5" a="1"/>
  <c r="AX359" i="5" a="1"/>
  <c r="AX46" i="5" a="1"/>
  <c r="AX594" i="5" a="1"/>
  <c r="AX898" i="5" a="1"/>
  <c r="AX396" i="5" a="1"/>
  <c r="AX790" i="5" a="1"/>
  <c r="AX891" i="5" a="1"/>
  <c r="AX302" i="5" a="1"/>
  <c r="AX223" i="5" a="1"/>
  <c r="AX112" i="5" a="1"/>
  <c r="AX34" i="5" a="1"/>
  <c r="AX369" i="5" a="1"/>
  <c r="AX140" i="5" a="1"/>
  <c r="AX325" i="5" a="1"/>
  <c r="AX70" i="5" a="1"/>
  <c r="AX101" i="5" a="1"/>
  <c r="AX296" i="5" a="1"/>
  <c r="AX635" i="5" a="1"/>
  <c r="AX345" i="5" a="1"/>
  <c r="AX713" i="5" a="1"/>
  <c r="AX142" i="5" a="1"/>
  <c r="AX941" i="5" a="1"/>
  <c r="AX161" i="5" a="1"/>
  <c r="AX954" i="5" a="1"/>
  <c r="AX79" i="5" a="1"/>
  <c r="AX124" i="5" a="1"/>
  <c r="AX20" i="5" a="1"/>
  <c r="AX59" i="5" a="1"/>
  <c r="AX530" i="5" a="1"/>
  <c r="AX850" i="5" a="1"/>
  <c r="AX316" i="5" a="1"/>
  <c r="AX742" i="5" a="1"/>
  <c r="AX843" i="5" a="1"/>
  <c r="AX215" i="5" a="1"/>
  <c r="AX241" i="5" a="1"/>
  <c r="AX390" i="5" a="1"/>
  <c r="AX724" i="5" a="1"/>
  <c r="AX87" i="5" a="1"/>
  <c r="AX559" i="5" a="1"/>
  <c r="AX247" i="5" a="1"/>
  <c r="AX254" i="5" a="1"/>
  <c r="AX355" i="5" a="1"/>
  <c r="AX586" i="5" a="1"/>
  <c r="AX156" i="5" a="1"/>
  <c r="AX507" i="5" a="1"/>
  <c r="AX540" i="5" a="1"/>
  <c r="AX441" i="5" a="1"/>
  <c r="AX878" i="5" a="1"/>
  <c r="AX237" i="5" a="1"/>
  <c r="AX318" i="5" a="1"/>
  <c r="AX43" i="5" a="1"/>
  <c r="AX290" i="5" a="1"/>
  <c r="AX650" i="5" a="1"/>
  <c r="AX251" i="5" a="1"/>
  <c r="AX571" i="5" a="1"/>
  <c r="AX306" i="5" a="1"/>
  <c r="AX628" i="5" a="1"/>
  <c r="AX679" i="5" a="1"/>
  <c r="AX29" i="5" a="1"/>
  <c r="AX114" i="5" a="1"/>
  <c r="AX442" i="5" a="1"/>
  <c r="AX27" i="5" a="1"/>
  <c r="AX204" i="5" a="1"/>
  <c r="AX17" i="5" a="1"/>
  <c r="AX383" i="5" a="1"/>
  <c r="AX14" i="5" a="1"/>
  <c r="AX8" i="5" a="1"/>
  <c r="AX304" i="5" a="1"/>
  <c r="AX398" i="5" a="1"/>
  <c r="AX146" i="5" a="1"/>
  <c r="AX165" i="5" a="1"/>
  <c r="AX164" i="5" a="1"/>
  <c r="AX199" i="5" a="1"/>
  <c r="AX690" i="5" a="1"/>
  <c r="AX792" i="5" a="1"/>
  <c r="AX104" i="5" a="1"/>
  <c r="AX557" i="5" a="1"/>
  <c r="AX869" i="5" a="1"/>
  <c r="AX45" i="5" a="1"/>
  <c r="AX382" i="5" a="1"/>
  <c r="AX130" i="5" a="1"/>
  <c r="AX450" i="5" a="1"/>
  <c r="AX92" i="5" a="1"/>
  <c r="AX67" i="5" a="1"/>
  <c r="AX301" i="5" a="1"/>
  <c r="AX337" i="5" a="1"/>
  <c r="AX754" i="5" a="1"/>
  <c r="AX856" i="5" a="1"/>
  <c r="AX126" i="5" a="1"/>
  <c r="AX642" i="5" a="1"/>
  <c r="AX933" i="5" a="1"/>
  <c r="AX366" i="5" a="1"/>
  <c r="AX102" i="5" a="1"/>
  <c r="AX23" i="5" a="1"/>
  <c r="AX187" i="5" a="1"/>
  <c r="AX52" i="5" a="1"/>
  <c r="AX166" i="5" a="1"/>
  <c r="AX188" i="5" a="1"/>
  <c r="AX270" i="5" a="1"/>
  <c r="AX168" i="5" a="1"/>
  <c r="AX212" i="5" a="1"/>
  <c r="AX633" i="5" a="1"/>
  <c r="AX743" i="5" a="1"/>
  <c r="AX653" i="5" a="1"/>
  <c r="AX809" i="5" a="1"/>
  <c r="AX669" i="5" a="1"/>
  <c r="AX825" i="5" a="1"/>
  <c r="AX536" i="5" a="1"/>
  <c r="AX11" i="5" a="1"/>
  <c r="AX224" i="5" a="1"/>
  <c r="AX608" i="5" a="1"/>
  <c r="AX96" i="5" a="1"/>
  <c r="AX131" i="5" a="1"/>
  <c r="AX707" i="5" a="1"/>
  <c r="AX240" i="5" a="1"/>
  <c r="AX896" i="5" a="1"/>
  <c r="AX899" i="5" a="1"/>
  <c r="AX532" i="5" a="1"/>
  <c r="AX602" i="5" a="1"/>
  <c r="AX523" i="5" a="1"/>
  <c r="AX808" i="5" a="1"/>
  <c r="AX564" i="5" a="1"/>
  <c r="AX885" i="5" a="1"/>
  <c r="AX520" i="5" a="1"/>
  <c r="AX531" i="5" a="1"/>
  <c r="AX767" i="5" a="1"/>
  <c r="AX69" i="5" a="1"/>
  <c r="AX415" i="5" a="1"/>
  <c r="AX184" i="5" a="1"/>
  <c r="AX317" i="5" a="1"/>
  <c r="AX291" i="5" a="1"/>
  <c r="AX393" i="5" a="1"/>
  <c r="AX728" i="5" a="1"/>
  <c r="AX138" i="5" a="1"/>
  <c r="AX807" i="5" a="1"/>
  <c r="AX488" i="5" a="1"/>
  <c r="AX950" i="5" a="1"/>
  <c r="AX499" i="5" a="1"/>
  <c r="AX526" i="5" a="1"/>
  <c r="AX127" i="5" a="1"/>
  <c r="AX414" i="5" a="1"/>
  <c r="AX700" i="5" a="1"/>
  <c r="AX378" i="5" a="1"/>
  <c r="AX169" i="5" a="1"/>
  <c r="AX220" i="5" a="1"/>
  <c r="AX706" i="5" a="1"/>
  <c r="AX578" i="5" a="1"/>
  <c r="AX959" i="5" a="1"/>
  <c r="AX356" i="5" a="1"/>
  <c r="AX58" i="5" a="1"/>
  <c r="AX57" i="5" a="1"/>
  <c r="AX490" i="5" a="1"/>
  <c r="AX322" i="5" a="1"/>
  <c r="AX667" i="5" a="1"/>
  <c r="AX696" i="5" a="1"/>
  <c r="AX591" i="5" a="1"/>
  <c r="AX413" i="5" a="1"/>
  <c r="AX454" i="5" a="1"/>
  <c r="AX764" i="5" a="1"/>
  <c r="AX927" i="5" a="1"/>
  <c r="AX769" i="5" a="1"/>
  <c r="AX940" i="5" a="1"/>
  <c r="AX833" i="5" a="1"/>
  <c r="AX735" i="5" a="1"/>
  <c r="AX176" i="5" a="1"/>
  <c r="AX479" i="5" a="1"/>
  <c r="AX818" i="5" a="1"/>
  <c r="AX332" i="5" a="1"/>
  <c r="AX341" i="5" a="1"/>
  <c r="AX342" i="5" a="1"/>
  <c r="AX558" i="5" a="1"/>
  <c r="AX116" i="5" a="1"/>
  <c r="AX601" i="5" a="1"/>
  <c r="AX273" i="5" a="1"/>
  <c r="AX820" i="5" a="1"/>
  <c r="AX243" i="5" a="1"/>
  <c r="AX474" i="5" a="1"/>
  <c r="AX128" i="5" a="1"/>
  <c r="AX271" i="5" a="1"/>
  <c r="AX250" i="5" a="1"/>
  <c r="AX871" i="5" a="1"/>
  <c r="AX245" i="5" a="1"/>
  <c r="AX804" i="5" a="1"/>
  <c r="AX269" i="5" a="1"/>
  <c r="AX816" i="5" a="1"/>
  <c r="AX300" i="5" a="1"/>
  <c r="AX947" i="5" a="1"/>
  <c r="AX177" i="5" a="1"/>
  <c r="AX281" i="5" a="1"/>
  <c r="AX91" i="5" a="1"/>
  <c r="AX549" i="5" a="1"/>
  <c r="AX866" i="5" a="1"/>
  <c r="AX55" i="5" a="1"/>
  <c r="AX919" i="5" a="1"/>
  <c r="AX482" i="5" a="1"/>
  <c r="AX498" i="5" a="1"/>
  <c r="AX303" i="5" a="1"/>
  <c r="AX934" i="5" a="1"/>
  <c r="AX117" i="5" a="1"/>
  <c r="AX444" i="5" a="1"/>
  <c r="AX425" i="5" a="1"/>
  <c r="AX542" i="5" a="1"/>
  <c r="AX744" i="5" a="1"/>
  <c r="AX170" i="5" a="1"/>
  <c r="AX493" i="5" a="1"/>
  <c r="AX823" i="5" a="1"/>
  <c r="AX283" i="5" a="1"/>
  <c r="AX674" i="5" a="1"/>
  <c r="AX688" i="5" a="1"/>
  <c r="AX333" i="5" a="1"/>
  <c r="AX206" i="5" a="1"/>
  <c r="AX125" i="5" a="1"/>
  <c r="AX803" i="5" a="1"/>
  <c r="AX62" i="5" a="1"/>
  <c r="AX597" i="5" a="1"/>
  <c r="AX901" i="5" a="1"/>
  <c r="AX552" i="5" a="1"/>
  <c r="AX563" i="5" a="1"/>
  <c r="AX585" i="5" a="1"/>
  <c r="AX614" i="5" a="1"/>
  <c r="AX275" i="5" a="1"/>
  <c r="AX506" i="5" a="1"/>
  <c r="AX361" i="5" a="1"/>
  <c r="AX705" i="5" a="1"/>
  <c r="AX10" i="5" a="1"/>
  <c r="AX221" i="5" a="1"/>
  <c r="AX89" i="5" a="1"/>
  <c r="AX407" i="5" a="1"/>
  <c r="AX423" i="5" a="1"/>
  <c r="AX181" i="5" a="1"/>
  <c r="AX252" i="5" a="1"/>
  <c r="AX964" i="5" a="1"/>
  <c r="AX22" i="5" a="1"/>
  <c r="AX560" i="5" a="1"/>
  <c r="AX942" i="5" a="1"/>
  <c r="AX402" i="5" a="1"/>
  <c r="AX259" i="5" a="1"/>
  <c r="AX260" i="5" a="1"/>
  <c r="AX852" i="5" a="1"/>
  <c r="AX478" i="5" a="1"/>
  <c r="AX469" i="5" a="1"/>
  <c r="AX966" i="5" a="1"/>
  <c r="AX226" i="5" a="1"/>
  <c r="AX246" i="5" a="1"/>
  <c r="AX311" i="5" a="1"/>
  <c r="AX692" i="5" a="1"/>
  <c r="AX44" i="5" a="1"/>
  <c r="AX386" i="5" a="1"/>
  <c r="AX12" i="5" a="1"/>
  <c r="AX962" i="5" a="1"/>
  <c r="AX855" i="5" a="1"/>
  <c r="AX636" i="5" a="1"/>
  <c r="AX789" i="5" a="1"/>
  <c r="AX652" i="5" a="1"/>
  <c r="AX821" i="5" a="1"/>
  <c r="AX546" i="5" a="1"/>
  <c r="AX313" i="5" a="1"/>
  <c r="AX53" i="5" a="1"/>
  <c r="AX385" i="5" a="1"/>
  <c r="AX276" i="5" a="1"/>
  <c r="AX651" i="5" a="1"/>
  <c r="AX680" i="5" a="1"/>
  <c r="AX37" i="5" a="1"/>
  <c r="AX381" i="5" a="1"/>
  <c r="AX759" i="5" a="1"/>
  <c r="AX777" i="5" a="1"/>
  <c r="AX525" i="5" a="1"/>
  <c r="AX541" i="5" a="1"/>
  <c r="AX387" i="5" a="1"/>
  <c r="AX233" i="5" a="1"/>
  <c r="AX618" i="5" a="1"/>
  <c r="AX111" i="5" a="1"/>
  <c r="AX539" i="5" a="1"/>
  <c r="AX189" i="5" a="1"/>
  <c r="AX314" i="5" a="1"/>
  <c r="AX210" i="5" a="1"/>
  <c r="AX649" i="5" a="1"/>
  <c r="AX701" i="5" a="1"/>
  <c r="AX682" i="5" a="1"/>
  <c r="AX717" i="5" a="1"/>
  <c r="AX847" i="5" a="1"/>
  <c r="AX105" i="5" a="1"/>
  <c r="AX239" i="5" a="1"/>
  <c r="AX363" i="5" a="1"/>
  <c r="AX900" i="5" a="1"/>
  <c r="AX242" i="5" a="1"/>
  <c r="AX496" i="5" a="1"/>
  <c r="AX926" i="5" a="1"/>
  <c r="AX587" i="5" a="1"/>
  <c r="AX647" i="5" a="1"/>
  <c r="AX750" i="5" a="1"/>
  <c r="AX452" i="5" a="1"/>
  <c r="AX448" i="5" a="1"/>
  <c r="AX760" i="5" a="1"/>
  <c r="AX262" i="5" a="1"/>
  <c r="AX576" i="5" a="1"/>
  <c r="AX362" i="5" a="1"/>
  <c r="AX470" i="5" a="1"/>
  <c r="AX513" i="5" a="1"/>
  <c r="AX122" i="5" a="1"/>
  <c r="AX799" i="5" a="1"/>
  <c r="AX85" i="5" a="1"/>
  <c r="AX417" i="5" a="1"/>
  <c r="AX373" i="5" a="1"/>
  <c r="AX326" i="5" a="1"/>
  <c r="AX336" i="5" a="1"/>
  <c r="AX328" i="5" a="1"/>
  <c r="AX516" i="5" a="1"/>
  <c r="AX508" i="5" a="1"/>
  <c r="AX524" i="5" a="1"/>
  <c r="AX664" i="5" a="1"/>
  <c r="AX83" i="5" a="1"/>
  <c r="AX955" i="5" a="1"/>
  <c r="AX861" i="5" a="1"/>
  <c r="AX7" i="5" a="1"/>
  <c r="AX723" i="5" a="1"/>
  <c r="AX394" i="5" a="1"/>
  <c r="AX56" i="5" a="1"/>
  <c r="AX75" i="5" a="1"/>
  <c r="AX368" i="5" a="1"/>
  <c r="AX535" i="5" a="1"/>
  <c r="AX862" i="5" a="1"/>
  <c r="AX458" i="5" a="1"/>
  <c r="AX143" i="5" a="1"/>
  <c r="AX928" i="5" a="1"/>
  <c r="AX307" i="5" a="1"/>
  <c r="AX152" i="5" a="1"/>
  <c r="AX935" i="5" a="1"/>
  <c r="AX648" i="5" a="1"/>
  <c r="AX659" i="5" a="1"/>
  <c r="AX133" i="5" a="1"/>
  <c r="AX566" i="5" a="1"/>
  <c r="AX551" i="5" a="1"/>
  <c r="AX567" i="5" a="1"/>
  <c r="AX575" i="5" a="1"/>
  <c r="AX791" i="5" a="1"/>
  <c r="AX610" i="5" a="1"/>
  <c r="AX626" i="5" a="1"/>
  <c r="AX737" i="5" a="1"/>
  <c r="AX924" i="5" a="1"/>
  <c r="AX230" i="5" a="1"/>
  <c r="AX846" i="5" a="1"/>
  <c r="AX956" i="5" a="1"/>
  <c r="AX573" i="5" a="1"/>
  <c r="AX375" i="5" a="1"/>
  <c r="AX939" i="5" a="1"/>
  <c r="AX740" i="5" a="1"/>
  <c r="AX752" i="5" a="1"/>
  <c r="AX428" i="5" a="1"/>
  <c r="AX793" i="5" a="1"/>
  <c r="AX830" i="5" a="1"/>
  <c r="AX844" i="5" a="1"/>
  <c r="AX99" i="5" a="1"/>
  <c r="AX786" i="5" a="1"/>
  <c r="AX668" i="5" a="1"/>
  <c r="AX711" i="5" a="1"/>
  <c r="AX365" i="5" a="1"/>
  <c r="AX397" i="5" a="1"/>
  <c r="AX629" i="5" a="1"/>
  <c r="AX761" i="5" a="1"/>
  <c r="AX222" i="5" a="1"/>
  <c r="AX639" i="5" a="1"/>
  <c r="AX797" i="5" a="1"/>
  <c r="AX958" i="5" a="1"/>
  <c r="AX967" i="5" a="1"/>
  <c r="AX943" i="5" a="1"/>
  <c r="AX172" i="5" a="1"/>
  <c r="AX670" i="5" a="1"/>
  <c r="AX533" i="5" a="1"/>
  <c r="AX798" i="5" a="1"/>
  <c r="AX810" i="5" a="1"/>
  <c r="AX338" i="5" a="1"/>
  <c r="AX61" i="5" a="1"/>
  <c r="AX921" i="5" a="1"/>
  <c r="AX308" i="5" a="1"/>
  <c r="AX433" i="5" a="1"/>
  <c r="AX436" i="5" a="1"/>
  <c r="AX196" i="5" a="1"/>
  <c r="AX616" i="5" a="1"/>
  <c r="AX627" i="5" a="1"/>
  <c r="AX829" i="5" a="1"/>
  <c r="AX399" i="5" a="1"/>
  <c r="AX217" i="5" a="1"/>
  <c r="AX63" i="5" a="1"/>
  <c r="AX702" i="5" a="1"/>
  <c r="AX714" i="5" a="1"/>
  <c r="AX32" i="5" a="1"/>
  <c r="AX722" i="5" a="1"/>
  <c r="AX522" i="5" a="1"/>
  <c r="AX392" i="5" a="1"/>
  <c r="AX416" i="5" a="1"/>
  <c r="AX815" i="5" a="1"/>
  <c r="AX827" i="5" a="1"/>
  <c r="AX180" i="5" a="1"/>
  <c r="AX607" i="5" a="1"/>
  <c r="AX447" i="5" a="1"/>
  <c r="AX464" i="5" a="1"/>
  <c r="AX780" i="5" a="1"/>
  <c r="AX445" i="5" a="1"/>
  <c r="AX695" i="5" a="1"/>
  <c r="AX851" i="5" a="1"/>
  <c r="AX623" i="5" a="1"/>
  <c r="AX466" i="5" a="1"/>
  <c r="AX348" i="5" a="1"/>
  <c r="AX859" i="5" a="1"/>
  <c r="AX446" i="5" a="1"/>
  <c r="AX73" i="5" a="1"/>
  <c r="AX712" i="5" a="1"/>
  <c r="AX902" i="5" a="1"/>
  <c r="AX729" i="5" a="1"/>
  <c r="AX745" i="5" a="1"/>
  <c r="AX504" i="5" a="1"/>
  <c r="AX582" i="5" a="1"/>
  <c r="AX71" i="5" a="1"/>
  <c r="AX346" i="5" a="1"/>
  <c r="AX491" i="5" a="1"/>
  <c r="AX519" i="5" a="1"/>
  <c r="AM161" i="5" a="1"/>
  <c r="AX882" i="5" a="1"/>
  <c r="AX774" i="5" a="1"/>
  <c r="AX278" i="5" a="1"/>
  <c r="AX299" i="5" a="1"/>
  <c r="AX477" i="5" a="1"/>
  <c r="AX145" i="5" a="1"/>
  <c r="AX904" i="5" a="1"/>
  <c r="AX372" i="5" a="1"/>
  <c r="AX158" i="5" a="1"/>
  <c r="AX915" i="5" a="1"/>
  <c r="AX920" i="5" a="1"/>
  <c r="AX572" i="5" a="1"/>
  <c r="AX148" i="5" a="1"/>
  <c r="AX113" i="5" a="1"/>
  <c r="AX930" i="5" a="1"/>
  <c r="AX60" i="5" a="1"/>
  <c r="AX677" i="5" a="1"/>
  <c r="AX965" i="5" a="1"/>
  <c r="AX320" i="5" a="1"/>
  <c r="AX437" i="5" a="1"/>
  <c r="AX782" i="5" a="1"/>
  <c r="AX339" i="5" a="1"/>
  <c r="AX570" i="5" a="1"/>
  <c r="AX207" i="5" a="1"/>
  <c r="AX178" i="5" a="1"/>
  <c r="AX918" i="5" a="1"/>
  <c r="AX912" i="5" a="1"/>
  <c r="AX776" i="5" a="1"/>
  <c r="AX853" i="5" a="1"/>
  <c r="AX419" i="5" a="1"/>
  <c r="AX467" i="5" a="1"/>
  <c r="AX683" i="5" a="1"/>
  <c r="AX709" i="5" a="1"/>
  <c r="AX725" i="5" a="1"/>
  <c r="AX501" i="5" a="1"/>
  <c r="AX685" i="5" a="1"/>
  <c r="AX619" i="5" a="1"/>
  <c r="AX609" i="5" a="1"/>
  <c r="AX624" i="5" a="1"/>
  <c r="AX893" i="5" a="1"/>
  <c r="AX263" i="5" a="1"/>
  <c r="AX411" i="5" a="1"/>
  <c r="AX406" i="5" a="1"/>
  <c r="AX489" i="5" a="1"/>
  <c r="AX732" i="5" a="1"/>
  <c r="AX120" i="5" a="1"/>
  <c r="AX877" i="5" a="1"/>
  <c r="AX30" i="5" a="1"/>
  <c r="AX890" i="5" a="1"/>
  <c r="AX194" i="5" a="1"/>
  <c r="AX51" i="5" a="1"/>
  <c r="AX280" i="5" a="1"/>
  <c r="AX755" i="5" a="1"/>
  <c r="AX553" i="5" a="1"/>
  <c r="AX78" i="5" a="1"/>
  <c r="AX97" i="5" a="1"/>
  <c r="AX427" i="5" a="1"/>
  <c r="AX81" i="5" a="1"/>
  <c r="AX248" i="5" a="1"/>
  <c r="AX192" i="5" a="1"/>
  <c r="AX672" i="5" a="1"/>
  <c r="AX35" i="5" a="1"/>
  <c r="AX514" i="5" a="1"/>
  <c r="AX837" i="5" a="1"/>
  <c r="AX353" i="5" a="1"/>
  <c r="AX376" i="5" a="1"/>
  <c r="AX600" i="5" a="1"/>
  <c r="AX195" i="5" a="1"/>
  <c r="AX443" i="5" a="1"/>
  <c r="AX186" i="5" a="1"/>
  <c r="AX167" i="5" a="1"/>
  <c r="AX343" i="5" a="1"/>
  <c r="AX663" i="5" a="1"/>
  <c r="AX227" i="5" a="1"/>
  <c r="AX401" i="5" a="1"/>
  <c r="AX739" i="5" a="1"/>
  <c r="AX771" i="5" a="1"/>
  <c r="AX617" i="5" a="1"/>
  <c r="AX319" i="5" a="1"/>
  <c r="AX459" i="5" a="1"/>
  <c r="AX673" i="5" a="1"/>
  <c r="AX274" i="5" a="1"/>
  <c r="AX687" i="5" a="1"/>
  <c r="AX854" i="5" a="1"/>
  <c r="AX699" i="5" a="1"/>
  <c r="AX897" i="5" a="1"/>
  <c r="AX88" i="5" a="1"/>
  <c r="AX543" i="5" a="1"/>
  <c r="AX268" i="5" a="1"/>
  <c r="AX374" i="5" a="1"/>
  <c r="AX716" i="5" a="1"/>
  <c r="AX845" i="5" a="1"/>
  <c r="AX858" i="5" a="1"/>
  <c r="AX31" i="5" a="1"/>
  <c r="AX36" i="5" a="1"/>
  <c r="AX421" i="5" a="1"/>
  <c r="AX884" i="5" a="1"/>
  <c r="AX480" i="5" a="1"/>
  <c r="AX772" i="5" a="1"/>
  <c r="AX784" i="5" a="1"/>
  <c r="AX256" i="5" a="1"/>
  <c r="AX785" i="5" a="1"/>
  <c r="AX538" i="5" a="1"/>
  <c r="AX424" i="5" a="1"/>
  <c r="AX476" i="5" a="1"/>
  <c r="AX676" i="5" a="1"/>
  <c r="AX905" i="5" a="1"/>
  <c r="AX606" i="5" a="1"/>
  <c r="AX583" i="5" a="1"/>
  <c r="AX465" i="5" a="1"/>
  <c r="AX550" i="5" a="1"/>
  <c r="AX463" i="5" a="1"/>
  <c r="AX136" i="5" a="1"/>
  <c r="AX106" i="5" a="1"/>
  <c r="AX327" i="5" a="1"/>
  <c r="AX68" i="5" a="1"/>
  <c r="AX82" i="5" a="1"/>
  <c r="AX527" i="5" a="1"/>
  <c r="AX502" i="5" a="1"/>
  <c r="AX453" i="5" a="1"/>
  <c r="AX468" i="5" a="1"/>
  <c r="AX484" i="5" a="1"/>
  <c r="AX309" i="5" a="1"/>
  <c r="AX666" i="5" a="1"/>
  <c r="AX718" i="5" a="1"/>
  <c r="AX38" i="5" a="1"/>
  <c r="AX836" i="5" a="1"/>
  <c r="AX371" i="5" a="1"/>
  <c r="AX657" i="5" a="1"/>
  <c r="AX781" i="5" a="1"/>
  <c r="AX813" i="5" a="1"/>
  <c r="AX879" i="5" a="1"/>
  <c r="AX255" i="5" a="1"/>
  <c r="AX284" i="5" a="1"/>
  <c r="AX824" i="5" a="1"/>
  <c r="AX389" i="5" a="1"/>
  <c r="AX154" i="5" a="1"/>
  <c r="AX173" i="5" a="1"/>
  <c r="AX190" i="5" a="1"/>
  <c r="AX93" i="5" a="1"/>
  <c r="AX787" i="5" a="1"/>
  <c r="AX678" i="5" a="1"/>
  <c r="AX272" i="5" a="1"/>
  <c r="AX297" i="5" a="1"/>
  <c r="AX758" i="5" a="1"/>
  <c r="AX203" i="5" a="1"/>
  <c r="AX232" i="5" a="1"/>
  <c r="AX756" i="5" a="1"/>
  <c r="AX431" i="5" a="1"/>
  <c r="AX451" i="5" a="1"/>
  <c r="AX805" i="5" a="1"/>
  <c r="AX960" i="5" a="1"/>
  <c r="AX963" i="5" a="1"/>
  <c r="AX660" i="5" a="1"/>
  <c r="AX9" i="5" a="1"/>
  <c r="AX788" i="5" a="1"/>
  <c r="AX946" i="5" a="1"/>
  <c r="AX839" i="5" a="1"/>
  <c r="AX422" i="5" a="1"/>
  <c r="AX440" i="5" a="1"/>
  <c r="AX645" i="5" a="1"/>
  <c r="AX872" i="5" a="1"/>
  <c r="AX949" i="5" a="1"/>
  <c r="AX205" i="5" a="1"/>
  <c r="AX625" i="5" a="1"/>
  <c r="AX249" i="5" a="1"/>
  <c r="AX721" i="5" a="1"/>
  <c r="AX593" i="5" a="1"/>
  <c r="AX418" i="5" a="1"/>
  <c r="AX637" i="5" a="1"/>
  <c r="AX151" i="5" a="1"/>
  <c r="AX822" i="5" a="1"/>
  <c r="AX923" i="5" a="1"/>
  <c r="AX357" i="5" a="1"/>
  <c r="AX708" i="5" a="1"/>
  <c r="AX377" i="5" a="1"/>
  <c r="AX720" i="5" a="1"/>
  <c r="AX388" i="5" a="1"/>
  <c r="AX883" i="5" a="1"/>
  <c r="AX137" i="5" a="1"/>
  <c r="AX132" i="5" a="1"/>
  <c r="AX766" i="5" a="1"/>
  <c r="AX778" i="5" a="1"/>
  <c r="AX462" i="5" a="1"/>
  <c r="AX72" i="5" a="1"/>
  <c r="AX801" i="5" a="1"/>
  <c r="AX555" i="5" a="1"/>
  <c r="AX604" i="5" a="1"/>
  <c r="AX961" i="5" a="1"/>
  <c r="AX719" i="5" a="1"/>
  <c r="AX731" i="5" a="1"/>
  <c r="AX41" i="5" a="1"/>
  <c r="AX121" i="5" a="1"/>
  <c r="AX916" i="5" a="1"/>
  <c r="AX74" i="5" a="1"/>
  <c r="AX429" i="5" a="1"/>
  <c r="AX775" i="5" a="1"/>
  <c r="AX838" i="5" a="1"/>
  <c r="AX565" i="5" a="1"/>
  <c r="AX518" i="5" a="1"/>
  <c r="AX581" i="5" a="1"/>
  <c r="AX646" i="5" a="1"/>
  <c r="AX472" i="5" a="1"/>
  <c r="AX209" i="5" a="1"/>
  <c r="AX324" i="5" a="1"/>
  <c r="AX21" i="5" a="1"/>
  <c r="AX175" i="5" a="1"/>
  <c r="AX914" i="5" a="1"/>
  <c r="AX806" i="5" a="1"/>
  <c r="AX123" i="5" a="1"/>
  <c r="AX160" i="5" a="1"/>
  <c r="AX495" i="5" a="1"/>
  <c r="AX620" i="5" a="1"/>
  <c r="AX213" i="5" a="1"/>
  <c r="AX694" i="5" a="1"/>
  <c r="AX796" i="5" a="1"/>
  <c r="AX15" i="5" a="1"/>
  <c r="AX84" i="5" a="1"/>
  <c r="AX310" i="5" a="1"/>
  <c r="AX494" i="5" a="1"/>
  <c r="AX115" i="5" a="1"/>
  <c r="AX367" i="5" a="1"/>
  <c r="AX903" i="5" a="1"/>
  <c r="AX364" i="5" a="1"/>
  <c r="AX380" i="5" a="1"/>
  <c r="AX483" i="5" a="1"/>
  <c r="AX157" i="5" a="1"/>
  <c r="AX622" i="5" a="1"/>
  <c r="AX515" i="5" a="1"/>
  <c r="AX556" i="5" a="1"/>
  <c r="AX294" i="5" a="1"/>
  <c r="AX497" i="5" a="1"/>
  <c r="AX783" i="5" a="1"/>
  <c r="AX795" i="5" a="1"/>
  <c r="AX888" i="5" a="1"/>
  <c r="AX183" i="5" a="1"/>
  <c r="AX661" i="5" a="1"/>
  <c r="AX534" i="5" a="1"/>
  <c r="AX391" i="5" a="1"/>
  <c r="AX654" i="5" a="1"/>
  <c r="AX751" i="5" a="1"/>
  <c r="AX763" i="5" a="1"/>
  <c r="AX110" i="5" a="1"/>
  <c r="AX149" i="5" a="1"/>
  <c r="AX868" i="5" a="1"/>
  <c r="AX632" i="5" a="1"/>
  <c r="AX630" i="5" a="1"/>
  <c r="AX347" i="5" a="1"/>
  <c r="AX599" i="5" a="1"/>
  <c r="AX358" i="5" a="1"/>
  <c r="AX889" i="5" a="1"/>
  <c r="AX910" i="5" a="1"/>
  <c r="AX589" i="5" a="1"/>
  <c r="AX323" i="5" a="1"/>
  <c r="AX198" i="5" a="1"/>
  <c r="AX108" i="5" a="1"/>
  <c r="AX734" i="5" a="1"/>
  <c r="AX746" i="5" a="1"/>
  <c r="AX634" i="5" a="1"/>
  <c r="AX370" i="5" a="1"/>
  <c r="AX438" i="5" a="1"/>
  <c r="AX870" i="5" a="1"/>
  <c r="AX229" i="5" a="1"/>
  <c r="AX289" i="5" a="1"/>
  <c r="AX951" i="5" a="1"/>
  <c r="AX100" i="5" a="1"/>
  <c r="AX929" i="5" a="1"/>
  <c r="AX264" i="5" a="1"/>
  <c r="AX757" i="5" a="1"/>
  <c r="AX511" i="5" a="1"/>
  <c r="AX826" i="5" a="1"/>
  <c r="AX485" i="5" a="1"/>
  <c r="AX812" i="5" a="1"/>
  <c r="AX147" i="5" a="1"/>
  <c r="AX182" i="5" a="1"/>
  <c r="AX631" i="5" a="1"/>
  <c r="AX481" i="5" a="1"/>
  <c r="AX598" i="5" a="1"/>
  <c r="AX641" i="5" a="1"/>
  <c r="AX768" i="5" a="1"/>
  <c r="AX691" i="5" a="1"/>
  <c r="AX908" i="5" a="1"/>
  <c r="AX537" i="5" a="1"/>
  <c r="AX686" i="5" a="1"/>
  <c r="AX703" i="5" a="1"/>
  <c r="AX312" i="5" a="1"/>
  <c r="AX749" i="5" a="1"/>
  <c r="AX561" i="5" a="1"/>
  <c r="AX90" i="5" a="1"/>
  <c r="AX109" i="5" a="1"/>
  <c r="AX404" i="5" a="1"/>
  <c r="AX434" i="5" a="1"/>
  <c r="AX605" i="5" a="1"/>
  <c r="AX698" i="5" a="1"/>
  <c r="AX141" i="5" a="1"/>
  <c r="AX486" i="5" a="1"/>
  <c r="AX529" i="5" a="1"/>
  <c r="AX107" i="5" a="1"/>
  <c r="AX937" i="5" a="1"/>
  <c r="AX228" i="5" a="1"/>
  <c r="AX925" i="5" a="1"/>
  <c r="AX460" i="5" a="1"/>
  <c r="AX214" i="5" a="1"/>
  <c r="AX569" i="5" a="1"/>
  <c r="AX590" i="5" a="1"/>
  <c r="AX681" i="5" a="1"/>
  <c r="AX554" i="5" a="1"/>
  <c r="AX475" i="5" a="1"/>
  <c r="AX321" i="5" a="1"/>
  <c r="AX835" i="5" a="1"/>
  <c r="AX848" i="5" a="1"/>
  <c r="AX395" i="5" a="1"/>
  <c r="AX103" i="5" a="1"/>
  <c r="AX748" i="5" a="1"/>
  <c r="AX613" i="5" a="1"/>
  <c r="AX420" i="5" a="1"/>
  <c r="AX881" i="5" a="1"/>
  <c r="AX913" i="5" a="1"/>
  <c r="AX568" i="5" a="1"/>
  <c r="AX329" i="5" a="1"/>
  <c r="AX315" i="5" a="1"/>
  <c r="AX185" i="5" a="1"/>
  <c r="AX863" i="5" a="1"/>
  <c r="AX876" i="5" a="1"/>
  <c r="AX13" i="5" a="1"/>
  <c r="AX257" i="5" a="1"/>
  <c r="AX379" i="5" a="1"/>
  <c r="AX487" i="5" a="1"/>
  <c r="AX753" i="5" a="1"/>
  <c r="AX819" i="5" a="1"/>
  <c r="AX773" i="5" a="1"/>
  <c r="AX895" i="5" a="1"/>
  <c r="AX282" i="5" a="1"/>
  <c r="AX129" i="5" a="1"/>
  <c r="AX409" i="5" a="1"/>
  <c r="AX351" i="5" a="1"/>
  <c r="AX235" i="5" a="1"/>
  <c r="AX697" i="5" a="1"/>
  <c r="AX892" i="5" a="1"/>
  <c r="AX200" i="5" a="1"/>
  <c r="AX236" i="5" a="1"/>
  <c r="AX621" i="5" a="1"/>
  <c r="AX293" i="5" a="1"/>
  <c r="AX704" i="5" a="1"/>
  <c r="AX352" i="5" a="1"/>
  <c r="AX528" i="5" a="1"/>
  <c r="AX917" i="5" a="1"/>
  <c r="AX521" i="5" a="1"/>
  <c r="AX349" i="5" a="1"/>
  <c r="AX384" i="5" a="1"/>
  <c r="AX611" i="5" a="1"/>
  <c r="AX426" i="5" a="1"/>
  <c r="AX473" i="5" a="1"/>
  <c r="AX770" i="5" a="1"/>
  <c r="AX344" i="5" a="1"/>
  <c r="AX244" i="5" a="1"/>
  <c r="AX435" i="5" a="1"/>
  <c r="AX449" i="5" a="1"/>
  <c r="AX596" i="5" a="1"/>
  <c r="AX612" i="5" a="1"/>
  <c r="AX638" i="5" a="1"/>
  <c r="AX403" i="5" a="1"/>
  <c r="AX733" i="5" a="1"/>
  <c r="AX873" i="5" a="1"/>
  <c r="AX894" i="5" a="1"/>
  <c r="AX911" i="5" a="1"/>
  <c r="AX265" i="5" a="1"/>
  <c r="AX907" i="5" a="1"/>
  <c r="AX675" i="5" a="1"/>
  <c r="AX603" i="5" a="1"/>
  <c r="AX500" i="5" a="1"/>
  <c r="AX741" i="5" a="1"/>
  <c r="AX936" i="5" a="1"/>
  <c r="AX944" i="5" a="1"/>
  <c r="AX615" i="5" a="1"/>
  <c r="AX208" i="5" a="1"/>
  <c r="AX28" i="5" a="1"/>
  <c r="AX277" i="5" a="1"/>
  <c r="AX266" i="5" a="1"/>
  <c r="AX592" i="5" a="1"/>
  <c r="AX817" i="5" a="1"/>
  <c r="AX16" i="5" a="1"/>
  <c r="AX802" i="5" a="1"/>
  <c r="AX684" i="5" a="1"/>
  <c r="AX174" i="5" a="1"/>
  <c r="AX736" i="5" a="1"/>
  <c r="AX864" i="5" a="1"/>
  <c r="AX503" i="5" a="1"/>
  <c r="AX94" i="5" a="1"/>
  <c r="AX155" i="5" a="1"/>
  <c r="AX689" i="5" a="1"/>
  <c r="AX457" i="5" a="1"/>
  <c r="AX747" i="5" a="1"/>
  <c r="AX179" i="5" a="1"/>
  <c r="AX727" i="5" a="1"/>
  <c r="AX814" i="5" a="1"/>
  <c r="AX517" i="5" a="1"/>
  <c r="AX643" i="5" a="1"/>
  <c r="AX658" i="5" a="1"/>
  <c r="AX211" i="5" a="1"/>
  <c r="AX909" i="5" a="1"/>
  <c r="AX512" i="5" a="1"/>
  <c r="AX880" i="5" a="1"/>
  <c r="AX710" i="5" a="1"/>
  <c r="AX849" i="5" a="1"/>
  <c r="AX832" i="5" a="1"/>
  <c r="AX471" i="5" a="1"/>
  <c r="AX455" i="5" a="1"/>
  <c r="AX794" i="5" a="1"/>
  <c r="AX510" i="5" a="1"/>
  <c r="AX595" i="5" a="1"/>
  <c r="AX938" i="5" a="1"/>
  <c r="AX841" i="5" a="1"/>
  <c r="AX931" i="5" a="1"/>
  <c r="AY385" i="5" a="1"/>
  <c r="AY561" i="5" a="1"/>
  <c r="AY882" i="5" a="1"/>
  <c r="AY468" i="5" a="1"/>
  <c r="AY687" i="5" a="1"/>
  <c r="AY948" i="5" a="1"/>
  <c r="AY401" i="5" a="1"/>
  <c r="AY577" i="5" a="1"/>
  <c r="AY898" i="5" a="1"/>
  <c r="AY489" i="5" a="1"/>
  <c r="AY708" i="5" a="1"/>
  <c r="AY207" i="5" a="1"/>
  <c r="AY389" i="5" a="1"/>
  <c r="AY822" i="5" a="1"/>
  <c r="AY883" i="5" a="1"/>
  <c r="AY12" i="5" a="1"/>
  <c r="AY512" i="5" a="1"/>
  <c r="AY611" i="5" a="1"/>
  <c r="AY223" i="5" a="1"/>
  <c r="AY405" i="5" a="1"/>
  <c r="AY830" i="5" a="1"/>
  <c r="AY899" i="5" a="1"/>
  <c r="AY103" i="5" a="1"/>
  <c r="AY244" i="5" a="1"/>
  <c r="AY696" i="5" a="1"/>
  <c r="AX953" i="5" a="1"/>
  <c r="AX865" i="5" a="1"/>
  <c r="AY14" i="5" a="1"/>
  <c r="AY479" i="5" a="1"/>
  <c r="AY647" i="5" a="1"/>
  <c r="AY75" i="5" a="1"/>
  <c r="AY408" i="5" a="1"/>
  <c r="AY784" i="5" a="1"/>
  <c r="AY33" i="5" a="1"/>
  <c r="AY495" i="5" a="1"/>
  <c r="AY663" i="5" a="1"/>
  <c r="AX875" i="5" a="1"/>
  <c r="AX887" i="5" a="1"/>
  <c r="AX505" i="5" a="1"/>
  <c r="AX354" i="5" a="1"/>
  <c r="AX360" i="5" a="1"/>
  <c r="AX867" i="5" a="1"/>
  <c r="AX831" i="5" a="1"/>
  <c r="AX40" i="5" a="1"/>
  <c r="AX258" i="5" a="1"/>
  <c r="AX439" i="5" a="1"/>
  <c r="AX762" i="5" a="1"/>
  <c r="AX800" i="5" a="1"/>
  <c r="AX410" i="5" a="1"/>
  <c r="AX840" i="5" a="1"/>
  <c r="AX584" i="5" a="1"/>
  <c r="AX779" i="5" a="1"/>
  <c r="AX906" i="5" a="1"/>
  <c r="AX765" i="5" a="1"/>
  <c r="AX857" i="5" a="1"/>
  <c r="AY80" i="5" a="1"/>
  <c r="AY351" i="5" a="1"/>
  <c r="AY472" i="5" a="1"/>
  <c r="AY864" i="5" a="1"/>
  <c r="AY69" i="5" a="1"/>
  <c r="AY159" i="5" a="1"/>
  <c r="AY645" i="5" a="1"/>
  <c r="AY96" i="5" a="1"/>
  <c r="AY367" i="5" a="1"/>
  <c r="AY521" i="5" a="1"/>
  <c r="AY880" i="5" a="1"/>
  <c r="AY90" i="5" a="1"/>
  <c r="AY236" i="5" a="1"/>
  <c r="AY669" i="5" a="1"/>
  <c r="AX340" i="5" a="1"/>
  <c r="AX577" i="5" a="1"/>
  <c r="AY198" i="5" a="1"/>
  <c r="AY469" i="5" a="1"/>
  <c r="AY714" i="5" a="1"/>
  <c r="AY219" i="5" a="1"/>
  <c r="AY729" i="5" a="1"/>
  <c r="AY815" i="5" a="1"/>
  <c r="AY214" i="5" a="1"/>
  <c r="AY501" i="5" a="1"/>
  <c r="AY275" i="5" a="1"/>
  <c r="AY238" i="5" a="1"/>
  <c r="AY750" i="5" a="1"/>
  <c r="AY839" i="5" a="1"/>
  <c r="AX412" i="5" a="1"/>
  <c r="AX335" i="5" a="1"/>
  <c r="AX267" i="5" a="1"/>
  <c r="AY84" i="5" a="1"/>
  <c r="AY278" i="5" a="1"/>
  <c r="AY523" i="5" a="1"/>
  <c r="AY947" i="5" a="1"/>
  <c r="AY226" i="5" a="1"/>
  <c r="AY470" i="5" a="1"/>
  <c r="AY861" i="5" a="1"/>
  <c r="AY151" i="5" a="1"/>
  <c r="AY342" i="5" a="1"/>
  <c r="AY538" i="5" a="1"/>
  <c r="AX18" i="5" a="1"/>
  <c r="AX42" i="5" a="1"/>
  <c r="AX400" i="5" a="1"/>
  <c r="AX922" i="5" a="1"/>
  <c r="AX461" i="5" a="1"/>
  <c r="AX547" i="5" a="1"/>
  <c r="AX292" i="5" a="1"/>
  <c r="AX671" i="5" a="1"/>
  <c r="AX738" i="5" a="1"/>
  <c r="AX331" i="5" a="1"/>
  <c r="AY23" i="5" a="1"/>
  <c r="AY325" i="5" a="1"/>
  <c r="AY775" i="5" a="1"/>
  <c r="AY819" i="5" a="1"/>
  <c r="AY62" i="5" a="1"/>
  <c r="AY196" i="5" a="1"/>
  <c r="AY967" i="5" a="1"/>
  <c r="AY92" i="5" a="1"/>
  <c r="AY341" i="5" a="1"/>
  <c r="AY791" i="5" a="1"/>
  <c r="AY835" i="5" a="1"/>
  <c r="AY81" i="5" a="1"/>
  <c r="AY334" i="5" a="1"/>
  <c r="AX640" i="5" a="1"/>
  <c r="AX253" i="5" a="1"/>
  <c r="AX197" i="5" a="1"/>
  <c r="AX656" i="5" a="1"/>
  <c r="AX932" i="5" a="1"/>
  <c r="AX574" i="5" a="1"/>
  <c r="AY260" i="5" a="1"/>
  <c r="AY55" i="5" a="1"/>
  <c r="AX811" i="5" a="1"/>
  <c r="AX945" i="5" a="1"/>
  <c r="AY449" i="5" a="1"/>
  <c r="AY946" i="5" a="1"/>
  <c r="AY772" i="5" a="1"/>
  <c r="AY465" i="5" a="1"/>
  <c r="AY962" i="5" a="1"/>
  <c r="AX295" i="5" a="1"/>
  <c r="AX305" i="5" a="1"/>
  <c r="AX662" i="5" a="1"/>
  <c r="AX456" i="5" a="1"/>
  <c r="AX860" i="5" a="1"/>
  <c r="AX952" i="5" a="1"/>
  <c r="AY257" i="5" a="1"/>
  <c r="AY258" i="5" a="1"/>
  <c r="AY323" i="5" a="1"/>
  <c r="AY76" i="5" a="1"/>
  <c r="AX298" i="5" a="1"/>
  <c r="AX548" i="5" a="1"/>
  <c r="AY415" i="5" a="1"/>
  <c r="AY928" i="5" a="1"/>
  <c r="AY154" i="5" a="1"/>
  <c r="AY440" i="5" a="1"/>
  <c r="AY431" i="5" a="1"/>
  <c r="AY944" i="5" a="1"/>
  <c r="AY173" i="5" a="1"/>
  <c r="AY587" i="5" a="1"/>
  <c r="AX219" i="5" a="1"/>
  <c r="AY44" i="5" a="1"/>
  <c r="AY832" i="5" a="1"/>
  <c r="AY212" i="5" a="1"/>
  <c r="AY318" i="5" a="1"/>
  <c r="AY370" i="5" a="1"/>
  <c r="AY842" i="5" a="1"/>
  <c r="AX957" i="5" a="1"/>
  <c r="AX408" i="5" a="1"/>
  <c r="AX588" i="5" a="1"/>
  <c r="AY208" i="5" a="1"/>
  <c r="AY483" i="5" a="1"/>
  <c r="AY586" i="5" a="1"/>
  <c r="AY921" i="5" a="1"/>
  <c r="AY185" i="5" a="1"/>
  <c r="AY558" i="5" a="1"/>
  <c r="AY949" i="5" a="1"/>
  <c r="AY757" i="5" a="1"/>
  <c r="AY224" i="5" a="1"/>
  <c r="AY514" i="5" a="1"/>
  <c r="AY602" i="5" a="1"/>
  <c r="AY595" i="5" a="1"/>
  <c r="AY205" i="5" a="1"/>
  <c r="AY582" i="5" a="1"/>
  <c r="AY900" i="5" a="1"/>
  <c r="AY289" i="5" a="1"/>
  <c r="AY454" i="5" a="1"/>
  <c r="AY768" i="5" a="1"/>
  <c r="AY340" i="5" a="1"/>
  <c r="AY559" i="5" a="1"/>
  <c r="AY942" i="5" a="1"/>
  <c r="AY369" i="5" a="1"/>
  <c r="AY545" i="5" a="1"/>
  <c r="AY866" i="5" a="1"/>
  <c r="AX193" i="5" a="1"/>
  <c r="AX644" i="5" a="1"/>
  <c r="AY650" i="5" a="1"/>
  <c r="AY646" i="5" a="1"/>
  <c r="AY666" i="5" a="1"/>
  <c r="AY665" i="5" a="1"/>
  <c r="AY45" i="5" a="1"/>
  <c r="AY625" i="5" a="1"/>
  <c r="AY263" i="5" a="1"/>
  <c r="AY66" i="5" a="1"/>
  <c r="AY641" i="5" a="1"/>
  <c r="AY282" i="5" a="1"/>
  <c r="AX288" i="5" a="1"/>
  <c r="AX730" i="5" a="1"/>
  <c r="AX405" i="5" a="1"/>
  <c r="AY347" i="5" a="1"/>
  <c r="AY297" i="5" a="1"/>
  <c r="AY902" i="5" a="1"/>
  <c r="AY411" i="5" a="1"/>
  <c r="AY99" i="5" a="1"/>
  <c r="AY429" i="5" a="1"/>
  <c r="AY813" i="5" a="1"/>
  <c r="AX874" i="5" a="1"/>
  <c r="AX693" i="5" a="1"/>
  <c r="AY321" i="5" a="1"/>
  <c r="AY286" i="5" a="1"/>
  <c r="AY817" i="5" a="1"/>
  <c r="AY380" i="5" a="1"/>
  <c r="AY604" i="5" a="1"/>
  <c r="AY337" i="5" a="1"/>
  <c r="AY488" i="5" a="1"/>
  <c r="AY833" i="5" a="1"/>
  <c r="AY404" i="5" a="1"/>
  <c r="AY623" i="5" a="1"/>
  <c r="AY146" i="5" a="1"/>
  <c r="AY255" i="5" a="1"/>
  <c r="AY721" i="5" a="1"/>
  <c r="AY579" i="5" a="1"/>
  <c r="AY391" i="5" a="1"/>
  <c r="AY518" i="5" a="1"/>
  <c r="AY64" i="5" a="1"/>
  <c r="AY335" i="5" a="1"/>
  <c r="AY801" i="5" a="1"/>
  <c r="AY848" i="5" a="1"/>
  <c r="AY42" i="5" a="1"/>
  <c r="AY498" i="5" a="1"/>
  <c r="AY626" i="5" a="1"/>
  <c r="AY300" i="5" a="1"/>
  <c r="AY493" i="5" a="1"/>
  <c r="AY907" i="5" a="1"/>
  <c r="AY598" i="5" a="1"/>
  <c r="AY964" i="5" a="1"/>
  <c r="AY15" i="5" a="1"/>
  <c r="AY371" i="5" a="1"/>
  <c r="AY888" i="5" a="1"/>
  <c r="AY132" i="5" a="1"/>
  <c r="AY353" i="5" a="1"/>
  <c r="AY529" i="5" a="1"/>
  <c r="AY850" i="5" a="1"/>
  <c r="AY425" i="5" a="1"/>
  <c r="AY644" i="5" a="1"/>
  <c r="AY680" i="5" a="1"/>
  <c r="AY29" i="5" a="1"/>
  <c r="AY433" i="5" a="1"/>
  <c r="AY609" i="5" a="1"/>
  <c r="AY930" i="5" a="1"/>
  <c r="AX330" i="5" a="1"/>
  <c r="AX135" i="5" a="1"/>
  <c r="AX119" i="5" a="1"/>
  <c r="AX579" i="5" a="1"/>
  <c r="AY592" i="5" a="1"/>
  <c r="AY667" i="5" a="1"/>
  <c r="AY144" i="5" a="1"/>
  <c r="AY583" i="5" a="1"/>
  <c r="AY648" i="5" a="1"/>
  <c r="AY320" i="5" a="1"/>
  <c r="AY160" i="5" a="1"/>
  <c r="AY599" i="5" a="1"/>
  <c r="AY794" i="5" a="1"/>
  <c r="AY344" i="5" a="1"/>
  <c r="AY114" i="5" a="1"/>
  <c r="AY689" i="5" a="1"/>
  <c r="AY346" i="5" a="1"/>
  <c r="AY130" i="5" a="1"/>
  <c r="AY705" i="5" a="1"/>
  <c r="AY963" i="5" a="1"/>
  <c r="AY247" i="5" a="1"/>
  <c r="AY217" i="5" a="1"/>
  <c r="AY885" i="5" a="1"/>
  <c r="AX77" i="5" a="1"/>
  <c r="AX65" i="5" a="1"/>
  <c r="AX715" i="5" a="1"/>
  <c r="AX886" i="5" a="1"/>
  <c r="AY8" i="5" a="1"/>
  <c r="AY287" i="5" a="1"/>
  <c r="AY753" i="5" a="1"/>
  <c r="AY707" i="5" a="1"/>
  <c r="AY434" i="5" a="1"/>
  <c r="AY562" i="5" a="1"/>
  <c r="AY27" i="5" a="1"/>
  <c r="AY303" i="5" a="1"/>
  <c r="AY769" i="5" a="1"/>
  <c r="AY754" i="5" a="1"/>
  <c r="AY455" i="5" a="1"/>
  <c r="AY581" i="5" a="1"/>
  <c r="AY54" i="5" a="1"/>
  <c r="AY511" i="5" a="1"/>
  <c r="AY679" i="5" a="1"/>
  <c r="AY560" i="5" a="1"/>
  <c r="AY120" i="5" a="1"/>
  <c r="AY267" i="5" a="1"/>
  <c r="AY837" i="5" a="1"/>
  <c r="AY134" i="5" a="1"/>
  <c r="AY683" i="5" a="1"/>
  <c r="AY736" i="5" a="1"/>
  <c r="AY540" i="5" a="1"/>
  <c r="AX842" i="5" a="1"/>
  <c r="AX665" i="5" a="1"/>
  <c r="AY688" i="5" a="1"/>
  <c r="AY879" i="5" a="1"/>
  <c r="AY739" i="5" a="1"/>
  <c r="AY903" i="5" a="1"/>
  <c r="AY554" i="5" a="1"/>
  <c r="AY507" i="5" a="1"/>
  <c r="AY534" i="5" a="1"/>
  <c r="AY905" i="5" a="1"/>
  <c r="AY248" i="5" a="1"/>
  <c r="AY668" i="5" a="1"/>
  <c r="AY231" i="5" a="1"/>
  <c r="AY834" i="5" a="1"/>
  <c r="AY221" i="5" a="1"/>
  <c r="AY375" i="5" a="1"/>
  <c r="AY821" i="5" a="1"/>
  <c r="AY638" i="5" a="1"/>
  <c r="AY240" i="5" a="1"/>
  <c r="AY785" i="5" a="1"/>
  <c r="AY771" i="5" a="1"/>
  <c r="AY474" i="5" a="1"/>
  <c r="AY922" i="5" a="1"/>
  <c r="AY169" i="5" a="1"/>
  <c r="AY567" i="5" a="1"/>
  <c r="AY867" i="5" a="1"/>
  <c r="AY126" i="5" a="1"/>
  <c r="AY464" i="5" a="1"/>
  <c r="AY461" i="5" a="1"/>
  <c r="AY439" i="5" a="1"/>
  <c r="AY565" i="5" a="1"/>
  <c r="AY19" i="5" a="1"/>
  <c r="AY651" i="5" a="1"/>
  <c r="AY409" i="5" a="1"/>
  <c r="AY628" i="5" a="1"/>
  <c r="AY339" i="5" a="1"/>
  <c r="AY145" i="5" a="1"/>
  <c r="AY357" i="5" a="1"/>
  <c r="AY806" i="5" a="1"/>
  <c r="AY851" i="5" a="1"/>
  <c r="AY105" i="5" a="1"/>
  <c r="AY419" i="5" a="1"/>
  <c r="AY28" i="5" a="1"/>
  <c r="AY183" i="5" a="1"/>
  <c r="AY350" i="5" a="1"/>
  <c r="AY931" i="5" a="1"/>
  <c r="AY202" i="5" a="1"/>
  <c r="AY422" i="5" a="1"/>
  <c r="AY802" i="5" a="1"/>
  <c r="AY74" i="5" a="1"/>
  <c r="AY179" i="5" a="1"/>
  <c r="AY653" i="5" a="1"/>
  <c r="AY188" i="5" a="1"/>
  <c r="AY919" i="5" a="1"/>
  <c r="AY492" i="5" a="1"/>
  <c r="AY716" i="5" a="1"/>
  <c r="AY684" i="5" a="1"/>
  <c r="AY230" i="5" a="1"/>
  <c r="AY20" i="5" a="1"/>
  <c r="AY555" i="5" a="1"/>
  <c r="AY209" i="5" a="1"/>
  <c r="AY774" i="5" a="1"/>
  <c r="AY859" i="5" a="1"/>
  <c r="AY305" i="5" a="1"/>
  <c r="AY486" i="5" a="1"/>
  <c r="AY800" i="5" a="1"/>
  <c r="AY361" i="5" a="1"/>
  <c r="AY580" i="5" a="1"/>
  <c r="AY966" i="5" a="1"/>
  <c r="AY36" i="5" a="1"/>
  <c r="AY517" i="5" a="1"/>
  <c r="AY632" i="5" a="1"/>
  <c r="AY298" i="5" a="1"/>
  <c r="AY881" i="5" a="1"/>
  <c r="AY11" i="5" a="1"/>
  <c r="AY349" i="5" a="1"/>
  <c r="AY608" i="5" a="1"/>
  <c r="AY428" i="5" a="1"/>
  <c r="AY652" i="5" a="1"/>
  <c r="AY723" i="5" a="1"/>
  <c r="AY556" i="5" a="1"/>
  <c r="AY241" i="5" a="1"/>
  <c r="AY756" i="5" a="1"/>
  <c r="AY767" i="5" a="1"/>
  <c r="AY476" i="5" a="1"/>
  <c r="AY490" i="5" a="1"/>
  <c r="AY269" i="5" a="1"/>
  <c r="AY116" i="5" a="1"/>
  <c r="AY917" i="5" a="1"/>
  <c r="AY313" i="5" a="1"/>
  <c r="AY918" i="5" a="1"/>
  <c r="AY372" i="5" a="1"/>
  <c r="AY573" i="5" a="1"/>
  <c r="AY796" i="5" a="1"/>
  <c r="AX562" i="5" a="1"/>
  <c r="AY923" i="5" a="1"/>
  <c r="AY86" i="5" a="1"/>
  <c r="AY844" i="5" a="1"/>
  <c r="AY102" i="5" a="1"/>
  <c r="AY929" i="5" a="1"/>
  <c r="AY904" i="5" a="1"/>
  <c r="AY759" i="5" a="1"/>
  <c r="AY444" i="5" a="1"/>
  <c r="AY943" i="5" a="1"/>
  <c r="AY354" i="5" a="1"/>
  <c r="AY795" i="5" a="1"/>
  <c r="AY471" i="5" a="1"/>
  <c r="AY432" i="5" a="1"/>
  <c r="AY926" i="5" a="1"/>
  <c r="AY642" i="5" a="1"/>
  <c r="AY319" i="5" a="1"/>
  <c r="AY743" i="5" a="1"/>
  <c r="AY789" i="5" a="1"/>
  <c r="AY18" i="5" a="1"/>
  <c r="AY519" i="5" a="1"/>
  <c r="AY399" i="5" a="1"/>
  <c r="AY814" i="5" a="1"/>
  <c r="AY195" i="5" a="1"/>
  <c r="AY710" i="5" a="1"/>
  <c r="AY787" i="5" a="1"/>
  <c r="AY168" i="5" a="1"/>
  <c r="AY446" i="5" a="1"/>
  <c r="AY887" i="5" a="1"/>
  <c r="AY865" i="5" a="1"/>
  <c r="AY187" i="5" a="1"/>
  <c r="AY854" i="5" a="1"/>
  <c r="AY458" i="5" a="1"/>
  <c r="AY589" i="5" a="1"/>
  <c r="AY72" i="5" a="1"/>
  <c r="AY779" i="5" a="1"/>
  <c r="AY119" i="5" a="1"/>
  <c r="AY387" i="5" a="1"/>
  <c r="AY682" i="5" a="1"/>
  <c r="AY153" i="5" a="1"/>
  <c r="AY686" i="5" a="1"/>
  <c r="AY744" i="5" a="1"/>
  <c r="AY111" i="5" a="1"/>
  <c r="AY283" i="5" a="1"/>
  <c r="AY619" i="5" a="1"/>
  <c r="AY276" i="5" a="1"/>
  <c r="AY793" i="5" a="1"/>
  <c r="AY878" i="5" a="1"/>
  <c r="AY65" i="5" a="1"/>
  <c r="AY270" i="5" a="1"/>
  <c r="AY420" i="5" a="1"/>
  <c r="AY552" i="5" a="1"/>
  <c r="AY93" i="5" a="1"/>
  <c r="AY264" i="5" a="1"/>
  <c r="AY674" i="5" a="1"/>
  <c r="AX191" i="5" a="1"/>
  <c r="AY57" i="5" a="1"/>
  <c r="AY959" i="5" a="1"/>
  <c r="AY82" i="5" a="1"/>
  <c r="AY481" i="5" a="1"/>
  <c r="AY657" i="5" a="1"/>
  <c r="AY306" i="5" a="1"/>
  <c r="AY810" i="5" a="1"/>
  <c r="AY924" i="5" a="1"/>
  <c r="AY162" i="5" a="1"/>
  <c r="AY271" i="5" a="1"/>
  <c r="AY737" i="5" a="1"/>
  <c r="AY643" i="5" a="1"/>
  <c r="AY410" i="5" a="1"/>
  <c r="AY541" i="5" a="1"/>
  <c r="AY222" i="5" a="1"/>
  <c r="AY734" i="5" a="1"/>
  <c r="AY823" i="5" a="1"/>
  <c r="AY315" i="5" a="1"/>
  <c r="AY124" i="5" a="1"/>
  <c r="AY261" i="5" a="1"/>
  <c r="AY733" i="5" a="1"/>
  <c r="AY21" i="5" a="1"/>
  <c r="AY482" i="5" a="1"/>
  <c r="AY610" i="5" a="1"/>
  <c r="AY115" i="5" a="1"/>
  <c r="AY829" i="5" a="1"/>
  <c r="AY138" i="5" a="1"/>
  <c r="AY304" i="5" a="1"/>
  <c r="AY717" i="5" a="1"/>
  <c r="AY142" i="5" a="1"/>
  <c r="AY600" i="5" a="1"/>
  <c r="AY291" i="5" a="1"/>
  <c r="AY617" i="5" a="1"/>
  <c r="AY678" i="5" a="1"/>
  <c r="AY402" i="5" a="1"/>
  <c r="AY424" i="5" a="1"/>
  <c r="AY395" i="5" a="1"/>
  <c r="AY730" i="5" a="1"/>
  <c r="AY197" i="5" a="1"/>
  <c r="AY957" i="5" a="1"/>
  <c r="AY356" i="5" a="1"/>
  <c r="AY958" i="5" a="1"/>
  <c r="AY412" i="5" a="1"/>
  <c r="AY403" i="5" a="1"/>
  <c r="AY265" i="5" a="1"/>
  <c r="AY110" i="5" a="1"/>
  <c r="AY430" i="5" a="1"/>
  <c r="AY505" i="5" a="1"/>
  <c r="AY210" i="5" a="1"/>
  <c r="AY438" i="5" a="1"/>
  <c r="AY845" i="5" a="1"/>
  <c r="AY426" i="5" a="1"/>
  <c r="AY836" i="5" a="1"/>
  <c r="AY860" i="5" a="1"/>
  <c r="AY51" i="5" a="1"/>
  <c r="AY731" i="5" a="1"/>
  <c r="AY107" i="5" a="1"/>
  <c r="AY825" i="5" a="1"/>
  <c r="AY697" i="5" a="1"/>
  <c r="AY703" i="5" a="1"/>
  <c r="AY764" i="5" a="1"/>
  <c r="AY333" i="5" a="1"/>
  <c r="AY453" i="5" a="1"/>
  <c r="AY294" i="5" a="1"/>
  <c r="AY856" i="5" a="1"/>
  <c r="AY246" i="5" a="1"/>
  <c r="AY777" i="5" a="1"/>
  <c r="AY862" i="5" a="1"/>
  <c r="AY445" i="5" a="1"/>
  <c r="AY364" i="5" a="1"/>
  <c r="AY588" i="5" a="1"/>
  <c r="AY382" i="5" a="1"/>
  <c r="AY243" i="5" a="1"/>
  <c r="AY163" i="5" a="1"/>
  <c r="AY277" i="5" a="1"/>
  <c r="AY180" i="5" a="1"/>
  <c r="AY177" i="5" a="1"/>
  <c r="AY616" i="5" a="1"/>
  <c r="AY252" i="5" a="1"/>
  <c r="AY634" i="5" a="1"/>
  <c r="AY530" i="5" a="1"/>
  <c r="AY413" i="5" a="1"/>
  <c r="AY869" i="5" a="1"/>
  <c r="AY712" i="5" a="1"/>
  <c r="AY597" i="5" a="1"/>
  <c r="AY584" i="5" a="1"/>
  <c r="AY104" i="5" a="1"/>
  <c r="AY543" i="5" a="1"/>
  <c r="AY61" i="5" a="1"/>
  <c r="AY571" i="5" a="1"/>
  <c r="AY43" i="5" a="1"/>
  <c r="AY293" i="5" a="1"/>
  <c r="AY618" i="5" a="1"/>
  <c r="AY9" i="5" a="1"/>
  <c r="AY601" i="5" a="1"/>
  <c r="AY128" i="5" a="1"/>
  <c r="AY373" i="5" a="1"/>
  <c r="AY698" i="5" a="1"/>
  <c r="AY233" i="5" a="1"/>
  <c r="AY751" i="5" a="1"/>
  <c r="AY189" i="5" a="1"/>
  <c r="AY566" i="5" a="1"/>
  <c r="AY952" i="5" a="1"/>
  <c r="AY778" i="5" a="1"/>
  <c r="AY360" i="5" a="1"/>
  <c r="AY182" i="5" a="1"/>
  <c r="AY494" i="5" a="1"/>
  <c r="AY906" i="5" a="1"/>
  <c r="AY940" i="5" a="1"/>
  <c r="AY292" i="5" a="1"/>
  <c r="AY894" i="5" a="1"/>
  <c r="AY10" i="5" a="1"/>
  <c r="AY417" i="5" a="1"/>
  <c r="AY593" i="5" a="1"/>
  <c r="AY914" i="5" a="1"/>
  <c r="AY508" i="5" a="1"/>
  <c r="AY732" i="5" a="1"/>
  <c r="AY98" i="5" a="1"/>
  <c r="AY497" i="5" a="1"/>
  <c r="AY673" i="5" a="1"/>
  <c r="AY327" i="5" a="1"/>
  <c r="AY820" i="5" a="1"/>
  <c r="AY262" i="5" a="1"/>
  <c r="AY649" i="5" a="1"/>
  <c r="AY603" i="5" a="1"/>
  <c r="AY510" i="5" a="1"/>
  <c r="AY89" i="5" a="1"/>
  <c r="AY355" i="5" a="1"/>
  <c r="AY460" i="5" a="1"/>
  <c r="AY937" i="5" a="1"/>
  <c r="AY176" i="5" a="1"/>
  <c r="AY447" i="5" a="1"/>
  <c r="AY615" i="5" a="1"/>
  <c r="AY960" i="5" a="1"/>
  <c r="AY897" i="5" a="1"/>
  <c r="AY32" i="5" a="1"/>
  <c r="AY365" i="5" a="1"/>
  <c r="AY672" i="5" a="1"/>
  <c r="AY70" i="5" a="1"/>
  <c r="AY193" i="5" a="1"/>
  <c r="AY695" i="5" a="1"/>
  <c r="AY624" i="5" a="1"/>
  <c r="AY139" i="5" a="1"/>
  <c r="AY363" i="5" a="1"/>
  <c r="AY858" i="5" a="1"/>
  <c r="AY563" i="5" a="1"/>
  <c r="AY266" i="5" a="1"/>
  <c r="AY780" i="5" a="1"/>
  <c r="AY808" i="5" a="1"/>
  <c r="AY68" i="5" a="1"/>
  <c r="AY758" i="5" a="1"/>
  <c r="AY843" i="5" a="1"/>
  <c r="AY17" i="5" a="1"/>
  <c r="AY522" i="5" a="1"/>
  <c r="AY927" i="5" a="1"/>
  <c r="AY332" i="5" a="1"/>
  <c r="AY939" i="5" a="1"/>
  <c r="AY129" i="5" a="1"/>
  <c r="AY480" i="5" a="1"/>
  <c r="AY547" i="5" a="1"/>
  <c r="AY259" i="5" a="1"/>
  <c r="AY700" i="5" a="1"/>
  <c r="AY37" i="5" a="1"/>
  <c r="AY621" i="5" a="1"/>
  <c r="AY101" i="5" a="1"/>
  <c r="AY677" i="5" a="1"/>
  <c r="AY525" i="5" a="1"/>
  <c r="AY516" i="5" a="1"/>
  <c r="AY591" i="5" a="1"/>
  <c r="AY442" i="5" a="1"/>
  <c r="AY331" i="5" a="1"/>
  <c r="AY504" i="5" a="1"/>
  <c r="AY499" i="5" a="1"/>
  <c r="AY376" i="5" a="1"/>
  <c r="AY828" i="5" a="1"/>
  <c r="AY158" i="5" a="1"/>
  <c r="AY694" i="5" a="1"/>
  <c r="AY755" i="5" a="1"/>
  <c r="AY398" i="5" a="1"/>
  <c r="AY281" i="5" a="1"/>
  <c r="AY798" i="5" a="1"/>
  <c r="AY886" i="5" a="1"/>
  <c r="AY553" i="5" a="1"/>
  <c r="AY659" i="5" a="1"/>
  <c r="AY234" i="5" a="1"/>
  <c r="AY872" i="5" a="1"/>
  <c r="AY268" i="5" a="1"/>
  <c r="AY875" i="5" a="1"/>
  <c r="AY329" i="5" a="1"/>
  <c r="AY934" i="5" a="1"/>
  <c r="AY122" i="5" a="1"/>
  <c r="AY701" i="5" a="1"/>
  <c r="AY78" i="5" a="1"/>
  <c r="AY137" i="5" a="1"/>
  <c r="AY568" i="5" a="1"/>
  <c r="AY742" i="5" a="1"/>
  <c r="AY748" i="5" a="1"/>
  <c r="AY804" i="5" a="1"/>
  <c r="AY311" i="5" a="1"/>
  <c r="AY812" i="5" a="1"/>
  <c r="AY477" i="5" a="1"/>
  <c r="AY418" i="5" a="1"/>
  <c r="AY546" i="5" a="1"/>
  <c r="AY220" i="5" a="1"/>
  <c r="AY273" i="5" a="1"/>
  <c r="AY63" i="5" a="1"/>
  <c r="AY38" i="5" a="1"/>
  <c r="AY605" i="5" a="1"/>
  <c r="AY301" i="5" a="1"/>
  <c r="AY766" i="5" a="1"/>
  <c r="AY585" i="5" a="1"/>
  <c r="AY551" i="5" a="1"/>
  <c r="AY280" i="5" a="1"/>
  <c r="AY631" i="5" a="1"/>
  <c r="AY384" i="5" a="1"/>
  <c r="AY639" i="5" a="1"/>
  <c r="AY670" i="5" a="1"/>
  <c r="AY838" i="5" a="1"/>
  <c r="AY326" i="5" a="1"/>
  <c r="AY570" i="5" a="1"/>
  <c r="AY537" i="5" a="1"/>
  <c r="AY157" i="5" a="1"/>
  <c r="AY749" i="5" a="1"/>
  <c r="AY799" i="5" a="1"/>
  <c r="AY792" i="5" a="1"/>
  <c r="AY720" i="5" a="1"/>
  <c r="AY569" i="5" a="1"/>
  <c r="AY782" i="5" a="1"/>
  <c r="AY79" i="5" a="1"/>
  <c r="AY330" i="5" a="1"/>
  <c r="AY359" i="5" a="1"/>
  <c r="AY760" i="5" a="1"/>
  <c r="AY484" i="5" a="1"/>
  <c r="AY251" i="5" a="1"/>
  <c r="AY544" i="5" a="1"/>
  <c r="AY121" i="5" a="1"/>
  <c r="AY135" i="5" a="1"/>
  <c r="AY368" i="5" a="1"/>
  <c r="AY52" i="5" a="1"/>
  <c r="AY374" i="5" a="1"/>
  <c r="AY691" i="5" a="1"/>
  <c r="AY211" i="5" a="1"/>
  <c r="AY811" i="5" a="1"/>
  <c r="AY654" i="5" a="1"/>
  <c r="AY660" i="5" a="1"/>
  <c r="AY719" i="5" a="1"/>
  <c r="AY310" i="5" a="1"/>
  <c r="AY502" i="5" a="1"/>
  <c r="AY550" i="5" a="1"/>
  <c r="AY393" i="5" a="1"/>
  <c r="AY407" i="5" a="1"/>
  <c r="AY466" i="5" a="1"/>
  <c r="AY345" i="5" a="1"/>
  <c r="AY564" i="5" a="1"/>
  <c r="AY950" i="5" a="1"/>
  <c r="AY681" i="5" a="1"/>
  <c r="AY452" i="5" a="1"/>
  <c r="AY671" i="5" a="1"/>
  <c r="AY884" i="5" a="1"/>
  <c r="AY892" i="5" a="1"/>
  <c r="AY596" i="5" a="1"/>
  <c r="AY308" i="5" a="1"/>
  <c r="AY910" i="5" a="1"/>
  <c r="AY322" i="5" a="1"/>
  <c r="AY378" i="5" a="1"/>
  <c r="AY113" i="5" a="1"/>
  <c r="AY31" i="5" a="1"/>
  <c r="AY656" i="5" a="1"/>
  <c r="AY206" i="5" a="1"/>
  <c r="AY807" i="5" a="1"/>
  <c r="AY783" i="5" a="1"/>
  <c r="AY22" i="5" a="1"/>
  <c r="AY746" i="5" a="1"/>
  <c r="AY164" i="5" a="1"/>
  <c r="AY450" i="5" a="1"/>
  <c r="AY46" i="5" a="1"/>
  <c r="AY190" i="5" a="1"/>
  <c r="AY148" i="5" a="1"/>
  <c r="AY487" i="5" a="1"/>
  <c r="AY745" i="5" a="1"/>
  <c r="AY637" i="5" a="1"/>
  <c r="AY916" i="5" a="1"/>
  <c r="AY406" i="5" a="1"/>
  <c r="AY309" i="5" a="1"/>
  <c r="AY622" i="5" a="1"/>
  <c r="AY13" i="5" a="1"/>
  <c r="AY256" i="5" a="1"/>
  <c r="AY118" i="5" a="1"/>
  <c r="AY191" i="5" a="1"/>
  <c r="AY709" i="5" a="1"/>
  <c r="AY388" i="5" a="1"/>
  <c r="AY896" i="5" a="1"/>
  <c r="AY690" i="5" a="1"/>
  <c r="AY747" i="5" a="1"/>
  <c r="AY473" i="5" a="1"/>
  <c r="AY699" i="5" a="1"/>
  <c r="AY915" i="5" a="1"/>
  <c r="AY765" i="5" a="1"/>
  <c r="AY925" i="5" a="1"/>
  <c r="AY328" i="5" a="1"/>
  <c r="AY253" i="5" a="1"/>
  <c r="AY496" i="5" a="1"/>
  <c r="AY868" i="5" a="1"/>
  <c r="AY136" i="5" a="1"/>
  <c r="AY186" i="5" a="1"/>
  <c r="AY715" i="5" a="1"/>
  <c r="AY285" i="5" a="1"/>
  <c r="AY97" i="5" a="1"/>
  <c r="AY392" i="5" a="1"/>
  <c r="AY181" i="5" a="1"/>
  <c r="AY491" i="5" a="1"/>
  <c r="AY302" i="5" a="1"/>
  <c r="AY485" i="5" a="1"/>
  <c r="AY827" i="5" a="1"/>
  <c r="AY201" i="5" a="1"/>
  <c r="AY295" i="5" a="1"/>
  <c r="AY762" i="5" a="1"/>
  <c r="AY218" i="5" a="1"/>
  <c r="AY358" i="5" a="1"/>
  <c r="AY386" i="5" a="1"/>
  <c r="AY542" i="5" a="1"/>
  <c r="AY317" i="5" a="1"/>
  <c r="AY77" i="5" a="1"/>
  <c r="AY658" i="5" a="1"/>
  <c r="AY30" i="5" a="1"/>
  <c r="AY938" i="5" a="1"/>
  <c r="AY94" i="5" a="1"/>
  <c r="AY572" i="5" a="1"/>
  <c r="AY840" i="5" a="1"/>
  <c r="AY945" i="5" a="1"/>
  <c r="AY549" i="5" a="1"/>
  <c r="AY462" i="5" a="1"/>
  <c r="AY876" i="5" a="1"/>
  <c r="AY533" i="5" a="1"/>
  <c r="AY590" i="5" a="1"/>
  <c r="AY953" i="5" a="1"/>
  <c r="AY394" i="5" a="1"/>
  <c r="AY527" i="5" a="1"/>
  <c r="AY106" i="5" a="1"/>
  <c r="AY685" i="5" a="1"/>
  <c r="AY53" i="5" a="1"/>
  <c r="AY503" i="5" a="1"/>
  <c r="AY629" i="5" a="1"/>
  <c r="AY155" i="5" a="1"/>
  <c r="AY874" i="5" a="1"/>
  <c r="AY416" i="5" a="1"/>
  <c r="AY390" i="5" a="1"/>
  <c r="AY414" i="5" a="1"/>
  <c r="AY175" i="5" a="1"/>
  <c r="AY225" i="5" a="1"/>
  <c r="AY312" i="5" a="1"/>
  <c r="AY60" i="5" a="1"/>
  <c r="AY664" i="5" a="1"/>
  <c r="AY125" i="5" a="1"/>
  <c r="AY16" i="5" a="1"/>
  <c r="AY314" i="5" a="1"/>
  <c r="AY574" i="5" a="1"/>
  <c r="AY889" i="5" a="1"/>
  <c r="AY633" i="5" a="1"/>
  <c r="AY849" i="5" a="1"/>
  <c r="AY954" i="5" a="1"/>
  <c r="AY776" i="5" a="1"/>
  <c r="AY846" i="5" a="1"/>
  <c r="AY655" i="5" a="1"/>
  <c r="AY170" i="5" a="1"/>
  <c r="AY576" i="5" a="1"/>
  <c r="AY67" i="5" a="1"/>
  <c r="AY237" i="5" a="1"/>
  <c r="AY467" i="5" a="1"/>
  <c r="AY908" i="5" a="1"/>
  <c r="AY254" i="5" a="1"/>
  <c r="AY536" i="5" a="1"/>
  <c r="AY613" i="5" a="1"/>
  <c r="AY71" i="5" a="1"/>
  <c r="AY675" i="5" a="1"/>
  <c r="AY338" i="5" a="1"/>
  <c r="AY435" i="5" a="1"/>
  <c r="AY478" i="5" a="1"/>
  <c r="AY803" i="5" a="1"/>
  <c r="AY873" i="5" a="1"/>
  <c r="AY83" i="5" a="1"/>
  <c r="AY324" i="5" a="1"/>
  <c r="AY526" i="5" a="1"/>
  <c r="AY741" i="5" a="1"/>
  <c r="AY437" i="5" a="1"/>
  <c r="AY607" i="5" a="1"/>
  <c r="AY932" i="5" a="1"/>
  <c r="AY400" i="5" a="1"/>
  <c r="AY112" i="5" a="1"/>
  <c r="AY184" i="5" a="1"/>
  <c r="AY961" i="5" a="1"/>
  <c r="AY692" i="5" a="1"/>
  <c r="AY100" i="5" a="1"/>
  <c r="AY239" i="5" a="1"/>
  <c r="AY192" i="5" a="1"/>
  <c r="AY857" i="5" a="1"/>
  <c r="AY513" i="5" a="1"/>
  <c r="AY232" i="5" a="1"/>
  <c r="AY913" i="5" a="1"/>
  <c r="AY203" i="5" a="1"/>
  <c r="AY73" i="5" a="1"/>
  <c r="AY531" i="5" a="1"/>
  <c r="AY91" i="5" a="1"/>
  <c r="AY152" i="5" a="1"/>
  <c r="AY575" i="5" a="1"/>
  <c r="AY636" i="5" a="1"/>
  <c r="AY735" i="5" a="1"/>
  <c r="AY724" i="5" a="1"/>
  <c r="AY824" i="5" a="1"/>
  <c r="AY557" i="5" a="1"/>
  <c r="AY381" i="5" a="1"/>
  <c r="AY228" i="5" a="1"/>
  <c r="AY174" i="5" a="1"/>
  <c r="AY165" i="5" a="1"/>
  <c r="AY738" i="5" a="1"/>
  <c r="AY35" i="5" a="1"/>
  <c r="AY704" i="5" a="1"/>
  <c r="AY901" i="5" a="1"/>
  <c r="AY147" i="5" a="1"/>
  <c r="AY863" i="5" a="1"/>
  <c r="AY726" i="5" a="1"/>
  <c r="AY7" i="5" a="1"/>
  <c r="AY635" i="5" a="1"/>
  <c r="AY441" i="5" a="1"/>
  <c r="AY852" i="5" a="1"/>
  <c r="AY500" i="5" a="1"/>
  <c r="AY131" i="5" a="1"/>
  <c r="AY847" i="5" a="1"/>
  <c r="AY242" i="5" a="1"/>
  <c r="AY877" i="5" a="1"/>
  <c r="AY172" i="5" a="1"/>
  <c r="AY936" i="5" a="1"/>
  <c r="AY612" i="5" a="1"/>
  <c r="AY535" i="5" a="1"/>
  <c r="AY594" i="5" a="1"/>
  <c r="AY123" i="5" a="1"/>
  <c r="AY299" i="5" a="1"/>
  <c r="AY841" i="5" a="1"/>
  <c r="AY140" i="5" a="1"/>
  <c r="AY728" i="5" a="1"/>
  <c r="AY41" i="5" a="1"/>
  <c r="AY532" i="5" a="1"/>
  <c r="AY951" i="5" a="1"/>
  <c r="AY377" i="5" a="1"/>
  <c r="AY509" i="5" a="1"/>
  <c r="AY818" i="5" a="1"/>
  <c r="AY456" i="5" a="1"/>
  <c r="AY448" i="5" a="1"/>
  <c r="AY662" i="5" a="1"/>
  <c r="AY718" i="5" a="1"/>
  <c r="AY274" i="5" a="1"/>
  <c r="AY706" i="5" a="1"/>
  <c r="AY640" i="5" a="1"/>
  <c r="AY614" i="5" a="1"/>
  <c r="AY578" i="5" a="1"/>
  <c r="AY781" i="5" a="1"/>
  <c r="AY235" i="5" a="1"/>
  <c r="AY831" i="5" a="1"/>
  <c r="AY826" i="5" a="1"/>
  <c r="AY763" i="5" a="1"/>
  <c r="AY296" i="5" a="1"/>
  <c r="AY352" i="5" a="1"/>
  <c r="AY316" i="5" a="1"/>
  <c r="AY711" i="5" a="1"/>
  <c r="AY727" i="5" a="1"/>
  <c r="AY475" i="5" a="1"/>
  <c r="AY307" i="5" a="1"/>
  <c r="AY786" i="5" a="1"/>
  <c r="AY229" i="5" a="1"/>
  <c r="AY912" i="5" a="1"/>
  <c r="AY133" i="5" a="1"/>
  <c r="AY213" i="5" a="1"/>
  <c r="AY383" i="5" a="1"/>
  <c r="AY109" i="5" a="1"/>
  <c r="AY463" i="5" a="1"/>
  <c r="AY56" i="5" a="1"/>
  <c r="AY87" i="5" a="1"/>
  <c r="AY421" i="5" a="1"/>
  <c r="AY161" i="5" a="1"/>
  <c r="AY451" i="5" a="1"/>
  <c r="AY156" i="5" a="1"/>
  <c r="AY150" i="5" a="1"/>
  <c r="AY290" i="5" a="1"/>
  <c r="AY627" i="5" a="1"/>
  <c r="AY459" i="5" a="1"/>
  <c r="AY606" i="5" a="1"/>
  <c r="AY713" i="5" a="1"/>
  <c r="AY245" i="5" a="1"/>
  <c r="AY108" i="5" a="1"/>
  <c r="AY809" i="5" a="1"/>
  <c r="AY871" i="5" a="1"/>
  <c r="AY855" i="5" a="1"/>
  <c r="AY911" i="5" a="1"/>
  <c r="AY40" i="5" a="1"/>
  <c r="AY117" i="5" a="1"/>
  <c r="AY693" i="5" a="1"/>
  <c r="AY59" i="5" a="1"/>
  <c r="AY752" i="5" a="1"/>
  <c r="AY941" i="5" a="1"/>
  <c r="AY790" i="5" a="1"/>
  <c r="AY548" i="5" a="1"/>
  <c r="AY288" i="5" a="1"/>
  <c r="AY227" i="5" a="1"/>
  <c r="AY166" i="5" a="1"/>
  <c r="AY770" i="5" a="1"/>
  <c r="AY167" i="5" a="1"/>
  <c r="AY933" i="5" a="1"/>
  <c r="AY149" i="5" a="1"/>
  <c r="AY725" i="5" a="1"/>
  <c r="AY204" i="5" a="1"/>
  <c r="AY528" i="5" a="1"/>
  <c r="AY366" i="5" a="1"/>
  <c r="AY348" i="5" a="1"/>
  <c r="AY955" i="5" a="1"/>
  <c r="AY362" i="5" a="1"/>
  <c r="AY423" i="5" a="1"/>
  <c r="AY171" i="5" a="1"/>
  <c r="AY890" i="5" a="1"/>
  <c r="AY127" i="5" a="1"/>
  <c r="AY920" i="5" a="1"/>
  <c r="AY343" i="5" a="1"/>
  <c r="AY515" i="5" a="1"/>
  <c r="AY630" i="5" a="1"/>
  <c r="AY805" i="5" a="1"/>
  <c r="AY199" i="5" a="1"/>
  <c r="AY39" i="5" a="1"/>
  <c r="AY661" i="5" a="1"/>
  <c r="AY722" i="5" a="1"/>
  <c r="AY935" i="5" a="1"/>
  <c r="AY200" i="5" a="1"/>
  <c r="AY336" i="5" a="1"/>
  <c r="AY396" i="5" a="1"/>
  <c r="AY215" i="5" a="1"/>
  <c r="AY702" i="5" a="1"/>
  <c r="AY761" i="5" a="1"/>
  <c r="AY436" i="5" a="1"/>
  <c r="AY788" i="5" a="1"/>
  <c r="AY909" i="5" a="1"/>
  <c r="AY797" i="5" a="1"/>
  <c r="AY893" i="5" a="1"/>
  <c r="AY520" i="5" a="1"/>
  <c r="AY965" i="5" a="1"/>
  <c r="AY457" i="5" a="1"/>
  <c r="AY620" i="5" a="1"/>
  <c r="AY853" i="5" a="1"/>
  <c r="AY284" i="5" a="1"/>
  <c r="AY379" i="5" a="1"/>
  <c r="AY506" i="5" a="1"/>
  <c r="AY397" i="5" a="1"/>
  <c r="AY34" i="5" a="1"/>
  <c r="AY676" i="5" a="1"/>
  <c r="AY216" i="5" a="1"/>
  <c r="AY272" i="5" a="1"/>
  <c r="AY427" i="5" a="1"/>
  <c r="AY249" i="5" a="1"/>
  <c r="AY58" i="5" a="1"/>
  <c r="AY524" i="5" a="1"/>
  <c r="AY895" i="5" a="1"/>
  <c r="AY891" i="5" a="1"/>
  <c r="AY870" i="5" a="1"/>
  <c r="AY279" i="5" a="1"/>
  <c r="AY95" i="5" a="1"/>
  <c r="AY250" i="5" a="1"/>
  <c r="AY773" i="5" a="1"/>
  <c r="AY88" i="5" a="1"/>
  <c r="AY740" i="5" a="1"/>
  <c r="AY85" i="5" a="1"/>
  <c r="AY141" i="5" a="1"/>
  <c r="AY443" i="5" a="1"/>
  <c r="AY194" i="5" a="1"/>
  <c r="AY816" i="5" a="1"/>
  <c r="AY956" i="5" a="1"/>
  <c r="AY178" i="5" a="1"/>
  <c r="AY539" i="5" a="1"/>
  <c r="AY143" i="5" a="1"/>
  <c r="AY143" i="5" l="1"/>
  <c r="AY539" i="5"/>
  <c r="AY178" i="5"/>
  <c r="AY956" i="5"/>
  <c r="AY816" i="5"/>
  <c r="AY194" i="5"/>
  <c r="AY443" i="5"/>
  <c r="AY141" i="5"/>
  <c r="AY85" i="5"/>
  <c r="AY740" i="5"/>
  <c r="AY88" i="5"/>
  <c r="AY773" i="5"/>
  <c r="AY250" i="5"/>
  <c r="AY95" i="5"/>
  <c r="AY279" i="5"/>
  <c r="AY870" i="5"/>
  <c r="AY891" i="5"/>
  <c r="AY895" i="5"/>
  <c r="AY524" i="5"/>
  <c r="AY58" i="5"/>
  <c r="AY249" i="5"/>
  <c r="AY427" i="5"/>
  <c r="AY272" i="5"/>
  <c r="AY216" i="5"/>
  <c r="AY676" i="5"/>
  <c r="AY34" i="5"/>
  <c r="AY397" i="5"/>
  <c r="AY506" i="5"/>
  <c r="AY379" i="5"/>
  <c r="AY284" i="5"/>
  <c r="AY853" i="5"/>
  <c r="AY620" i="5"/>
  <c r="AY457" i="5"/>
  <c r="AY965" i="5"/>
  <c r="AY520" i="5"/>
  <c r="AY893" i="5"/>
  <c r="AY797" i="5"/>
  <c r="AY909" i="5"/>
  <c r="AY788" i="5"/>
  <c r="AY436" i="5"/>
  <c r="AY761" i="5"/>
  <c r="AY702" i="5"/>
  <c r="AY215" i="5"/>
  <c r="AY396" i="5"/>
  <c r="AY336" i="5"/>
  <c r="AY200" i="5"/>
  <c r="AY935" i="5"/>
  <c r="AY722" i="5"/>
  <c r="AY661" i="5"/>
  <c r="AY39" i="5"/>
  <c r="AY199" i="5"/>
  <c r="AY805" i="5"/>
  <c r="AY630" i="5"/>
  <c r="AY515" i="5"/>
  <c r="AY343" i="5"/>
  <c r="AY920" i="5"/>
  <c r="AY127" i="5"/>
  <c r="AY890" i="5"/>
  <c r="AY171" i="5"/>
  <c r="AY423" i="5"/>
  <c r="AY362" i="5"/>
  <c r="AY955" i="5"/>
  <c r="AY348" i="5"/>
  <c r="AY366" i="5"/>
  <c r="AY528" i="5"/>
  <c r="AY204" i="5"/>
  <c r="AY725" i="5"/>
  <c r="AY149" i="5"/>
  <c r="AY933" i="5"/>
  <c r="AY167" i="5"/>
  <c r="AY770" i="5"/>
  <c r="AY166" i="5"/>
  <c r="AY227" i="5"/>
  <c r="AY288" i="5"/>
  <c r="AY548" i="5"/>
  <c r="AY790" i="5"/>
  <c r="AY941" i="5"/>
  <c r="AY752" i="5"/>
  <c r="AY59" i="5"/>
  <c r="AY693" i="5"/>
  <c r="AY117" i="5"/>
  <c r="AY40" i="5"/>
  <c r="AY911" i="5"/>
  <c r="AY855" i="5"/>
  <c r="AY871" i="5"/>
  <c r="AY809" i="5"/>
  <c r="AY108" i="5"/>
  <c r="AY245" i="5"/>
  <c r="AY713" i="5"/>
  <c r="AY606" i="5"/>
  <c r="AY459" i="5"/>
  <c r="AY627" i="5"/>
  <c r="AY290" i="5"/>
  <c r="AY150" i="5"/>
  <c r="AY156" i="5"/>
  <c r="AY451" i="5"/>
  <c r="AY161" i="5"/>
  <c r="AY421" i="5"/>
  <c r="AY87" i="5"/>
  <c r="AY56" i="5"/>
  <c r="AY463" i="5"/>
  <c r="AY109" i="5"/>
  <c r="AY383" i="5"/>
  <c r="AY213" i="5"/>
  <c r="AY133" i="5"/>
  <c r="AY912" i="5"/>
  <c r="AY229" i="5"/>
  <c r="AY786" i="5"/>
  <c r="AY307" i="5"/>
  <c r="AY475" i="5"/>
  <c r="AY727" i="5"/>
  <c r="AY711" i="5"/>
  <c r="AY316" i="5"/>
  <c r="AY352" i="5"/>
  <c r="AY296" i="5"/>
  <c r="AY763" i="5"/>
  <c r="AY826" i="5"/>
  <c r="AY831" i="5"/>
  <c r="AY235" i="5"/>
  <c r="AY781" i="5"/>
  <c r="AY578" i="5"/>
  <c r="AY614" i="5"/>
  <c r="AY640" i="5"/>
  <c r="AY706" i="5"/>
  <c r="AY274" i="5"/>
  <c r="AY718" i="5"/>
  <c r="AY662" i="5"/>
  <c r="AY448" i="5"/>
  <c r="AY456" i="5"/>
  <c r="AY818" i="5"/>
  <c r="AY509" i="5"/>
  <c r="AY377" i="5"/>
  <c r="AY951" i="5"/>
  <c r="AY532" i="5"/>
  <c r="AY41" i="5"/>
  <c r="AY728" i="5"/>
  <c r="AY140" i="5"/>
  <c r="AY841" i="5"/>
  <c r="AY299" i="5"/>
  <c r="AY123" i="5"/>
  <c r="AY594" i="5"/>
  <c r="AY535" i="5"/>
  <c r="AY612" i="5"/>
  <c r="AY936" i="5"/>
  <c r="AY172" i="5"/>
  <c r="AY877" i="5"/>
  <c r="AY242" i="5"/>
  <c r="AY847" i="5"/>
  <c r="AY131" i="5"/>
  <c r="AY500" i="5"/>
  <c r="AY852" i="5"/>
  <c r="AY441" i="5"/>
  <c r="AY635" i="5"/>
  <c r="AY7" i="5"/>
  <c r="AY726" i="5"/>
  <c r="AY863" i="5"/>
  <c r="AY147" i="5"/>
  <c r="AY901" i="5"/>
  <c r="AY704" i="5"/>
  <c r="AY35" i="5"/>
  <c r="AY738" i="5"/>
  <c r="AY165" i="5"/>
  <c r="AY174" i="5"/>
  <c r="AY228" i="5"/>
  <c r="AY381" i="5"/>
  <c r="AY557" i="5"/>
  <c r="AY824" i="5"/>
  <c r="AY724" i="5"/>
  <c r="AY735" i="5"/>
  <c r="AY636" i="5"/>
  <c r="AY575" i="5"/>
  <c r="AY152" i="5"/>
  <c r="AY91" i="5"/>
  <c r="AY531" i="5"/>
  <c r="AY73" i="5"/>
  <c r="AY203" i="5"/>
  <c r="AY913" i="5"/>
  <c r="AY232" i="5"/>
  <c r="AY513" i="5"/>
  <c r="AY857" i="5"/>
  <c r="AY192" i="5"/>
  <c r="AY239" i="5"/>
  <c r="AY100" i="5"/>
  <c r="AY692" i="5"/>
  <c r="AY961" i="5"/>
  <c r="AY184" i="5"/>
  <c r="AY112" i="5"/>
  <c r="AY400" i="5"/>
  <c r="AY932" i="5"/>
  <c r="AY607" i="5"/>
  <c r="AY437" i="5"/>
  <c r="AY741" i="5"/>
  <c r="AY526" i="5"/>
  <c r="AY324" i="5"/>
  <c r="AY83" i="5"/>
  <c r="AY873" i="5"/>
  <c r="AY803" i="5"/>
  <c r="AY478" i="5"/>
  <c r="AY435" i="5"/>
  <c r="AY338" i="5"/>
  <c r="AY675" i="5"/>
  <c r="AY71" i="5"/>
  <c r="AY613" i="5"/>
  <c r="AY536" i="5"/>
  <c r="AY254" i="5"/>
  <c r="AY908" i="5"/>
  <c r="AY467" i="5"/>
  <c r="AY237" i="5"/>
  <c r="AY67" i="5"/>
  <c r="AY576" i="5"/>
  <c r="AY170" i="5"/>
  <c r="AY655" i="5"/>
  <c r="AY846" i="5"/>
  <c r="AY776" i="5"/>
  <c r="AY954" i="5"/>
  <c r="AY849" i="5"/>
  <c r="AY633" i="5"/>
  <c r="AY889" i="5"/>
  <c r="AY574" i="5"/>
  <c r="AY314" i="5"/>
  <c r="AY16" i="5"/>
  <c r="AY125" i="5"/>
  <c r="AY664" i="5"/>
  <c r="AY60" i="5"/>
  <c r="AY312" i="5"/>
  <c r="AY225" i="5"/>
  <c r="AY175" i="5"/>
  <c r="AY414" i="5"/>
  <c r="AY390" i="5"/>
  <c r="AY416" i="5"/>
  <c r="AY874" i="5"/>
  <c r="AY155" i="5"/>
  <c r="AY629" i="5"/>
  <c r="AY503" i="5"/>
  <c r="AY53" i="5"/>
  <c r="AY685" i="5"/>
  <c r="AY106" i="5"/>
  <c r="AY527" i="5"/>
  <c r="AY394" i="5"/>
  <c r="AY953" i="5"/>
  <c r="AY590" i="5"/>
  <c r="AY533" i="5"/>
  <c r="AY876" i="5"/>
  <c r="AY462" i="5"/>
  <c r="AY549" i="5"/>
  <c r="AY945" i="5"/>
  <c r="AY840" i="5"/>
  <c r="AY572" i="5"/>
  <c r="AY94" i="5"/>
  <c r="AY938" i="5"/>
  <c r="AY30" i="5"/>
  <c r="AY658" i="5"/>
  <c r="AY77" i="5"/>
  <c r="AY317" i="5"/>
  <c r="AY542" i="5"/>
  <c r="AY386" i="5"/>
  <c r="AY358" i="5"/>
  <c r="AY218" i="5"/>
  <c r="AY762" i="5"/>
  <c r="AY295" i="5"/>
  <c r="AY201" i="5"/>
  <c r="AY827" i="5"/>
  <c r="AY485" i="5"/>
  <c r="AY302" i="5"/>
  <c r="AY491" i="5"/>
  <c r="AY181" i="5"/>
  <c r="AY392" i="5"/>
  <c r="AY97" i="5"/>
  <c r="AY285" i="5"/>
  <c r="AY715" i="5"/>
  <c r="AY186" i="5"/>
  <c r="AY136" i="5"/>
  <c r="AY868" i="5"/>
  <c r="AY496" i="5"/>
  <c r="AY253" i="5"/>
  <c r="AY328" i="5"/>
  <c r="AY925" i="5"/>
  <c r="AY765" i="5"/>
  <c r="AY915" i="5"/>
  <c r="AY699" i="5"/>
  <c r="AY473" i="5"/>
  <c r="AY747" i="5"/>
  <c r="AY690" i="5"/>
  <c r="AY896" i="5"/>
  <c r="AY388" i="5"/>
  <c r="AY709" i="5"/>
  <c r="AY191" i="5"/>
  <c r="AY118" i="5"/>
  <c r="AY256" i="5"/>
  <c r="AY13" i="5"/>
  <c r="AY622" i="5"/>
  <c r="AY309" i="5"/>
  <c r="AY406" i="5"/>
  <c r="AY916" i="5"/>
  <c r="AY637" i="5"/>
  <c r="AY745" i="5"/>
  <c r="AY487" i="5"/>
  <c r="AY148" i="5"/>
  <c r="AY190" i="5"/>
  <c r="AY46" i="5"/>
  <c r="AY450" i="5"/>
  <c r="AY164" i="5"/>
  <c r="AY746" i="5"/>
  <c r="AY22" i="5"/>
  <c r="AY783" i="5"/>
  <c r="AY807" i="5"/>
  <c r="AY206" i="5"/>
  <c r="AY656" i="5"/>
  <c r="AY31" i="5"/>
  <c r="AY113" i="5"/>
  <c r="AY378" i="5"/>
  <c r="AY322" i="5"/>
  <c r="AY910" i="5"/>
  <c r="AY308" i="5"/>
  <c r="AY596" i="5"/>
  <c r="AY892" i="5"/>
  <c r="AY884" i="5"/>
  <c r="AY671" i="5"/>
  <c r="AY452" i="5"/>
  <c r="AY681" i="5"/>
  <c r="AY950" i="5"/>
  <c r="AY564" i="5"/>
  <c r="AY345" i="5"/>
  <c r="AY466" i="5"/>
  <c r="AY407" i="5"/>
  <c r="AY393" i="5"/>
  <c r="AY550" i="5"/>
  <c r="AY502" i="5"/>
  <c r="AY310" i="5"/>
  <c r="AY719" i="5"/>
  <c r="AY660" i="5"/>
  <c r="AY654" i="5"/>
  <c r="AY811" i="5"/>
  <c r="AY211" i="5"/>
  <c r="AY691" i="5"/>
  <c r="AY374" i="5"/>
  <c r="AY52" i="5"/>
  <c r="AY368" i="5"/>
  <c r="AY135" i="5"/>
  <c r="AY121" i="5"/>
  <c r="AY544" i="5"/>
  <c r="AY251" i="5"/>
  <c r="AY484" i="5"/>
  <c r="AY760" i="5"/>
  <c r="AY359" i="5"/>
  <c r="AY330" i="5"/>
  <c r="AY79" i="5"/>
  <c r="AY782" i="5"/>
  <c r="AY569" i="5"/>
  <c r="AY720" i="5"/>
  <c r="AY792" i="5"/>
  <c r="AY799" i="5"/>
  <c r="AY749" i="5"/>
  <c r="AY157" i="5"/>
  <c r="AY537" i="5"/>
  <c r="AY570" i="5"/>
  <c r="AY326" i="5"/>
  <c r="AY838" i="5"/>
  <c r="AY670" i="5"/>
  <c r="AY639" i="5"/>
  <c r="AY384" i="5"/>
  <c r="AY631" i="5"/>
  <c r="AY280" i="5"/>
  <c r="AY551" i="5"/>
  <c r="AY585" i="5"/>
  <c r="AY766" i="5"/>
  <c r="AY301" i="5"/>
  <c r="AY605" i="5"/>
  <c r="AY38" i="5"/>
  <c r="AY63" i="5"/>
  <c r="AY273" i="5"/>
  <c r="AY220" i="5"/>
  <c r="AY546" i="5"/>
  <c r="AY418" i="5"/>
  <c r="AY477" i="5"/>
  <c r="AY812" i="5"/>
  <c r="AY311" i="5"/>
  <c r="AY804" i="5"/>
  <c r="AY748" i="5"/>
  <c r="AY742" i="5"/>
  <c r="AY568" i="5"/>
  <c r="AY137" i="5"/>
  <c r="AY78" i="5"/>
  <c r="AY701" i="5"/>
  <c r="AY122" i="5"/>
  <c r="AY934" i="5"/>
  <c r="AY329" i="5"/>
  <c r="AY875" i="5"/>
  <c r="AY268" i="5"/>
  <c r="AY872" i="5"/>
  <c r="AY234" i="5"/>
  <c r="AY659" i="5"/>
  <c r="AY553" i="5"/>
  <c r="AY886" i="5"/>
  <c r="AY798" i="5"/>
  <c r="AY281" i="5"/>
  <c r="AY398" i="5"/>
  <c r="AY755" i="5"/>
  <c r="AY694" i="5"/>
  <c r="AY158" i="5"/>
  <c r="AY828" i="5"/>
  <c r="AY376" i="5"/>
  <c r="AY499" i="5"/>
  <c r="AY504" i="5"/>
  <c r="AY331" i="5"/>
  <c r="AY442" i="5"/>
  <c r="AY591" i="5"/>
  <c r="AY516" i="5"/>
  <c r="AY525" i="5"/>
  <c r="AY677" i="5"/>
  <c r="AY101" i="5"/>
  <c r="AY621" i="5"/>
  <c r="AY37" i="5"/>
  <c r="AY700" i="5"/>
  <c r="AY259" i="5"/>
  <c r="AY547" i="5"/>
  <c r="AY480" i="5"/>
  <c r="AY129" i="5"/>
  <c r="AY939" i="5"/>
  <c r="AY332" i="5"/>
  <c r="AY927" i="5"/>
  <c r="AY522" i="5"/>
  <c r="AY17" i="5"/>
  <c r="AY843" i="5"/>
  <c r="AY758" i="5"/>
  <c r="AY68" i="5"/>
  <c r="AY808" i="5"/>
  <c r="AY780" i="5"/>
  <c r="AY266" i="5"/>
  <c r="AY563" i="5"/>
  <c r="AY858" i="5"/>
  <c r="AY363" i="5"/>
  <c r="AY139" i="5"/>
  <c r="AY624" i="5"/>
  <c r="AY695" i="5"/>
  <c r="AY193" i="5"/>
  <c r="AY70" i="5"/>
  <c r="AY672" i="5"/>
  <c r="AY365" i="5"/>
  <c r="AY32" i="5"/>
  <c r="AY897" i="5"/>
  <c r="AY960" i="5"/>
  <c r="AY615" i="5"/>
  <c r="AY447" i="5"/>
  <c r="AY176" i="5"/>
  <c r="AY937" i="5"/>
  <c r="AY460" i="5"/>
  <c r="AY355" i="5"/>
  <c r="AY89" i="5"/>
  <c r="AY510" i="5"/>
  <c r="AY603" i="5"/>
  <c r="AY649" i="5"/>
  <c r="AY262" i="5"/>
  <c r="AY820" i="5"/>
  <c r="AY327" i="5"/>
  <c r="AY673" i="5"/>
  <c r="AY497" i="5"/>
  <c r="AY98" i="5"/>
  <c r="AY732" i="5"/>
  <c r="AY508" i="5"/>
  <c r="AY914" i="5"/>
  <c r="AY593" i="5"/>
  <c r="AY417" i="5"/>
  <c r="AY10" i="5"/>
  <c r="AY894" i="5"/>
  <c r="AY292" i="5"/>
  <c r="AY940" i="5"/>
  <c r="AY906" i="5"/>
  <c r="AY494" i="5"/>
  <c r="AY182" i="5"/>
  <c r="AY360" i="5"/>
  <c r="AY778" i="5"/>
  <c r="AY952" i="5"/>
  <c r="AY566" i="5"/>
  <c r="AY189" i="5"/>
  <c r="AY751" i="5"/>
  <c r="AY233" i="5"/>
  <c r="AY698" i="5"/>
  <c r="AY373" i="5"/>
  <c r="AY128" i="5"/>
  <c r="AY601" i="5"/>
  <c r="AY9" i="5"/>
  <c r="AY618" i="5"/>
  <c r="AY293" i="5"/>
  <c r="AY43" i="5"/>
  <c r="AY571" i="5"/>
  <c r="AY61" i="5"/>
  <c r="AY543" i="5"/>
  <c r="AY104" i="5"/>
  <c r="AY584" i="5"/>
  <c r="AY597" i="5"/>
  <c r="AY712" i="5"/>
  <c r="AY869" i="5"/>
  <c r="AY413" i="5"/>
  <c r="AY530" i="5"/>
  <c r="AY634" i="5"/>
  <c r="AY252" i="5"/>
  <c r="AY616" i="5"/>
  <c r="AY177" i="5"/>
  <c r="AY180" i="5"/>
  <c r="AY277" i="5"/>
  <c r="AY163" i="5"/>
  <c r="AY243" i="5"/>
  <c r="AY382" i="5"/>
  <c r="AY588" i="5"/>
  <c r="AY364" i="5"/>
  <c r="AY445" i="5"/>
  <c r="AY862" i="5"/>
  <c r="AY777" i="5"/>
  <c r="AY246" i="5"/>
  <c r="AY856" i="5"/>
  <c r="AY294" i="5"/>
  <c r="AY453" i="5"/>
  <c r="AY333" i="5"/>
  <c r="AY764" i="5"/>
  <c r="AY703" i="5"/>
  <c r="AY697" i="5"/>
  <c r="AY825" i="5"/>
  <c r="AY107" i="5"/>
  <c r="AY731" i="5"/>
  <c r="AY51" i="5"/>
  <c r="AY860" i="5"/>
  <c r="AY836" i="5"/>
  <c r="AY426" i="5"/>
  <c r="AY845" i="5"/>
  <c r="AY438" i="5"/>
  <c r="AY210" i="5"/>
  <c r="AY505" i="5"/>
  <c r="AY430" i="5"/>
  <c r="AY110" i="5"/>
  <c r="AY265" i="5"/>
  <c r="AY403" i="5"/>
  <c r="AY412" i="5"/>
  <c r="AY958" i="5"/>
  <c r="AY356" i="5"/>
  <c r="AY957" i="5"/>
  <c r="AY197" i="5"/>
  <c r="AY730" i="5"/>
  <c r="AY395" i="5"/>
  <c r="AY424" i="5"/>
  <c r="AY402" i="5"/>
  <c r="AY678" i="5"/>
  <c r="AY617" i="5"/>
  <c r="AY291" i="5"/>
  <c r="AY600" i="5"/>
  <c r="AY142" i="5"/>
  <c r="AY717" i="5"/>
  <c r="AY304" i="5"/>
  <c r="AY138" i="5"/>
  <c r="AY829" i="5"/>
  <c r="AY115" i="5"/>
  <c r="AY610" i="5"/>
  <c r="AY482" i="5"/>
  <c r="AY21" i="5"/>
  <c r="AY733" i="5"/>
  <c r="AY261" i="5"/>
  <c r="AY124" i="5"/>
  <c r="AY315" i="5"/>
  <c r="AY823" i="5"/>
  <c r="AY734" i="5"/>
  <c r="AY222" i="5"/>
  <c r="AY541" i="5"/>
  <c r="AY410" i="5"/>
  <c r="AY643" i="5"/>
  <c r="AY737" i="5"/>
  <c r="AY271" i="5"/>
  <c r="AY162" i="5"/>
  <c r="AY924" i="5"/>
  <c r="AY810" i="5"/>
  <c r="AY306" i="5"/>
  <c r="AY657" i="5"/>
  <c r="AY481" i="5"/>
  <c r="AY82" i="5"/>
  <c r="AY959" i="5"/>
  <c r="AY57" i="5"/>
  <c r="AX191" i="5"/>
  <c r="AY674" i="5"/>
  <c r="AY264" i="5"/>
  <c r="AY93" i="5"/>
  <c r="AY552" i="5"/>
  <c r="AY420" i="5"/>
  <c r="AY270" i="5"/>
  <c r="AY65" i="5"/>
  <c r="AY878" i="5"/>
  <c r="AY793" i="5"/>
  <c r="AY276" i="5"/>
  <c r="AY619" i="5"/>
  <c r="AY283" i="5"/>
  <c r="AY111" i="5"/>
  <c r="AY744" i="5"/>
  <c r="AY686" i="5"/>
  <c r="AY153" i="5"/>
  <c r="AY682" i="5"/>
  <c r="AY387" i="5"/>
  <c r="AY119" i="5"/>
  <c r="AY779" i="5"/>
  <c r="AY72" i="5"/>
  <c r="AY589" i="5"/>
  <c r="AY458" i="5"/>
  <c r="AY854" i="5"/>
  <c r="AY187" i="5"/>
  <c r="AY865" i="5"/>
  <c r="AY887" i="5"/>
  <c r="AY446" i="5"/>
  <c r="AY168" i="5"/>
  <c r="AY787" i="5"/>
  <c r="AY710" i="5"/>
  <c r="AY195" i="5"/>
  <c r="AY814" i="5"/>
  <c r="AY399" i="5"/>
  <c r="AY519" i="5"/>
  <c r="AY18" i="5"/>
  <c r="AY789" i="5"/>
  <c r="AY743" i="5"/>
  <c r="AY319" i="5"/>
  <c r="AY642" i="5"/>
  <c r="AY926" i="5"/>
  <c r="AY432" i="5"/>
  <c r="AY471" i="5"/>
  <c r="AY795" i="5"/>
  <c r="AY354" i="5"/>
  <c r="AY943" i="5"/>
  <c r="AY444" i="5"/>
  <c r="AY759" i="5"/>
  <c r="AY904" i="5"/>
  <c r="AY929" i="5"/>
  <c r="AY102" i="5"/>
  <c r="AY844" i="5"/>
  <c r="AY86" i="5"/>
  <c r="AY923" i="5"/>
  <c r="AX562" i="5"/>
  <c r="AY796" i="5"/>
  <c r="AY573" i="5"/>
  <c r="AY372" i="5"/>
  <c r="AY918" i="5"/>
  <c r="AY313" i="5"/>
  <c r="AY917" i="5"/>
  <c r="AY116" i="5"/>
  <c r="AY269" i="5"/>
  <c r="AY490" i="5"/>
  <c r="AY476" i="5"/>
  <c r="AY767" i="5"/>
  <c r="AY756" i="5"/>
  <c r="AY241" i="5"/>
  <c r="AY556" i="5"/>
  <c r="AY723" i="5"/>
  <c r="AY652" i="5"/>
  <c r="AY428" i="5"/>
  <c r="AY608" i="5"/>
  <c r="AY349" i="5"/>
  <c r="AY11" i="5"/>
  <c r="AY881" i="5"/>
  <c r="AY298" i="5"/>
  <c r="AY632" i="5"/>
  <c r="AY517" i="5"/>
  <c r="AY36" i="5"/>
  <c r="AY966" i="5"/>
  <c r="AY580" i="5"/>
  <c r="AY361" i="5"/>
  <c r="AY800" i="5"/>
  <c r="AY486" i="5"/>
  <c r="AY305" i="5"/>
  <c r="AY859" i="5"/>
  <c r="AY774" i="5"/>
  <c r="AY209" i="5"/>
  <c r="AY555" i="5"/>
  <c r="AY20" i="5"/>
  <c r="AY230" i="5"/>
  <c r="AY684" i="5"/>
  <c r="AY716" i="5"/>
  <c r="AY492" i="5"/>
  <c r="AY919" i="5"/>
  <c r="AY188" i="5"/>
  <c r="AY653" i="5"/>
  <c r="AY179" i="5"/>
  <c r="AY74" i="5"/>
  <c r="AY802" i="5"/>
  <c r="AY422" i="5"/>
  <c r="AY202" i="5"/>
  <c r="AY931" i="5"/>
  <c r="AY350" i="5"/>
  <c r="AY183" i="5"/>
  <c r="AY28" i="5"/>
  <c r="AY419" i="5"/>
  <c r="AY105" i="5"/>
  <c r="AY851" i="5"/>
  <c r="AY806" i="5"/>
  <c r="AY357" i="5"/>
  <c r="AY145" i="5"/>
  <c r="AY339" i="5"/>
  <c r="AY628" i="5"/>
  <c r="AY409" i="5"/>
  <c r="AY651" i="5"/>
  <c r="AY19" i="5"/>
  <c r="AY565" i="5"/>
  <c r="AY439" i="5"/>
  <c r="AY461" i="5"/>
  <c r="AY464" i="5"/>
  <c r="AY126" i="5"/>
  <c r="AY867" i="5"/>
  <c r="AY567" i="5"/>
  <c r="AY169" i="5"/>
  <c r="AY922" i="5"/>
  <c r="AY474" i="5"/>
  <c r="AY771" i="5"/>
  <c r="AY785" i="5"/>
  <c r="AY240" i="5"/>
  <c r="AY638" i="5"/>
  <c r="AY821" i="5"/>
  <c r="AY375" i="5"/>
  <c r="AY221" i="5"/>
  <c r="AY834" i="5"/>
  <c r="AY231" i="5"/>
  <c r="AY668" i="5"/>
  <c r="AY248" i="5"/>
  <c r="AY905" i="5"/>
  <c r="AY534" i="5"/>
  <c r="AY507" i="5"/>
  <c r="AY554" i="5"/>
  <c r="AY903" i="5"/>
  <c r="AY739" i="5"/>
  <c r="AY879" i="5"/>
  <c r="AY688" i="5"/>
  <c r="AX665" i="5"/>
  <c r="AX842" i="5"/>
  <c r="AY540" i="5"/>
  <c r="AY736" i="5"/>
  <c r="AY683" i="5"/>
  <c r="AY134" i="5"/>
  <c r="AY837" i="5"/>
  <c r="AY267" i="5"/>
  <c r="AY120" i="5"/>
  <c r="AY560" i="5"/>
  <c r="AY679" i="5"/>
  <c r="AY511" i="5"/>
  <c r="AY54" i="5"/>
  <c r="AY581" i="5"/>
  <c r="AY455" i="5"/>
  <c r="AY754" i="5"/>
  <c r="AY769" i="5"/>
  <c r="AY303" i="5"/>
  <c r="AY27" i="5"/>
  <c r="AY562" i="5"/>
  <c r="AY434" i="5"/>
  <c r="AY707" i="5"/>
  <c r="AY753" i="5"/>
  <c r="AY287" i="5"/>
  <c r="AY8" i="5"/>
  <c r="AX886" i="5"/>
  <c r="AX715" i="5"/>
  <c r="AX65" i="5"/>
  <c r="AX77" i="5"/>
  <c r="AY885" i="5"/>
  <c r="AY217" i="5"/>
  <c r="AY247" i="5"/>
  <c r="AY963" i="5"/>
  <c r="AY705" i="5"/>
  <c r="AY130" i="5"/>
  <c r="AY346" i="5"/>
  <c r="AY689" i="5"/>
  <c r="AY114" i="5"/>
  <c r="AY344" i="5"/>
  <c r="AY794" i="5"/>
  <c r="AY599" i="5"/>
  <c r="AY160" i="5"/>
  <c r="AY320" i="5"/>
  <c r="AY648" i="5"/>
  <c r="AY583" i="5"/>
  <c r="AY144" i="5"/>
  <c r="AY667" i="5"/>
  <c r="AY592" i="5"/>
  <c r="AX579" i="5"/>
  <c r="AX119" i="5"/>
  <c r="AX135" i="5"/>
  <c r="AX330" i="5"/>
  <c r="AY930" i="5"/>
  <c r="AY609" i="5"/>
  <c r="AY433" i="5"/>
  <c r="AY29" i="5"/>
  <c r="AY680" i="5"/>
  <c r="AY644" i="5"/>
  <c r="AY425" i="5"/>
  <c r="AY850" i="5"/>
  <c r="AY529" i="5"/>
  <c r="AY353" i="5"/>
  <c r="AY132" i="5"/>
  <c r="AY888" i="5"/>
  <c r="AY371" i="5"/>
  <c r="AY15" i="5"/>
  <c r="AY964" i="5"/>
  <c r="AY598" i="5"/>
  <c r="AY907" i="5"/>
  <c r="AY493" i="5"/>
  <c r="AY300" i="5"/>
  <c r="AY626" i="5"/>
  <c r="AY498" i="5"/>
  <c r="AY42" i="5"/>
  <c r="AY848" i="5"/>
  <c r="AY801" i="5"/>
  <c r="AY335" i="5"/>
  <c r="AY64" i="5"/>
  <c r="AY518" i="5"/>
  <c r="AY391" i="5"/>
  <c r="AY579" i="5"/>
  <c r="AY721" i="5"/>
  <c r="AY255" i="5"/>
  <c r="AY146" i="5"/>
  <c r="AY623" i="5"/>
  <c r="AY404" i="5"/>
  <c r="AY833" i="5"/>
  <c r="AY488" i="5"/>
  <c r="AY337" i="5"/>
  <c r="AY604" i="5"/>
  <c r="AY380" i="5"/>
  <c r="AY817" i="5"/>
  <c r="AY286" i="5"/>
  <c r="AY321" i="5"/>
  <c r="AX693" i="5"/>
  <c r="AX874" i="5"/>
  <c r="AY813" i="5"/>
  <c r="AY429" i="5"/>
  <c r="AY99" i="5"/>
  <c r="AY411" i="5"/>
  <c r="AY902" i="5"/>
  <c r="AY297" i="5"/>
  <c r="AY347" i="5"/>
  <c r="AX405" i="5"/>
  <c r="AX730" i="5"/>
  <c r="AX288" i="5"/>
  <c r="AY282" i="5"/>
  <c r="AY641" i="5"/>
  <c r="AY66" i="5"/>
  <c r="AY263" i="5"/>
  <c r="AY625" i="5"/>
  <c r="AY45" i="5"/>
  <c r="AY665" i="5"/>
  <c r="AY666" i="5"/>
  <c r="AY646" i="5"/>
  <c r="AY650" i="5"/>
  <c r="AX644" i="5"/>
  <c r="AX193" i="5"/>
  <c r="AY866" i="5"/>
  <c r="AY545" i="5"/>
  <c r="AY369" i="5"/>
  <c r="AY942" i="5"/>
  <c r="AY559" i="5"/>
  <c r="AY340" i="5"/>
  <c r="AY768" i="5"/>
  <c r="AY454" i="5"/>
  <c r="AY289" i="5"/>
  <c r="AY900" i="5"/>
  <c r="AY582" i="5"/>
  <c r="AY205" i="5"/>
  <c r="AY595" i="5"/>
  <c r="AY602" i="5"/>
  <c r="AY514" i="5"/>
  <c r="AY224" i="5"/>
  <c r="AY757" i="5"/>
  <c r="AY949" i="5"/>
  <c r="AY558" i="5"/>
  <c r="AY185" i="5"/>
  <c r="AY921" i="5"/>
  <c r="AY586" i="5"/>
  <c r="AY483" i="5"/>
  <c r="AY208" i="5"/>
  <c r="AX588" i="5"/>
  <c r="AX408" i="5"/>
  <c r="AX957" i="5"/>
  <c r="AY842" i="5"/>
  <c r="AY370" i="5"/>
  <c r="AY318" i="5"/>
  <c r="AY212" i="5"/>
  <c r="AY832" i="5"/>
  <c r="AY44" i="5"/>
  <c r="AX219" i="5"/>
  <c r="AY587" i="5"/>
  <c r="AY173" i="5"/>
  <c r="AY944" i="5"/>
  <c r="AY431" i="5"/>
  <c r="AY440" i="5"/>
  <c r="AY154" i="5"/>
  <c r="AY928" i="5"/>
  <c r="AY415" i="5"/>
  <c r="AX548" i="5"/>
  <c r="AX298" i="5"/>
  <c r="AY76" i="5"/>
  <c r="AY323" i="5"/>
  <c r="AY258" i="5"/>
  <c r="AY257" i="5"/>
  <c r="AX952" i="5"/>
  <c r="AX860" i="5"/>
  <c r="AX456" i="5"/>
  <c r="AX662" i="5"/>
  <c r="AX305" i="5"/>
  <c r="AX295" i="5"/>
  <c r="AY962" i="5"/>
  <c r="AY465" i="5"/>
  <c r="AY772" i="5"/>
  <c r="AY946" i="5"/>
  <c r="AY449" i="5"/>
  <c r="AX945" i="5"/>
  <c r="AX811" i="5"/>
  <c r="AY55" i="5"/>
  <c r="AY260" i="5"/>
  <c r="AX574" i="5"/>
  <c r="AX932" i="5"/>
  <c r="AX656" i="5"/>
  <c r="AX197" i="5"/>
  <c r="AX253" i="5"/>
  <c r="AX640" i="5"/>
  <c r="AY334" i="5"/>
  <c r="AY81" i="5"/>
  <c r="AY835" i="5"/>
  <c r="AY791" i="5"/>
  <c r="AY341" i="5"/>
  <c r="AY92" i="5"/>
  <c r="AY967" i="5"/>
  <c r="AY196" i="5"/>
  <c r="AY62" i="5"/>
  <c r="AY819" i="5"/>
  <c r="AY775" i="5"/>
  <c r="AY325" i="5"/>
  <c r="AY23" i="5"/>
  <c r="AX331" i="5"/>
  <c r="AX738" i="5"/>
  <c r="AX671" i="5"/>
  <c r="AX292" i="5"/>
  <c r="AX547" i="5"/>
  <c r="AX461" i="5"/>
  <c r="AX922" i="5"/>
  <c r="AX400" i="5"/>
  <c r="AX42" i="5"/>
  <c r="AX18" i="5"/>
  <c r="AY538" i="5"/>
  <c r="AY342" i="5"/>
  <c r="AY151" i="5"/>
  <c r="AY861" i="5"/>
  <c r="AY470" i="5"/>
  <c r="AY226" i="5"/>
  <c r="AY947" i="5"/>
  <c r="AY523" i="5"/>
  <c r="AY278" i="5"/>
  <c r="AY84" i="5"/>
  <c r="AX267" i="5"/>
  <c r="AX335" i="5"/>
  <c r="AX412" i="5"/>
  <c r="AY839" i="5"/>
  <c r="AY750" i="5"/>
  <c r="AY238" i="5"/>
  <c r="AY275" i="5"/>
  <c r="AY501" i="5"/>
  <c r="AY214" i="5"/>
  <c r="AY815" i="5"/>
  <c r="AY729" i="5"/>
  <c r="AY219" i="5"/>
  <c r="AY714" i="5"/>
  <c r="AY469" i="5"/>
  <c r="AY198" i="5"/>
  <c r="AX577" i="5"/>
  <c r="AX340" i="5"/>
  <c r="AY669" i="5"/>
  <c r="AY236" i="5"/>
  <c r="AY90" i="5"/>
  <c r="AY880" i="5"/>
  <c r="AY521" i="5"/>
  <c r="AY367" i="5"/>
  <c r="AY96" i="5"/>
  <c r="AY645" i="5"/>
  <c r="AY159" i="5"/>
  <c r="AY69" i="5"/>
  <c r="AY864" i="5"/>
  <c r="AY472" i="5"/>
  <c r="AY351" i="5"/>
  <c r="AY80" i="5"/>
  <c r="AX857" i="5"/>
  <c r="AX765" i="5"/>
  <c r="AX906" i="5"/>
  <c r="AX779" i="5"/>
  <c r="AX584" i="5"/>
  <c r="AX840" i="5"/>
  <c r="AX410" i="5"/>
  <c r="AX800" i="5"/>
  <c r="AX762" i="5"/>
  <c r="AX439" i="5"/>
  <c r="AX258" i="5"/>
  <c r="AX40" i="5"/>
  <c r="AX831" i="5"/>
  <c r="AX867" i="5"/>
  <c r="AX360" i="5"/>
  <c r="AX354" i="5"/>
  <c r="AX505" i="5"/>
  <c r="AX887" i="5"/>
  <c r="AX875" i="5"/>
  <c r="AY663" i="5"/>
  <c r="AY495" i="5"/>
  <c r="AY33" i="5"/>
  <c r="AY784" i="5"/>
  <c r="AY408" i="5"/>
  <c r="AY75" i="5"/>
  <c r="AY647" i="5"/>
  <c r="AY479" i="5"/>
  <c r="AY14" i="5"/>
  <c r="AX865" i="5"/>
  <c r="AX953" i="5"/>
  <c r="AY696" i="5"/>
  <c r="AY244" i="5"/>
  <c r="AY103" i="5"/>
  <c r="AY899" i="5"/>
  <c r="AY830" i="5"/>
  <c r="AY405" i="5"/>
  <c r="AY223" i="5"/>
  <c r="AY611" i="5"/>
  <c r="AY512" i="5"/>
  <c r="AY12" i="5"/>
  <c r="AY883" i="5"/>
  <c r="AY822" i="5"/>
  <c r="AY389" i="5"/>
  <c r="AY207" i="5"/>
  <c r="AY708" i="5"/>
  <c r="AY489" i="5"/>
  <c r="AY898" i="5"/>
  <c r="AY577" i="5"/>
  <c r="AY401" i="5"/>
  <c r="AY948" i="5"/>
  <c r="AY687" i="5"/>
  <c r="AY468" i="5"/>
  <c r="AY882" i="5"/>
  <c r="AY561" i="5"/>
  <c r="AY385" i="5"/>
  <c r="AX931" i="5"/>
  <c r="AX841" i="5"/>
  <c r="AX938" i="5"/>
  <c r="AX595" i="5"/>
  <c r="AX510" i="5"/>
  <c r="AX794" i="5"/>
  <c r="AX455" i="5"/>
  <c r="AX471" i="5"/>
  <c r="AX832" i="5"/>
  <c r="AX849" i="5"/>
  <c r="AX710" i="5"/>
  <c r="AX880" i="5"/>
  <c r="AX512" i="5"/>
  <c r="AX909" i="5"/>
  <c r="AX211" i="5"/>
  <c r="AX658" i="5"/>
  <c r="AX643" i="5"/>
  <c r="AX517" i="5"/>
  <c r="AX814" i="5"/>
  <c r="AX727" i="5"/>
  <c r="AX179" i="5"/>
  <c r="AX747" i="5"/>
  <c r="AX457" i="5"/>
  <c r="AX689" i="5"/>
  <c r="AX155" i="5"/>
  <c r="AX94" i="5"/>
  <c r="AX503" i="5"/>
  <c r="AX864" i="5"/>
  <c r="AX736" i="5"/>
  <c r="AX174" i="5"/>
  <c r="AX684" i="5"/>
  <c r="AX802" i="5"/>
  <c r="AX16" i="5"/>
  <c r="AX817" i="5"/>
  <c r="AX592" i="5"/>
  <c r="AX266" i="5"/>
  <c r="AX277" i="5"/>
  <c r="AX28" i="5"/>
  <c r="AX208" i="5"/>
  <c r="AX615" i="5"/>
  <c r="AX944" i="5"/>
  <c r="AX936" i="5"/>
  <c r="AX741" i="5"/>
  <c r="AX500" i="5"/>
  <c r="AX603" i="5"/>
  <c r="AX675" i="5"/>
  <c r="AX907" i="5"/>
  <c r="AX265" i="5"/>
  <c r="AX911" i="5"/>
  <c r="AX894" i="5"/>
  <c r="AX873" i="5"/>
  <c r="AX733" i="5"/>
  <c r="AX403" i="5"/>
  <c r="AX638" i="5"/>
  <c r="AX612" i="5"/>
  <c r="AX596" i="5"/>
  <c r="AX449" i="5"/>
  <c r="AX435" i="5"/>
  <c r="AX244" i="5"/>
  <c r="AX344" i="5"/>
  <c r="AX770" i="5"/>
  <c r="AX473" i="5"/>
  <c r="AX426" i="5"/>
  <c r="AX611" i="5"/>
  <c r="AX384" i="5"/>
  <c r="AX349" i="5"/>
  <c r="AX521" i="5"/>
  <c r="AX917" i="5"/>
  <c r="AX528" i="5"/>
  <c r="AX352" i="5"/>
  <c r="AX704" i="5"/>
  <c r="AX293" i="5"/>
  <c r="AX621" i="5"/>
  <c r="AX236" i="5"/>
  <c r="AX200" i="5"/>
  <c r="AX892" i="5"/>
  <c r="AX697" i="5"/>
  <c r="AX235" i="5"/>
  <c r="AX351" i="5"/>
  <c r="AX409" i="5"/>
  <c r="AX129" i="5"/>
  <c r="AX282" i="5"/>
  <c r="AX895" i="5"/>
  <c r="AX773" i="5"/>
  <c r="AX819" i="5"/>
  <c r="AX753" i="5"/>
  <c r="AX487" i="5"/>
  <c r="AX379" i="5"/>
  <c r="AX257" i="5"/>
  <c r="AX13" i="5"/>
  <c r="AX876" i="5"/>
  <c r="AX863" i="5"/>
  <c r="AX185" i="5"/>
  <c r="AX315" i="5"/>
  <c r="AX329" i="5"/>
  <c r="AX568" i="5"/>
  <c r="AX913" i="5"/>
  <c r="AX881" i="5"/>
  <c r="AX420" i="5"/>
  <c r="AX613" i="5"/>
  <c r="AX748" i="5"/>
  <c r="AX103" i="5"/>
  <c r="AX395" i="5"/>
  <c r="AX848" i="5"/>
  <c r="AX835" i="5"/>
  <c r="AX321" i="5"/>
  <c r="AX475" i="5"/>
  <c r="AX554" i="5"/>
  <c r="AX681" i="5"/>
  <c r="AX590" i="5"/>
  <c r="AX569" i="5"/>
  <c r="AX214" i="5"/>
  <c r="AX460" i="5"/>
  <c r="AX925" i="5"/>
  <c r="AX228" i="5"/>
  <c r="AX937" i="5"/>
  <c r="AX107" i="5"/>
  <c r="AX529" i="5"/>
  <c r="AX486" i="5"/>
  <c r="AX141" i="5"/>
  <c r="AX698" i="5"/>
  <c r="AX605" i="5"/>
  <c r="AX434" i="5"/>
  <c r="AX404" i="5"/>
  <c r="AX109" i="5"/>
  <c r="AX90" i="5"/>
  <c r="AX561" i="5"/>
  <c r="AX749" i="5"/>
  <c r="AX312" i="5"/>
  <c r="AX703" i="5"/>
  <c r="AX686" i="5"/>
  <c r="AX537" i="5"/>
  <c r="AX908" i="5"/>
  <c r="AX691" i="5"/>
  <c r="AX768" i="5"/>
  <c r="AX641" i="5"/>
  <c r="AX598" i="5"/>
  <c r="AX481" i="5"/>
  <c r="AX631" i="5"/>
  <c r="AX182" i="5"/>
  <c r="AX147" i="5"/>
  <c r="AX812" i="5"/>
  <c r="AX485" i="5"/>
  <c r="AX826" i="5"/>
  <c r="AX511" i="5"/>
  <c r="AX757" i="5"/>
  <c r="AX264" i="5"/>
  <c r="AX929" i="5"/>
  <c r="AX100" i="5"/>
  <c r="AX951" i="5"/>
  <c r="AX289" i="5"/>
  <c r="AX229" i="5"/>
  <c r="AX870" i="5"/>
  <c r="AX438" i="5"/>
  <c r="AX370" i="5"/>
  <c r="AX634" i="5"/>
  <c r="AX746" i="5"/>
  <c r="AX734" i="5"/>
  <c r="AX108" i="5"/>
  <c r="AX198" i="5"/>
  <c r="AX323" i="5"/>
  <c r="AX589" i="5"/>
  <c r="AX910" i="5"/>
  <c r="AX889" i="5"/>
  <c r="AX358" i="5"/>
  <c r="AX599" i="5"/>
  <c r="AX347" i="5"/>
  <c r="AX630" i="5"/>
  <c r="AX632" i="5"/>
  <c r="AX868" i="5"/>
  <c r="AX149" i="5"/>
  <c r="AX110" i="5"/>
  <c r="AX763" i="5"/>
  <c r="AX751" i="5"/>
  <c r="AX654" i="5"/>
  <c r="AX391" i="5"/>
  <c r="AX534" i="5"/>
  <c r="AX661" i="5"/>
  <c r="AX183" i="5"/>
  <c r="AX888" i="5"/>
  <c r="AX795" i="5"/>
  <c r="AX783" i="5"/>
  <c r="AX497" i="5"/>
  <c r="AX294" i="5"/>
  <c r="AX556" i="5"/>
  <c r="AX515" i="5"/>
  <c r="AX622" i="5"/>
  <c r="AX157" i="5"/>
  <c r="AX483" i="5"/>
  <c r="AX380" i="5"/>
  <c r="AX364" i="5"/>
  <c r="AX903" i="5"/>
  <c r="AX367" i="5"/>
  <c r="AX115" i="5"/>
  <c r="AX494" i="5"/>
  <c r="AX310" i="5"/>
  <c r="AX84" i="5"/>
  <c r="AX15" i="5"/>
  <c r="AX796" i="5"/>
  <c r="AX694" i="5"/>
  <c r="AX213" i="5"/>
  <c r="AX620" i="5"/>
  <c r="AX495" i="5"/>
  <c r="AX160" i="5"/>
  <c r="AX123" i="5"/>
  <c r="AX806" i="5"/>
  <c r="AX914" i="5"/>
  <c r="AX175" i="5"/>
  <c r="AX21" i="5"/>
  <c r="AX324" i="5"/>
  <c r="AX209" i="5"/>
  <c r="AX472" i="5"/>
  <c r="AX646" i="5"/>
  <c r="AX581" i="5"/>
  <c r="AX518" i="5"/>
  <c r="AX565" i="5"/>
  <c r="AX838" i="5"/>
  <c r="AX775" i="5"/>
  <c r="AX429" i="5"/>
  <c r="AX74" i="5"/>
  <c r="AX916" i="5"/>
  <c r="AX121" i="5"/>
  <c r="AX41" i="5"/>
  <c r="AX731" i="5"/>
  <c r="AX719" i="5"/>
  <c r="AX961" i="5"/>
  <c r="AX604" i="5"/>
  <c r="AX555" i="5"/>
  <c r="AX801" i="5"/>
  <c r="AX72" i="5"/>
  <c r="AX462" i="5"/>
  <c r="AX778" i="5"/>
  <c r="AX766" i="5"/>
  <c r="AX132" i="5"/>
  <c r="AX137" i="5"/>
  <c r="AX883" i="5"/>
  <c r="AX388" i="5"/>
  <c r="AX720" i="5"/>
  <c r="AX377" i="5"/>
  <c r="AX708" i="5"/>
  <c r="AX357" i="5"/>
  <c r="AX923" i="5"/>
  <c r="AX822" i="5"/>
  <c r="AX151" i="5"/>
  <c r="AX637" i="5"/>
  <c r="AX418" i="5"/>
  <c r="AX593" i="5"/>
  <c r="AX721" i="5"/>
  <c r="AX249" i="5"/>
  <c r="AX625" i="5"/>
  <c r="AX205" i="5"/>
  <c r="AX949" i="5"/>
  <c r="AX872" i="5"/>
  <c r="AX645" i="5"/>
  <c r="AX440" i="5"/>
  <c r="AX422" i="5"/>
  <c r="AX839" i="5"/>
  <c r="AX946" i="5"/>
  <c r="AX788" i="5"/>
  <c r="AX9" i="5"/>
  <c r="AX660" i="5"/>
  <c r="AX963" i="5"/>
  <c r="AX960" i="5"/>
  <c r="AX805" i="5"/>
  <c r="AX451" i="5"/>
  <c r="AX431" i="5"/>
  <c r="AX756" i="5"/>
  <c r="AX232" i="5"/>
  <c r="AX203" i="5"/>
  <c r="AX758" i="5"/>
  <c r="AX297" i="5"/>
  <c r="AX272" i="5"/>
  <c r="AX678" i="5"/>
  <c r="AX787" i="5"/>
  <c r="AX93" i="5"/>
  <c r="AX190" i="5"/>
  <c r="AX173" i="5"/>
  <c r="AX154" i="5"/>
  <c r="AX389" i="5"/>
  <c r="AX824" i="5"/>
  <c r="AX284" i="5"/>
  <c r="AX255" i="5"/>
  <c r="AX879" i="5"/>
  <c r="AX813" i="5"/>
  <c r="AX781" i="5"/>
  <c r="AX657" i="5"/>
  <c r="AX371" i="5"/>
  <c r="AX836" i="5"/>
  <c r="AX38" i="5"/>
  <c r="AX718" i="5"/>
  <c r="AX666" i="5"/>
  <c r="AX309" i="5"/>
  <c r="AX484" i="5"/>
  <c r="AX468" i="5"/>
  <c r="AX453" i="5"/>
  <c r="AX502" i="5"/>
  <c r="AX527" i="5"/>
  <c r="AX82" i="5"/>
  <c r="AX68" i="5"/>
  <c r="AX327" i="5"/>
  <c r="AX106" i="5"/>
  <c r="AX136" i="5"/>
  <c r="AX463" i="5"/>
  <c r="AX550" i="5"/>
  <c r="AX465" i="5"/>
  <c r="AX583" i="5"/>
  <c r="AX606" i="5"/>
  <c r="AX905" i="5"/>
  <c r="AX676" i="5"/>
  <c r="AX476" i="5"/>
  <c r="AX424" i="5"/>
  <c r="AX538" i="5"/>
  <c r="AX785" i="5"/>
  <c r="AX256" i="5"/>
  <c r="AX784" i="5"/>
  <c r="AX772" i="5"/>
  <c r="AX480" i="5"/>
  <c r="AX884" i="5"/>
  <c r="AX421" i="5"/>
  <c r="AX36" i="5"/>
  <c r="AX31" i="5"/>
  <c r="AX858" i="5"/>
  <c r="AX845" i="5"/>
  <c r="AX716" i="5"/>
  <c r="AX374" i="5"/>
  <c r="AX268" i="5"/>
  <c r="AX543" i="5"/>
  <c r="AX88" i="5"/>
  <c r="AX897" i="5"/>
  <c r="AX699" i="5"/>
  <c r="AX854" i="5"/>
  <c r="AX687" i="5"/>
  <c r="AX274" i="5"/>
  <c r="AX673" i="5"/>
  <c r="AX459" i="5"/>
  <c r="AX319" i="5"/>
  <c r="AX617" i="5"/>
  <c r="AX771" i="5"/>
  <c r="AX739" i="5"/>
  <c r="AX401" i="5"/>
  <c r="AX227" i="5"/>
  <c r="AX663" i="5"/>
  <c r="AX343" i="5"/>
  <c r="AX167" i="5"/>
  <c r="AX186" i="5"/>
  <c r="AX443" i="5"/>
  <c r="AX195" i="5"/>
  <c r="AX600" i="5"/>
  <c r="AX376" i="5"/>
  <c r="AX353" i="5"/>
  <c r="AX837" i="5"/>
  <c r="AX514" i="5"/>
  <c r="AX35" i="5"/>
  <c r="AX672" i="5"/>
  <c r="AX192" i="5"/>
  <c r="AX248" i="5"/>
  <c r="AX81" i="5"/>
  <c r="AX427" i="5"/>
  <c r="AX97" i="5"/>
  <c r="AX78" i="5"/>
  <c r="AX553" i="5"/>
  <c r="AX755" i="5"/>
  <c r="AX280" i="5"/>
  <c r="AX51" i="5"/>
  <c r="AX194" i="5"/>
  <c r="AX890" i="5"/>
  <c r="AX30" i="5"/>
  <c r="AX877" i="5"/>
  <c r="AX120" i="5"/>
  <c r="AX732" i="5"/>
  <c r="AX489" i="5"/>
  <c r="AX406" i="5"/>
  <c r="AX411" i="5"/>
  <c r="AX263" i="5"/>
  <c r="AX893" i="5"/>
  <c r="AX624" i="5"/>
  <c r="AX609" i="5"/>
  <c r="AX619" i="5"/>
  <c r="AX685" i="5"/>
  <c r="AX501" i="5"/>
  <c r="AX725" i="5"/>
  <c r="AX709" i="5"/>
  <c r="AX683" i="5"/>
  <c r="AX467" i="5"/>
  <c r="AX419" i="5"/>
  <c r="AX853" i="5"/>
  <c r="AX776" i="5"/>
  <c r="AX912" i="5"/>
  <c r="AX918" i="5"/>
  <c r="AX178" i="5"/>
  <c r="AX207" i="5"/>
  <c r="AX570" i="5"/>
  <c r="AX339" i="5"/>
  <c r="AX782" i="5"/>
  <c r="AX437" i="5"/>
  <c r="AX320" i="5"/>
  <c r="AX965" i="5"/>
  <c r="AX677" i="5"/>
  <c r="AX60" i="5"/>
  <c r="AX930" i="5"/>
  <c r="AX113" i="5"/>
  <c r="AX148" i="5"/>
  <c r="AX572" i="5"/>
  <c r="AX920" i="5"/>
  <c r="AX915" i="5"/>
  <c r="AX158" i="5"/>
  <c r="AX372" i="5"/>
  <c r="AX904" i="5"/>
  <c r="AX145" i="5"/>
  <c r="AX477" i="5"/>
  <c r="AX299" i="5"/>
  <c r="AX278" i="5"/>
  <c r="AX774" i="5"/>
  <c r="AX882" i="5"/>
  <c r="AM161" i="5"/>
  <c r="AP161" i="5" s="1"/>
  <c r="AX519" i="5"/>
  <c r="AX491" i="5"/>
  <c r="AX346" i="5"/>
  <c r="AX71" i="5"/>
  <c r="AX582" i="5"/>
  <c r="AX504" i="5"/>
  <c r="AX745" i="5"/>
  <c r="AX729" i="5"/>
  <c r="AX902" i="5"/>
  <c r="AX712" i="5"/>
  <c r="AX73" i="5"/>
  <c r="AX446" i="5"/>
  <c r="AX859" i="5"/>
  <c r="AX348" i="5"/>
  <c r="AX466" i="5"/>
  <c r="AX623" i="5"/>
  <c r="AX851" i="5"/>
  <c r="AX695" i="5"/>
  <c r="AX445" i="5"/>
  <c r="AX780" i="5"/>
  <c r="AX464" i="5"/>
  <c r="AX447" i="5"/>
  <c r="AX607" i="5"/>
  <c r="AX180" i="5"/>
  <c r="AX827" i="5"/>
  <c r="AX815" i="5"/>
  <c r="AX416" i="5"/>
  <c r="AX392" i="5"/>
  <c r="AX522" i="5"/>
  <c r="AX722" i="5"/>
  <c r="AX32" i="5"/>
  <c r="AX714" i="5"/>
  <c r="AX702" i="5"/>
  <c r="AX63" i="5"/>
  <c r="AX217" i="5"/>
  <c r="AX399" i="5"/>
  <c r="AX829" i="5"/>
  <c r="AX627" i="5"/>
  <c r="AX616" i="5"/>
  <c r="AX196" i="5"/>
  <c r="AX436" i="5"/>
  <c r="AX433" i="5"/>
  <c r="AX308" i="5"/>
  <c r="AX921" i="5"/>
  <c r="AX61" i="5"/>
  <c r="AX338" i="5"/>
  <c r="AX810" i="5"/>
  <c r="AX798" i="5"/>
  <c r="AX533" i="5"/>
  <c r="AX670" i="5"/>
  <c r="AX172" i="5"/>
  <c r="AX943" i="5"/>
  <c r="AX967" i="5"/>
  <c r="AX958" i="5"/>
  <c r="AX797" i="5"/>
  <c r="AX639" i="5"/>
  <c r="AX222" i="5"/>
  <c r="AX761" i="5"/>
  <c r="AX629" i="5"/>
  <c r="AX397" i="5"/>
  <c r="AX365" i="5"/>
  <c r="AX711" i="5"/>
  <c r="AX668" i="5"/>
  <c r="AX786" i="5"/>
  <c r="AX99" i="5"/>
  <c r="AX844" i="5"/>
  <c r="AX830" i="5"/>
  <c r="AX793" i="5"/>
  <c r="AX428" i="5"/>
  <c r="AX752" i="5"/>
  <c r="AX740" i="5"/>
  <c r="AX939" i="5"/>
  <c r="AX375" i="5"/>
  <c r="AX573" i="5"/>
  <c r="AX956" i="5"/>
  <c r="AX846" i="5"/>
  <c r="AX230" i="5"/>
  <c r="AX924" i="5"/>
  <c r="AX737" i="5"/>
  <c r="AX626" i="5"/>
  <c r="AX610" i="5"/>
  <c r="AX791" i="5"/>
  <c r="AX575" i="5"/>
  <c r="AX567" i="5"/>
  <c r="AX551" i="5"/>
  <c r="AX566" i="5"/>
  <c r="AX133" i="5"/>
  <c r="AX659" i="5"/>
  <c r="AX648" i="5"/>
  <c r="AX935" i="5"/>
  <c r="AX152" i="5"/>
  <c r="AX307" i="5"/>
  <c r="AX928" i="5"/>
  <c r="AX143" i="5"/>
  <c r="AX458" i="5"/>
  <c r="AX862" i="5"/>
  <c r="AX535" i="5"/>
  <c r="AX368" i="5"/>
  <c r="AX75" i="5"/>
  <c r="AX56" i="5"/>
  <c r="AX394" i="5"/>
  <c r="AX723" i="5"/>
  <c r="AX7" i="5"/>
  <c r="AX861" i="5"/>
  <c r="AX955" i="5"/>
  <c r="AX83" i="5"/>
  <c r="AX664" i="5"/>
  <c r="AX524" i="5"/>
  <c r="AX508" i="5"/>
  <c r="AX516" i="5"/>
  <c r="AX328" i="5"/>
  <c r="AX336" i="5"/>
  <c r="AX326" i="5"/>
  <c r="AX373" i="5"/>
  <c r="AX417" i="5"/>
  <c r="AX85" i="5"/>
  <c r="AX799" i="5"/>
  <c r="AX122" i="5"/>
  <c r="AX513" i="5"/>
  <c r="AX470" i="5"/>
  <c r="AX362" i="5"/>
  <c r="AX576" i="5"/>
  <c r="AX262" i="5"/>
  <c r="AX760" i="5"/>
  <c r="AX448" i="5"/>
  <c r="AX452" i="5"/>
  <c r="AX750" i="5"/>
  <c r="AX647" i="5"/>
  <c r="AX587" i="5"/>
  <c r="AX926" i="5"/>
  <c r="AX496" i="5"/>
  <c r="AX242" i="5"/>
  <c r="AX900" i="5"/>
  <c r="AX363" i="5"/>
  <c r="AX239" i="5"/>
  <c r="AX105" i="5"/>
  <c r="AX847" i="5"/>
  <c r="AX717" i="5"/>
  <c r="AX682" i="5"/>
  <c r="AX701" i="5"/>
  <c r="AX649" i="5"/>
  <c r="AX210" i="5"/>
  <c r="AX314" i="5"/>
  <c r="AX189" i="5"/>
  <c r="AX539" i="5"/>
  <c r="AX111" i="5"/>
  <c r="AX618" i="5"/>
  <c r="AX233" i="5"/>
  <c r="AX387" i="5"/>
  <c r="AX541" i="5"/>
  <c r="AX525" i="5"/>
  <c r="AX777" i="5"/>
  <c r="AX759" i="5"/>
  <c r="AX381" i="5"/>
  <c r="AX37" i="5"/>
  <c r="AX680" i="5"/>
  <c r="AX651" i="5"/>
  <c r="AX276" i="5"/>
  <c r="AX385" i="5"/>
  <c r="AX53" i="5"/>
  <c r="AX313" i="5"/>
  <c r="AX546" i="5"/>
  <c r="AX821" i="5"/>
  <c r="AX652" i="5"/>
  <c r="AX789" i="5"/>
  <c r="AX636" i="5"/>
  <c r="AX855" i="5"/>
  <c r="AX962" i="5"/>
  <c r="AX12" i="5"/>
  <c r="AX386" i="5"/>
  <c r="AX44" i="5"/>
  <c r="AX692" i="5"/>
  <c r="AX311" i="5"/>
  <c r="AX246" i="5"/>
  <c r="AX226" i="5"/>
  <c r="AX966" i="5"/>
  <c r="AX469" i="5"/>
  <c r="AX478" i="5"/>
  <c r="AX852" i="5"/>
  <c r="AX260" i="5"/>
  <c r="AX259" i="5"/>
  <c r="AX402" i="5"/>
  <c r="AX942" i="5"/>
  <c r="AX560" i="5"/>
  <c r="AX22" i="5"/>
  <c r="AX964" i="5"/>
  <c r="AX252" i="5"/>
  <c r="AX181" i="5"/>
  <c r="AX423" i="5"/>
  <c r="AX407" i="5"/>
  <c r="AX89" i="5"/>
  <c r="AX221" i="5"/>
  <c r="AX10" i="5"/>
  <c r="AX705" i="5"/>
  <c r="AX361" i="5"/>
  <c r="AX506" i="5"/>
  <c r="AX275" i="5"/>
  <c r="AX614" i="5"/>
  <c r="AX585" i="5"/>
  <c r="AX563" i="5"/>
  <c r="AX552" i="5"/>
  <c r="AX901" i="5"/>
  <c r="AX597" i="5"/>
  <c r="AX62" i="5"/>
  <c r="AX803" i="5"/>
  <c r="AX125" i="5"/>
  <c r="AX206" i="5"/>
  <c r="AX333" i="5"/>
  <c r="AX688" i="5"/>
  <c r="AX674" i="5"/>
  <c r="AX283" i="5"/>
  <c r="AX823" i="5"/>
  <c r="AX493" i="5"/>
  <c r="AX170" i="5"/>
  <c r="AX744" i="5"/>
  <c r="AX542" i="5"/>
  <c r="AX425" i="5"/>
  <c r="AX444" i="5"/>
  <c r="AX117" i="5"/>
  <c r="AX934" i="5"/>
  <c r="AX303" i="5"/>
  <c r="AX498" i="5"/>
  <c r="AX482" i="5"/>
  <c r="AX919" i="5"/>
  <c r="AX55" i="5"/>
  <c r="AX866" i="5"/>
  <c r="AX549" i="5"/>
  <c r="AX91" i="5"/>
  <c r="AX281" i="5"/>
  <c r="AX177" i="5"/>
  <c r="AX947" i="5"/>
  <c r="AX300" i="5"/>
  <c r="AX816" i="5"/>
  <c r="AX269" i="5"/>
  <c r="AX804" i="5"/>
  <c r="AX245" i="5"/>
  <c r="AX871" i="5"/>
  <c r="AX250" i="5"/>
  <c r="AX271" i="5"/>
  <c r="AX128" i="5"/>
  <c r="AX474" i="5"/>
  <c r="AX243" i="5"/>
  <c r="AX820" i="5"/>
  <c r="AX273" i="5"/>
  <c r="AX601" i="5"/>
  <c r="AX116" i="5"/>
  <c r="AX558" i="5"/>
  <c r="AX342" i="5"/>
  <c r="AX341" i="5"/>
  <c r="AX332" i="5"/>
  <c r="AX818" i="5"/>
  <c r="AX479" i="5"/>
  <c r="AX176" i="5"/>
  <c r="AX735" i="5"/>
  <c r="AX833" i="5"/>
  <c r="AX940" i="5"/>
  <c r="AX769" i="5"/>
  <c r="AX927" i="5"/>
  <c r="AX764" i="5"/>
  <c r="AX454" i="5"/>
  <c r="AX413" i="5"/>
  <c r="AX591" i="5"/>
  <c r="AX696" i="5"/>
  <c r="AX667" i="5"/>
  <c r="AX322" i="5"/>
  <c r="AX490" i="5"/>
  <c r="AX57" i="5"/>
  <c r="AX58" i="5"/>
  <c r="AX356" i="5"/>
  <c r="AX959" i="5"/>
  <c r="AX578" i="5"/>
  <c r="AX706" i="5"/>
  <c r="AX220" i="5"/>
  <c r="AX169" i="5"/>
  <c r="AX378" i="5"/>
  <c r="AX700" i="5"/>
  <c r="AX414" i="5"/>
  <c r="AX127" i="5"/>
  <c r="AX526" i="5"/>
  <c r="AX499" i="5"/>
  <c r="AX950" i="5"/>
  <c r="AX488" i="5"/>
  <c r="AX807" i="5"/>
  <c r="AX138" i="5"/>
  <c r="AX728" i="5"/>
  <c r="AX393" i="5"/>
  <c r="AX291" i="5"/>
  <c r="AX317" i="5"/>
  <c r="AX184" i="5"/>
  <c r="AX415" i="5"/>
  <c r="AX69" i="5"/>
  <c r="AX767" i="5"/>
  <c r="AX531" i="5"/>
  <c r="AX520" i="5"/>
  <c r="AX885" i="5"/>
  <c r="AX564" i="5"/>
  <c r="AX808" i="5"/>
  <c r="AX523" i="5"/>
  <c r="AX602" i="5"/>
  <c r="AX532" i="5"/>
  <c r="AX899" i="5"/>
  <c r="AX896" i="5"/>
  <c r="AX240" i="5"/>
  <c r="AX707" i="5"/>
  <c r="AX131" i="5"/>
  <c r="AX96" i="5"/>
  <c r="AX608" i="5"/>
  <c r="AX224" i="5"/>
  <c r="AX11" i="5"/>
  <c r="AX536" i="5"/>
  <c r="AX825" i="5"/>
  <c r="AX669" i="5"/>
  <c r="AX809" i="5"/>
  <c r="AX653" i="5"/>
  <c r="AX743" i="5"/>
  <c r="AX633" i="5"/>
  <c r="AX212" i="5"/>
  <c r="AX168" i="5"/>
  <c r="AX270" i="5"/>
  <c r="AX188" i="5"/>
  <c r="AX166" i="5"/>
  <c r="AX52" i="5"/>
  <c r="AX187" i="5"/>
  <c r="AX23" i="5"/>
  <c r="AX102" i="5"/>
  <c r="AX366" i="5"/>
  <c r="AX933" i="5"/>
  <c r="AX642" i="5"/>
  <c r="AX126" i="5"/>
  <c r="AX856" i="5"/>
  <c r="AX754" i="5"/>
  <c r="AX337" i="5"/>
  <c r="AX301" i="5"/>
  <c r="AX67" i="5"/>
  <c r="AX92" i="5"/>
  <c r="AX450" i="5"/>
  <c r="AX130" i="5"/>
  <c r="AX382" i="5"/>
  <c r="AX45" i="5"/>
  <c r="AX869" i="5"/>
  <c r="AX557" i="5"/>
  <c r="AX104" i="5"/>
  <c r="AX792" i="5"/>
  <c r="AX690" i="5"/>
  <c r="AX199" i="5"/>
  <c r="AX164" i="5"/>
  <c r="AX165" i="5"/>
  <c r="AX146" i="5"/>
  <c r="AX398" i="5"/>
  <c r="AX304" i="5"/>
  <c r="AX8" i="5"/>
  <c r="AX14" i="5"/>
  <c r="AX383" i="5"/>
  <c r="AX17" i="5"/>
  <c r="AX204" i="5"/>
  <c r="AX27" i="5"/>
  <c r="AX442" i="5"/>
  <c r="AX114" i="5"/>
  <c r="AX29" i="5"/>
  <c r="AX679" i="5"/>
  <c r="AX628" i="5"/>
  <c r="AX306" i="5"/>
  <c r="AX571" i="5"/>
  <c r="AX251" i="5"/>
  <c r="AX650" i="5"/>
  <c r="AX290" i="5"/>
  <c r="AX43" i="5"/>
  <c r="AX318" i="5"/>
  <c r="AX237" i="5"/>
  <c r="AX878" i="5"/>
  <c r="AX441" i="5"/>
  <c r="AX540" i="5"/>
  <c r="AX507" i="5"/>
  <c r="AX156" i="5"/>
  <c r="AX586" i="5"/>
  <c r="AX355" i="5"/>
  <c r="AX254" i="5"/>
  <c r="AX247" i="5"/>
  <c r="AX559" i="5"/>
  <c r="AX87" i="5"/>
  <c r="AX724" i="5"/>
  <c r="AX390" i="5"/>
  <c r="AX241" i="5"/>
  <c r="AX215" i="5"/>
  <c r="AX843" i="5"/>
  <c r="AX742" i="5"/>
  <c r="AX316" i="5"/>
  <c r="AX850" i="5"/>
  <c r="AX530" i="5"/>
  <c r="AX59" i="5"/>
  <c r="AX20" i="5"/>
  <c r="AX124" i="5"/>
  <c r="AX79" i="5"/>
  <c r="AX954" i="5"/>
  <c r="AX161" i="5"/>
  <c r="AX941" i="5"/>
  <c r="AX142" i="5"/>
  <c r="AX713" i="5"/>
  <c r="AX345" i="5"/>
  <c r="AX635" i="5"/>
  <c r="AX296" i="5"/>
  <c r="AX101" i="5"/>
  <c r="AX70" i="5"/>
  <c r="AX325" i="5"/>
  <c r="AX140" i="5"/>
  <c r="AX369" i="5"/>
  <c r="AX34" i="5"/>
  <c r="AX112" i="5"/>
  <c r="AX223" i="5"/>
  <c r="AX302" i="5"/>
  <c r="AX891" i="5"/>
  <c r="AX790" i="5"/>
  <c r="AX396" i="5"/>
  <c r="AX898" i="5"/>
  <c r="AX594" i="5"/>
  <c r="AX46" i="5"/>
  <c r="AX359" i="5"/>
  <c r="AX231" i="5"/>
  <c r="AX261" i="5"/>
  <c r="AX202" i="5"/>
  <c r="AX95" i="5"/>
  <c r="AX828" i="5"/>
  <c r="AX726" i="5"/>
  <c r="AX287" i="5"/>
  <c r="AX834" i="5"/>
  <c r="AX509" i="5"/>
  <c r="AX19" i="5"/>
  <c r="AX655" i="5"/>
  <c r="AX238" i="5"/>
  <c r="AX334" i="5"/>
  <c r="AX76" i="5"/>
  <c r="AX171" i="5"/>
  <c r="AX350" i="5"/>
  <c r="AX545" i="5"/>
  <c r="AX580" i="5"/>
  <c r="AX432" i="5"/>
  <c r="AX144" i="5"/>
  <c r="AX201" i="5"/>
  <c r="AX118" i="5"/>
  <c r="AX33" i="5"/>
  <c r="AX216" i="5"/>
  <c r="AX544" i="5"/>
  <c r="AX159" i="5"/>
  <c r="AX948" i="5"/>
  <c r="AX492" i="5"/>
  <c r="AX285" i="5"/>
  <c r="AX153" i="5"/>
  <c r="AX134" i="5"/>
  <c r="AX66" i="5"/>
  <c r="AX150" i="5"/>
  <c r="AX234" i="5"/>
  <c r="AX163" i="5"/>
  <c r="AX225" i="5"/>
  <c r="AX86" i="5"/>
  <c r="AX139" i="5"/>
  <c r="AX218" i="5"/>
  <c r="AX54" i="5"/>
  <c r="AX80" i="5"/>
  <c r="AX39" i="5"/>
  <c r="AX162" i="5"/>
  <c r="AX430" i="5"/>
  <c r="AX98" i="5"/>
  <c r="AX64" i="5"/>
  <c r="AX286" i="5"/>
  <c r="AX279" i="5"/>
  <c r="AM938" i="5"/>
  <c r="AP938" i="5" s="1"/>
  <c r="AM231" i="5"/>
  <c r="AP231" i="5" s="1"/>
  <c r="AM840" i="5"/>
  <c r="AP840" i="5" s="1"/>
  <c r="AM530" i="5"/>
  <c r="AP530" i="5" s="1"/>
  <c r="AM687" i="5"/>
  <c r="AP687" i="5" s="1"/>
  <c r="AM363" i="5"/>
  <c r="AP363" i="5" s="1"/>
  <c r="AM672" i="5"/>
  <c r="AP672" i="5" s="1"/>
  <c r="AM705" i="5"/>
  <c r="AP705" i="5" s="1"/>
  <c r="AM660" i="5"/>
  <c r="AP660" i="5" s="1"/>
  <c r="AM875" i="5"/>
  <c r="AP875" i="5" s="1"/>
  <c r="AM902" i="5"/>
  <c r="AP902" i="5" s="1"/>
  <c r="AM929" i="5"/>
  <c r="AP929" i="5" s="1"/>
  <c r="AM883" i="5"/>
  <c r="AP883" i="5" s="1"/>
  <c r="AM447" i="5"/>
  <c r="AP447" i="5" s="1"/>
  <c r="AM451" i="5"/>
  <c r="AP451" i="5" s="1"/>
  <c r="AM954" i="5"/>
  <c r="AP954" i="5" s="1"/>
  <c r="AM540" i="5"/>
  <c r="AP540" i="5" s="1"/>
  <c r="AM756" i="5"/>
  <c r="AP756" i="5" s="1"/>
  <c r="AM431" i="5"/>
  <c r="AP431" i="5" s="1"/>
  <c r="AM665" i="5"/>
  <c r="AP665" i="5" s="1"/>
  <c r="AM115" i="5"/>
  <c r="AP115" i="5" s="1"/>
  <c r="AM708" i="5"/>
  <c r="AP708" i="5" s="1"/>
  <c r="AM221" i="5"/>
  <c r="AP221" i="5" s="1"/>
  <c r="AM589" i="5"/>
  <c r="AP589" i="5" s="1"/>
  <c r="AM878" i="5"/>
  <c r="AP878" i="5" s="1"/>
  <c r="AM117" i="5"/>
  <c r="AP117" i="5" s="1"/>
  <c r="AM40" i="5"/>
  <c r="AP40" i="5" s="1"/>
  <c r="AM394" i="5"/>
  <c r="AP394" i="5" s="1"/>
  <c r="AM706" i="5"/>
  <c r="AP706" i="5" s="1"/>
  <c r="AM130" i="5"/>
  <c r="AP130" i="5" s="1"/>
  <c r="AM270" i="5"/>
  <c r="AP270" i="5" s="1"/>
  <c r="AM346" i="5"/>
  <c r="AP346" i="5" s="1"/>
  <c r="AM604" i="5"/>
  <c r="AP604" i="5" s="1"/>
  <c r="AM81" i="5"/>
  <c r="AP81" i="5" s="1"/>
  <c r="AM452" i="5"/>
  <c r="AP452" i="5" s="1"/>
  <c r="AM575" i="5"/>
  <c r="AP575" i="5" s="1"/>
  <c r="AM217" i="5"/>
  <c r="AP217" i="5" s="1"/>
  <c r="AM525" i="5"/>
  <c r="AP525" i="5" s="1"/>
  <c r="AM200" i="5"/>
  <c r="AP200" i="5" s="1"/>
  <c r="AM698" i="5"/>
  <c r="AP698" i="5" s="1"/>
  <c r="AM787" i="5"/>
  <c r="AP787" i="5" s="1"/>
  <c r="AM484" i="5"/>
  <c r="AP484" i="5" s="1"/>
  <c r="AM599" i="5"/>
  <c r="AP599" i="5" s="1"/>
  <c r="AM53" i="5"/>
  <c r="AP53" i="5" s="1"/>
  <c r="AM743" i="5"/>
  <c r="AP743" i="5" s="1"/>
  <c r="AM741" i="5"/>
  <c r="AP741" i="5" s="1"/>
  <c r="AM800" i="5"/>
  <c r="AP800" i="5" s="1"/>
  <c r="AM491" i="5"/>
  <c r="AP491" i="5" s="1"/>
  <c r="AM737" i="5"/>
  <c r="AP737" i="5" s="1"/>
  <c r="AM242" i="5"/>
  <c r="AP242" i="5" s="1"/>
  <c r="AM137" i="5"/>
  <c r="AP137" i="5" s="1"/>
  <c r="AM792" i="5"/>
  <c r="AP792" i="5" s="1"/>
  <c r="AM605" i="5"/>
  <c r="AP605" i="5" s="1"/>
  <c r="AM790" i="5"/>
  <c r="AP790" i="5" s="1"/>
  <c r="AM935" i="5"/>
  <c r="AP935" i="5" s="1"/>
  <c r="AM89" i="5"/>
  <c r="AP89" i="5" s="1"/>
  <c r="AM709" i="5"/>
  <c r="AP709" i="5" s="1"/>
  <c r="AM271" i="5"/>
  <c r="AP271" i="5" s="1"/>
  <c r="AM355" i="5"/>
  <c r="AP355" i="5" s="1"/>
  <c r="AM754" i="5"/>
  <c r="AP754" i="5" s="1"/>
  <c r="AM551" i="5"/>
  <c r="AP551" i="5" s="1"/>
  <c r="AM553" i="5"/>
  <c r="AP553" i="5" s="1"/>
  <c r="AM891" i="5"/>
  <c r="AP891" i="5" s="1"/>
  <c r="AM934" i="5"/>
  <c r="AP934" i="5" s="1"/>
  <c r="AM739" i="5"/>
  <c r="AP739" i="5" s="1"/>
  <c r="AM851" i="5"/>
  <c r="AP851" i="5" s="1"/>
  <c r="AM601" i="5"/>
  <c r="AP601" i="5" s="1"/>
  <c r="AM518" i="5"/>
  <c r="AP518" i="5" s="1"/>
  <c r="AM313" i="5"/>
  <c r="AP313" i="5" s="1"/>
  <c r="AM423" i="5"/>
  <c r="AP423" i="5" s="1"/>
  <c r="AM702" i="5"/>
  <c r="AP702" i="5" s="1"/>
  <c r="AM761" i="5"/>
  <c r="AP761" i="5" s="1"/>
  <c r="AM837" i="5"/>
  <c r="AP837" i="5" s="1"/>
  <c r="AM817" i="5"/>
  <c r="AP817" i="5" s="1"/>
  <c r="AM79" i="5"/>
  <c r="AP79" i="5" s="1"/>
  <c r="AM399" i="5"/>
  <c r="AP399" i="5" s="1"/>
  <c r="AM827" i="5"/>
  <c r="AP827" i="5" s="1"/>
  <c r="AM913" i="5"/>
  <c r="AP913" i="5" s="1"/>
  <c r="AM884" i="5"/>
  <c r="AP884" i="5" s="1"/>
  <c r="AM892" i="5"/>
  <c r="AP892" i="5" s="1"/>
  <c r="AM9" i="5"/>
  <c r="AP9" i="5" s="1"/>
  <c r="AM836" i="5"/>
  <c r="AP836" i="5" s="1"/>
  <c r="AM776" i="5"/>
  <c r="AP776" i="5" s="1"/>
  <c r="AM567" i="5"/>
  <c r="AP567" i="5" s="1"/>
  <c r="AM757" i="5"/>
  <c r="AP757" i="5" s="1"/>
  <c r="AM807" i="5"/>
  <c r="AP807" i="5" s="1"/>
  <c r="AM886" i="5"/>
  <c r="AP886" i="5" s="1"/>
  <c r="AM966" i="5"/>
  <c r="AP966" i="5" s="1"/>
  <c r="AM385" i="5"/>
  <c r="AP385" i="5" s="1"/>
  <c r="AM189" i="5"/>
  <c r="AP189" i="5" s="1"/>
  <c r="AM284" i="5"/>
  <c r="AP284" i="5" s="1"/>
  <c r="AM42" i="5"/>
  <c r="AP42" i="5" s="1"/>
  <c r="AM112" i="5"/>
  <c r="AP112" i="5" s="1"/>
  <c r="AM20" i="5"/>
  <c r="AP20" i="5" s="1"/>
  <c r="AM626" i="5"/>
  <c r="AP626" i="5" s="1"/>
  <c r="AM712" i="5"/>
  <c r="AP712" i="5" s="1"/>
  <c r="AM933" i="5"/>
  <c r="AP933" i="5" s="1"/>
  <c r="AM250" i="5"/>
  <c r="AP250" i="5" s="1"/>
  <c r="AM841" i="5"/>
  <c r="AP841" i="5" s="1"/>
  <c r="AM752" i="5"/>
  <c r="AP752" i="5" s="1"/>
  <c r="AM736" i="5"/>
  <c r="AP736" i="5" s="1"/>
  <c r="AM233" i="5"/>
  <c r="AP233" i="5" s="1"/>
  <c r="AM606" i="5"/>
  <c r="AP606" i="5" s="1"/>
  <c r="AM485" i="5"/>
  <c r="AP485" i="5" s="1"/>
  <c r="AM353" i="5"/>
  <c r="AP353" i="5" s="1"/>
  <c r="AM127" i="5"/>
  <c r="AP127" i="5" s="1"/>
  <c r="AM377" i="5"/>
  <c r="AP377" i="5" s="1"/>
  <c r="AM838" i="5"/>
  <c r="AP838" i="5" s="1"/>
  <c r="AM779" i="5"/>
  <c r="AP779" i="5" s="1"/>
  <c r="AM733" i="5"/>
  <c r="AP733" i="5" s="1"/>
  <c r="AM486" i="5"/>
  <c r="AP486" i="5" s="1"/>
  <c r="AM871" i="5"/>
  <c r="AP871" i="5" s="1"/>
  <c r="AM522" i="5"/>
  <c r="AP522" i="5" s="1"/>
  <c r="AM774" i="5"/>
  <c r="AP774" i="5" s="1"/>
  <c r="AM520" i="5"/>
  <c r="AP520" i="5" s="1"/>
  <c r="AM403" i="5"/>
  <c r="AP403" i="5" s="1"/>
  <c r="AM798" i="5"/>
  <c r="AP798" i="5" s="1"/>
  <c r="AM914" i="5"/>
  <c r="AP914" i="5" s="1"/>
  <c r="AM669" i="5"/>
  <c r="AP669" i="5" s="1"/>
  <c r="AM579" i="5"/>
  <c r="AP579" i="5" s="1"/>
  <c r="AM378" i="5"/>
  <c r="AP378" i="5" s="1"/>
  <c r="AM598" i="5"/>
  <c r="AP598" i="5" s="1"/>
  <c r="AM646" i="5"/>
  <c r="AP646" i="5" s="1"/>
  <c r="AM880" i="5"/>
  <c r="AP880" i="5" s="1"/>
  <c r="AM889" i="5"/>
  <c r="AP889" i="5" s="1"/>
  <c r="AM135" i="5"/>
  <c r="AP135" i="5" s="1"/>
  <c r="AM262" i="5"/>
  <c r="AP262" i="5" s="1"/>
  <c r="AM550" i="5"/>
  <c r="AP550" i="5" s="1"/>
  <c r="AM813" i="5"/>
  <c r="AP813" i="5" s="1"/>
  <c r="AM867" i="5"/>
  <c r="AP867" i="5" s="1"/>
  <c r="AM918" i="5"/>
  <c r="AP918" i="5" s="1"/>
  <c r="AM932" i="5"/>
  <c r="AP932" i="5" s="1"/>
  <c r="AM329" i="5"/>
  <c r="AP329" i="5" s="1"/>
  <c r="AM27" i="5"/>
  <c r="AP27" i="5" s="1"/>
  <c r="AM57" i="5"/>
  <c r="AP57" i="5" s="1"/>
  <c r="AM773" i="5"/>
  <c r="AP773" i="5" s="1"/>
  <c r="AM928" i="5"/>
  <c r="AP928" i="5" s="1"/>
  <c r="AM955" i="5"/>
  <c r="AP955" i="5" s="1"/>
  <c r="AM729" i="5"/>
  <c r="AP729" i="5" s="1"/>
  <c r="AM820" i="5"/>
  <c r="AP820" i="5" s="1"/>
  <c r="AM931" i="5"/>
  <c r="AP931" i="5" s="1"/>
  <c r="AM864" i="5"/>
  <c r="AP864" i="5" s="1"/>
  <c r="AM823" i="5"/>
  <c r="AP823" i="5" s="1"/>
  <c r="AM559" i="5"/>
  <c r="AP559" i="5" s="1"/>
  <c r="AM956" i="5"/>
  <c r="AP956" i="5" s="1"/>
  <c r="AM877" i="5"/>
  <c r="AP877" i="5" s="1"/>
  <c r="AM950" i="5"/>
  <c r="AP950" i="5" s="1"/>
  <c r="AM853" i="5"/>
  <c r="AP853" i="5" s="1"/>
  <c r="AM953" i="5"/>
  <c r="AP953" i="5" s="1"/>
  <c r="AM412" i="5"/>
  <c r="AP412" i="5" s="1"/>
  <c r="AM636" i="5"/>
  <c r="AP636" i="5" s="1"/>
  <c r="AM427" i="5"/>
  <c r="AP427" i="5" s="1"/>
  <c r="AM734" i="5"/>
  <c r="AP734" i="5" s="1"/>
  <c r="AM444" i="5"/>
  <c r="AP444" i="5" s="1"/>
  <c r="AM560" i="5"/>
  <c r="AP560" i="5" s="1"/>
  <c r="AM245" i="5"/>
  <c r="AP245" i="5" s="1"/>
  <c r="AM623" i="5"/>
  <c r="AP623" i="5" s="1"/>
  <c r="AM683" i="5"/>
  <c r="AP683" i="5" s="1"/>
  <c r="AM750" i="5"/>
  <c r="AP750" i="5" s="1"/>
  <c r="AM396" i="5"/>
  <c r="AP396" i="5" s="1"/>
  <c r="AM717" i="5"/>
  <c r="AP717" i="5" s="1"/>
  <c r="AM915" i="5"/>
  <c r="AP915" i="5" s="1"/>
  <c r="AM818" i="5"/>
  <c r="AP818" i="5" s="1"/>
  <c r="AM85" i="5"/>
  <c r="AP85" i="5" s="1"/>
  <c r="AM155" i="5"/>
  <c r="AP155" i="5" s="1"/>
  <c r="AM898" i="5"/>
  <c r="AP898" i="5" s="1"/>
  <c r="AM266" i="5"/>
  <c r="AP266" i="5" s="1"/>
  <c r="AM426" i="5"/>
  <c r="AP426" i="5" s="1"/>
  <c r="AM178" i="5"/>
  <c r="AP178" i="5" s="1"/>
  <c r="AM942" i="5"/>
  <c r="AP942" i="5" s="1"/>
  <c r="AM834" i="5"/>
  <c r="AP834" i="5" s="1"/>
  <c r="AM655" i="5"/>
  <c r="AP655" i="5" s="1"/>
  <c r="AM542" i="5"/>
  <c r="AP542" i="5" s="1"/>
  <c r="AM354" i="5"/>
  <c r="AP354" i="5" s="1"/>
  <c r="AM129" i="5"/>
  <c r="AP129" i="5" s="1"/>
  <c r="AM519" i="5"/>
  <c r="AP519" i="5" s="1"/>
  <c r="AM912" i="5"/>
  <c r="AP912" i="5" s="1"/>
  <c r="AM103" i="5"/>
  <c r="AP103" i="5" s="1"/>
  <c r="AM207" i="5"/>
  <c r="AP207" i="5" s="1"/>
  <c r="AM825" i="5"/>
  <c r="AP825" i="5" s="1"/>
  <c r="AM615" i="5"/>
  <c r="AP615" i="5" s="1"/>
  <c r="AM728" i="5"/>
  <c r="AP728" i="5" s="1"/>
  <c r="AM759" i="5"/>
  <c r="AP759" i="5" s="1"/>
  <c r="AM769" i="5"/>
  <c r="AP769" i="5" s="1"/>
  <c r="AM692" i="5"/>
  <c r="AP692" i="5" s="1"/>
  <c r="AM628" i="5"/>
  <c r="AP628" i="5" s="1"/>
  <c r="AM515" i="5"/>
  <c r="AP515" i="5" s="1"/>
  <c r="AM464" i="5"/>
  <c r="AP464" i="5" s="1"/>
  <c r="AM320" i="5"/>
  <c r="AP320" i="5" s="1"/>
  <c r="AM503" i="5"/>
  <c r="AP503" i="5" s="1"/>
  <c r="AM962" i="5"/>
  <c r="AP962" i="5" s="1"/>
  <c r="AM843" i="5"/>
  <c r="AP843" i="5" s="1"/>
  <c r="AM415" i="5"/>
  <c r="AP415" i="5" s="1"/>
  <c r="AM643" i="5"/>
  <c r="AP643" i="5" s="1"/>
  <c r="AM862" i="5"/>
  <c r="AP862" i="5" s="1"/>
  <c r="AM583" i="5"/>
  <c r="AP583" i="5" s="1"/>
  <c r="AM678" i="5"/>
  <c r="AP678" i="5" s="1"/>
  <c r="AM770" i="5"/>
  <c r="AP770" i="5" s="1"/>
  <c r="AM572" i="5"/>
  <c r="AP572" i="5" s="1"/>
  <c r="AM701" i="5"/>
  <c r="AP701" i="5" s="1"/>
  <c r="AM946" i="5"/>
  <c r="AP946" i="5" s="1"/>
  <c r="AM521" i="5"/>
  <c r="AP521" i="5" s="1"/>
  <c r="AM471" i="5"/>
  <c r="AP471" i="5" s="1"/>
  <c r="AM421" i="5"/>
  <c r="AP421" i="5" s="1"/>
  <c r="AM299" i="5"/>
  <c r="AP299" i="5" s="1"/>
  <c r="AM177" i="5"/>
  <c r="AP177" i="5" s="1"/>
  <c r="AM195" i="5"/>
  <c r="AP195" i="5" s="1"/>
  <c r="AM15" i="5"/>
  <c r="AP15" i="5" s="1"/>
  <c r="AM256" i="5"/>
  <c r="AP256" i="5" s="1"/>
  <c r="AM574" i="5"/>
  <c r="AP574" i="5" s="1"/>
  <c r="AM336" i="5"/>
  <c r="AP336" i="5" s="1"/>
  <c r="AM272" i="5"/>
  <c r="AP272" i="5" s="1"/>
  <c r="AM470" i="5"/>
  <c r="AP470" i="5" s="1"/>
  <c r="AM580" i="5"/>
  <c r="AP580" i="5" s="1"/>
  <c r="AM723" i="5"/>
  <c r="AP723" i="5" s="1"/>
  <c r="AM650" i="5"/>
  <c r="AP650" i="5" s="1"/>
  <c r="AM726" i="5"/>
  <c r="AP726" i="5" s="1"/>
  <c r="AM516" i="5"/>
  <c r="AP516" i="5" s="1"/>
  <c r="AM654" i="5"/>
  <c r="AP654" i="5" s="1"/>
  <c r="AM422" i="5"/>
  <c r="AP422" i="5" s="1"/>
  <c r="AM318" i="5"/>
  <c r="AP318" i="5" s="1"/>
  <c r="AM331" i="5"/>
  <c r="AP331" i="5" s="1"/>
  <c r="AM725" i="5"/>
  <c r="AP725" i="5" s="1"/>
  <c r="AM166" i="5"/>
  <c r="AP166" i="5" s="1"/>
  <c r="AM314" i="5"/>
  <c r="AP314" i="5" s="1"/>
  <c r="AM165" i="5"/>
  <c r="AP165" i="5" s="1"/>
  <c r="AM82" i="5"/>
  <c r="AP82" i="5" s="1"/>
  <c r="AM951" i="5"/>
  <c r="AP951" i="5" s="1"/>
  <c r="AM894" i="5"/>
  <c r="AP894" i="5" s="1"/>
  <c r="AM211" i="5"/>
  <c r="AP211" i="5" s="1"/>
  <c r="AM281" i="5"/>
  <c r="AP281" i="5" s="1"/>
  <c r="AM253" i="5"/>
  <c r="AP253" i="5" s="1"/>
  <c r="AM436" i="5"/>
  <c r="AP436" i="5" s="1"/>
  <c r="AM67" i="5"/>
  <c r="AP67" i="5" s="1"/>
  <c r="AM188" i="5"/>
  <c r="AP188" i="5" s="1"/>
  <c r="AM637" i="5"/>
  <c r="AP637" i="5" s="1"/>
  <c r="AM552" i="5"/>
  <c r="AP552" i="5" s="1"/>
  <c r="AM395" i="5"/>
  <c r="AP395" i="5" s="1"/>
  <c r="AM303" i="5"/>
  <c r="AP303" i="5" s="1"/>
  <c r="AM304" i="5"/>
  <c r="AP304" i="5" s="1"/>
  <c r="AM905" i="5"/>
  <c r="AP905" i="5" s="1"/>
  <c r="AM41" i="5"/>
  <c r="AP41" i="5" s="1"/>
  <c r="AM772" i="5"/>
  <c r="AP772" i="5" s="1"/>
  <c r="AM690" i="5"/>
  <c r="AP690" i="5" s="1"/>
  <c r="AM803" i="5"/>
  <c r="AP803" i="5" s="1"/>
  <c r="AM945" i="5"/>
  <c r="AP945" i="5" s="1"/>
  <c r="AM854" i="5"/>
  <c r="AP854" i="5" s="1"/>
  <c r="AM763" i="5"/>
  <c r="AP763" i="5" s="1"/>
  <c r="AM797" i="5"/>
  <c r="AP797" i="5" s="1"/>
  <c r="AM856" i="5"/>
  <c r="AP856" i="5" s="1"/>
  <c r="AM119" i="5"/>
  <c r="AP119" i="5" s="1"/>
  <c r="AM191" i="5"/>
  <c r="AP191" i="5" s="1"/>
  <c r="AM801" i="5"/>
  <c r="AP801" i="5" s="1"/>
  <c r="AM147" i="5"/>
  <c r="AP147" i="5" s="1"/>
  <c r="AM948" i="5"/>
  <c r="AP948" i="5" s="1"/>
  <c r="AM83" i="5"/>
  <c r="AP83" i="5" s="1"/>
  <c r="AM910" i="5"/>
  <c r="AP910" i="5" s="1"/>
  <c r="AM632" i="5"/>
  <c r="AP632" i="5" s="1"/>
  <c r="AM879" i="5"/>
  <c r="AP879" i="5" s="1"/>
  <c r="AM793" i="5"/>
  <c r="AP793" i="5" s="1"/>
  <c r="AM285" i="5"/>
  <c r="AP285" i="5" s="1"/>
  <c r="AM760" i="5"/>
  <c r="AP760" i="5" s="1"/>
  <c r="AM105" i="5"/>
  <c r="AP105" i="5" s="1"/>
  <c r="AM469" i="5"/>
  <c r="AP469" i="5" s="1"/>
  <c r="AM832" i="5"/>
  <c r="AP832" i="5" s="1"/>
  <c r="AM479" i="5"/>
  <c r="AP479" i="5" s="1"/>
  <c r="AM855" i="5"/>
  <c r="AP855" i="5" s="1"/>
  <c r="AM101" i="5"/>
  <c r="AP101" i="5" s="1"/>
  <c r="AM251" i="5"/>
  <c r="AP251" i="5" s="1"/>
  <c r="AM616" i="5"/>
  <c r="AP616" i="5" s="1"/>
  <c r="AM963" i="5"/>
  <c r="AP963" i="5" s="1"/>
  <c r="AM260" i="5"/>
  <c r="AP260" i="5" s="1"/>
  <c r="AM810" i="5"/>
  <c r="AP810" i="5" s="1"/>
  <c r="AM88" i="5"/>
  <c r="AP88" i="5" s="1"/>
  <c r="AM861" i="5"/>
  <c r="AP861" i="5" s="1"/>
  <c r="AM595" i="5"/>
  <c r="AP595" i="5" s="1"/>
  <c r="AM949" i="5"/>
  <c r="AP949" i="5" s="1"/>
  <c r="AM121" i="5"/>
  <c r="AP121" i="5" s="1"/>
  <c r="AM647" i="5"/>
  <c r="AP647" i="5" s="1"/>
  <c r="AM755" i="5"/>
  <c r="AP755" i="5" s="1"/>
  <c r="AM216" i="5"/>
  <c r="AP216" i="5" s="1"/>
  <c r="AM670" i="5"/>
  <c r="AP670" i="5" s="1"/>
  <c r="AM312" i="5"/>
  <c r="AP312" i="5" s="1"/>
  <c r="AM546" i="5"/>
  <c r="AP546" i="5" s="1"/>
  <c r="AM84" i="5"/>
  <c r="AP84" i="5" s="1"/>
  <c r="AM556" i="5"/>
  <c r="AP556" i="5" s="1"/>
  <c r="AM286" i="5"/>
  <c r="AP286" i="5" s="1"/>
  <c r="AM724" i="5"/>
  <c r="AP724" i="5" s="1"/>
  <c r="AM326" i="5"/>
  <c r="AP326" i="5" s="1"/>
  <c r="AM707" i="5"/>
  <c r="AP707" i="5" s="1"/>
  <c r="AM404" i="5"/>
  <c r="AP404" i="5" s="1"/>
  <c r="AM872" i="5"/>
  <c r="AP872" i="5" s="1"/>
  <c r="AM344" i="5"/>
  <c r="AP344" i="5" s="1"/>
  <c r="AM816" i="5"/>
  <c r="AP816" i="5" s="1"/>
  <c r="AM620" i="5"/>
  <c r="AP620" i="5" s="1"/>
  <c r="AM77" i="5"/>
  <c r="AP77" i="5" s="1"/>
  <c r="AM393" i="5"/>
  <c r="AP393" i="5" s="1"/>
  <c r="AM904" i="5"/>
  <c r="AP904" i="5" s="1"/>
  <c r="AM293" i="5"/>
  <c r="AP293" i="5" s="1"/>
  <c r="AM924" i="5"/>
  <c r="AP924" i="5" s="1"/>
  <c r="AM359" i="5"/>
  <c r="AP359" i="5" s="1"/>
  <c r="AM845" i="5"/>
  <c r="AP845" i="5" s="1"/>
  <c r="AM493" i="5"/>
  <c r="AP493" i="5" s="1"/>
  <c r="AM305" i="5"/>
  <c r="AP305" i="5" s="1"/>
  <c r="AM806" i="5"/>
  <c r="AP806" i="5" s="1"/>
  <c r="AM110" i="5"/>
  <c r="AP110" i="5" s="1"/>
  <c r="AM917" i="5"/>
  <c r="AP917" i="5" s="1"/>
  <c r="AM558" i="5"/>
  <c r="AP558" i="5" s="1"/>
  <c r="AM163" i="5"/>
  <c r="AP163" i="5" s="1"/>
  <c r="AM682" i="5"/>
  <c r="AP682" i="5" s="1"/>
  <c r="AM223" i="5"/>
  <c r="AP223" i="5" s="1"/>
  <c r="AM538" i="5"/>
  <c r="AP538" i="5" s="1"/>
  <c r="AM944" i="5"/>
  <c r="AP944" i="5" s="1"/>
  <c r="AM508" i="5"/>
  <c r="AP508" i="5" s="1"/>
  <c r="AM896" i="5"/>
  <c r="AP896" i="5" s="1"/>
  <c r="AM333" i="5"/>
  <c r="AP333" i="5" s="1"/>
  <c r="AM258" i="5"/>
  <c r="AP258" i="5" s="1"/>
  <c r="AM658" i="5"/>
  <c r="AP658" i="5" s="1"/>
  <c r="AM534" i="5"/>
  <c r="AP534" i="5" s="1"/>
  <c r="AM280" i="5"/>
  <c r="AP280" i="5" s="1"/>
  <c r="AM732" i="5"/>
  <c r="AP732" i="5" s="1"/>
  <c r="AM186" i="5"/>
  <c r="AP186" i="5" s="1"/>
  <c r="AM722" i="5"/>
  <c r="AP722" i="5" s="1"/>
  <c r="AM139" i="5"/>
  <c r="AP139" i="5" s="1"/>
  <c r="AM642" i="5"/>
  <c r="AP642" i="5" s="1"/>
  <c r="AM608" i="5"/>
  <c r="AP608" i="5" s="1"/>
  <c r="AM785" i="5"/>
  <c r="AP785" i="5" s="1"/>
  <c r="AM613" i="5"/>
  <c r="AP613" i="5" s="1"/>
  <c r="AM870" i="5"/>
  <c r="AP870" i="5" s="1"/>
  <c r="AM108" i="5"/>
  <c r="AP108" i="5" s="1"/>
  <c r="AM839" i="5"/>
  <c r="AP839" i="5" s="1"/>
  <c r="AM268" i="5"/>
  <c r="AP268" i="5" s="1"/>
  <c r="AM821" i="5"/>
  <c r="AP821" i="5" s="1"/>
  <c r="AM802" i="5"/>
  <c r="AP802" i="5" s="1"/>
  <c r="AM576" i="5"/>
  <c r="AP576" i="5" s="1"/>
  <c r="AM731" i="5"/>
  <c r="AP731" i="5" s="1"/>
  <c r="AM175" i="5"/>
  <c r="AP175" i="5" s="1"/>
  <c r="AM586" i="5"/>
  <c r="AP586" i="5" s="1"/>
  <c r="AM455" i="5"/>
  <c r="AP455" i="5" s="1"/>
  <c r="AM808" i="5"/>
  <c r="AP808" i="5" s="1"/>
  <c r="AM461" i="5"/>
  <c r="AP461" i="5" s="1"/>
  <c r="AM835" i="5"/>
  <c r="AP835" i="5" s="1"/>
  <c r="AM126" i="5"/>
  <c r="AP126" i="5" s="1"/>
  <c r="AM881" i="5"/>
  <c r="AP881" i="5" s="1"/>
  <c r="AM361" i="5"/>
  <c r="AP361" i="5" s="1"/>
  <c r="AM907" i="5"/>
  <c r="AP907" i="5" s="1"/>
  <c r="AM607" i="5"/>
  <c r="AP607" i="5" s="1"/>
  <c r="AM64" i="5"/>
  <c r="AP64" i="5" s="1"/>
  <c r="AM528" i="5"/>
  <c r="AP528" i="5" s="1"/>
  <c r="AM482" i="5"/>
  <c r="AP482" i="5" s="1"/>
  <c r="AM596" i="5"/>
  <c r="AP596" i="5" s="1"/>
  <c r="AM29" i="5"/>
  <c r="AP29" i="5" s="1"/>
  <c r="AM358" i="5"/>
  <c r="AP358" i="5" s="1"/>
  <c r="AM882" i="5"/>
  <c r="AP882" i="5" s="1"/>
  <c r="AM457" i="5"/>
  <c r="AP457" i="5" s="1"/>
  <c r="AM372" i="5"/>
  <c r="AP372" i="5" s="1"/>
  <c r="AM241" i="5"/>
  <c r="AP241" i="5" s="1"/>
  <c r="AM532" i="5"/>
  <c r="AP532" i="5" s="1"/>
  <c r="AM143" i="5"/>
  <c r="AP143" i="5" s="1"/>
  <c r="AM906" i="5"/>
  <c r="AP906" i="5" s="1"/>
  <c r="AM775" i="5"/>
  <c r="AP775" i="5" s="1"/>
  <c r="AM243" i="5"/>
  <c r="AP243" i="5" s="1"/>
  <c r="AM684" i="5"/>
  <c r="AP684" i="5" s="1"/>
  <c r="AM544" i="5"/>
  <c r="AP544" i="5" s="1"/>
  <c r="AM899" i="5"/>
  <c r="AP899" i="5" s="1"/>
  <c r="AM206" i="5"/>
  <c r="AP206" i="5" s="1"/>
  <c r="AM697" i="5"/>
  <c r="AP697" i="5" s="1"/>
  <c r="AM923" i="5"/>
  <c r="AP923" i="5" s="1"/>
  <c r="AM440" i="5"/>
  <c r="AP440" i="5" s="1"/>
  <c r="AM848" i="5"/>
  <c r="AP848" i="5" s="1"/>
  <c r="AM236" i="5"/>
  <c r="AP236" i="5" s="1"/>
  <c r="AM364" i="5"/>
  <c r="AP364" i="5" s="1"/>
  <c r="AM900" i="5"/>
  <c r="AP900" i="5" s="1"/>
  <c r="AM622" i="5"/>
  <c r="AP622" i="5" s="1"/>
  <c r="AM749" i="5"/>
  <c r="AP749" i="5" s="1"/>
  <c r="AM459" i="5"/>
  <c r="AP459" i="5" s="1"/>
  <c r="AM911" i="5"/>
  <c r="AP911" i="5" s="1"/>
  <c r="AM187" i="5"/>
  <c r="AP187" i="5" s="1"/>
  <c r="AM649" i="5"/>
  <c r="AP649" i="5" s="1"/>
  <c r="AM109" i="5"/>
  <c r="AP109" i="5" s="1"/>
  <c r="AM627" i="5"/>
  <c r="AP627" i="5" s="1"/>
  <c r="AM947" i="5"/>
  <c r="AP947" i="5" s="1"/>
  <c r="AM460" i="5"/>
  <c r="AP460" i="5" s="1"/>
  <c r="AM868" i="5"/>
  <c r="AP868" i="5" s="1"/>
  <c r="AM169" i="5"/>
  <c r="AP169" i="5" s="1"/>
  <c r="AM624" i="5"/>
  <c r="AP624" i="5" s="1"/>
  <c r="AM713" i="5"/>
  <c r="AP713" i="5" s="1"/>
  <c r="AM424" i="5"/>
  <c r="AP424" i="5" s="1"/>
  <c r="AM720" i="5"/>
  <c r="AP720" i="5" s="1"/>
  <c r="AM62" i="5"/>
  <c r="AP62" i="5" s="1"/>
  <c r="AM357" i="5"/>
  <c r="AP357" i="5" s="1"/>
  <c r="AM510" i="5"/>
  <c r="AP510" i="5" s="1"/>
  <c r="AM327" i="5"/>
  <c r="AP327" i="5" s="1"/>
  <c r="AM570" i="5"/>
  <c r="AP570" i="5" s="1"/>
  <c r="AM228" i="5"/>
  <c r="AP228" i="5" s="1"/>
  <c r="AM964" i="5"/>
  <c r="AP964" i="5" s="1"/>
  <c r="AM537" i="5"/>
  <c r="AP537" i="5" s="1"/>
  <c r="AM885" i="5"/>
  <c r="AP885" i="5" s="1"/>
  <c r="AM901" i="5"/>
  <c r="AP901" i="5" s="1"/>
  <c r="AM766" i="5"/>
  <c r="AP766" i="5" s="1"/>
  <c r="AM30" i="5"/>
  <c r="AP30" i="5" s="1"/>
  <c r="AM833" i="5"/>
  <c r="AP833" i="5" s="1"/>
  <c r="AM341" i="5"/>
  <c r="AP341" i="5" s="1"/>
  <c r="AM957" i="5"/>
  <c r="AP957" i="5" s="1"/>
  <c r="AM93" i="5"/>
  <c r="AP93" i="5" s="1"/>
  <c r="AM511" i="5"/>
  <c r="AP511" i="5" s="1"/>
  <c r="AM19" i="5"/>
  <c r="AP19" i="5" s="1"/>
  <c r="AM494" i="5"/>
  <c r="AP494" i="5" s="1"/>
  <c r="AM442" i="5"/>
  <c r="AP442" i="5" s="1"/>
  <c r="AM711" i="5"/>
  <c r="AP711" i="5" s="1"/>
  <c r="AM76" i="5"/>
  <c r="AP76" i="5" s="1"/>
  <c r="AM668" i="5"/>
  <c r="AP668" i="5" s="1"/>
  <c r="AM370" i="5"/>
  <c r="AP370" i="5" s="1"/>
  <c r="AM859" i="5"/>
  <c r="AP859" i="5" s="1"/>
  <c r="AM308" i="5"/>
  <c r="AP308" i="5" s="1"/>
  <c r="AM814" i="5"/>
  <c r="AP814" i="5" s="1"/>
  <c r="AM696" i="5"/>
  <c r="AP696" i="5" s="1"/>
  <c r="AM958" i="5"/>
  <c r="AP958" i="5" s="1"/>
  <c r="AM332" i="5"/>
  <c r="AP332" i="5" s="1"/>
  <c r="AM719" i="5"/>
  <c r="AP719" i="5" s="1"/>
  <c r="AM86" i="5"/>
  <c r="AP86" i="5" s="1"/>
  <c r="AM504" i="5"/>
  <c r="AP504" i="5" s="1"/>
  <c r="AM857" i="5"/>
  <c r="AP857" i="5" s="1"/>
  <c r="AM208" i="5"/>
  <c r="AP208" i="5" s="1"/>
  <c r="AM569" i="5"/>
  <c r="AP569" i="5" s="1"/>
  <c r="AM564" i="5"/>
  <c r="AP564" i="5" s="1"/>
  <c r="AM960" i="5"/>
  <c r="AP960" i="5" s="1"/>
  <c r="AM252" i="5"/>
  <c r="AP252" i="5" s="1"/>
  <c r="AM397" i="5"/>
  <c r="AP397" i="5" s="1"/>
  <c r="AM663" i="5"/>
  <c r="AP663" i="5" s="1"/>
  <c r="AM686" i="5"/>
  <c r="AP686" i="5" s="1"/>
  <c r="AM96" i="5"/>
  <c r="AP96" i="5" s="1"/>
  <c r="AM463" i="5"/>
  <c r="AP463" i="5" s="1"/>
  <c r="AM768" i="5"/>
  <c r="AP768" i="5" s="1"/>
  <c r="AM405" i="5"/>
  <c r="AP405" i="5" s="1"/>
  <c r="AM771" i="5"/>
  <c r="AP771" i="5" s="1"/>
  <c r="AM149" i="5"/>
  <c r="AP149" i="5" s="1"/>
  <c r="AM602" i="5"/>
  <c r="AP602" i="5" s="1"/>
  <c r="AM263" i="5"/>
  <c r="AP263" i="5" s="1"/>
  <c r="AM887" i="5"/>
  <c r="AP887" i="5" s="1"/>
  <c r="AM805" i="5"/>
  <c r="AP805" i="5" s="1"/>
  <c r="AM619" i="5"/>
  <c r="AP619" i="5" s="1"/>
  <c r="AM903" i="5"/>
  <c r="AP903" i="5" s="1"/>
  <c r="AM406" i="5"/>
  <c r="AP406" i="5" s="1"/>
  <c r="AM804" i="5"/>
  <c r="AP804" i="5" s="1"/>
  <c r="AM201" i="5"/>
  <c r="AP201" i="5" s="1"/>
  <c r="AM425" i="5"/>
  <c r="AP425" i="5" s="1"/>
  <c r="AM584" i="5"/>
  <c r="AP584" i="5" s="1"/>
  <c r="AM132" i="5"/>
  <c r="AP132" i="5" s="1"/>
  <c r="AM662" i="5"/>
  <c r="AP662" i="5" s="1"/>
  <c r="AM295" i="5"/>
  <c r="AP295" i="5" s="1"/>
  <c r="AM610" i="5"/>
  <c r="AP610" i="5" s="1"/>
  <c r="AM926" i="5"/>
  <c r="AP926" i="5" s="1"/>
  <c r="AM529" i="5"/>
  <c r="AP529" i="5" s="1"/>
  <c r="AM819" i="5"/>
  <c r="AP819" i="5" s="1"/>
  <c r="AM198" i="5"/>
  <c r="AP198" i="5" s="1"/>
  <c r="AM782" i="5"/>
  <c r="AP782" i="5" s="1"/>
  <c r="AM488" i="5"/>
  <c r="AP488" i="5" s="1"/>
  <c r="AM498" i="5"/>
  <c r="AP498" i="5" s="1"/>
  <c r="AM379" i="5"/>
  <c r="AP379" i="5" s="1"/>
  <c r="AM694" i="5"/>
  <c r="AP694" i="5" s="1"/>
  <c r="AM128" i="5"/>
  <c r="AP128" i="5" s="1"/>
  <c r="AM348" i="5"/>
  <c r="AP348" i="5" s="1"/>
  <c r="AM967" i="5"/>
  <c r="AP967" i="5" s="1"/>
  <c r="AM480" i="5"/>
  <c r="AP480" i="5" s="1"/>
  <c r="AM715" i="5"/>
  <c r="AP715" i="5" s="1"/>
  <c r="AM781" i="5"/>
  <c r="AP781" i="5" s="1"/>
  <c r="AM563" i="5"/>
  <c r="AP563" i="5" s="1"/>
  <c r="AM402" i="5"/>
  <c r="AP402" i="5" s="1"/>
  <c r="AM812" i="5"/>
  <c r="AP812" i="5" s="1"/>
  <c r="AM87" i="5"/>
  <c r="AP87" i="5" s="1"/>
  <c r="AM656" i="5"/>
  <c r="AP656" i="5" s="1"/>
  <c r="AM869" i="5"/>
  <c r="AP869" i="5" s="1"/>
  <c r="AM300" i="5"/>
  <c r="AP300" i="5" s="1"/>
  <c r="AM514" i="5"/>
  <c r="AP514" i="5" s="1"/>
  <c r="AM168" i="5"/>
  <c r="AP168" i="5" s="1"/>
  <c r="AM681" i="5"/>
  <c r="AP681" i="5" s="1"/>
  <c r="AM146" i="5"/>
  <c r="AP146" i="5" s="1"/>
  <c r="AM472" i="5"/>
  <c r="AP472" i="5" s="1"/>
  <c r="AM339" i="5"/>
  <c r="AP339" i="5" s="1"/>
  <c r="AM921" i="5"/>
  <c r="AP921" i="5" s="1"/>
  <c r="AM786" i="5"/>
  <c r="AP786" i="5" s="1"/>
  <c r="AM78" i="5"/>
  <c r="AP78" i="5" s="1"/>
  <c r="AM417" i="5"/>
  <c r="AP417" i="5" s="1"/>
  <c r="AM852" i="5"/>
  <c r="AP852" i="5" s="1"/>
  <c r="AM261" i="5"/>
  <c r="AP261" i="5" s="1"/>
  <c r="AM383" i="5"/>
  <c r="AP383" i="5" s="1"/>
  <c r="AM141" i="5"/>
  <c r="AP141" i="5" s="1"/>
  <c r="AM159" i="5"/>
  <c r="AP159" i="5" s="1"/>
  <c r="AM744" i="5"/>
  <c r="AP744" i="5" s="1"/>
  <c r="AM373" i="5"/>
  <c r="AP373" i="5" s="1"/>
  <c r="AM747" i="5"/>
  <c r="AP747" i="5" s="1"/>
  <c r="AM714" i="5"/>
  <c r="AP714" i="5" s="1"/>
  <c r="AM496" i="5"/>
  <c r="AP496" i="5" s="1"/>
  <c r="AM777" i="5"/>
  <c r="AP777" i="5" s="1"/>
  <c r="AM247" i="5"/>
  <c r="AP247" i="5" s="1"/>
  <c r="AM630" i="5"/>
  <c r="AP630" i="5" s="1"/>
  <c r="AM367" i="5"/>
  <c r="AP367" i="5" s="1"/>
  <c r="AM162" i="5"/>
  <c r="AP162" i="5" s="1"/>
  <c r="AM631" i="5"/>
  <c r="AP631" i="5" s="1"/>
  <c r="AM174" i="5"/>
  <c r="AP174" i="5" s="1"/>
  <c r="AM617" i="5"/>
  <c r="AP617" i="5" s="1"/>
  <c r="AM297" i="5"/>
  <c r="AP297" i="5" s="1"/>
  <c r="AM965" i="5"/>
  <c r="AP965" i="5" s="1"/>
  <c r="AM830" i="5"/>
  <c r="AP830" i="5" s="1"/>
  <c r="AM36" i="5"/>
  <c r="AP36" i="5" s="1"/>
  <c r="AM937" i="5"/>
  <c r="AP937" i="5" s="1"/>
  <c r="AM582" i="5"/>
  <c r="AP582" i="5" s="1"/>
  <c r="AM94" i="5"/>
  <c r="AP94" i="5" s="1"/>
  <c r="AM527" i="5"/>
  <c r="AP527" i="5" s="1"/>
  <c r="AM345" i="5"/>
  <c r="AP345" i="5" s="1"/>
  <c r="AM866" i="5"/>
  <c r="AP866" i="5" s="1"/>
  <c r="AM523" i="5"/>
  <c r="AP523" i="5" s="1"/>
  <c r="AM788" i="5"/>
  <c r="AP788" i="5" s="1"/>
  <c r="AM443" i="5"/>
  <c r="AP443" i="5" s="1"/>
  <c r="AM908" i="5"/>
  <c r="AP908" i="5" s="1"/>
  <c r="AM850" i="5"/>
  <c r="AP850" i="5" s="1"/>
  <c r="AM172" i="5"/>
  <c r="AP172" i="5" s="1"/>
  <c r="AM961" i="5"/>
  <c r="AP961" i="5" s="1"/>
  <c r="AM614" i="5"/>
  <c r="AP614" i="5" s="1"/>
  <c r="AM204" i="5"/>
  <c r="AP204" i="5" s="1"/>
  <c r="AM865" i="5"/>
  <c r="AP865" i="5" s="1"/>
  <c r="AM742" i="5"/>
  <c r="AP742" i="5" s="1"/>
  <c r="AM176" i="5"/>
  <c r="AP176" i="5" s="1"/>
  <c r="AM753" i="5"/>
  <c r="AP753" i="5" s="1"/>
  <c r="AM688" i="5"/>
  <c r="AP688" i="5" s="1"/>
  <c r="AM925" i="5"/>
  <c r="AP925" i="5" s="1"/>
  <c r="AM693" i="5"/>
  <c r="AP693" i="5" s="1"/>
  <c r="AM795" i="5"/>
  <c r="AP795" i="5" s="1"/>
  <c r="AM294" i="5"/>
  <c r="AP294" i="5" s="1"/>
  <c r="AM890" i="5"/>
  <c r="AP890" i="5" s="1"/>
  <c r="AM758" i="5"/>
  <c r="AP758" i="5" s="1"/>
  <c r="AM433" i="5"/>
  <c r="AP433" i="5" s="1"/>
  <c r="AM704" i="5"/>
  <c r="AP704" i="5" s="1"/>
  <c r="AM330" i="5"/>
  <c r="AP330" i="5" s="1"/>
  <c r="AM651" i="5"/>
  <c r="AP651" i="5" s="1"/>
  <c r="AM91" i="5"/>
  <c r="AP91" i="5" s="1"/>
  <c r="AM302" i="5"/>
  <c r="AP302" i="5" s="1"/>
  <c r="AM895" i="5"/>
  <c r="AP895" i="5" s="1"/>
  <c r="AM374" i="5"/>
  <c r="AP374" i="5" s="1"/>
  <c r="AM507" i="5"/>
  <c r="AP507" i="5" s="1"/>
  <c r="AM144" i="5"/>
  <c r="AP144" i="5" s="1"/>
  <c r="AM291" i="5"/>
  <c r="AP291" i="5" s="1"/>
  <c r="AM568" i="5"/>
  <c r="AP568" i="5" s="1"/>
  <c r="AM380" i="5"/>
  <c r="AP380" i="5" s="1"/>
  <c r="AM92" i="5"/>
  <c r="AP92" i="5" s="1"/>
  <c r="AM350" i="5"/>
  <c r="AP350" i="5" s="1"/>
  <c r="AM919" i="5"/>
  <c r="AP919" i="5" s="1"/>
  <c r="AM438" i="5"/>
  <c r="AP438" i="5" s="1"/>
  <c r="AM927" i="5"/>
  <c r="AP927" i="5" s="1"/>
  <c r="AM448" i="5"/>
  <c r="AP448" i="5" s="1"/>
  <c r="AM555" i="5"/>
  <c r="AP555" i="5" s="1"/>
  <c r="AM182" i="5"/>
  <c r="AP182" i="5" s="1"/>
  <c r="AM240" i="5"/>
  <c r="AP240" i="5" s="1"/>
  <c r="AM920" i="5"/>
  <c r="AP920" i="5" s="1"/>
  <c r="AM826" i="5"/>
  <c r="AP826" i="5" s="1"/>
  <c r="AM235" i="5"/>
  <c r="AP235" i="5" s="1"/>
  <c r="AM539" i="5"/>
  <c r="AP539" i="5" s="1"/>
  <c r="AM183" i="5"/>
  <c r="AP183" i="5" s="1"/>
  <c r="AM366" i="5"/>
  <c r="AP366" i="5" s="1"/>
  <c r="AM244" i="5"/>
  <c r="AP244" i="5" s="1"/>
  <c r="AM791" i="5"/>
  <c r="AP791" i="5" s="1"/>
  <c r="AM160" i="5"/>
  <c r="AP160" i="5" s="1"/>
  <c r="AM876" i="5"/>
  <c r="AP876" i="5" s="1"/>
  <c r="AM360" i="5"/>
  <c r="AP360" i="5" s="1"/>
  <c r="AM664" i="5"/>
  <c r="AP664" i="5" s="1"/>
  <c r="AM8" i="5"/>
  <c r="AP8" i="5" s="1"/>
  <c r="AM213" i="5"/>
  <c r="AP213" i="5" s="1"/>
  <c r="AM959" i="5"/>
  <c r="AP959" i="5" s="1"/>
  <c r="AM462" i="5"/>
  <c r="AP462" i="5" s="1"/>
  <c r="AM571" i="5"/>
  <c r="AP571" i="5" s="1"/>
  <c r="AM46" i="5"/>
  <c r="AP46" i="5" s="1"/>
  <c r="AM257" i="5"/>
  <c r="AP257" i="5" s="1"/>
  <c r="AM695" i="5"/>
  <c r="AP695" i="5" s="1"/>
  <c r="AM408" i="5"/>
  <c r="AP408" i="5" s="1"/>
  <c r="AM745" i="5"/>
  <c r="AP745" i="5" s="1"/>
  <c r="AM203" i="5"/>
  <c r="AP203" i="5" s="1"/>
  <c r="AM237" i="5"/>
  <c r="AP237" i="5" s="1"/>
  <c r="AM80" i="5"/>
  <c r="AP80" i="5" s="1"/>
  <c r="AM259" i="5"/>
  <c r="AP259" i="5" s="1"/>
  <c r="AM765" i="5"/>
  <c r="AP765" i="5" s="1"/>
  <c r="AM762" i="5"/>
  <c r="AP762" i="5" s="1"/>
  <c r="AM265" i="5"/>
  <c r="AP265" i="5" s="1"/>
  <c r="AM356" i="5"/>
  <c r="AP356" i="5" s="1"/>
  <c r="AM215" i="5"/>
  <c r="AP215" i="5" s="1"/>
  <c r="AM432" i="5"/>
  <c r="AP432" i="5" s="1"/>
  <c r="AM181" i="5"/>
  <c r="AP181" i="5" s="1"/>
  <c r="AM940" i="5"/>
  <c r="AP940" i="5" s="1"/>
  <c r="AM376" i="5"/>
  <c r="AP376" i="5" s="1"/>
  <c r="AM269" i="5"/>
  <c r="AP269" i="5" s="1"/>
  <c r="AM652" i="5"/>
  <c r="AP652" i="5" s="1"/>
  <c r="AM125" i="5"/>
  <c r="AP125" i="5" s="1"/>
  <c r="AM276" i="5"/>
  <c r="AP276" i="5" s="1"/>
  <c r="AM489" i="5"/>
  <c r="AP489" i="5" s="1"/>
  <c r="AM17" i="5"/>
  <c r="AP17" i="5" s="1"/>
  <c r="AM909" i="5"/>
  <c r="AP909" i="5" s="1"/>
  <c r="AM778" i="5"/>
  <c r="AP778" i="5" s="1"/>
  <c r="AM38" i="5"/>
  <c r="AP38" i="5" s="1"/>
  <c r="AM343" i="5"/>
  <c r="AP343" i="5" s="1"/>
  <c r="AM232" i="5"/>
  <c r="AP232" i="5" s="1"/>
  <c r="AM35" i="5"/>
  <c r="AP35" i="5" s="1"/>
  <c r="AM700" i="5"/>
  <c r="AP700" i="5" s="1"/>
  <c r="AM173" i="5"/>
  <c r="AP173" i="5" s="1"/>
  <c r="AM543" i="5"/>
  <c r="AP543" i="5" s="1"/>
  <c r="AM43" i="5"/>
  <c r="AP43" i="5" s="1"/>
  <c r="AM316" i="5"/>
  <c r="AP316" i="5" s="1"/>
  <c r="AM328" i="5"/>
  <c r="AP328" i="5" s="1"/>
  <c r="AM106" i="5"/>
  <c r="AP106" i="5" s="1"/>
  <c r="AM699" i="5"/>
  <c r="AP699" i="5" s="1"/>
  <c r="AM476" i="5"/>
  <c r="AP476" i="5" s="1"/>
  <c r="AM659" i="5"/>
  <c r="AP659" i="5" s="1"/>
  <c r="AM434" i="5"/>
  <c r="AP434" i="5" s="1"/>
  <c r="AM661" i="5"/>
  <c r="AP661" i="5" s="1"/>
  <c r="AM273" i="5"/>
  <c r="AP273" i="5" s="1"/>
  <c r="AM74" i="5"/>
  <c r="AP74" i="5" s="1"/>
  <c r="AM784" i="5"/>
  <c r="AP784" i="5" s="1"/>
  <c r="AM140" i="5"/>
  <c r="AP140" i="5" s="1"/>
  <c r="AM387" i="5"/>
  <c r="AP387" i="5" s="1"/>
  <c r="AM492" i="5"/>
  <c r="AP492" i="5" s="1"/>
  <c r="AM587" i="5"/>
  <c r="AP587" i="5" s="1"/>
  <c r="AM73" i="5"/>
  <c r="AP73" i="5" s="1"/>
  <c r="AM289" i="5"/>
  <c r="AP289" i="5" s="1"/>
  <c r="AM288" i="5"/>
  <c r="AP288" i="5" s="1"/>
  <c r="AM577" i="5"/>
  <c r="AP577" i="5" s="1"/>
  <c r="AM249" i="5"/>
  <c r="AP249" i="5" s="1"/>
  <c r="AM306" i="5"/>
  <c r="AP306" i="5" s="1"/>
  <c r="AM428" i="5"/>
  <c r="AP428" i="5" s="1"/>
  <c r="AM509" i="5"/>
  <c r="AP509" i="5" s="1"/>
  <c r="AM635" i="5"/>
  <c r="AP635" i="5" s="1"/>
  <c r="AM12" i="5"/>
  <c r="AP12" i="5" s="1"/>
  <c r="AM321" i="5"/>
  <c r="AP321" i="5" s="1"/>
  <c r="AM309" i="5"/>
  <c r="AP309" i="5" s="1"/>
  <c r="AM310" i="5"/>
  <c r="AP310" i="5" s="1"/>
  <c r="AM603" i="5"/>
  <c r="AP603" i="5" s="1"/>
  <c r="AM267" i="5"/>
  <c r="AP267" i="5" s="1"/>
  <c r="AM430" i="5"/>
  <c r="AP430" i="5" s="1"/>
  <c r="AM153" i="5"/>
  <c r="AP153" i="5" s="1"/>
  <c r="AM209" i="5"/>
  <c r="AP209" i="5" s="1"/>
  <c r="AM718" i="5"/>
  <c r="AP718" i="5" s="1"/>
  <c r="AM264" i="5"/>
  <c r="AP264" i="5" s="1"/>
  <c r="AM863" i="5"/>
  <c r="AP863" i="5" s="1"/>
  <c r="AM324" i="5"/>
  <c r="AP324" i="5" s="1"/>
  <c r="AM409" i="5"/>
  <c r="AP409" i="5" s="1"/>
  <c r="AM581" i="5"/>
  <c r="AP581" i="5" s="1"/>
  <c r="AM212" i="5"/>
  <c r="AP212" i="5" s="1"/>
  <c r="AM780" i="5"/>
  <c r="AP780" i="5" s="1"/>
  <c r="AM418" i="5"/>
  <c r="AP418" i="5" s="1"/>
  <c r="AM512" i="5"/>
  <c r="AP512" i="5" s="1"/>
  <c r="AM45" i="5"/>
  <c r="AP45" i="5" s="1"/>
  <c r="AM218" i="5"/>
  <c r="AP218" i="5" s="1"/>
  <c r="AM591" i="5"/>
  <c r="AP591" i="5" s="1"/>
  <c r="AM230" i="5"/>
  <c r="AP230" i="5" s="1"/>
  <c r="AM634" i="5"/>
  <c r="AP634" i="5" s="1"/>
  <c r="AM282" i="5"/>
  <c r="AP282" i="5" s="1"/>
  <c r="AM446" i="5"/>
  <c r="AP446" i="5" s="1"/>
  <c r="AM629" i="5"/>
  <c r="AP629" i="5" s="1"/>
  <c r="AM255" i="5"/>
  <c r="AP255" i="5" s="1"/>
  <c r="AM588" i="5"/>
  <c r="AP588" i="5" s="1"/>
  <c r="AM63" i="5"/>
  <c r="AP63" i="5" s="1"/>
  <c r="AM277" i="5"/>
  <c r="AP277" i="5" s="1"/>
  <c r="AM113" i="5"/>
  <c r="AP113" i="5" s="1"/>
  <c r="AM465" i="5"/>
  <c r="AP465" i="5" s="1"/>
  <c r="AM180" i="5"/>
  <c r="AP180" i="5" s="1"/>
  <c r="AM644" i="5"/>
  <c r="AP644" i="5" s="1"/>
  <c r="AM279" i="5"/>
  <c r="AP279" i="5" s="1"/>
  <c r="AM783" i="5"/>
  <c r="AP783" i="5" s="1"/>
  <c r="AM278" i="5"/>
  <c r="AP278" i="5" s="1"/>
  <c r="AM411" i="5"/>
  <c r="AP411" i="5" s="1"/>
  <c r="AM501" i="5"/>
  <c r="AP501" i="5" s="1"/>
  <c r="AM60" i="5"/>
  <c r="AP60" i="5" s="1"/>
  <c r="AM667" i="5"/>
  <c r="AP667" i="5" s="1"/>
  <c r="AM311" i="5"/>
  <c r="AP311" i="5" s="1"/>
  <c r="AM468" i="5"/>
  <c r="AP468" i="5" s="1"/>
  <c r="AM645" i="5"/>
  <c r="AP645" i="5" s="1"/>
  <c r="AM52" i="5"/>
  <c r="AP52" i="5" s="1"/>
  <c r="AM811" i="5"/>
  <c r="AP811" i="5" s="1"/>
  <c r="AM150" i="5"/>
  <c r="AP150" i="5" s="1"/>
  <c r="AM831" i="5"/>
  <c r="AP831" i="5" s="1"/>
  <c r="AM229" i="5"/>
  <c r="AP229" i="5" s="1"/>
  <c r="AM334" i="5"/>
  <c r="AP334" i="5" s="1"/>
  <c r="AM549" i="5"/>
  <c r="AP549" i="5" s="1"/>
  <c r="AM156" i="5"/>
  <c r="AP156" i="5" s="1"/>
  <c r="AM943" i="5"/>
  <c r="AP943" i="5" s="1"/>
  <c r="AM505" i="5"/>
  <c r="AP505" i="5" s="1"/>
  <c r="AM167" i="5"/>
  <c r="AP167" i="5" s="1"/>
  <c r="AM456" i="5"/>
  <c r="AP456" i="5" s="1"/>
  <c r="AM22" i="5"/>
  <c r="AP22" i="5" s="1"/>
  <c r="AM429" i="5"/>
  <c r="AP429" i="5" s="1"/>
  <c r="AM120" i="5"/>
  <c r="AP120" i="5" s="1"/>
  <c r="AM888" i="5"/>
  <c r="AP888" i="5" s="1"/>
  <c r="AM210" i="5"/>
  <c r="AP210" i="5" s="1"/>
  <c r="AM526" i="5"/>
  <c r="AP526" i="5" s="1"/>
  <c r="AM592" i="5"/>
  <c r="AP592" i="5" s="1"/>
  <c r="AM513" i="5"/>
  <c r="AP513" i="5" s="1"/>
  <c r="AM151" i="5"/>
  <c r="AP151" i="5" s="1"/>
  <c r="AM219" i="5"/>
  <c r="AP219" i="5" s="1"/>
  <c r="AM829" i="5"/>
  <c r="AP829" i="5" s="1"/>
  <c r="AM566" i="5"/>
  <c r="AP566" i="5" s="1"/>
  <c r="AM657" i="5"/>
  <c r="AP657" i="5" s="1"/>
  <c r="AM239" i="5"/>
  <c r="AP239" i="5" s="1"/>
  <c r="AM347" i="5"/>
  <c r="AP347" i="5" s="1"/>
  <c r="AM648" i="5"/>
  <c r="AP648" i="5" s="1"/>
  <c r="AM680" i="5"/>
  <c r="AP680" i="5" s="1"/>
  <c r="AM545" i="5"/>
  <c r="AP545" i="5" s="1"/>
  <c r="AM225" i="5"/>
  <c r="AP225" i="5" s="1"/>
  <c r="AM290" i="5"/>
  <c r="AP290" i="5" s="1"/>
  <c r="AM671" i="5"/>
  <c r="AP671" i="5" s="1"/>
  <c r="AM439" i="5"/>
  <c r="AP439" i="5" s="1"/>
  <c r="AM497" i="5"/>
  <c r="AP497" i="5" s="1"/>
  <c r="AM254" i="5"/>
  <c r="AP254" i="5" s="1"/>
  <c r="AM466" i="5"/>
  <c r="AP466" i="5" s="1"/>
  <c r="AM234" i="5"/>
  <c r="AP234" i="5" s="1"/>
  <c r="AM930" i="5"/>
  <c r="AP930" i="5" s="1"/>
  <c r="AM846" i="5"/>
  <c r="AP846" i="5" s="1"/>
  <c r="AM685" i="5"/>
  <c r="AP685" i="5" s="1"/>
  <c r="AM716" i="5"/>
  <c r="AP716" i="5" s="1"/>
  <c r="AM335" i="5"/>
  <c r="AP335" i="5" s="1"/>
  <c r="AM478" i="5"/>
  <c r="AP478" i="5" s="1"/>
  <c r="AM677" i="5"/>
  <c r="AP677" i="5" s="1"/>
  <c r="AM116" i="5"/>
  <c r="AP116" i="5" s="1"/>
  <c r="AM860" i="5"/>
  <c r="AP860" i="5" s="1"/>
  <c r="AM317" i="5"/>
  <c r="AP317" i="5" s="1"/>
  <c r="AM621" i="5"/>
  <c r="AP621" i="5" s="1"/>
  <c r="AM157" i="5"/>
  <c r="AP157" i="5" s="1"/>
  <c r="AM197" i="5"/>
  <c r="AP197" i="5" s="1"/>
  <c r="AM740" i="5"/>
  <c r="AP740" i="5" s="1"/>
  <c r="AM362" i="5"/>
  <c r="AP362" i="5" s="1"/>
  <c r="AM748" i="5"/>
  <c r="AP748" i="5" s="1"/>
  <c r="AM386" i="5"/>
  <c r="AP386" i="5" s="1"/>
  <c r="AM407" i="5"/>
  <c r="AP407" i="5" s="1"/>
  <c r="AM21" i="5"/>
  <c r="AP21" i="5" s="1"/>
  <c r="AM202" i="5"/>
  <c r="AP202" i="5" s="1"/>
  <c r="AM676" i="5"/>
  <c r="AP676" i="5" s="1"/>
  <c r="AM31" i="5"/>
  <c r="AP31" i="5" s="1"/>
  <c r="AM557" i="5"/>
  <c r="AP557" i="5" s="1"/>
  <c r="AM185" i="5"/>
  <c r="AP185" i="5" s="1"/>
  <c r="AM100" i="5"/>
  <c r="AP100" i="5" s="1"/>
  <c r="AM70" i="5"/>
  <c r="AP70" i="5" s="1"/>
  <c r="AM573" i="5"/>
  <c r="AP573" i="5" s="1"/>
  <c r="AM721" i="5"/>
  <c r="AP721" i="5" s="1"/>
  <c r="AM517" i="5"/>
  <c r="AP517" i="5" s="1"/>
  <c r="AM794" i="5"/>
  <c r="AP794" i="5" s="1"/>
  <c r="AM97" i="5"/>
  <c r="AP97" i="5" s="1"/>
  <c r="AM301" i="5"/>
  <c r="AP301" i="5" s="1"/>
  <c r="AM296" i="5"/>
  <c r="AP296" i="5" s="1"/>
  <c r="AM72" i="5"/>
  <c r="AP72" i="5" s="1"/>
  <c r="AM639" i="5"/>
  <c r="AP639" i="5" s="1"/>
  <c r="AM199" i="5"/>
  <c r="AP199" i="5" s="1"/>
  <c r="AM487" i="5"/>
  <c r="AP487" i="5" s="1"/>
  <c r="AM458" i="5"/>
  <c r="AP458" i="5" s="1"/>
  <c r="AM33" i="5"/>
  <c r="AP33" i="5" s="1"/>
  <c r="AM822" i="5"/>
  <c r="AP822" i="5" s="1"/>
  <c r="AM23" i="5"/>
  <c r="AP23" i="5" s="1"/>
  <c r="AM842" i="5"/>
  <c r="AP842" i="5" s="1"/>
  <c r="AM71" i="5"/>
  <c r="AP71" i="5" s="1"/>
  <c r="AM389" i="5"/>
  <c r="AP389" i="5" s="1"/>
  <c r="AM382" i="5"/>
  <c r="AP382" i="5" s="1"/>
  <c r="AM104" i="5"/>
  <c r="AP104" i="5" s="1"/>
  <c r="AM828" i="5"/>
  <c r="AP828" i="5" s="1"/>
  <c r="AM653" i="5"/>
  <c r="AP653" i="5" s="1"/>
  <c r="AM11" i="5"/>
  <c r="AP11" i="5" s="1"/>
  <c r="AM349" i="5"/>
  <c r="AP349" i="5" s="1"/>
  <c r="AM114" i="5"/>
  <c r="AP114" i="5" s="1"/>
  <c r="AM274" i="5"/>
  <c r="AP274" i="5" s="1"/>
  <c r="AM90" i="5"/>
  <c r="AP90" i="5" s="1"/>
  <c r="AM454" i="5"/>
  <c r="AP454" i="5" s="1"/>
  <c r="AM400" i="5"/>
  <c r="AP400" i="5" s="1"/>
  <c r="AM710" i="5"/>
  <c r="AP710" i="5" s="1"/>
  <c r="AM107" i="5"/>
  <c r="AP107" i="5" s="1"/>
  <c r="AM246" i="5"/>
  <c r="AP246" i="5" s="1"/>
  <c r="AM384" i="5"/>
  <c r="AP384" i="5" s="1"/>
  <c r="AM138" i="5"/>
  <c r="AP138" i="5" s="1"/>
  <c r="AM858" i="5"/>
  <c r="AP858" i="5" s="1"/>
  <c r="AM193" i="5"/>
  <c r="AP193" i="5" s="1"/>
  <c r="AM410" i="5"/>
  <c r="AP410" i="5" s="1"/>
  <c r="AM398" i="5"/>
  <c r="AP398" i="5" s="1"/>
  <c r="AM136" i="5"/>
  <c r="AP136" i="5" s="1"/>
  <c r="AM738" i="5"/>
  <c r="AP738" i="5" s="1"/>
  <c r="AM171" i="5"/>
  <c r="AP171" i="5" s="1"/>
  <c r="AM893" i="5"/>
  <c r="AP893" i="5" s="1"/>
  <c r="AM746" i="5"/>
  <c r="AP746" i="5" s="1"/>
  <c r="AM184" i="5"/>
  <c r="AP184" i="5" s="1"/>
  <c r="AM319" i="5"/>
  <c r="AP319" i="5" s="1"/>
  <c r="AM416" i="5"/>
  <c r="AP416" i="5" s="1"/>
  <c r="AM16" i="5"/>
  <c r="AP16" i="5" s="1"/>
  <c r="AM764" i="5"/>
  <c r="AP764" i="5" s="1"/>
  <c r="AM541" i="5"/>
  <c r="AP541" i="5" s="1"/>
  <c r="AM66" i="5"/>
  <c r="AP66" i="5" s="1"/>
  <c r="AM477" i="5"/>
  <c r="AP477" i="5" s="1"/>
  <c r="AM13" i="5"/>
  <c r="AP13" i="5" s="1"/>
  <c r="AM337" i="5"/>
  <c r="AP337" i="5" s="1"/>
  <c r="AM18" i="5"/>
  <c r="AP18" i="5" s="1"/>
  <c r="AM666" i="5"/>
  <c r="AP666" i="5" s="1"/>
  <c r="AM609" i="5"/>
  <c r="AP609" i="5" s="1"/>
  <c r="AM796" i="5"/>
  <c r="AP796" i="5" s="1"/>
  <c r="AM453" i="5"/>
  <c r="AP453" i="5" s="1"/>
  <c r="AM536" i="5"/>
  <c r="AP536" i="5" s="1"/>
  <c r="AM69" i="5"/>
  <c r="AP69" i="5" s="1"/>
  <c r="AM7" i="5"/>
  <c r="AP7" i="5" s="1"/>
  <c r="AM809" i="5"/>
  <c r="AP809" i="5" s="1"/>
  <c r="AM323" i="5"/>
  <c r="AP323" i="5" s="1"/>
  <c r="AM420" i="5"/>
  <c r="AP420" i="5" s="1"/>
  <c r="AM99" i="5"/>
  <c r="AP99" i="5" s="1"/>
  <c r="AM275" i="5"/>
  <c r="AP275" i="5" s="1"/>
  <c r="AM824" i="5"/>
  <c r="AP824" i="5" s="1"/>
  <c r="AM475" i="5"/>
  <c r="AP475" i="5" s="1"/>
  <c r="AM844" i="5"/>
  <c r="AP844" i="5" s="1"/>
  <c r="AM483" i="5"/>
  <c r="AP483" i="5" s="1"/>
  <c r="AM600" i="5"/>
  <c r="AP600" i="5" s="1"/>
  <c r="AM133" i="5"/>
  <c r="AP133" i="5" s="1"/>
  <c r="AM148" i="5"/>
  <c r="AP148" i="5" s="1"/>
  <c r="AM675" i="5"/>
  <c r="AP675" i="5" s="1"/>
  <c r="AM238" i="5"/>
  <c r="AP238" i="5" s="1"/>
  <c r="AM640" i="5"/>
  <c r="AP640" i="5" s="1"/>
  <c r="AM28" i="5"/>
  <c r="AP28" i="5" s="1"/>
  <c r="AM368" i="5"/>
  <c r="AP368" i="5" s="1"/>
  <c r="AM134" i="5"/>
  <c r="AP134" i="5" s="1"/>
  <c r="AM897" i="5"/>
  <c r="AP897" i="5" s="1"/>
  <c r="AM499" i="5"/>
  <c r="AP499" i="5" s="1"/>
  <c r="AM59" i="5"/>
  <c r="AP59" i="5" s="1"/>
  <c r="AM874" i="5"/>
  <c r="AP874" i="5" s="1"/>
  <c r="AM220" i="5"/>
  <c r="AP220" i="5" s="1"/>
  <c r="AM445" i="5"/>
  <c r="AP445" i="5" s="1"/>
  <c r="AM414" i="5"/>
  <c r="AP414" i="5" s="1"/>
  <c r="AM152" i="5"/>
  <c r="AP152" i="5" s="1"/>
  <c r="AM789" i="5"/>
  <c r="AP789" i="5" s="1"/>
  <c r="AM767" i="5"/>
  <c r="AP767" i="5" s="1"/>
  <c r="AM68" i="5"/>
  <c r="AP68" i="5" s="1"/>
  <c r="AM392" i="5"/>
  <c r="AP392" i="5" s="1"/>
  <c r="AM375" i="5"/>
  <c r="AP375" i="5" s="1"/>
  <c r="AM118" i="5"/>
  <c r="AP118" i="5" s="1"/>
  <c r="AM535" i="5"/>
  <c r="AP535" i="5" s="1"/>
  <c r="AM39" i="5"/>
  <c r="AP39" i="5" s="1"/>
  <c r="AM578" i="5"/>
  <c r="AP578" i="5" s="1"/>
  <c r="AM142" i="5"/>
  <c r="AP142" i="5" s="1"/>
  <c r="AM467" i="5"/>
  <c r="AP467" i="5" s="1"/>
  <c r="AM450" i="5"/>
  <c r="AP450" i="5" s="1"/>
  <c r="AM14" i="5"/>
  <c r="AP14" i="5" s="1"/>
  <c r="AM351" i="5"/>
  <c r="AP351" i="5" s="1"/>
  <c r="AM502" i="5"/>
  <c r="AP502" i="5" s="1"/>
  <c r="AM131" i="5"/>
  <c r="AP131" i="5" s="1"/>
  <c r="AM435" i="5"/>
  <c r="AP435" i="5" s="1"/>
  <c r="AM32" i="5"/>
  <c r="AP32" i="5" s="1"/>
  <c r="AM338" i="5"/>
  <c r="AP338" i="5" s="1"/>
  <c r="AM154" i="5"/>
  <c r="AP154" i="5" s="1"/>
  <c r="AM287" i="5"/>
  <c r="AP287" i="5" s="1"/>
  <c r="AM799" i="5"/>
  <c r="AP799" i="5" s="1"/>
  <c r="AM124" i="5"/>
  <c r="AP124" i="5" s="1"/>
  <c r="AM611" i="5"/>
  <c r="AP611" i="5" s="1"/>
  <c r="AM673" i="5"/>
  <c r="AP673" i="5" s="1"/>
  <c r="AM55" i="5"/>
  <c r="AP55" i="5" s="1"/>
  <c r="AM381" i="5"/>
  <c r="AP381" i="5" s="1"/>
  <c r="AM61" i="5"/>
  <c r="AP61" i="5" s="1"/>
  <c r="AM633" i="5"/>
  <c r="AP633" i="5" s="1"/>
  <c r="AM98" i="5"/>
  <c r="AP98" i="5" s="1"/>
  <c r="AM224" i="5"/>
  <c r="AP224" i="5" s="1"/>
  <c r="AM481" i="5"/>
  <c r="AP481" i="5" s="1"/>
  <c r="AM916" i="5"/>
  <c r="AP916" i="5" s="1"/>
  <c r="AM325" i="5"/>
  <c r="AP325" i="5" s="1"/>
  <c r="AM936" i="5"/>
  <c r="AP936" i="5" s="1"/>
  <c r="AM391" i="5"/>
  <c r="AP391" i="5" s="1"/>
  <c r="AM554" i="5"/>
  <c r="AP554" i="5" s="1"/>
  <c r="AM205" i="5"/>
  <c r="AP205" i="5" s="1"/>
  <c r="AM413" i="5"/>
  <c r="AP413" i="5" s="1"/>
  <c r="AM849" i="5"/>
  <c r="AP849" i="5" s="1"/>
  <c r="AM815" i="5"/>
  <c r="AP815" i="5" s="1"/>
  <c r="AM419" i="5"/>
  <c r="AP419" i="5" s="1"/>
  <c r="AM625" i="5"/>
  <c r="AP625" i="5" s="1"/>
  <c r="AM298" i="5"/>
  <c r="AP298" i="5" s="1"/>
  <c r="AM533" i="5"/>
  <c r="AP533" i="5" s="1"/>
  <c r="AM222" i="5"/>
  <c r="AP222" i="5" s="1"/>
  <c r="AM37" i="5"/>
  <c r="AP37" i="5" s="1"/>
  <c r="AM939" i="5"/>
  <c r="AP939" i="5" s="1"/>
  <c r="AM283" i="5"/>
  <c r="AP283" i="5" s="1"/>
  <c r="AM730" i="5"/>
  <c r="AP730" i="5" s="1"/>
  <c r="AM170" i="5"/>
  <c r="AP170" i="5" s="1"/>
  <c r="AM388" i="5"/>
  <c r="AP388" i="5" s="1"/>
  <c r="AM593" i="5"/>
  <c r="AP593" i="5" s="1"/>
  <c r="AM95" i="5"/>
  <c r="AP95" i="5" s="1"/>
  <c r="AM322" i="5"/>
  <c r="AP322" i="5" s="1"/>
  <c r="AM952" i="5"/>
  <c r="AP952" i="5" s="1"/>
  <c r="AM524" i="5"/>
  <c r="AP524" i="5" s="1"/>
  <c r="AM618" i="5"/>
  <c r="AP618" i="5" s="1"/>
  <c r="AM111" i="5"/>
  <c r="AP111" i="5" s="1"/>
  <c r="AM441" i="5"/>
  <c r="AP441" i="5" s="1"/>
  <c r="AM594" i="5"/>
  <c r="AP594" i="5" s="1"/>
  <c r="AM531" i="5"/>
  <c r="AP531" i="5" s="1"/>
  <c r="AM679" i="5"/>
  <c r="AP679" i="5" s="1"/>
  <c r="AM547" i="5"/>
  <c r="AP547" i="5" s="1"/>
  <c r="AM641" i="5"/>
  <c r="AP641" i="5" s="1"/>
  <c r="AM194" i="5"/>
  <c r="AP194" i="5" s="1"/>
  <c r="AM315" i="5"/>
  <c r="AP315" i="5" s="1"/>
  <c r="AM751" i="5"/>
  <c r="AP751" i="5" s="1"/>
  <c r="AM495" i="5"/>
  <c r="AP495" i="5" s="1"/>
  <c r="AM561" i="5"/>
  <c r="AP561" i="5" s="1"/>
  <c r="AM340" i="5"/>
  <c r="AP340" i="5" s="1"/>
  <c r="AM214" i="5"/>
  <c r="AP214" i="5" s="1"/>
  <c r="AM179" i="5"/>
  <c r="AP179" i="5" s="1"/>
  <c r="AM500" i="5"/>
  <c r="AP500" i="5" s="1"/>
  <c r="AM922" i="5"/>
  <c r="AP922" i="5" s="1"/>
  <c r="AM158" i="5"/>
  <c r="AP158" i="5" s="1"/>
  <c r="AM703" i="5"/>
  <c r="AP703" i="5" s="1"/>
  <c r="AM226" i="5"/>
  <c r="AP226" i="5" s="1"/>
  <c r="AM248" i="5"/>
  <c r="AP248" i="5" s="1"/>
  <c r="AM474" i="5"/>
  <c r="AP474" i="5" s="1"/>
  <c r="AM54" i="5"/>
  <c r="AP54" i="5" s="1"/>
  <c r="AM847" i="5"/>
  <c r="AP847" i="5" s="1"/>
  <c r="AM292" i="5"/>
  <c r="AP292" i="5" s="1"/>
  <c r="AM369" i="5"/>
  <c r="AP369" i="5" s="1"/>
  <c r="AM565" i="5"/>
  <c r="AP565" i="5" s="1"/>
  <c r="AM196" i="5"/>
  <c r="AP196" i="5" s="1"/>
  <c r="AM727" i="5"/>
  <c r="AP727" i="5" s="1"/>
  <c r="AM164" i="5"/>
  <c r="AP164" i="5" s="1"/>
  <c r="AM735" i="5"/>
  <c r="AP735" i="5" s="1"/>
  <c r="AM192" i="5"/>
  <c r="AP192" i="5" s="1"/>
  <c r="AM371" i="5"/>
  <c r="AP371" i="5" s="1"/>
  <c r="AM490" i="5"/>
  <c r="AP490" i="5" s="1"/>
  <c r="AM102" i="5"/>
  <c r="AP102" i="5" s="1"/>
  <c r="AM873" i="5"/>
  <c r="AP873" i="5" s="1"/>
  <c r="AM590" i="5"/>
  <c r="AP590" i="5" s="1"/>
  <c r="AM65" i="5"/>
  <c r="AP65" i="5" s="1"/>
  <c r="AM390" i="5"/>
  <c r="AP390" i="5" s="1"/>
  <c r="AM123" i="5"/>
  <c r="AP123" i="5" s="1"/>
  <c r="AM365" i="5"/>
  <c r="AP365" i="5" s="1"/>
  <c r="AM56" i="5"/>
  <c r="AP56" i="5" s="1"/>
  <c r="AM437" i="5"/>
  <c r="AP437" i="5" s="1"/>
  <c r="AM674" i="5"/>
  <c r="AP674" i="5" s="1"/>
  <c r="AM145" i="5"/>
  <c r="AP145" i="5" s="1"/>
  <c r="AM548" i="5"/>
  <c r="AP548" i="5" s="1"/>
  <c r="AM691" i="5"/>
  <c r="AP691" i="5" s="1"/>
  <c r="AM227" i="5"/>
  <c r="AP227" i="5" s="1"/>
  <c r="AM449" i="5"/>
  <c r="AP449" i="5" s="1"/>
  <c r="AM51" i="5"/>
  <c r="AP51" i="5" s="1"/>
  <c r="AM562" i="5"/>
  <c r="AP562" i="5" s="1"/>
  <c r="AM638" i="5"/>
  <c r="AP638" i="5" s="1"/>
  <c r="AM75" i="5"/>
  <c r="AP75" i="5" s="1"/>
  <c r="AM190" i="5"/>
  <c r="AP190" i="5" s="1"/>
  <c r="AM352" i="5"/>
  <c r="AP352" i="5" s="1"/>
  <c r="AM122" i="5"/>
  <c r="AP122" i="5" s="1"/>
  <c r="AM585" i="5"/>
  <c r="AP585" i="5" s="1"/>
  <c r="AM10" i="5"/>
  <c r="AP10" i="5" s="1"/>
  <c r="AM612" i="5"/>
  <c r="AP612" i="5" s="1"/>
  <c r="AM34" i="5"/>
  <c r="AP34" i="5" s="1"/>
  <c r="AM44" i="5"/>
  <c r="AP44" i="5" s="1"/>
  <c r="AM473" i="5"/>
  <c r="AP473" i="5" s="1"/>
  <c r="AM941" i="5"/>
  <c r="AP941" i="5" s="1"/>
  <c r="AM506" i="5"/>
  <c r="AP506" i="5" s="1"/>
  <c r="AM401" i="5"/>
  <c r="AP401" i="5" s="1"/>
  <c r="AM689" i="5"/>
  <c r="AP689" i="5" s="1"/>
  <c r="AM342" i="5"/>
  <c r="AP342" i="5" s="1"/>
  <c r="AM597" i="5"/>
  <c r="AP597" i="5" s="1"/>
  <c r="AM307" i="5"/>
  <c r="AP307" i="5" s="1"/>
  <c r="AM58" i="5"/>
  <c r="AP58" i="5" s="1"/>
  <c r="AU113" i="5"/>
  <c r="AW112" i="5"/>
  <c r="AN12" i="5"/>
  <c r="AO11" i="5"/>
  <c r="AU114" i="5" l="1"/>
  <c r="AW113" i="5"/>
  <c r="AN13" i="5"/>
  <c r="AO12" i="5"/>
  <c r="AU115" i="5" l="1"/>
  <c r="AW114" i="5"/>
  <c r="AN14" i="5"/>
  <c r="AO13" i="5"/>
  <c r="AU116" i="5" l="1"/>
  <c r="AW115" i="5"/>
  <c r="AN15" i="5"/>
  <c r="AO14" i="5"/>
  <c r="AU117" i="5" l="1"/>
  <c r="AW116" i="5"/>
  <c r="AN16" i="5"/>
  <c r="AO15" i="5"/>
  <c r="AU118" i="5" l="1"/>
  <c r="AW117" i="5"/>
  <c r="AN17" i="5"/>
  <c r="AO16" i="5"/>
  <c r="AU119" i="5" l="1"/>
  <c r="AW118" i="5"/>
  <c r="AN18" i="5"/>
  <c r="AO17" i="5"/>
  <c r="AU120" i="5" l="1"/>
  <c r="AW119" i="5"/>
  <c r="AN19" i="5"/>
  <c r="AO18" i="5"/>
  <c r="AU121" i="5" l="1"/>
  <c r="AW120" i="5"/>
  <c r="AN20" i="5"/>
  <c r="AO19" i="5"/>
  <c r="AU122" i="5" l="1"/>
  <c r="AW121" i="5"/>
  <c r="AN21" i="5"/>
  <c r="AO20" i="5"/>
  <c r="AU123" i="5" l="1"/>
  <c r="AW122" i="5"/>
  <c r="AN22" i="5"/>
  <c r="AO21" i="5"/>
  <c r="AU124" i="5" l="1"/>
  <c r="AW123" i="5"/>
  <c r="AN23" i="5"/>
  <c r="AO22" i="5"/>
  <c r="AU125" i="5" l="1"/>
  <c r="AW124" i="5"/>
  <c r="AN24" i="5"/>
  <c r="AO23" i="5"/>
  <c r="AU126" i="5" l="1"/>
  <c r="AW125" i="5"/>
  <c r="AN25" i="5"/>
  <c r="AO24" i="5"/>
  <c r="AU127" i="5" l="1"/>
  <c r="AW126" i="5"/>
  <c r="AN26" i="5"/>
  <c r="AO25" i="5"/>
  <c r="AU128" i="5" l="1"/>
  <c r="AW127" i="5"/>
  <c r="AN27" i="5"/>
  <c r="AO26" i="5"/>
  <c r="AU129" i="5" l="1"/>
  <c r="AW128" i="5"/>
  <c r="AN28" i="5"/>
  <c r="AO27" i="5"/>
  <c r="AU130" i="5" l="1"/>
  <c r="AW129" i="5"/>
  <c r="AN29" i="5"/>
  <c r="AO28" i="5"/>
  <c r="AU131" i="5" l="1"/>
  <c r="AW130" i="5"/>
  <c r="AN30" i="5"/>
  <c r="AO29" i="5"/>
  <c r="AU132" i="5" l="1"/>
  <c r="AW131" i="5"/>
  <c r="AN31" i="5"/>
  <c r="AO30" i="5"/>
  <c r="AU133" i="5" l="1"/>
  <c r="AW132" i="5"/>
  <c r="AN32" i="5"/>
  <c r="AO31" i="5"/>
  <c r="AU134" i="5" l="1"/>
  <c r="AW133" i="5"/>
  <c r="AN33" i="5"/>
  <c r="AO32" i="5"/>
  <c r="AU135" i="5" l="1"/>
  <c r="AW134" i="5"/>
  <c r="AN34" i="5"/>
  <c r="AO33" i="5"/>
  <c r="AU136" i="5" l="1"/>
  <c r="AW135" i="5"/>
  <c r="AN35" i="5"/>
  <c r="AO34" i="5"/>
  <c r="AU137" i="5" l="1"/>
  <c r="AW136" i="5"/>
  <c r="AN36" i="5"/>
  <c r="AO35" i="5"/>
  <c r="AU138" i="5" l="1"/>
  <c r="AW137" i="5"/>
  <c r="AN37" i="5"/>
  <c r="AO36" i="5"/>
  <c r="AU139" i="5" l="1"/>
  <c r="AW138" i="5"/>
  <c r="AN38" i="5"/>
  <c r="AO37" i="5"/>
  <c r="AU140" i="5" l="1"/>
  <c r="AW139" i="5"/>
  <c r="AN39" i="5"/>
  <c r="AO38" i="5"/>
  <c r="AU141" i="5" l="1"/>
  <c r="AW140" i="5"/>
  <c r="AN40" i="5"/>
  <c r="AO39" i="5"/>
  <c r="AU142" i="5" l="1"/>
  <c r="AW141" i="5"/>
  <c r="AN41" i="5"/>
  <c r="AO40" i="5"/>
  <c r="AU143" i="5" l="1"/>
  <c r="AW142" i="5"/>
  <c r="AN42" i="5"/>
  <c r="AO41" i="5"/>
  <c r="AU144" i="5" l="1"/>
  <c r="AW143" i="5"/>
  <c r="AN43" i="5"/>
  <c r="AO42" i="5"/>
  <c r="AU145" i="5" l="1"/>
  <c r="AW144" i="5"/>
  <c r="AN44" i="5"/>
  <c r="AO43" i="5"/>
  <c r="AU146" i="5" l="1"/>
  <c r="AW145" i="5"/>
  <c r="AN45" i="5"/>
  <c r="AO44" i="5"/>
  <c r="AU147" i="5" l="1"/>
  <c r="AW146" i="5"/>
  <c r="AN46" i="5"/>
  <c r="AO45" i="5"/>
  <c r="AU148" i="5" l="1"/>
  <c r="AW147" i="5"/>
  <c r="AN47" i="5"/>
  <c r="AO46" i="5"/>
  <c r="AU149" i="5" l="1"/>
  <c r="AW148" i="5"/>
  <c r="AN48" i="5"/>
  <c r="AO47" i="5"/>
  <c r="AU150" i="5" l="1"/>
  <c r="AW149" i="5"/>
  <c r="AN49" i="5"/>
  <c r="AO48" i="5"/>
  <c r="AU151" i="5" l="1"/>
  <c r="AW150" i="5"/>
  <c r="AN50" i="5"/>
  <c r="AO49" i="5"/>
  <c r="AU152" i="5" l="1"/>
  <c r="AW151" i="5"/>
  <c r="AN51" i="5"/>
  <c r="AO50" i="5"/>
  <c r="AU153" i="5" l="1"/>
  <c r="AW152" i="5"/>
  <c r="AN52" i="5"/>
  <c r="AO51" i="5"/>
  <c r="AU154" i="5" l="1"/>
  <c r="AW153" i="5"/>
  <c r="AN53" i="5"/>
  <c r="AO52" i="5"/>
  <c r="AU155" i="5" l="1"/>
  <c r="AW154" i="5"/>
  <c r="AN54" i="5"/>
  <c r="AO53" i="5"/>
  <c r="AU156" i="5" l="1"/>
  <c r="AW155" i="5"/>
  <c r="AN55" i="5"/>
  <c r="AO54" i="5"/>
  <c r="AU157" i="5" l="1"/>
  <c r="AW156" i="5"/>
  <c r="AN56" i="5"/>
  <c r="AO55" i="5"/>
  <c r="AU158" i="5" l="1"/>
  <c r="AW157" i="5"/>
  <c r="AN57" i="5"/>
  <c r="AO56" i="5"/>
  <c r="AW158" i="5" l="1"/>
  <c r="AU159" i="5"/>
  <c r="AN58" i="5"/>
  <c r="AO57" i="5"/>
  <c r="AU160" i="5" l="1"/>
  <c r="AW159" i="5"/>
  <c r="AN59" i="5"/>
  <c r="AO58" i="5"/>
  <c r="AU161" i="5" l="1"/>
  <c r="AW160" i="5"/>
  <c r="AN60" i="5"/>
  <c r="AO59" i="5"/>
  <c r="AU162" i="5" l="1"/>
  <c r="AW161" i="5"/>
  <c r="AN61" i="5"/>
  <c r="AO60" i="5"/>
  <c r="AU163" i="5" l="1"/>
  <c r="AW162" i="5"/>
  <c r="AN62" i="5"/>
  <c r="AO61" i="5"/>
  <c r="AU164" i="5" l="1"/>
  <c r="AW163" i="5"/>
  <c r="AN63" i="5"/>
  <c r="AO62" i="5"/>
  <c r="AU165" i="5" l="1"/>
  <c r="AW164" i="5"/>
  <c r="AN64" i="5"/>
  <c r="AO63" i="5"/>
  <c r="AU166" i="5" l="1"/>
  <c r="AW165" i="5"/>
  <c r="AN65" i="5"/>
  <c r="AO64" i="5"/>
  <c r="AU167" i="5" l="1"/>
  <c r="AW166" i="5"/>
  <c r="AN66" i="5"/>
  <c r="AO65" i="5"/>
  <c r="AU168" i="5" l="1"/>
  <c r="AW167" i="5"/>
  <c r="AN67" i="5"/>
  <c r="AO66" i="5"/>
  <c r="AU169" i="5" l="1"/>
  <c r="AW168" i="5"/>
  <c r="AN68" i="5"/>
  <c r="AO67" i="5"/>
  <c r="AU170" i="5" l="1"/>
  <c r="AW169" i="5"/>
  <c r="AN69" i="5"/>
  <c r="AO68" i="5"/>
  <c r="AU171" i="5" l="1"/>
  <c r="AW170" i="5"/>
  <c r="AN70" i="5"/>
  <c r="AO69" i="5"/>
  <c r="AU172" i="5" l="1"/>
  <c r="AW171" i="5"/>
  <c r="AN71" i="5"/>
  <c r="AO70" i="5"/>
  <c r="AU173" i="5" l="1"/>
  <c r="AW172" i="5"/>
  <c r="AN72" i="5"/>
  <c r="AO71" i="5"/>
  <c r="AU174" i="5" l="1"/>
  <c r="AW173" i="5"/>
  <c r="AN73" i="5"/>
  <c r="AO72" i="5"/>
  <c r="AU175" i="5" l="1"/>
  <c r="AW174" i="5"/>
  <c r="AN74" i="5"/>
  <c r="AO73" i="5"/>
  <c r="AU176" i="5" l="1"/>
  <c r="AW175" i="5"/>
  <c r="AN75" i="5"/>
  <c r="AO74" i="5"/>
  <c r="AU177" i="5" l="1"/>
  <c r="AW176" i="5"/>
  <c r="AN76" i="5"/>
  <c r="AO75" i="5"/>
  <c r="AU178" i="5" l="1"/>
  <c r="AW177" i="5"/>
  <c r="AN77" i="5"/>
  <c r="AO76" i="5"/>
  <c r="AU179" i="5" l="1"/>
  <c r="AW178" i="5"/>
  <c r="AN78" i="5"/>
  <c r="AO77" i="5"/>
  <c r="AU180" i="5" l="1"/>
  <c r="AW179" i="5"/>
  <c r="AN79" i="5"/>
  <c r="AO78" i="5"/>
  <c r="AU181" i="5" l="1"/>
  <c r="AW180" i="5"/>
  <c r="AN80" i="5"/>
  <c r="AO79" i="5"/>
  <c r="AU182" i="5" l="1"/>
  <c r="AW181" i="5"/>
  <c r="AN81" i="5"/>
  <c r="AO80" i="5"/>
  <c r="AU183" i="5" l="1"/>
  <c r="AW182" i="5"/>
  <c r="AN82" i="5"/>
  <c r="AO81" i="5"/>
  <c r="AU184" i="5" l="1"/>
  <c r="AW183" i="5"/>
  <c r="AN83" i="5"/>
  <c r="AO82" i="5"/>
  <c r="AU185" i="5" l="1"/>
  <c r="AW184" i="5"/>
  <c r="AN84" i="5"/>
  <c r="AO83" i="5"/>
  <c r="AU186" i="5" l="1"/>
  <c r="AW185" i="5"/>
  <c r="AN85" i="5"/>
  <c r="AO84" i="5"/>
  <c r="AU187" i="5" l="1"/>
  <c r="AW186" i="5"/>
  <c r="AN86" i="5"/>
  <c r="AO85" i="5"/>
  <c r="AU188" i="5" l="1"/>
  <c r="AW187" i="5"/>
  <c r="AN87" i="5"/>
  <c r="AO86" i="5"/>
  <c r="AU189" i="5" l="1"/>
  <c r="AW188" i="5"/>
  <c r="AN88" i="5"/>
  <c r="AO87" i="5"/>
  <c r="AU190" i="5" l="1"/>
  <c r="AW189" i="5"/>
  <c r="AN89" i="5"/>
  <c r="AO88" i="5"/>
  <c r="AU191" i="5" l="1"/>
  <c r="AW190" i="5"/>
  <c r="AN90" i="5"/>
  <c r="AO89" i="5"/>
  <c r="AU192" i="5" l="1"/>
  <c r="AW191" i="5"/>
  <c r="AN91" i="5"/>
  <c r="AO90" i="5"/>
  <c r="AU193" i="5" l="1"/>
  <c r="AW192" i="5"/>
  <c r="AN92" i="5"/>
  <c r="AO91" i="5"/>
  <c r="AU194" i="5" l="1"/>
  <c r="AW193" i="5"/>
  <c r="AN93" i="5"/>
  <c r="AO92" i="5"/>
  <c r="AU195" i="5" l="1"/>
  <c r="AW194" i="5"/>
  <c r="AN94" i="5"/>
  <c r="AO93" i="5"/>
  <c r="AU196" i="5" l="1"/>
  <c r="AW195" i="5"/>
  <c r="AN95" i="5"/>
  <c r="AO94" i="5"/>
  <c r="AU197" i="5" l="1"/>
  <c r="AW196" i="5"/>
  <c r="AN96" i="5"/>
  <c r="AO95" i="5"/>
  <c r="AU198" i="5" l="1"/>
  <c r="AW197" i="5"/>
  <c r="AN97" i="5"/>
  <c r="AO96" i="5"/>
  <c r="AU199" i="5" l="1"/>
  <c r="AW198" i="5"/>
  <c r="AN98" i="5"/>
  <c r="AO97" i="5"/>
  <c r="AU200" i="5" l="1"/>
  <c r="AW199" i="5"/>
  <c r="AN99" i="5"/>
  <c r="AO98" i="5"/>
  <c r="AU201" i="5" l="1"/>
  <c r="AW200" i="5"/>
  <c r="AN100" i="5"/>
  <c r="AO99" i="5"/>
  <c r="AU202" i="5" l="1"/>
  <c r="AW201" i="5"/>
  <c r="AN101" i="5"/>
  <c r="AO100" i="5"/>
  <c r="AU203" i="5" l="1"/>
  <c r="AW202" i="5"/>
  <c r="AN102" i="5"/>
  <c r="AO101" i="5"/>
  <c r="AU204" i="5" l="1"/>
  <c r="AW203" i="5"/>
  <c r="AN103" i="5"/>
  <c r="AO102" i="5"/>
  <c r="AU205" i="5" l="1"/>
  <c r="AW204" i="5"/>
  <c r="AN104" i="5"/>
  <c r="AO103" i="5"/>
  <c r="AU206" i="5" l="1"/>
  <c r="AW205" i="5"/>
  <c r="AN105" i="5"/>
  <c r="AO104" i="5"/>
  <c r="AU207" i="5" l="1"/>
  <c r="AW206" i="5"/>
  <c r="AN106" i="5"/>
  <c r="AO105" i="5"/>
  <c r="AU208" i="5" l="1"/>
  <c r="AW207" i="5"/>
  <c r="AN107" i="5"/>
  <c r="AO106" i="5"/>
  <c r="AU209" i="5" l="1"/>
  <c r="AW208" i="5"/>
  <c r="AN108" i="5"/>
  <c r="AO107" i="5"/>
  <c r="AU210" i="5" l="1"/>
  <c r="AW209" i="5"/>
  <c r="AN109" i="5"/>
  <c r="AO108" i="5"/>
  <c r="AU211" i="5" l="1"/>
  <c r="AW210" i="5"/>
  <c r="AN110" i="5"/>
  <c r="AO109" i="5"/>
  <c r="AU212" i="5" l="1"/>
  <c r="AW211" i="5"/>
  <c r="AN111" i="5"/>
  <c r="AO110" i="5"/>
  <c r="AU213" i="5" l="1"/>
  <c r="AW212" i="5"/>
  <c r="AN112" i="5"/>
  <c r="AO111" i="5"/>
  <c r="AU214" i="5" l="1"/>
  <c r="AW213" i="5"/>
  <c r="AN113" i="5"/>
  <c r="AO112" i="5"/>
  <c r="AU215" i="5" l="1"/>
  <c r="AW214" i="5"/>
  <c r="AN114" i="5"/>
  <c r="AO113" i="5"/>
  <c r="AU216" i="5" l="1"/>
  <c r="AW215" i="5"/>
  <c r="AN115" i="5"/>
  <c r="AO114" i="5"/>
  <c r="AU217" i="5" l="1"/>
  <c r="AW216" i="5"/>
  <c r="AN116" i="5"/>
  <c r="AO115" i="5"/>
  <c r="AU218" i="5" l="1"/>
  <c r="AW217" i="5"/>
  <c r="AN117" i="5"/>
  <c r="AO116" i="5"/>
  <c r="AU219" i="5" l="1"/>
  <c r="AW218" i="5"/>
  <c r="AN118" i="5"/>
  <c r="AO117" i="5"/>
  <c r="AU220" i="5" l="1"/>
  <c r="AW219" i="5"/>
  <c r="AN119" i="5"/>
  <c r="AO118" i="5"/>
  <c r="AU221" i="5" l="1"/>
  <c r="AW220" i="5"/>
  <c r="AN120" i="5"/>
  <c r="AO119" i="5"/>
  <c r="AU222" i="5" l="1"/>
  <c r="AW221" i="5"/>
  <c r="AN121" i="5"/>
  <c r="AO120" i="5"/>
  <c r="AU223" i="5" l="1"/>
  <c r="AW222" i="5"/>
  <c r="AN122" i="5"/>
  <c r="AO121" i="5"/>
  <c r="AU224" i="5" l="1"/>
  <c r="AW223" i="5"/>
  <c r="AN123" i="5"/>
  <c r="AO122" i="5"/>
  <c r="AU225" i="5" l="1"/>
  <c r="AW224" i="5"/>
  <c r="AN124" i="5"/>
  <c r="AO123" i="5"/>
  <c r="AU226" i="5" l="1"/>
  <c r="AW225" i="5"/>
  <c r="AN125" i="5"/>
  <c r="AO124" i="5"/>
  <c r="AU227" i="5" l="1"/>
  <c r="AW226" i="5"/>
  <c r="AN126" i="5"/>
  <c r="AO125" i="5"/>
  <c r="AU228" i="5" l="1"/>
  <c r="AW227" i="5"/>
  <c r="AN127" i="5"/>
  <c r="AO126" i="5"/>
  <c r="AU229" i="5" l="1"/>
  <c r="AW228" i="5"/>
  <c r="AN128" i="5"/>
  <c r="AO127" i="5"/>
  <c r="AU230" i="5" l="1"/>
  <c r="AW229" i="5"/>
  <c r="AN129" i="5"/>
  <c r="AO128" i="5"/>
  <c r="AU231" i="5" l="1"/>
  <c r="AW230" i="5"/>
  <c r="AN130" i="5"/>
  <c r="AO129" i="5"/>
  <c r="AU232" i="5" l="1"/>
  <c r="AW231" i="5"/>
  <c r="AN131" i="5"/>
  <c r="AO130" i="5"/>
  <c r="AU233" i="5" l="1"/>
  <c r="AW232" i="5"/>
  <c r="AN132" i="5"/>
  <c r="AO131" i="5"/>
  <c r="AU234" i="5" l="1"/>
  <c r="AW233" i="5"/>
  <c r="AN133" i="5"/>
  <c r="AO132" i="5"/>
  <c r="AU235" i="5" l="1"/>
  <c r="AW234" i="5"/>
  <c r="AN134" i="5"/>
  <c r="AO133" i="5"/>
  <c r="AU236" i="5" l="1"/>
  <c r="AW235" i="5"/>
  <c r="AN135" i="5"/>
  <c r="AO134" i="5"/>
  <c r="AU237" i="5" l="1"/>
  <c r="AW236" i="5"/>
  <c r="AN136" i="5"/>
  <c r="AO135" i="5"/>
  <c r="AU238" i="5" l="1"/>
  <c r="AW237" i="5"/>
  <c r="AN137" i="5"/>
  <c r="AO136" i="5"/>
  <c r="AU239" i="5" l="1"/>
  <c r="AW238" i="5"/>
  <c r="AN138" i="5"/>
  <c r="AO137" i="5"/>
  <c r="AU240" i="5" l="1"/>
  <c r="AW239" i="5"/>
  <c r="AN139" i="5"/>
  <c r="AO138" i="5"/>
  <c r="AU241" i="5" l="1"/>
  <c r="AW240" i="5"/>
  <c r="AN140" i="5"/>
  <c r="AO139" i="5"/>
  <c r="AU242" i="5" l="1"/>
  <c r="AW241" i="5"/>
  <c r="AN141" i="5"/>
  <c r="AO140" i="5"/>
  <c r="AU243" i="5" l="1"/>
  <c r="AW242" i="5"/>
  <c r="AN142" i="5"/>
  <c r="AO141" i="5"/>
  <c r="AU244" i="5" l="1"/>
  <c r="AW243" i="5"/>
  <c r="AN143" i="5"/>
  <c r="AO142" i="5"/>
  <c r="AU245" i="5" l="1"/>
  <c r="AW244" i="5"/>
  <c r="AN144" i="5"/>
  <c r="AO143" i="5"/>
  <c r="AU246" i="5" l="1"/>
  <c r="AW245" i="5"/>
  <c r="AN145" i="5"/>
  <c r="AO144" i="5"/>
  <c r="AU247" i="5" l="1"/>
  <c r="AW246" i="5"/>
  <c r="AN146" i="5"/>
  <c r="AO145" i="5"/>
  <c r="AU248" i="5" l="1"/>
  <c r="AW247" i="5"/>
  <c r="AN147" i="5"/>
  <c r="AO146" i="5"/>
  <c r="AU249" i="5" l="1"/>
  <c r="AW248" i="5"/>
  <c r="AN148" i="5"/>
  <c r="AO147" i="5"/>
  <c r="AU250" i="5" l="1"/>
  <c r="AW249" i="5"/>
  <c r="AN149" i="5"/>
  <c r="AO148" i="5"/>
  <c r="AU251" i="5" l="1"/>
  <c r="AW250" i="5"/>
  <c r="AN150" i="5"/>
  <c r="AO149" i="5"/>
  <c r="AU252" i="5" l="1"/>
  <c r="AW251" i="5"/>
  <c r="AN151" i="5"/>
  <c r="AO150" i="5"/>
  <c r="AU253" i="5" l="1"/>
  <c r="AW252" i="5"/>
  <c r="AN152" i="5"/>
  <c r="AO151" i="5"/>
  <c r="AU254" i="5" l="1"/>
  <c r="AW253" i="5"/>
  <c r="AN153" i="5"/>
  <c r="AO152" i="5"/>
  <c r="AU255" i="5" l="1"/>
  <c r="AW254" i="5"/>
  <c r="AN154" i="5"/>
  <c r="AO153" i="5"/>
  <c r="AU256" i="5" l="1"/>
  <c r="AW255" i="5"/>
  <c r="AN155" i="5"/>
  <c r="AO154" i="5"/>
  <c r="AU257" i="5" l="1"/>
  <c r="AW256" i="5"/>
  <c r="AN156" i="5"/>
  <c r="AO155" i="5"/>
  <c r="AU258" i="5" l="1"/>
  <c r="AW257" i="5"/>
  <c r="AN157" i="5"/>
  <c r="AO156" i="5"/>
  <c r="AU259" i="5" l="1"/>
  <c r="AW258" i="5"/>
  <c r="AN158" i="5"/>
  <c r="AO157" i="5"/>
  <c r="AU260" i="5" l="1"/>
  <c r="AW259" i="5"/>
  <c r="AN159" i="5"/>
  <c r="AO158" i="5"/>
  <c r="AU261" i="5" l="1"/>
  <c r="AW260" i="5"/>
  <c r="AN160" i="5"/>
  <c r="AO159" i="5"/>
  <c r="AU262" i="5" l="1"/>
  <c r="AW261" i="5"/>
  <c r="AN161" i="5"/>
  <c r="AO160" i="5"/>
  <c r="AU263" i="5" l="1"/>
  <c r="AW262" i="5"/>
  <c r="AN162" i="5"/>
  <c r="AO161" i="5"/>
  <c r="AU264" i="5" l="1"/>
  <c r="AW263" i="5"/>
  <c r="AN163" i="5"/>
  <c r="AO162" i="5"/>
  <c r="AU265" i="5" l="1"/>
  <c r="AW264" i="5"/>
  <c r="AN164" i="5"/>
  <c r="AO163" i="5"/>
  <c r="AU266" i="5" l="1"/>
  <c r="AW265" i="5"/>
  <c r="AN165" i="5"/>
  <c r="AO164" i="5"/>
  <c r="AU267" i="5" l="1"/>
  <c r="AW266" i="5"/>
  <c r="AN166" i="5"/>
  <c r="AO165" i="5"/>
  <c r="AU268" i="5" l="1"/>
  <c r="AW267" i="5"/>
  <c r="AN167" i="5"/>
  <c r="AO166" i="5"/>
  <c r="AU269" i="5" l="1"/>
  <c r="AW268" i="5"/>
  <c r="AN168" i="5"/>
  <c r="AO167" i="5"/>
  <c r="AU270" i="5" l="1"/>
  <c r="AW269" i="5"/>
  <c r="AN169" i="5"/>
  <c r="AO168" i="5"/>
  <c r="AU271" i="5" l="1"/>
  <c r="AW270" i="5"/>
  <c r="AN170" i="5"/>
  <c r="AO169" i="5"/>
  <c r="AU272" i="5" l="1"/>
  <c r="AW271" i="5"/>
  <c r="AN171" i="5"/>
  <c r="AO170" i="5"/>
  <c r="AU273" i="5" l="1"/>
  <c r="AW272" i="5"/>
  <c r="AN172" i="5"/>
  <c r="AO171" i="5"/>
  <c r="AU274" i="5" l="1"/>
  <c r="AW273" i="5"/>
  <c r="AN173" i="5"/>
  <c r="AO172" i="5"/>
  <c r="AU275" i="5" l="1"/>
  <c r="AW274" i="5"/>
  <c r="AN174" i="5"/>
  <c r="AO173" i="5"/>
  <c r="AU276" i="5" l="1"/>
  <c r="AW275" i="5"/>
  <c r="AN175" i="5"/>
  <c r="AO174" i="5"/>
  <c r="AU277" i="5" l="1"/>
  <c r="AW276" i="5"/>
  <c r="AN176" i="5"/>
  <c r="AO175" i="5"/>
  <c r="AU278" i="5" l="1"/>
  <c r="AW277" i="5"/>
  <c r="AN177" i="5"/>
  <c r="AO176" i="5"/>
  <c r="AU279" i="5" l="1"/>
  <c r="AW278" i="5"/>
  <c r="AN178" i="5"/>
  <c r="AO177" i="5"/>
  <c r="AU280" i="5" l="1"/>
  <c r="AW279" i="5"/>
  <c r="AN179" i="5"/>
  <c r="AO178" i="5"/>
  <c r="AU281" i="5" l="1"/>
  <c r="AW280" i="5"/>
  <c r="AN180" i="5"/>
  <c r="AO179" i="5"/>
  <c r="AU282" i="5" l="1"/>
  <c r="AW281" i="5"/>
  <c r="AN181" i="5"/>
  <c r="AO180" i="5"/>
  <c r="AU283" i="5" l="1"/>
  <c r="AW282" i="5"/>
  <c r="AN182" i="5"/>
  <c r="AO181" i="5"/>
  <c r="AU284" i="5" l="1"/>
  <c r="AW283" i="5"/>
  <c r="AN183" i="5"/>
  <c r="AO182" i="5"/>
  <c r="AU285" i="5" l="1"/>
  <c r="AW284" i="5"/>
  <c r="AN184" i="5"/>
  <c r="AO183" i="5"/>
  <c r="AU286" i="5" l="1"/>
  <c r="AW285" i="5"/>
  <c r="AN185" i="5"/>
  <c r="AO184" i="5"/>
  <c r="AU287" i="5" l="1"/>
  <c r="AW286" i="5"/>
  <c r="AN186" i="5"/>
  <c r="AO185" i="5"/>
  <c r="AU288" i="5" l="1"/>
  <c r="AW287" i="5"/>
  <c r="AN187" i="5"/>
  <c r="AO186" i="5"/>
  <c r="AU289" i="5" l="1"/>
  <c r="AW288" i="5"/>
  <c r="AN188" i="5"/>
  <c r="AO187" i="5"/>
  <c r="AU290" i="5" l="1"/>
  <c r="AW289" i="5"/>
  <c r="AN189" i="5"/>
  <c r="AO188" i="5"/>
  <c r="AU291" i="5" l="1"/>
  <c r="AW290" i="5"/>
  <c r="AN190" i="5"/>
  <c r="AO189" i="5"/>
  <c r="AU292" i="5" l="1"/>
  <c r="AW291" i="5"/>
  <c r="AN191" i="5"/>
  <c r="AO190" i="5"/>
  <c r="AU293" i="5" l="1"/>
  <c r="AW292" i="5"/>
  <c r="AN192" i="5"/>
  <c r="AO191" i="5"/>
  <c r="AU294" i="5" l="1"/>
  <c r="AW293" i="5"/>
  <c r="AN193" i="5"/>
  <c r="AO192" i="5"/>
  <c r="AU295" i="5" l="1"/>
  <c r="AW294" i="5"/>
  <c r="AN194" i="5"/>
  <c r="AO193" i="5"/>
  <c r="AU296" i="5" l="1"/>
  <c r="AW295" i="5"/>
  <c r="AN195" i="5"/>
  <c r="AO194" i="5"/>
  <c r="AU297" i="5" l="1"/>
  <c r="AW296" i="5"/>
  <c r="AN196" i="5"/>
  <c r="AO195" i="5"/>
  <c r="AU298" i="5" l="1"/>
  <c r="AW297" i="5"/>
  <c r="AN197" i="5"/>
  <c r="AO196" i="5"/>
  <c r="AU299" i="5" l="1"/>
  <c r="AW298" i="5"/>
  <c r="AN198" i="5"/>
  <c r="AO197" i="5"/>
  <c r="AU300" i="5" l="1"/>
  <c r="AW299" i="5"/>
  <c r="AN199" i="5"/>
  <c r="AO198" i="5"/>
  <c r="AU301" i="5" l="1"/>
  <c r="AW300" i="5"/>
  <c r="AN200" i="5"/>
  <c r="AO199" i="5"/>
  <c r="AU302" i="5" l="1"/>
  <c r="AW301" i="5"/>
  <c r="AN201" i="5"/>
  <c r="AO200" i="5"/>
  <c r="AU303" i="5" l="1"/>
  <c r="AW302" i="5"/>
  <c r="AN202" i="5"/>
  <c r="AO201" i="5"/>
  <c r="AU304" i="5" l="1"/>
  <c r="AW303" i="5"/>
  <c r="AN203" i="5"/>
  <c r="AO202" i="5"/>
  <c r="AU305" i="5" l="1"/>
  <c r="AW304" i="5"/>
  <c r="AN204" i="5"/>
  <c r="AO203" i="5"/>
  <c r="AU306" i="5" l="1"/>
  <c r="AW305" i="5"/>
  <c r="AN205" i="5"/>
  <c r="AO204" i="5"/>
  <c r="AU307" i="5" l="1"/>
  <c r="AW306" i="5"/>
  <c r="AN206" i="5"/>
  <c r="AO205" i="5"/>
  <c r="AU308" i="5" l="1"/>
  <c r="AW307" i="5"/>
  <c r="AN207" i="5"/>
  <c r="AO206" i="5"/>
  <c r="AU309" i="5" l="1"/>
  <c r="AW308" i="5"/>
  <c r="AN208" i="5"/>
  <c r="AO207" i="5"/>
  <c r="AU310" i="5" l="1"/>
  <c r="AW309" i="5"/>
  <c r="AN209" i="5"/>
  <c r="AO208" i="5"/>
  <c r="AU311" i="5" l="1"/>
  <c r="AW310" i="5"/>
  <c r="AN210" i="5"/>
  <c r="AO209" i="5"/>
  <c r="AU312" i="5" l="1"/>
  <c r="AW311" i="5"/>
  <c r="AN211" i="5"/>
  <c r="AO210" i="5"/>
  <c r="AU313" i="5" l="1"/>
  <c r="AW312" i="5"/>
  <c r="AN212" i="5"/>
  <c r="AO211" i="5"/>
  <c r="AU314" i="5" l="1"/>
  <c r="AW313" i="5"/>
  <c r="AN213" i="5"/>
  <c r="AO212" i="5"/>
  <c r="AU315" i="5" l="1"/>
  <c r="AW314" i="5"/>
  <c r="AN214" i="5"/>
  <c r="AO213" i="5"/>
  <c r="AU316" i="5" l="1"/>
  <c r="AW315" i="5"/>
  <c r="AN215" i="5"/>
  <c r="AO214" i="5"/>
  <c r="AU317" i="5" l="1"/>
  <c r="AW316" i="5"/>
  <c r="AN216" i="5"/>
  <c r="AO215" i="5"/>
  <c r="AU318" i="5" l="1"/>
  <c r="AW317" i="5"/>
  <c r="AN217" i="5"/>
  <c r="AO216" i="5"/>
  <c r="AU319" i="5" l="1"/>
  <c r="AW318" i="5"/>
  <c r="AN218" i="5"/>
  <c r="AO217" i="5"/>
  <c r="AU320" i="5" l="1"/>
  <c r="AW319" i="5"/>
  <c r="AN219" i="5"/>
  <c r="AO218" i="5"/>
  <c r="AU321" i="5" l="1"/>
  <c r="AW320" i="5"/>
  <c r="AN220" i="5"/>
  <c r="AO219" i="5"/>
  <c r="AU322" i="5" l="1"/>
  <c r="AW321" i="5"/>
  <c r="AN221" i="5"/>
  <c r="AO220" i="5"/>
  <c r="AU323" i="5" l="1"/>
  <c r="AW322" i="5"/>
  <c r="AN222" i="5"/>
  <c r="AO221" i="5"/>
  <c r="AU324" i="5" l="1"/>
  <c r="AW323" i="5"/>
  <c r="AN223" i="5"/>
  <c r="AO222" i="5"/>
  <c r="AU325" i="5" l="1"/>
  <c r="AW324" i="5"/>
  <c r="AN224" i="5"/>
  <c r="AO223" i="5"/>
  <c r="AU326" i="5" l="1"/>
  <c r="AW325" i="5"/>
  <c r="AN225" i="5"/>
  <c r="AO224" i="5"/>
  <c r="AU327" i="5" l="1"/>
  <c r="AW326" i="5"/>
  <c r="AN226" i="5"/>
  <c r="AO225" i="5"/>
  <c r="AU328" i="5" l="1"/>
  <c r="AW327" i="5"/>
  <c r="AN227" i="5"/>
  <c r="AO226" i="5"/>
  <c r="AU329" i="5" l="1"/>
  <c r="AW328" i="5"/>
  <c r="AN228" i="5"/>
  <c r="AO227" i="5"/>
  <c r="AU330" i="5" l="1"/>
  <c r="AW329" i="5"/>
  <c r="AN229" i="5"/>
  <c r="AO228" i="5"/>
  <c r="AU331" i="5" l="1"/>
  <c r="AW330" i="5"/>
  <c r="AN230" i="5"/>
  <c r="AO229" i="5"/>
  <c r="AU332" i="5" l="1"/>
  <c r="AW331" i="5"/>
  <c r="AN231" i="5"/>
  <c r="AO230" i="5"/>
  <c r="AU333" i="5" l="1"/>
  <c r="AW332" i="5"/>
  <c r="AN232" i="5"/>
  <c r="AO231" i="5"/>
  <c r="AU334" i="5" l="1"/>
  <c r="AW333" i="5"/>
  <c r="AN233" i="5"/>
  <c r="AO232" i="5"/>
  <c r="AU335" i="5" l="1"/>
  <c r="AW334" i="5"/>
  <c r="AN234" i="5"/>
  <c r="AO233" i="5"/>
  <c r="AU336" i="5" l="1"/>
  <c r="AW335" i="5"/>
  <c r="AN235" i="5"/>
  <c r="AO234" i="5"/>
  <c r="AU337" i="5" l="1"/>
  <c r="AW336" i="5"/>
  <c r="AN236" i="5"/>
  <c r="AO235" i="5"/>
  <c r="AU338" i="5" l="1"/>
  <c r="AW337" i="5"/>
  <c r="AN237" i="5"/>
  <c r="AO236" i="5"/>
  <c r="AU339" i="5" l="1"/>
  <c r="AW338" i="5"/>
  <c r="AN238" i="5"/>
  <c r="AO237" i="5"/>
  <c r="AU340" i="5" l="1"/>
  <c r="AW339" i="5"/>
  <c r="AN239" i="5"/>
  <c r="AO238" i="5"/>
  <c r="AU341" i="5" l="1"/>
  <c r="AW340" i="5"/>
  <c r="AN240" i="5"/>
  <c r="AO239" i="5"/>
  <c r="AU342" i="5" l="1"/>
  <c r="AW341" i="5"/>
  <c r="AN241" i="5"/>
  <c r="AO240" i="5"/>
  <c r="AU343" i="5" l="1"/>
  <c r="AW342" i="5"/>
  <c r="AN242" i="5"/>
  <c r="AO241" i="5"/>
  <c r="AU344" i="5" l="1"/>
  <c r="AW343" i="5"/>
  <c r="AN243" i="5"/>
  <c r="AO242" i="5"/>
  <c r="AU345" i="5" l="1"/>
  <c r="AW344" i="5"/>
  <c r="AN244" i="5"/>
  <c r="AO243" i="5"/>
  <c r="AU346" i="5" l="1"/>
  <c r="AW345" i="5"/>
  <c r="AN245" i="5"/>
  <c r="AO244" i="5"/>
  <c r="AU347" i="5" l="1"/>
  <c r="AW346" i="5"/>
  <c r="AN246" i="5"/>
  <c r="AO245" i="5"/>
  <c r="AU348" i="5" l="1"/>
  <c r="AW347" i="5"/>
  <c r="AN247" i="5"/>
  <c r="AO246" i="5"/>
  <c r="AU349" i="5" l="1"/>
  <c r="AW348" i="5"/>
  <c r="AN248" i="5"/>
  <c r="AO247" i="5"/>
  <c r="AU350" i="5" l="1"/>
  <c r="AW349" i="5"/>
  <c r="AN249" i="5"/>
  <c r="AO248" i="5"/>
  <c r="AU351" i="5" l="1"/>
  <c r="AW350" i="5"/>
  <c r="AN250" i="5"/>
  <c r="AO249" i="5"/>
  <c r="AU352" i="5" l="1"/>
  <c r="AW351" i="5"/>
  <c r="AN251" i="5"/>
  <c r="AO250" i="5"/>
  <c r="AU353" i="5" l="1"/>
  <c r="AW352" i="5"/>
  <c r="AN252" i="5"/>
  <c r="AO251" i="5"/>
  <c r="AU354" i="5" l="1"/>
  <c r="AW353" i="5"/>
  <c r="AN253" i="5"/>
  <c r="AO252" i="5"/>
  <c r="AU355" i="5" l="1"/>
  <c r="AW354" i="5"/>
  <c r="AN254" i="5"/>
  <c r="AO253" i="5"/>
  <c r="AU356" i="5" l="1"/>
  <c r="AW355" i="5"/>
  <c r="AN255" i="5"/>
  <c r="AO254" i="5"/>
  <c r="AU357" i="5" l="1"/>
  <c r="AW356" i="5"/>
  <c r="AN256" i="5"/>
  <c r="AO255" i="5"/>
  <c r="AU358" i="5" l="1"/>
  <c r="AW357" i="5"/>
  <c r="AN257" i="5"/>
  <c r="AO256" i="5"/>
  <c r="AU359" i="5" l="1"/>
  <c r="AW358" i="5"/>
  <c r="AN258" i="5"/>
  <c r="AO257" i="5"/>
  <c r="AU360" i="5" l="1"/>
  <c r="AW359" i="5"/>
  <c r="AN259" i="5"/>
  <c r="AO258" i="5"/>
  <c r="AU361" i="5" l="1"/>
  <c r="AW360" i="5"/>
  <c r="AN260" i="5"/>
  <c r="AO259" i="5"/>
  <c r="AU362" i="5" l="1"/>
  <c r="AW361" i="5"/>
  <c r="AN261" i="5"/>
  <c r="AO260" i="5"/>
  <c r="AU363" i="5" l="1"/>
  <c r="AW362" i="5"/>
  <c r="AN262" i="5"/>
  <c r="AO261" i="5"/>
  <c r="AU364" i="5" l="1"/>
  <c r="AW363" i="5"/>
  <c r="AN263" i="5"/>
  <c r="AO262" i="5"/>
  <c r="AU365" i="5" l="1"/>
  <c r="AW364" i="5"/>
  <c r="AN264" i="5"/>
  <c r="AO263" i="5"/>
  <c r="AU366" i="5" l="1"/>
  <c r="AW365" i="5"/>
  <c r="AN265" i="5"/>
  <c r="AO264" i="5"/>
  <c r="AU367" i="5" l="1"/>
  <c r="AW366" i="5"/>
  <c r="AN266" i="5"/>
  <c r="AO265" i="5"/>
  <c r="AU368" i="5" l="1"/>
  <c r="AW367" i="5"/>
  <c r="AN267" i="5"/>
  <c r="AO266" i="5"/>
  <c r="AU369" i="5" l="1"/>
  <c r="AW368" i="5"/>
  <c r="AN268" i="5"/>
  <c r="AO267" i="5"/>
  <c r="AU370" i="5" l="1"/>
  <c r="AW369" i="5"/>
  <c r="AN269" i="5"/>
  <c r="AO268" i="5"/>
  <c r="AU371" i="5" l="1"/>
  <c r="AW370" i="5"/>
  <c r="AN270" i="5"/>
  <c r="AO269" i="5"/>
  <c r="AU372" i="5" l="1"/>
  <c r="AW371" i="5"/>
  <c r="AN271" i="5"/>
  <c r="AO270" i="5"/>
  <c r="AU373" i="5" l="1"/>
  <c r="AW372" i="5"/>
  <c r="AN272" i="5"/>
  <c r="AO271" i="5"/>
  <c r="AU374" i="5" l="1"/>
  <c r="AW373" i="5"/>
  <c r="AN273" i="5"/>
  <c r="AO272" i="5"/>
  <c r="AU375" i="5" l="1"/>
  <c r="AW374" i="5"/>
  <c r="AN274" i="5"/>
  <c r="AO273" i="5"/>
  <c r="AU376" i="5" l="1"/>
  <c r="AW375" i="5"/>
  <c r="AN275" i="5"/>
  <c r="AO274" i="5"/>
  <c r="AU377" i="5" l="1"/>
  <c r="AW376" i="5"/>
  <c r="AN276" i="5"/>
  <c r="AO275" i="5"/>
  <c r="AU378" i="5" l="1"/>
  <c r="AW377" i="5"/>
  <c r="AN277" i="5"/>
  <c r="AO276" i="5"/>
  <c r="AU379" i="5" l="1"/>
  <c r="AW378" i="5"/>
  <c r="AN278" i="5"/>
  <c r="AO277" i="5"/>
  <c r="AU380" i="5" l="1"/>
  <c r="AW379" i="5"/>
  <c r="AN279" i="5"/>
  <c r="AO278" i="5"/>
  <c r="AU381" i="5" l="1"/>
  <c r="AW380" i="5"/>
  <c r="AN280" i="5"/>
  <c r="AO279" i="5"/>
  <c r="AU382" i="5" l="1"/>
  <c r="AW381" i="5"/>
  <c r="AN281" i="5"/>
  <c r="AO280" i="5"/>
  <c r="AU383" i="5" l="1"/>
  <c r="AW382" i="5"/>
  <c r="AN282" i="5"/>
  <c r="AO281" i="5"/>
  <c r="AU384" i="5" l="1"/>
  <c r="AW383" i="5"/>
  <c r="AN283" i="5"/>
  <c r="AO282" i="5"/>
  <c r="AU385" i="5" l="1"/>
  <c r="AW384" i="5"/>
  <c r="AN284" i="5"/>
  <c r="AO283" i="5"/>
  <c r="AU386" i="5" l="1"/>
  <c r="AW385" i="5"/>
  <c r="AN285" i="5"/>
  <c r="AO284" i="5"/>
  <c r="AU387" i="5" l="1"/>
  <c r="AW386" i="5"/>
  <c r="AN286" i="5"/>
  <c r="AO285" i="5"/>
  <c r="AU388" i="5" l="1"/>
  <c r="AW387" i="5"/>
  <c r="AN287" i="5"/>
  <c r="AO286" i="5"/>
  <c r="AU389" i="5" l="1"/>
  <c r="AW388" i="5"/>
  <c r="AN288" i="5"/>
  <c r="AO287" i="5"/>
  <c r="AU390" i="5" l="1"/>
  <c r="AW389" i="5"/>
  <c r="AN289" i="5"/>
  <c r="AO288" i="5"/>
  <c r="AU391" i="5" l="1"/>
  <c r="AW390" i="5"/>
  <c r="AN290" i="5"/>
  <c r="AO289" i="5"/>
  <c r="AU392" i="5" l="1"/>
  <c r="AW391" i="5"/>
  <c r="AN291" i="5"/>
  <c r="AO290" i="5"/>
  <c r="AU393" i="5" l="1"/>
  <c r="AW392" i="5"/>
  <c r="AN292" i="5"/>
  <c r="AO291" i="5"/>
  <c r="AU394" i="5" l="1"/>
  <c r="AW393" i="5"/>
  <c r="AN293" i="5"/>
  <c r="AO292" i="5"/>
  <c r="AU395" i="5" l="1"/>
  <c r="AW394" i="5"/>
  <c r="AN294" i="5"/>
  <c r="AO293" i="5"/>
  <c r="AU396" i="5" l="1"/>
  <c r="AW395" i="5"/>
  <c r="AN295" i="5"/>
  <c r="AO294" i="5"/>
  <c r="AU397" i="5" l="1"/>
  <c r="AW396" i="5"/>
  <c r="AN296" i="5"/>
  <c r="AO295" i="5"/>
  <c r="AU398" i="5" l="1"/>
  <c r="AW397" i="5"/>
  <c r="AN297" i="5"/>
  <c r="AO296" i="5"/>
  <c r="AU399" i="5" l="1"/>
  <c r="AW398" i="5"/>
  <c r="AN298" i="5"/>
  <c r="AO297" i="5"/>
  <c r="AU400" i="5" l="1"/>
  <c r="AW399" i="5"/>
  <c r="AN299" i="5"/>
  <c r="AO298" i="5"/>
  <c r="AU401" i="5" l="1"/>
  <c r="AW400" i="5"/>
  <c r="AN300" i="5"/>
  <c r="AO299" i="5"/>
  <c r="AU402" i="5" l="1"/>
  <c r="AW401" i="5"/>
  <c r="AN301" i="5"/>
  <c r="AO300" i="5"/>
  <c r="AU403" i="5" l="1"/>
  <c r="AW402" i="5"/>
  <c r="AN302" i="5"/>
  <c r="AO301" i="5"/>
  <c r="AU404" i="5" l="1"/>
  <c r="AW403" i="5"/>
  <c r="AN303" i="5"/>
  <c r="AO302" i="5"/>
  <c r="AU405" i="5" l="1"/>
  <c r="AW404" i="5"/>
  <c r="AN304" i="5"/>
  <c r="AO303" i="5"/>
  <c r="AU406" i="5" l="1"/>
  <c r="AW405" i="5"/>
  <c r="AN305" i="5"/>
  <c r="AO304" i="5"/>
  <c r="AU407" i="5" l="1"/>
  <c r="AW406" i="5"/>
  <c r="AN306" i="5"/>
  <c r="AO305" i="5"/>
  <c r="AU408" i="5" l="1"/>
  <c r="AW407" i="5"/>
  <c r="AN307" i="5"/>
  <c r="AO306" i="5"/>
  <c r="AU409" i="5" l="1"/>
  <c r="AW408" i="5"/>
  <c r="AN308" i="5"/>
  <c r="AO307" i="5"/>
  <c r="AU410" i="5" l="1"/>
  <c r="AW409" i="5"/>
  <c r="AN309" i="5"/>
  <c r="AO308" i="5"/>
  <c r="AU411" i="5" l="1"/>
  <c r="AW410" i="5"/>
  <c r="AN310" i="5"/>
  <c r="AO309" i="5"/>
  <c r="AU412" i="5" l="1"/>
  <c r="AW411" i="5"/>
  <c r="AN311" i="5"/>
  <c r="AO310" i="5"/>
  <c r="AU413" i="5" l="1"/>
  <c r="AW412" i="5"/>
  <c r="AN312" i="5"/>
  <c r="AO311" i="5"/>
  <c r="AU414" i="5" l="1"/>
  <c r="AW413" i="5"/>
  <c r="AN313" i="5"/>
  <c r="AO312" i="5"/>
  <c r="AU415" i="5" l="1"/>
  <c r="AW414" i="5"/>
  <c r="AN314" i="5"/>
  <c r="AO313" i="5"/>
  <c r="AU416" i="5" l="1"/>
  <c r="AW415" i="5"/>
  <c r="AN315" i="5"/>
  <c r="AO314" i="5"/>
  <c r="AU417" i="5" l="1"/>
  <c r="AW416" i="5"/>
  <c r="AN316" i="5"/>
  <c r="AO315" i="5"/>
  <c r="AU418" i="5" l="1"/>
  <c r="AW417" i="5"/>
  <c r="AN317" i="5"/>
  <c r="AO316" i="5"/>
  <c r="AU419" i="5" l="1"/>
  <c r="AW418" i="5"/>
  <c r="AN318" i="5"/>
  <c r="AO317" i="5"/>
  <c r="AU420" i="5" l="1"/>
  <c r="AW419" i="5"/>
  <c r="AN319" i="5"/>
  <c r="AO318" i="5"/>
  <c r="AU421" i="5" l="1"/>
  <c r="AW420" i="5"/>
  <c r="AN320" i="5"/>
  <c r="AO319" i="5"/>
  <c r="AU422" i="5" l="1"/>
  <c r="AW421" i="5"/>
  <c r="AN321" i="5"/>
  <c r="AO320" i="5"/>
  <c r="AU423" i="5" l="1"/>
  <c r="AW422" i="5"/>
  <c r="AN322" i="5"/>
  <c r="AO321" i="5"/>
  <c r="AU424" i="5" l="1"/>
  <c r="AW423" i="5"/>
  <c r="AN323" i="5"/>
  <c r="AO322" i="5"/>
  <c r="AU425" i="5" l="1"/>
  <c r="AW424" i="5"/>
  <c r="AN324" i="5"/>
  <c r="AO323" i="5"/>
  <c r="AU426" i="5" l="1"/>
  <c r="AW425" i="5"/>
  <c r="AN325" i="5"/>
  <c r="AO324" i="5"/>
  <c r="AU427" i="5" l="1"/>
  <c r="AW426" i="5"/>
  <c r="AN326" i="5"/>
  <c r="AO325" i="5"/>
  <c r="AU428" i="5" l="1"/>
  <c r="AW427" i="5"/>
  <c r="AN327" i="5"/>
  <c r="AO326" i="5"/>
  <c r="AU429" i="5" l="1"/>
  <c r="AW428" i="5"/>
  <c r="AN328" i="5"/>
  <c r="AO327" i="5"/>
  <c r="AU430" i="5" l="1"/>
  <c r="AW429" i="5"/>
  <c r="AN329" i="5"/>
  <c r="AO328" i="5"/>
  <c r="AU431" i="5" l="1"/>
  <c r="AW430" i="5"/>
  <c r="AN330" i="5"/>
  <c r="AO329" i="5"/>
  <c r="AU432" i="5" l="1"/>
  <c r="AW431" i="5"/>
  <c r="AN331" i="5"/>
  <c r="AO330" i="5"/>
  <c r="AU433" i="5" l="1"/>
  <c r="AW432" i="5"/>
  <c r="AN332" i="5"/>
  <c r="AO331" i="5"/>
  <c r="AU434" i="5" l="1"/>
  <c r="AW433" i="5"/>
  <c r="AN333" i="5"/>
  <c r="AO332" i="5"/>
  <c r="AU435" i="5" l="1"/>
  <c r="AW434" i="5"/>
  <c r="AN334" i="5"/>
  <c r="AO333" i="5"/>
  <c r="AU436" i="5" l="1"/>
  <c r="AW435" i="5"/>
  <c r="AN335" i="5"/>
  <c r="AO334" i="5"/>
  <c r="AU437" i="5" l="1"/>
  <c r="AW436" i="5"/>
  <c r="AN336" i="5"/>
  <c r="AO335" i="5"/>
  <c r="AU438" i="5" l="1"/>
  <c r="AW437" i="5"/>
  <c r="AN337" i="5"/>
  <c r="AO336" i="5"/>
  <c r="AU439" i="5" l="1"/>
  <c r="AW438" i="5"/>
  <c r="AN338" i="5"/>
  <c r="AO337" i="5"/>
  <c r="AU440" i="5" l="1"/>
  <c r="AW439" i="5"/>
  <c r="AN339" i="5"/>
  <c r="AO338" i="5"/>
  <c r="AU441" i="5" l="1"/>
  <c r="AW440" i="5"/>
  <c r="AN340" i="5"/>
  <c r="AO339" i="5"/>
  <c r="AU442" i="5" l="1"/>
  <c r="AW441" i="5"/>
  <c r="AN341" i="5"/>
  <c r="AO340" i="5"/>
  <c r="AU443" i="5" l="1"/>
  <c r="AW442" i="5"/>
  <c r="AN342" i="5"/>
  <c r="AO341" i="5"/>
  <c r="AU444" i="5" l="1"/>
  <c r="AW443" i="5"/>
  <c r="AN343" i="5"/>
  <c r="AO342" i="5"/>
  <c r="AU445" i="5" l="1"/>
  <c r="AW444" i="5"/>
  <c r="AN344" i="5"/>
  <c r="AO343" i="5"/>
  <c r="AU446" i="5" l="1"/>
  <c r="AW445" i="5"/>
  <c r="AN345" i="5"/>
  <c r="AO344" i="5"/>
  <c r="AU447" i="5" l="1"/>
  <c r="AW446" i="5"/>
  <c r="AN346" i="5"/>
  <c r="AO345" i="5"/>
  <c r="AU448" i="5" l="1"/>
  <c r="AW447" i="5"/>
  <c r="AN347" i="5"/>
  <c r="AO346" i="5"/>
  <c r="AU449" i="5" l="1"/>
  <c r="AW448" i="5"/>
  <c r="AN348" i="5"/>
  <c r="AO347" i="5"/>
  <c r="AU450" i="5" l="1"/>
  <c r="AW449" i="5"/>
  <c r="AN349" i="5"/>
  <c r="AO348" i="5"/>
  <c r="AU451" i="5" l="1"/>
  <c r="AW450" i="5"/>
  <c r="AN350" i="5"/>
  <c r="AO349" i="5"/>
  <c r="AU452" i="5" l="1"/>
  <c r="AW451" i="5"/>
  <c r="AN351" i="5"/>
  <c r="AO350" i="5"/>
  <c r="AU453" i="5" l="1"/>
  <c r="AW452" i="5"/>
  <c r="AN352" i="5"/>
  <c r="AO351" i="5"/>
  <c r="AU454" i="5" l="1"/>
  <c r="AW453" i="5"/>
  <c r="AN353" i="5"/>
  <c r="AO352" i="5"/>
  <c r="AU455" i="5" l="1"/>
  <c r="AW454" i="5"/>
  <c r="AN354" i="5"/>
  <c r="AO353" i="5"/>
  <c r="AU456" i="5" l="1"/>
  <c r="AW455" i="5"/>
  <c r="AN355" i="5"/>
  <c r="AO354" i="5"/>
  <c r="AU457" i="5" l="1"/>
  <c r="AW456" i="5"/>
  <c r="AN356" i="5"/>
  <c r="AO355" i="5"/>
  <c r="AU458" i="5" l="1"/>
  <c r="AW457" i="5"/>
  <c r="AN357" i="5"/>
  <c r="AO356" i="5"/>
  <c r="AU459" i="5" l="1"/>
  <c r="AW458" i="5"/>
  <c r="AN358" i="5"/>
  <c r="AO357" i="5"/>
  <c r="AU460" i="5" l="1"/>
  <c r="AW459" i="5"/>
  <c r="AN359" i="5"/>
  <c r="AO358" i="5"/>
  <c r="AU461" i="5" l="1"/>
  <c r="AW460" i="5"/>
  <c r="AN360" i="5"/>
  <c r="AO359" i="5"/>
  <c r="AU462" i="5" l="1"/>
  <c r="AW461" i="5"/>
  <c r="AN361" i="5"/>
  <c r="AO360" i="5"/>
  <c r="AU463" i="5" l="1"/>
  <c r="AW462" i="5"/>
  <c r="AN362" i="5"/>
  <c r="AO361" i="5"/>
  <c r="AW463" i="5" l="1"/>
  <c r="AU464" i="5"/>
  <c r="AN363" i="5"/>
  <c r="AO362" i="5"/>
  <c r="AU465" i="5" l="1"/>
  <c r="AW464" i="5"/>
  <c r="AN364" i="5"/>
  <c r="AO363" i="5"/>
  <c r="AW465" i="5" l="1"/>
  <c r="AU466" i="5"/>
  <c r="AN365" i="5"/>
  <c r="AO364" i="5"/>
  <c r="AU467" i="5" l="1"/>
  <c r="AW466" i="5"/>
  <c r="AN366" i="5"/>
  <c r="AO365" i="5"/>
  <c r="AW467" i="5" l="1"/>
  <c r="AU468" i="5"/>
  <c r="AN367" i="5"/>
  <c r="AO366" i="5"/>
  <c r="AU469" i="5" l="1"/>
  <c r="AW468" i="5"/>
  <c r="AN368" i="5"/>
  <c r="AO367" i="5"/>
  <c r="AU470" i="5" l="1"/>
  <c r="AW469" i="5"/>
  <c r="AN369" i="5"/>
  <c r="AO368" i="5"/>
  <c r="AU471" i="5" l="1"/>
  <c r="AW470" i="5"/>
  <c r="AN370" i="5"/>
  <c r="AO369" i="5"/>
  <c r="AU472" i="5" l="1"/>
  <c r="AW471" i="5"/>
  <c r="AN371" i="5"/>
  <c r="AO370" i="5"/>
  <c r="AU473" i="5" l="1"/>
  <c r="AW472" i="5"/>
  <c r="AN372" i="5"/>
  <c r="AO371" i="5"/>
  <c r="AU474" i="5" l="1"/>
  <c r="AW473" i="5"/>
  <c r="AN373" i="5"/>
  <c r="AO372" i="5"/>
  <c r="AU475" i="5" l="1"/>
  <c r="AW474" i="5"/>
  <c r="AN374" i="5"/>
  <c r="AO373" i="5"/>
  <c r="AU476" i="5" l="1"/>
  <c r="AW475" i="5"/>
  <c r="AN375" i="5"/>
  <c r="AO374" i="5"/>
  <c r="AU477" i="5" l="1"/>
  <c r="AW476" i="5"/>
  <c r="AN376" i="5"/>
  <c r="AO375" i="5"/>
  <c r="AU478" i="5" l="1"/>
  <c r="AW477" i="5"/>
  <c r="AN377" i="5"/>
  <c r="AO376" i="5"/>
  <c r="AU479" i="5" l="1"/>
  <c r="AW478" i="5"/>
  <c r="AN378" i="5"/>
  <c r="AO377" i="5"/>
  <c r="AU480" i="5" l="1"/>
  <c r="AW479" i="5"/>
  <c r="AN379" i="5"/>
  <c r="AO378" i="5"/>
  <c r="AU481" i="5" l="1"/>
  <c r="AW480" i="5"/>
  <c r="AN380" i="5"/>
  <c r="AO379" i="5"/>
  <c r="AU482" i="5" l="1"/>
  <c r="AW481" i="5"/>
  <c r="AN381" i="5"/>
  <c r="AO380" i="5"/>
  <c r="AU483" i="5" l="1"/>
  <c r="AW482" i="5"/>
  <c r="AN382" i="5"/>
  <c r="AO381" i="5"/>
  <c r="AU484" i="5" l="1"/>
  <c r="AW483" i="5"/>
  <c r="AN383" i="5"/>
  <c r="AO382" i="5"/>
  <c r="AU485" i="5" l="1"/>
  <c r="AW484" i="5"/>
  <c r="AN384" i="5"/>
  <c r="AO383" i="5"/>
  <c r="AU486" i="5" l="1"/>
  <c r="AW485" i="5"/>
  <c r="AN385" i="5"/>
  <c r="AO384" i="5"/>
  <c r="AU487" i="5" l="1"/>
  <c r="AW486" i="5"/>
  <c r="AN386" i="5"/>
  <c r="AO385" i="5"/>
  <c r="AU488" i="5" l="1"/>
  <c r="AW487" i="5"/>
  <c r="AN387" i="5"/>
  <c r="AO386" i="5"/>
  <c r="AU489" i="5" l="1"/>
  <c r="AW488" i="5"/>
  <c r="AN388" i="5"/>
  <c r="AO387" i="5"/>
  <c r="AU490" i="5" l="1"/>
  <c r="AW489" i="5"/>
  <c r="AN389" i="5"/>
  <c r="AO388" i="5"/>
  <c r="AW490" i="5" l="1"/>
  <c r="AU491" i="5"/>
  <c r="AN390" i="5"/>
  <c r="AO389" i="5"/>
  <c r="AU492" i="5" l="1"/>
  <c r="AW491" i="5"/>
  <c r="AN391" i="5"/>
  <c r="AO390" i="5"/>
  <c r="AU493" i="5" l="1"/>
  <c r="AW492" i="5"/>
  <c r="AN392" i="5"/>
  <c r="AO391" i="5"/>
  <c r="AU494" i="5" l="1"/>
  <c r="AW493" i="5"/>
  <c r="AN393" i="5"/>
  <c r="AO392" i="5"/>
  <c r="AU495" i="5" l="1"/>
  <c r="AW494" i="5"/>
  <c r="AN394" i="5"/>
  <c r="AO393" i="5"/>
  <c r="AU496" i="5" l="1"/>
  <c r="AW495" i="5"/>
  <c r="AN395" i="5"/>
  <c r="AO394" i="5"/>
  <c r="AU497" i="5" l="1"/>
  <c r="AW496" i="5"/>
  <c r="AN396" i="5"/>
  <c r="AO395" i="5"/>
  <c r="AU498" i="5" l="1"/>
  <c r="AW497" i="5"/>
  <c r="AN397" i="5"/>
  <c r="AO396" i="5"/>
  <c r="AU499" i="5" l="1"/>
  <c r="AW498" i="5"/>
  <c r="AN398" i="5"/>
  <c r="AO397" i="5"/>
  <c r="AU500" i="5" l="1"/>
  <c r="AW499" i="5"/>
  <c r="AN399" i="5"/>
  <c r="AO398" i="5"/>
  <c r="AU501" i="5" l="1"/>
  <c r="AW500" i="5"/>
  <c r="AN400" i="5"/>
  <c r="AO399" i="5"/>
  <c r="AU502" i="5" l="1"/>
  <c r="AW501" i="5"/>
  <c r="AN401" i="5"/>
  <c r="AO400" i="5"/>
  <c r="AU503" i="5" l="1"/>
  <c r="AW502" i="5"/>
  <c r="AN402" i="5"/>
  <c r="AO401" i="5"/>
  <c r="AU504" i="5" l="1"/>
  <c r="AW503" i="5"/>
  <c r="AN403" i="5"/>
  <c r="AO402" i="5"/>
  <c r="AU505" i="5" l="1"/>
  <c r="AW504" i="5"/>
  <c r="AN404" i="5"/>
  <c r="AO403" i="5"/>
  <c r="AU506" i="5" l="1"/>
  <c r="AW505" i="5"/>
  <c r="AN405" i="5"/>
  <c r="AO404" i="5"/>
  <c r="AU507" i="5" l="1"/>
  <c r="AW506" i="5"/>
  <c r="AN406" i="5"/>
  <c r="AO405" i="5"/>
  <c r="AU508" i="5" l="1"/>
  <c r="AW507" i="5"/>
  <c r="AN407" i="5"/>
  <c r="AO406" i="5"/>
  <c r="AU509" i="5" l="1"/>
  <c r="AW508" i="5"/>
  <c r="AN408" i="5"/>
  <c r="AO407" i="5"/>
  <c r="AU510" i="5" l="1"/>
  <c r="AW509" i="5"/>
  <c r="AN409" i="5"/>
  <c r="AO408" i="5"/>
  <c r="AU511" i="5" l="1"/>
  <c r="AW510" i="5"/>
  <c r="AN410" i="5"/>
  <c r="AO409" i="5"/>
  <c r="AU512" i="5" l="1"/>
  <c r="AW511" i="5"/>
  <c r="AN411" i="5"/>
  <c r="AO410" i="5"/>
  <c r="AU513" i="5" l="1"/>
  <c r="AW512" i="5"/>
  <c r="AN412" i="5"/>
  <c r="AO411" i="5"/>
  <c r="AU514" i="5" l="1"/>
  <c r="AW513" i="5"/>
  <c r="AN413" i="5"/>
  <c r="AO412" i="5"/>
  <c r="AU515" i="5" l="1"/>
  <c r="AW514" i="5"/>
  <c r="AN414" i="5"/>
  <c r="AO413" i="5"/>
  <c r="AU516" i="5" l="1"/>
  <c r="AW515" i="5"/>
  <c r="AN415" i="5"/>
  <c r="AO414" i="5"/>
  <c r="AU517" i="5" l="1"/>
  <c r="AW516" i="5"/>
  <c r="AN416" i="5"/>
  <c r="AO415" i="5"/>
  <c r="AU518" i="5" l="1"/>
  <c r="AW517" i="5"/>
  <c r="AN417" i="5"/>
  <c r="AO416" i="5"/>
  <c r="AU519" i="5" l="1"/>
  <c r="AW518" i="5"/>
  <c r="AN418" i="5"/>
  <c r="AO417" i="5"/>
  <c r="AU520" i="5" l="1"/>
  <c r="AW519" i="5"/>
  <c r="AN419" i="5"/>
  <c r="AO418" i="5"/>
  <c r="AU521" i="5" l="1"/>
  <c r="AW520" i="5"/>
  <c r="AN420" i="5"/>
  <c r="AO419" i="5"/>
  <c r="AU522" i="5" l="1"/>
  <c r="AW521" i="5"/>
  <c r="AN421" i="5"/>
  <c r="AO420" i="5"/>
  <c r="AU523" i="5" l="1"/>
  <c r="AW522" i="5"/>
  <c r="AN422" i="5"/>
  <c r="AO421" i="5"/>
  <c r="AU524" i="5" l="1"/>
  <c r="AW523" i="5"/>
  <c r="AN423" i="5"/>
  <c r="AO422" i="5"/>
  <c r="AU525" i="5" l="1"/>
  <c r="AW524" i="5"/>
  <c r="AN424" i="5"/>
  <c r="AO423" i="5"/>
  <c r="AU526" i="5" l="1"/>
  <c r="AW525" i="5"/>
  <c r="AN425" i="5"/>
  <c r="AO424" i="5"/>
  <c r="AU527" i="5" l="1"/>
  <c r="AW526" i="5"/>
  <c r="AN426" i="5"/>
  <c r="AO425" i="5"/>
  <c r="AU528" i="5" l="1"/>
  <c r="AW527" i="5"/>
  <c r="AN427" i="5"/>
  <c r="AO426" i="5"/>
  <c r="AU529" i="5" l="1"/>
  <c r="AW528" i="5"/>
  <c r="AN428" i="5"/>
  <c r="AO427" i="5"/>
  <c r="AU530" i="5" l="1"/>
  <c r="AW529" i="5"/>
  <c r="AN429" i="5"/>
  <c r="AO428" i="5"/>
  <c r="AU531" i="5" l="1"/>
  <c r="AW530" i="5"/>
  <c r="AN430" i="5"/>
  <c r="AO429" i="5"/>
  <c r="AU532" i="5" l="1"/>
  <c r="AW531" i="5"/>
  <c r="AN431" i="5"/>
  <c r="AO430" i="5"/>
  <c r="AU533" i="5" l="1"/>
  <c r="AW532" i="5"/>
  <c r="AN432" i="5"/>
  <c r="AO431" i="5"/>
  <c r="AU534" i="5" l="1"/>
  <c r="AW533" i="5"/>
  <c r="AN433" i="5"/>
  <c r="AO432" i="5"/>
  <c r="AU535" i="5" l="1"/>
  <c r="AW534" i="5"/>
  <c r="AN434" i="5"/>
  <c r="AO433" i="5"/>
  <c r="AU536" i="5" l="1"/>
  <c r="AW535" i="5"/>
  <c r="AN435" i="5"/>
  <c r="AO434" i="5"/>
  <c r="AU537" i="5" l="1"/>
  <c r="AW536" i="5"/>
  <c r="AN436" i="5"/>
  <c r="AO435" i="5"/>
  <c r="AU538" i="5" l="1"/>
  <c r="AW537" i="5"/>
  <c r="AN437" i="5"/>
  <c r="AO436" i="5"/>
  <c r="AU539" i="5" l="1"/>
  <c r="AW538" i="5"/>
  <c r="AN438" i="5"/>
  <c r="AO437" i="5"/>
  <c r="AU540" i="5" l="1"/>
  <c r="AW539" i="5"/>
  <c r="AN439" i="5"/>
  <c r="AO438" i="5"/>
  <c r="AU541" i="5" l="1"/>
  <c r="AW540" i="5"/>
  <c r="AN440" i="5"/>
  <c r="AO439" i="5"/>
  <c r="AU542" i="5" l="1"/>
  <c r="AW541" i="5"/>
  <c r="AN441" i="5"/>
  <c r="AO440" i="5"/>
  <c r="AU543" i="5" l="1"/>
  <c r="AW542" i="5"/>
  <c r="AN442" i="5"/>
  <c r="AO441" i="5"/>
  <c r="AU544" i="5" l="1"/>
  <c r="AW543" i="5"/>
  <c r="AN443" i="5"/>
  <c r="AO442" i="5"/>
  <c r="AU545" i="5" l="1"/>
  <c r="AW544" i="5"/>
  <c r="AN444" i="5"/>
  <c r="AO443" i="5"/>
  <c r="AU546" i="5" l="1"/>
  <c r="AW545" i="5"/>
  <c r="AN445" i="5"/>
  <c r="AO444" i="5"/>
  <c r="AU547" i="5" l="1"/>
  <c r="AW546" i="5"/>
  <c r="AN446" i="5"/>
  <c r="AO445" i="5"/>
  <c r="AU548" i="5" l="1"/>
  <c r="AW547" i="5"/>
  <c r="AN447" i="5"/>
  <c r="AO446" i="5"/>
  <c r="AU549" i="5" l="1"/>
  <c r="AW548" i="5"/>
  <c r="AN448" i="5"/>
  <c r="AO447" i="5"/>
  <c r="AU550" i="5" l="1"/>
  <c r="AW549" i="5"/>
  <c r="AN449" i="5"/>
  <c r="AO448" i="5"/>
  <c r="AU551" i="5" l="1"/>
  <c r="AW550" i="5"/>
  <c r="AN450" i="5"/>
  <c r="AO449" i="5"/>
  <c r="AU552" i="5" l="1"/>
  <c r="AW551" i="5"/>
  <c r="AN451" i="5"/>
  <c r="AO450" i="5"/>
  <c r="AU553" i="5" l="1"/>
  <c r="AW552" i="5"/>
  <c r="AN452" i="5"/>
  <c r="AO451" i="5"/>
  <c r="AU554" i="5" l="1"/>
  <c r="AW553" i="5"/>
  <c r="AN453" i="5"/>
  <c r="AO452" i="5"/>
  <c r="AU555" i="5" l="1"/>
  <c r="AW554" i="5"/>
  <c r="AN454" i="5"/>
  <c r="AO453" i="5"/>
  <c r="AU556" i="5" l="1"/>
  <c r="AW555" i="5"/>
  <c r="AN455" i="5"/>
  <c r="AO454" i="5"/>
  <c r="AU557" i="5" l="1"/>
  <c r="AW556" i="5"/>
  <c r="AN456" i="5"/>
  <c r="AO455" i="5"/>
  <c r="AU558" i="5" l="1"/>
  <c r="AW557" i="5"/>
  <c r="AN457" i="5"/>
  <c r="AO456" i="5"/>
  <c r="AU559" i="5" l="1"/>
  <c r="AW558" i="5"/>
  <c r="AN458" i="5"/>
  <c r="AO457" i="5"/>
  <c r="AU560" i="5" l="1"/>
  <c r="AW559" i="5"/>
  <c r="AN459" i="5"/>
  <c r="AO458" i="5"/>
  <c r="AU561" i="5" l="1"/>
  <c r="AW560" i="5"/>
  <c r="AN460" i="5"/>
  <c r="AO459" i="5"/>
  <c r="AU562" i="5" l="1"/>
  <c r="AW561" i="5"/>
  <c r="AN461" i="5"/>
  <c r="AO460" i="5"/>
  <c r="AU563" i="5" l="1"/>
  <c r="AW562" i="5"/>
  <c r="AN462" i="5"/>
  <c r="AO461" i="5"/>
  <c r="AU564" i="5" l="1"/>
  <c r="AW563" i="5"/>
  <c r="AN463" i="5"/>
  <c r="AO462" i="5"/>
  <c r="AU565" i="5" l="1"/>
  <c r="AW564" i="5"/>
  <c r="AN464" i="5"/>
  <c r="AO463" i="5"/>
  <c r="AU566" i="5" l="1"/>
  <c r="AW565" i="5"/>
  <c r="AN465" i="5"/>
  <c r="AO464" i="5"/>
  <c r="AU567" i="5" l="1"/>
  <c r="AW566" i="5"/>
  <c r="AN466" i="5"/>
  <c r="AO465" i="5"/>
  <c r="AU568" i="5" l="1"/>
  <c r="AW567" i="5"/>
  <c r="AN467" i="5"/>
  <c r="AO466" i="5"/>
  <c r="AU569" i="5" l="1"/>
  <c r="AW568" i="5"/>
  <c r="AN468" i="5"/>
  <c r="AO467" i="5"/>
  <c r="AU570" i="5" l="1"/>
  <c r="AW569" i="5"/>
  <c r="AN469" i="5"/>
  <c r="AO468" i="5"/>
  <c r="AU571" i="5" l="1"/>
  <c r="AW570" i="5"/>
  <c r="AN470" i="5"/>
  <c r="AO469" i="5"/>
  <c r="AU572" i="5" l="1"/>
  <c r="AW571" i="5"/>
  <c r="AN471" i="5"/>
  <c r="AO470" i="5"/>
  <c r="AU573" i="5" l="1"/>
  <c r="AW572" i="5"/>
  <c r="AN472" i="5"/>
  <c r="AO471" i="5"/>
  <c r="AU574" i="5" l="1"/>
  <c r="AW573" i="5"/>
  <c r="AN473" i="5"/>
  <c r="AO472" i="5"/>
  <c r="AU575" i="5" l="1"/>
  <c r="AW574" i="5"/>
  <c r="AN474" i="5"/>
  <c r="AO473" i="5"/>
  <c r="AU576" i="5" l="1"/>
  <c r="AW575" i="5"/>
  <c r="AN475" i="5"/>
  <c r="AO474" i="5"/>
  <c r="AU577" i="5" l="1"/>
  <c r="AW576" i="5"/>
  <c r="AN476" i="5"/>
  <c r="AO475" i="5"/>
  <c r="AU578" i="5" l="1"/>
  <c r="AW577" i="5"/>
  <c r="AN477" i="5"/>
  <c r="AO476" i="5"/>
  <c r="AU579" i="5" l="1"/>
  <c r="AW578" i="5"/>
  <c r="AN478" i="5"/>
  <c r="AO477" i="5"/>
  <c r="AU580" i="5" l="1"/>
  <c r="AW579" i="5"/>
  <c r="AN479" i="5"/>
  <c r="AO478" i="5"/>
  <c r="AU581" i="5" l="1"/>
  <c r="AW580" i="5"/>
  <c r="AN480" i="5"/>
  <c r="AO479" i="5"/>
  <c r="AU582" i="5" l="1"/>
  <c r="AW581" i="5"/>
  <c r="AN481" i="5"/>
  <c r="AO480" i="5"/>
  <c r="AU583" i="5" l="1"/>
  <c r="AW582" i="5"/>
  <c r="AN482" i="5"/>
  <c r="AO481" i="5"/>
  <c r="AU584" i="5" l="1"/>
  <c r="AW583" i="5"/>
  <c r="AN483" i="5"/>
  <c r="AO482" i="5"/>
  <c r="AU585" i="5" l="1"/>
  <c r="AW584" i="5"/>
  <c r="AN484" i="5"/>
  <c r="AO483" i="5"/>
  <c r="AU586" i="5" l="1"/>
  <c r="AW585" i="5"/>
  <c r="AN485" i="5"/>
  <c r="AO484" i="5"/>
  <c r="AU587" i="5" l="1"/>
  <c r="AW586" i="5"/>
  <c r="AN486" i="5"/>
  <c r="AO485" i="5"/>
  <c r="AU588" i="5" l="1"/>
  <c r="AW587" i="5"/>
  <c r="AN487" i="5"/>
  <c r="AO486" i="5"/>
  <c r="AU589" i="5" l="1"/>
  <c r="AW588" i="5"/>
  <c r="AN488" i="5"/>
  <c r="AO487" i="5"/>
  <c r="AU590" i="5" l="1"/>
  <c r="AW589" i="5"/>
  <c r="AN489" i="5"/>
  <c r="AO488" i="5"/>
  <c r="AU591" i="5" l="1"/>
  <c r="AW590" i="5"/>
  <c r="AN490" i="5"/>
  <c r="AO489" i="5"/>
  <c r="AU592" i="5" l="1"/>
  <c r="AW591" i="5"/>
  <c r="AN491" i="5"/>
  <c r="AO490" i="5"/>
  <c r="AU593" i="5" l="1"/>
  <c r="AW592" i="5"/>
  <c r="AN492" i="5"/>
  <c r="AO491" i="5"/>
  <c r="AU594" i="5" l="1"/>
  <c r="AW593" i="5"/>
  <c r="AN493" i="5"/>
  <c r="AO492" i="5"/>
  <c r="AU595" i="5" l="1"/>
  <c r="AW594" i="5"/>
  <c r="AN494" i="5"/>
  <c r="AO493" i="5"/>
  <c r="AU596" i="5" l="1"/>
  <c r="AW595" i="5"/>
  <c r="AN495" i="5"/>
  <c r="AO494" i="5"/>
  <c r="AU597" i="5" l="1"/>
  <c r="AW596" i="5"/>
  <c r="AN496" i="5"/>
  <c r="AO495" i="5"/>
  <c r="AU598" i="5" l="1"/>
  <c r="AW597" i="5"/>
  <c r="AN497" i="5"/>
  <c r="AO496" i="5"/>
  <c r="AU599" i="5" l="1"/>
  <c r="AW598" i="5"/>
  <c r="AN498" i="5"/>
  <c r="AO497" i="5"/>
  <c r="AU600" i="5" l="1"/>
  <c r="AW599" i="5"/>
  <c r="AN499" i="5"/>
  <c r="AO498" i="5"/>
  <c r="AU601" i="5" l="1"/>
  <c r="AW600" i="5"/>
  <c r="AN500" i="5"/>
  <c r="AO499" i="5"/>
  <c r="AU602" i="5" l="1"/>
  <c r="AW601" i="5"/>
  <c r="AN501" i="5"/>
  <c r="AO500" i="5"/>
  <c r="AU603" i="5" l="1"/>
  <c r="AW602" i="5"/>
  <c r="AN502" i="5"/>
  <c r="AO501" i="5"/>
  <c r="AU604" i="5" l="1"/>
  <c r="AW603" i="5"/>
  <c r="AN503" i="5"/>
  <c r="AO502" i="5"/>
  <c r="AU605" i="5" l="1"/>
  <c r="AW604" i="5"/>
  <c r="AN504" i="5"/>
  <c r="AO503" i="5"/>
  <c r="AU606" i="5" l="1"/>
  <c r="AW605" i="5"/>
  <c r="AN505" i="5"/>
  <c r="AO504" i="5"/>
  <c r="AU607" i="5" l="1"/>
  <c r="AW606" i="5"/>
  <c r="AN506" i="5"/>
  <c r="AO505" i="5"/>
  <c r="AU608" i="5" l="1"/>
  <c r="AW607" i="5"/>
  <c r="AN507" i="5"/>
  <c r="AO506" i="5"/>
  <c r="AU609" i="5" l="1"/>
  <c r="AW608" i="5"/>
  <c r="AN508" i="5"/>
  <c r="AO507" i="5"/>
  <c r="AU610" i="5" l="1"/>
  <c r="AW609" i="5"/>
  <c r="AN509" i="5"/>
  <c r="AO508" i="5"/>
  <c r="AU611" i="5" l="1"/>
  <c r="AW610" i="5"/>
  <c r="AN510" i="5"/>
  <c r="AO509" i="5"/>
  <c r="AU612" i="5" l="1"/>
  <c r="AW611" i="5"/>
  <c r="AN511" i="5"/>
  <c r="AO510" i="5"/>
  <c r="AU613" i="5" l="1"/>
  <c r="AW612" i="5"/>
  <c r="AN512" i="5"/>
  <c r="AO511" i="5"/>
  <c r="AU614" i="5" l="1"/>
  <c r="AW613" i="5"/>
  <c r="AN513" i="5"/>
  <c r="AO512" i="5"/>
  <c r="AU615" i="5" l="1"/>
  <c r="AW614" i="5"/>
  <c r="AN514" i="5"/>
  <c r="AO513" i="5"/>
  <c r="AU616" i="5" l="1"/>
  <c r="AW615" i="5"/>
  <c r="AN515" i="5"/>
  <c r="AO514" i="5"/>
  <c r="AU617" i="5" l="1"/>
  <c r="AW616" i="5"/>
  <c r="AN516" i="5"/>
  <c r="AO515" i="5"/>
  <c r="AU618" i="5" l="1"/>
  <c r="AW617" i="5"/>
  <c r="AN517" i="5"/>
  <c r="AO516" i="5"/>
  <c r="AU619" i="5" l="1"/>
  <c r="AW618" i="5"/>
  <c r="AN518" i="5"/>
  <c r="AO517" i="5"/>
  <c r="AU620" i="5" l="1"/>
  <c r="AW619" i="5"/>
  <c r="AN519" i="5"/>
  <c r="AO518" i="5"/>
  <c r="AU621" i="5" l="1"/>
  <c r="AW620" i="5"/>
  <c r="AN520" i="5"/>
  <c r="AO519" i="5"/>
  <c r="AU622" i="5" l="1"/>
  <c r="AW621" i="5"/>
  <c r="AN521" i="5"/>
  <c r="AO520" i="5"/>
  <c r="AU623" i="5" l="1"/>
  <c r="AW622" i="5"/>
  <c r="AN522" i="5"/>
  <c r="AO521" i="5"/>
  <c r="AU624" i="5" l="1"/>
  <c r="AW623" i="5"/>
  <c r="AN523" i="5"/>
  <c r="AO522" i="5"/>
  <c r="AU625" i="5" l="1"/>
  <c r="AW624" i="5"/>
  <c r="AN524" i="5"/>
  <c r="AO523" i="5"/>
  <c r="AU626" i="5" l="1"/>
  <c r="AW625" i="5"/>
  <c r="AN525" i="5"/>
  <c r="AO524" i="5"/>
  <c r="AU627" i="5" l="1"/>
  <c r="AW626" i="5"/>
  <c r="AN526" i="5"/>
  <c r="AO525" i="5"/>
  <c r="AU628" i="5" l="1"/>
  <c r="AW627" i="5"/>
  <c r="AN527" i="5"/>
  <c r="AO526" i="5"/>
  <c r="AU629" i="5" l="1"/>
  <c r="AW628" i="5"/>
  <c r="AN528" i="5"/>
  <c r="AO527" i="5"/>
  <c r="AU630" i="5" l="1"/>
  <c r="AW629" i="5"/>
  <c r="AN529" i="5"/>
  <c r="AO528" i="5"/>
  <c r="AU631" i="5" l="1"/>
  <c r="AW630" i="5"/>
  <c r="AN530" i="5"/>
  <c r="AO529" i="5"/>
  <c r="AU632" i="5" l="1"/>
  <c r="AW631" i="5"/>
  <c r="AN531" i="5"/>
  <c r="AO530" i="5"/>
  <c r="AU633" i="5" l="1"/>
  <c r="AW632" i="5"/>
  <c r="AN532" i="5"/>
  <c r="AO531" i="5"/>
  <c r="AU634" i="5" l="1"/>
  <c r="AW633" i="5"/>
  <c r="AN533" i="5"/>
  <c r="AO532" i="5"/>
  <c r="AU635" i="5" l="1"/>
  <c r="AW634" i="5"/>
  <c r="AN534" i="5"/>
  <c r="AO533" i="5"/>
  <c r="AU636" i="5" l="1"/>
  <c r="AW635" i="5"/>
  <c r="AN535" i="5"/>
  <c r="AO534" i="5"/>
  <c r="AU637" i="5" l="1"/>
  <c r="AW636" i="5"/>
  <c r="AN536" i="5"/>
  <c r="AO535" i="5"/>
  <c r="AU638" i="5" l="1"/>
  <c r="AW637" i="5"/>
  <c r="AN537" i="5"/>
  <c r="AO536" i="5"/>
  <c r="AU639" i="5" l="1"/>
  <c r="AW638" i="5"/>
  <c r="AN538" i="5"/>
  <c r="AO537" i="5"/>
  <c r="AU640" i="5" l="1"/>
  <c r="AW639" i="5"/>
  <c r="AN539" i="5"/>
  <c r="AO538" i="5"/>
  <c r="AU641" i="5" l="1"/>
  <c r="AW640" i="5"/>
  <c r="AN540" i="5"/>
  <c r="AO539" i="5"/>
  <c r="AU642" i="5" l="1"/>
  <c r="AW641" i="5"/>
  <c r="AN541" i="5"/>
  <c r="AO540" i="5"/>
  <c r="AU643" i="5" l="1"/>
  <c r="AW642" i="5"/>
  <c r="AN542" i="5"/>
  <c r="AO541" i="5"/>
  <c r="AU644" i="5" l="1"/>
  <c r="AW643" i="5"/>
  <c r="AN543" i="5"/>
  <c r="AO542" i="5"/>
  <c r="AU645" i="5" l="1"/>
  <c r="AW644" i="5"/>
  <c r="AN544" i="5"/>
  <c r="AO543" i="5"/>
  <c r="AU646" i="5" l="1"/>
  <c r="AW645" i="5"/>
  <c r="AN545" i="5"/>
  <c r="AO544" i="5"/>
  <c r="AU647" i="5" l="1"/>
  <c r="AW646" i="5"/>
  <c r="AN546" i="5"/>
  <c r="AO545" i="5"/>
  <c r="AU648" i="5" l="1"/>
  <c r="AW647" i="5"/>
  <c r="AN547" i="5"/>
  <c r="AO546" i="5"/>
  <c r="AU649" i="5" l="1"/>
  <c r="AW648" i="5"/>
  <c r="AN548" i="5"/>
  <c r="AO547" i="5"/>
  <c r="AU650" i="5" l="1"/>
  <c r="AW649" i="5"/>
  <c r="AN549" i="5"/>
  <c r="AO548" i="5"/>
  <c r="AU651" i="5" l="1"/>
  <c r="AW650" i="5"/>
  <c r="AN550" i="5"/>
  <c r="AO549" i="5"/>
  <c r="AU652" i="5" l="1"/>
  <c r="AW651" i="5"/>
  <c r="AN551" i="5"/>
  <c r="AO550" i="5"/>
  <c r="AU653" i="5" l="1"/>
  <c r="AW652" i="5"/>
  <c r="AN552" i="5"/>
  <c r="AO551" i="5"/>
  <c r="AU654" i="5" l="1"/>
  <c r="AW653" i="5"/>
  <c r="AN553" i="5"/>
  <c r="AO552" i="5"/>
  <c r="AU655" i="5" l="1"/>
  <c r="AW654" i="5"/>
  <c r="AN554" i="5"/>
  <c r="AO553" i="5"/>
  <c r="AU656" i="5" l="1"/>
  <c r="AW655" i="5"/>
  <c r="AN555" i="5"/>
  <c r="AO554" i="5"/>
  <c r="AU657" i="5" l="1"/>
  <c r="AW656" i="5"/>
  <c r="AN556" i="5"/>
  <c r="AO555" i="5"/>
  <c r="AU658" i="5" l="1"/>
  <c r="AW657" i="5"/>
  <c r="AN557" i="5"/>
  <c r="AO556" i="5"/>
  <c r="AU659" i="5" l="1"/>
  <c r="AW658" i="5"/>
  <c r="AN558" i="5"/>
  <c r="AO557" i="5"/>
  <c r="AU660" i="5" l="1"/>
  <c r="AW659" i="5"/>
  <c r="AN559" i="5"/>
  <c r="AO558" i="5"/>
  <c r="AU661" i="5" l="1"/>
  <c r="AW660" i="5"/>
  <c r="AN560" i="5"/>
  <c r="AO559" i="5"/>
  <c r="AU662" i="5" l="1"/>
  <c r="AW661" i="5"/>
  <c r="AN561" i="5"/>
  <c r="AO560" i="5"/>
  <c r="AU663" i="5" l="1"/>
  <c r="AW662" i="5"/>
  <c r="AN562" i="5"/>
  <c r="AO561" i="5"/>
  <c r="AU664" i="5" l="1"/>
  <c r="AW663" i="5"/>
  <c r="AN563" i="5"/>
  <c r="AO562" i="5"/>
  <c r="AU665" i="5" l="1"/>
  <c r="AW664" i="5"/>
  <c r="AN564" i="5"/>
  <c r="AO563" i="5"/>
  <c r="AU666" i="5" l="1"/>
  <c r="AW665" i="5"/>
  <c r="AN565" i="5"/>
  <c r="AO564" i="5"/>
  <c r="AU667" i="5" l="1"/>
  <c r="AW666" i="5"/>
  <c r="AN566" i="5"/>
  <c r="AO565" i="5"/>
  <c r="AU668" i="5" l="1"/>
  <c r="AW667" i="5"/>
  <c r="AN567" i="5"/>
  <c r="AO566" i="5"/>
  <c r="AU669" i="5" l="1"/>
  <c r="AW668" i="5"/>
  <c r="AN568" i="5"/>
  <c r="AO567" i="5"/>
  <c r="AU670" i="5" l="1"/>
  <c r="AW669" i="5"/>
  <c r="AN569" i="5"/>
  <c r="AO568" i="5"/>
  <c r="AU671" i="5" l="1"/>
  <c r="AW670" i="5"/>
  <c r="AN570" i="5"/>
  <c r="AO569" i="5"/>
  <c r="AU672" i="5" l="1"/>
  <c r="AW671" i="5"/>
  <c r="AN571" i="5"/>
  <c r="AO570" i="5"/>
  <c r="AU673" i="5" l="1"/>
  <c r="AW672" i="5"/>
  <c r="AN572" i="5"/>
  <c r="AO571" i="5"/>
  <c r="AU674" i="5" l="1"/>
  <c r="AW673" i="5"/>
  <c r="AN573" i="5"/>
  <c r="AO572" i="5"/>
  <c r="AU675" i="5" l="1"/>
  <c r="AW674" i="5"/>
  <c r="AN574" i="5"/>
  <c r="AO573" i="5"/>
  <c r="AU676" i="5" l="1"/>
  <c r="AW675" i="5"/>
  <c r="AN575" i="5"/>
  <c r="AO574" i="5"/>
  <c r="AU677" i="5" l="1"/>
  <c r="AW676" i="5"/>
  <c r="AN576" i="5"/>
  <c r="AO575" i="5"/>
  <c r="AU678" i="5" l="1"/>
  <c r="AW677" i="5"/>
  <c r="AN577" i="5"/>
  <c r="AO576" i="5"/>
  <c r="AU679" i="5" l="1"/>
  <c r="AW678" i="5"/>
  <c r="AN578" i="5"/>
  <c r="AO577" i="5"/>
  <c r="AU680" i="5" l="1"/>
  <c r="AW679" i="5"/>
  <c r="AN579" i="5"/>
  <c r="AO578" i="5"/>
  <c r="AU681" i="5" l="1"/>
  <c r="AW680" i="5"/>
  <c r="AN580" i="5"/>
  <c r="AO579" i="5"/>
  <c r="AU682" i="5" l="1"/>
  <c r="AW681" i="5"/>
  <c r="AN581" i="5"/>
  <c r="AO580" i="5"/>
  <c r="AU683" i="5" l="1"/>
  <c r="AW682" i="5"/>
  <c r="AN582" i="5"/>
  <c r="AO581" i="5"/>
  <c r="AU684" i="5" l="1"/>
  <c r="AW683" i="5"/>
  <c r="AN583" i="5"/>
  <c r="AO582" i="5"/>
  <c r="AU685" i="5" l="1"/>
  <c r="AW684" i="5"/>
  <c r="AN584" i="5"/>
  <c r="AO583" i="5"/>
  <c r="AU686" i="5" l="1"/>
  <c r="AW685" i="5"/>
  <c r="AN585" i="5"/>
  <c r="AO584" i="5"/>
  <c r="AU687" i="5" l="1"/>
  <c r="AW686" i="5"/>
  <c r="AN586" i="5"/>
  <c r="AO585" i="5"/>
  <c r="AU688" i="5" l="1"/>
  <c r="AW687" i="5"/>
  <c r="AN587" i="5"/>
  <c r="AO586" i="5"/>
  <c r="AU689" i="5" l="1"/>
  <c r="AW688" i="5"/>
  <c r="AN588" i="5"/>
  <c r="AO587" i="5"/>
  <c r="AU690" i="5" l="1"/>
  <c r="AW689" i="5"/>
  <c r="AN589" i="5"/>
  <c r="AO588" i="5"/>
  <c r="AU691" i="5" l="1"/>
  <c r="AW690" i="5"/>
  <c r="AN590" i="5"/>
  <c r="AO589" i="5"/>
  <c r="AU692" i="5" l="1"/>
  <c r="AW691" i="5"/>
  <c r="AN591" i="5"/>
  <c r="AO590" i="5"/>
  <c r="AU693" i="5" l="1"/>
  <c r="AW692" i="5"/>
  <c r="AN592" i="5"/>
  <c r="AO591" i="5"/>
  <c r="AU694" i="5" l="1"/>
  <c r="AW693" i="5"/>
  <c r="AN593" i="5"/>
  <c r="AO592" i="5"/>
  <c r="AU695" i="5" l="1"/>
  <c r="AW694" i="5"/>
  <c r="AN594" i="5"/>
  <c r="AO593" i="5"/>
  <c r="AU696" i="5" l="1"/>
  <c r="AW695" i="5"/>
  <c r="AN595" i="5"/>
  <c r="AO594" i="5"/>
  <c r="AU697" i="5" l="1"/>
  <c r="AW696" i="5"/>
  <c r="AN596" i="5"/>
  <c r="AO595" i="5"/>
  <c r="AU698" i="5" l="1"/>
  <c r="AW697" i="5"/>
  <c r="AN597" i="5"/>
  <c r="AO596" i="5"/>
  <c r="AU699" i="5" l="1"/>
  <c r="AW698" i="5"/>
  <c r="AN598" i="5"/>
  <c r="AO597" i="5"/>
  <c r="AU700" i="5" l="1"/>
  <c r="AW699" i="5"/>
  <c r="AN599" i="5"/>
  <c r="AO598" i="5"/>
  <c r="AU701" i="5" l="1"/>
  <c r="AW700" i="5"/>
  <c r="AN600" i="5"/>
  <c r="AO599" i="5"/>
  <c r="AU702" i="5" l="1"/>
  <c r="AW701" i="5"/>
  <c r="AN601" i="5"/>
  <c r="AO600" i="5"/>
  <c r="AU703" i="5" l="1"/>
  <c r="AW702" i="5"/>
  <c r="AN602" i="5"/>
  <c r="AO601" i="5"/>
  <c r="AU704" i="5" l="1"/>
  <c r="AW703" i="5"/>
  <c r="AN603" i="5"/>
  <c r="AO602" i="5"/>
  <c r="AU705" i="5" l="1"/>
  <c r="AW704" i="5"/>
  <c r="AN604" i="5"/>
  <c r="AO603" i="5"/>
  <c r="AU706" i="5" l="1"/>
  <c r="AW705" i="5"/>
  <c r="AN605" i="5"/>
  <c r="AO604" i="5"/>
  <c r="AU707" i="5" l="1"/>
  <c r="AW706" i="5"/>
  <c r="AN606" i="5"/>
  <c r="AO605" i="5"/>
  <c r="AU708" i="5" l="1"/>
  <c r="AW707" i="5"/>
  <c r="AN607" i="5"/>
  <c r="AO606" i="5"/>
  <c r="AU709" i="5" l="1"/>
  <c r="AW708" i="5"/>
  <c r="AN608" i="5"/>
  <c r="AO607" i="5"/>
  <c r="AU710" i="5" l="1"/>
  <c r="AW709" i="5"/>
  <c r="AN609" i="5"/>
  <c r="AO608" i="5"/>
  <c r="AU711" i="5" l="1"/>
  <c r="AW710" i="5"/>
  <c r="AN610" i="5"/>
  <c r="AO609" i="5"/>
  <c r="AU712" i="5" l="1"/>
  <c r="AW711" i="5"/>
  <c r="AN611" i="5"/>
  <c r="AO610" i="5"/>
  <c r="AU713" i="5" l="1"/>
  <c r="AW712" i="5"/>
  <c r="AN612" i="5"/>
  <c r="AO611" i="5"/>
  <c r="AU714" i="5" l="1"/>
  <c r="AW713" i="5"/>
  <c r="AN613" i="5"/>
  <c r="AO612" i="5"/>
  <c r="AU715" i="5" l="1"/>
  <c r="AW714" i="5"/>
  <c r="AN614" i="5"/>
  <c r="AO613" i="5"/>
  <c r="AU716" i="5" l="1"/>
  <c r="AW715" i="5"/>
  <c r="AN615" i="5"/>
  <c r="AO614" i="5"/>
  <c r="AU717" i="5" l="1"/>
  <c r="AW716" i="5"/>
  <c r="AN616" i="5"/>
  <c r="AO615" i="5"/>
  <c r="AU718" i="5" l="1"/>
  <c r="AW717" i="5"/>
  <c r="AN617" i="5"/>
  <c r="AO616" i="5"/>
  <c r="AU719" i="5" l="1"/>
  <c r="AW718" i="5"/>
  <c r="AN618" i="5"/>
  <c r="AO617" i="5"/>
  <c r="AU720" i="5" l="1"/>
  <c r="AW719" i="5"/>
  <c r="AN619" i="5"/>
  <c r="AO618" i="5"/>
  <c r="AU721" i="5" l="1"/>
  <c r="AW720" i="5"/>
  <c r="AN620" i="5"/>
  <c r="AO619" i="5"/>
  <c r="AU722" i="5" l="1"/>
  <c r="AW721" i="5"/>
  <c r="AN621" i="5"/>
  <c r="AO620" i="5"/>
  <c r="AU723" i="5" l="1"/>
  <c r="AW722" i="5"/>
  <c r="AN622" i="5"/>
  <c r="AO621" i="5"/>
  <c r="AU724" i="5" l="1"/>
  <c r="AW723" i="5"/>
  <c r="AN623" i="5"/>
  <c r="AO622" i="5"/>
  <c r="AU725" i="5" l="1"/>
  <c r="AW724" i="5"/>
  <c r="AN624" i="5"/>
  <c r="AO623" i="5"/>
  <c r="AU726" i="5" l="1"/>
  <c r="AW725" i="5"/>
  <c r="AN625" i="5"/>
  <c r="AO624" i="5"/>
  <c r="AU727" i="5" l="1"/>
  <c r="AW726" i="5"/>
  <c r="AN626" i="5"/>
  <c r="AO625" i="5"/>
  <c r="AU728" i="5" l="1"/>
  <c r="AW727" i="5"/>
  <c r="AN627" i="5"/>
  <c r="AO626" i="5"/>
  <c r="AU729" i="5" l="1"/>
  <c r="AW728" i="5"/>
  <c r="AN628" i="5"/>
  <c r="AO627" i="5"/>
  <c r="AU730" i="5" l="1"/>
  <c r="AW729" i="5"/>
  <c r="AN629" i="5"/>
  <c r="AO628" i="5"/>
  <c r="AU731" i="5" l="1"/>
  <c r="AW730" i="5"/>
  <c r="AN630" i="5"/>
  <c r="AO629" i="5"/>
  <c r="AU732" i="5" l="1"/>
  <c r="AW731" i="5"/>
  <c r="AN631" i="5"/>
  <c r="AO630" i="5"/>
  <c r="AU733" i="5" l="1"/>
  <c r="AW732" i="5"/>
  <c r="AN632" i="5"/>
  <c r="AO631" i="5"/>
  <c r="AU734" i="5" l="1"/>
  <c r="AW733" i="5"/>
  <c r="AN633" i="5"/>
  <c r="AO632" i="5"/>
  <c r="AU735" i="5" l="1"/>
  <c r="AW734" i="5"/>
  <c r="AN634" i="5"/>
  <c r="AO633" i="5"/>
  <c r="AU736" i="5" l="1"/>
  <c r="AW735" i="5"/>
  <c r="AN635" i="5"/>
  <c r="AO634" i="5"/>
  <c r="AU737" i="5" l="1"/>
  <c r="AW736" i="5"/>
  <c r="AN636" i="5"/>
  <c r="AO635" i="5"/>
  <c r="AU738" i="5" l="1"/>
  <c r="AW737" i="5"/>
  <c r="AN637" i="5"/>
  <c r="AO636" i="5"/>
  <c r="AU739" i="5" l="1"/>
  <c r="AW738" i="5"/>
  <c r="AN638" i="5"/>
  <c r="AO637" i="5"/>
  <c r="AU740" i="5" l="1"/>
  <c r="AW739" i="5"/>
  <c r="AN639" i="5"/>
  <c r="AO638" i="5"/>
  <c r="AU741" i="5" l="1"/>
  <c r="AW740" i="5"/>
  <c r="AN640" i="5"/>
  <c r="AO639" i="5"/>
  <c r="AU742" i="5" l="1"/>
  <c r="AW741" i="5"/>
  <c r="AN641" i="5"/>
  <c r="AO640" i="5"/>
  <c r="AU743" i="5" l="1"/>
  <c r="AW742" i="5"/>
  <c r="AN642" i="5"/>
  <c r="AO641" i="5"/>
  <c r="AU744" i="5" l="1"/>
  <c r="AW743" i="5"/>
  <c r="AN643" i="5"/>
  <c r="AO642" i="5"/>
  <c r="AU745" i="5" l="1"/>
  <c r="AW744" i="5"/>
  <c r="AN644" i="5"/>
  <c r="AO643" i="5"/>
  <c r="AU746" i="5" l="1"/>
  <c r="AW745" i="5"/>
  <c r="AN645" i="5"/>
  <c r="AO644" i="5"/>
  <c r="AU747" i="5" l="1"/>
  <c r="AW746" i="5"/>
  <c r="AN646" i="5"/>
  <c r="AO645" i="5"/>
  <c r="AU748" i="5" l="1"/>
  <c r="AW747" i="5"/>
  <c r="AN647" i="5"/>
  <c r="AO646" i="5"/>
  <c r="AU749" i="5" l="1"/>
  <c r="AW748" i="5"/>
  <c r="AN648" i="5"/>
  <c r="AO647" i="5"/>
  <c r="AU750" i="5" l="1"/>
  <c r="AW749" i="5"/>
  <c r="AN649" i="5"/>
  <c r="AO648" i="5"/>
  <c r="AU751" i="5" l="1"/>
  <c r="AW750" i="5"/>
  <c r="AN650" i="5"/>
  <c r="AO649" i="5"/>
  <c r="AU752" i="5" l="1"/>
  <c r="AW751" i="5"/>
  <c r="AN651" i="5"/>
  <c r="AO650" i="5"/>
  <c r="AU753" i="5" l="1"/>
  <c r="AW752" i="5"/>
  <c r="AN652" i="5"/>
  <c r="AO651" i="5"/>
  <c r="AU754" i="5" l="1"/>
  <c r="AW753" i="5"/>
  <c r="AN653" i="5"/>
  <c r="AO652" i="5"/>
  <c r="AU755" i="5" l="1"/>
  <c r="AW754" i="5"/>
  <c r="AN654" i="5"/>
  <c r="AO653" i="5"/>
  <c r="AU756" i="5" l="1"/>
  <c r="AW755" i="5"/>
  <c r="AN655" i="5"/>
  <c r="AO654" i="5"/>
  <c r="AU757" i="5" l="1"/>
  <c r="AW756" i="5"/>
  <c r="AN656" i="5"/>
  <c r="AO655" i="5"/>
  <c r="AU758" i="5" l="1"/>
  <c r="AW757" i="5"/>
  <c r="AN657" i="5"/>
  <c r="AO656" i="5"/>
  <c r="AU759" i="5" l="1"/>
  <c r="AW758" i="5"/>
  <c r="AN658" i="5"/>
  <c r="AO657" i="5"/>
  <c r="AU760" i="5" l="1"/>
  <c r="AW759" i="5"/>
  <c r="AN659" i="5"/>
  <c r="AO658" i="5"/>
  <c r="AU761" i="5" l="1"/>
  <c r="AW760" i="5"/>
  <c r="AN660" i="5"/>
  <c r="AO659" i="5"/>
  <c r="AU762" i="5" l="1"/>
  <c r="AW761" i="5"/>
  <c r="AN661" i="5"/>
  <c r="AO660" i="5"/>
  <c r="AU763" i="5" l="1"/>
  <c r="AW762" i="5"/>
  <c r="AN662" i="5"/>
  <c r="AO661" i="5"/>
  <c r="AU764" i="5" l="1"/>
  <c r="AW763" i="5"/>
  <c r="AN663" i="5"/>
  <c r="AO662" i="5"/>
  <c r="AU765" i="5" l="1"/>
  <c r="AW764" i="5"/>
  <c r="AN664" i="5"/>
  <c r="AO663" i="5"/>
  <c r="AU766" i="5" l="1"/>
  <c r="AW765" i="5"/>
  <c r="AN665" i="5"/>
  <c r="AO664" i="5"/>
  <c r="AU767" i="5" l="1"/>
  <c r="AW766" i="5"/>
  <c r="AN666" i="5"/>
  <c r="AO665" i="5"/>
  <c r="AU768" i="5" l="1"/>
  <c r="AW767" i="5"/>
  <c r="AN667" i="5"/>
  <c r="AO666" i="5"/>
  <c r="AU769" i="5" l="1"/>
  <c r="AW768" i="5"/>
  <c r="AN668" i="5"/>
  <c r="AO667" i="5"/>
  <c r="AU770" i="5" l="1"/>
  <c r="AW769" i="5"/>
  <c r="AN669" i="5"/>
  <c r="AO668" i="5"/>
  <c r="AU771" i="5" l="1"/>
  <c r="AW770" i="5"/>
  <c r="AN670" i="5"/>
  <c r="AO669" i="5"/>
  <c r="AU772" i="5" l="1"/>
  <c r="AW771" i="5"/>
  <c r="AN671" i="5"/>
  <c r="AO670" i="5"/>
  <c r="AU773" i="5" l="1"/>
  <c r="AW772" i="5"/>
  <c r="AN672" i="5"/>
  <c r="AO671" i="5"/>
  <c r="AU774" i="5" l="1"/>
  <c r="AW773" i="5"/>
  <c r="AN673" i="5"/>
  <c r="AO672" i="5"/>
  <c r="AU775" i="5" l="1"/>
  <c r="AW774" i="5"/>
  <c r="AN674" i="5"/>
  <c r="AO673" i="5"/>
  <c r="AU776" i="5" l="1"/>
  <c r="AW775" i="5"/>
  <c r="AN675" i="5"/>
  <c r="AO674" i="5"/>
  <c r="AU777" i="5" l="1"/>
  <c r="AW776" i="5"/>
  <c r="AN676" i="5"/>
  <c r="AO675" i="5"/>
  <c r="AU778" i="5" l="1"/>
  <c r="AW777" i="5"/>
  <c r="AN677" i="5"/>
  <c r="AO676" i="5"/>
  <c r="AU779" i="5" l="1"/>
  <c r="AW778" i="5"/>
  <c r="AN678" i="5"/>
  <c r="AO677" i="5"/>
  <c r="AU780" i="5" l="1"/>
  <c r="AW779" i="5"/>
  <c r="AN679" i="5"/>
  <c r="AO678" i="5"/>
  <c r="AU781" i="5" l="1"/>
  <c r="AW780" i="5"/>
  <c r="AN680" i="5"/>
  <c r="AO679" i="5"/>
  <c r="AU782" i="5" l="1"/>
  <c r="AW781" i="5"/>
  <c r="AN681" i="5"/>
  <c r="AO680" i="5"/>
  <c r="AU783" i="5" l="1"/>
  <c r="AW782" i="5"/>
  <c r="AN682" i="5"/>
  <c r="AO681" i="5"/>
  <c r="AU784" i="5" l="1"/>
  <c r="AW783" i="5"/>
  <c r="AN683" i="5"/>
  <c r="AO682" i="5"/>
  <c r="AU785" i="5" l="1"/>
  <c r="AW784" i="5"/>
  <c r="AN684" i="5"/>
  <c r="AO683" i="5"/>
  <c r="AU786" i="5" l="1"/>
  <c r="AW785" i="5"/>
  <c r="AN685" i="5"/>
  <c r="AO684" i="5"/>
  <c r="AU787" i="5" l="1"/>
  <c r="AW786" i="5"/>
  <c r="AN686" i="5"/>
  <c r="AO685" i="5"/>
  <c r="AU788" i="5" l="1"/>
  <c r="AW787" i="5"/>
  <c r="AN687" i="5"/>
  <c r="AO686" i="5"/>
  <c r="AU789" i="5" l="1"/>
  <c r="AW788" i="5"/>
  <c r="AN688" i="5"/>
  <c r="AO687" i="5"/>
  <c r="AU790" i="5" l="1"/>
  <c r="AW789" i="5"/>
  <c r="AN689" i="5"/>
  <c r="AO688" i="5"/>
  <c r="AU791" i="5" l="1"/>
  <c r="AW790" i="5"/>
  <c r="AN690" i="5"/>
  <c r="AO689" i="5"/>
  <c r="AU792" i="5" l="1"/>
  <c r="AW791" i="5"/>
  <c r="AN691" i="5"/>
  <c r="AO690" i="5"/>
  <c r="AU793" i="5" l="1"/>
  <c r="AW792" i="5"/>
  <c r="AN692" i="5"/>
  <c r="AO691" i="5"/>
  <c r="AU794" i="5" l="1"/>
  <c r="AW793" i="5"/>
  <c r="AN693" i="5"/>
  <c r="AO692" i="5"/>
  <c r="AU795" i="5" l="1"/>
  <c r="AW794" i="5"/>
  <c r="AN694" i="5"/>
  <c r="AO693" i="5"/>
  <c r="AU796" i="5" l="1"/>
  <c r="AW795" i="5"/>
  <c r="AN695" i="5"/>
  <c r="AO694" i="5"/>
  <c r="AU797" i="5" l="1"/>
  <c r="AW796" i="5"/>
  <c r="AN696" i="5"/>
  <c r="AO695" i="5"/>
  <c r="AU798" i="5" l="1"/>
  <c r="AW797" i="5"/>
  <c r="AN697" i="5"/>
  <c r="AO696" i="5"/>
  <c r="AU799" i="5" l="1"/>
  <c r="AW798" i="5"/>
  <c r="AN698" i="5"/>
  <c r="AO697" i="5"/>
  <c r="AU800" i="5" l="1"/>
  <c r="AW799" i="5"/>
  <c r="AN699" i="5"/>
  <c r="AO698" i="5"/>
  <c r="AU801" i="5" l="1"/>
  <c r="AW800" i="5"/>
  <c r="AN700" i="5"/>
  <c r="AO699" i="5"/>
  <c r="AU802" i="5" l="1"/>
  <c r="AW801" i="5"/>
  <c r="AN701" i="5"/>
  <c r="AO700" i="5"/>
  <c r="AU803" i="5" l="1"/>
  <c r="AW802" i="5"/>
  <c r="AN702" i="5"/>
  <c r="AO701" i="5"/>
  <c r="AU804" i="5" l="1"/>
  <c r="AW803" i="5"/>
  <c r="AN703" i="5"/>
  <c r="AO702" i="5"/>
  <c r="AU805" i="5" l="1"/>
  <c r="AW804" i="5"/>
  <c r="AN704" i="5"/>
  <c r="AO703" i="5"/>
  <c r="AU806" i="5" l="1"/>
  <c r="AW805" i="5"/>
  <c r="AN705" i="5"/>
  <c r="AO704" i="5"/>
  <c r="AU807" i="5" l="1"/>
  <c r="AW806" i="5"/>
  <c r="AN706" i="5"/>
  <c r="AO705" i="5"/>
  <c r="AU808" i="5" l="1"/>
  <c r="AW807" i="5"/>
  <c r="AN707" i="5"/>
  <c r="AO706" i="5"/>
  <c r="AU809" i="5" l="1"/>
  <c r="AW808" i="5"/>
  <c r="AN708" i="5"/>
  <c r="AO707" i="5"/>
  <c r="AU810" i="5" l="1"/>
  <c r="AW809" i="5"/>
  <c r="AN709" i="5"/>
  <c r="AO708" i="5"/>
  <c r="AU811" i="5" l="1"/>
  <c r="AW810" i="5"/>
  <c r="AN710" i="5"/>
  <c r="AO709" i="5"/>
  <c r="AU812" i="5" l="1"/>
  <c r="AW811" i="5"/>
  <c r="AN711" i="5"/>
  <c r="AO710" i="5"/>
  <c r="AU813" i="5" l="1"/>
  <c r="AW812" i="5"/>
  <c r="AN712" i="5"/>
  <c r="AO711" i="5"/>
  <c r="AU814" i="5" l="1"/>
  <c r="AW813" i="5"/>
  <c r="AN713" i="5"/>
  <c r="AO712" i="5"/>
  <c r="AU815" i="5" l="1"/>
  <c r="AW814" i="5"/>
  <c r="AN714" i="5"/>
  <c r="AO713" i="5"/>
  <c r="AU816" i="5" l="1"/>
  <c r="AW815" i="5"/>
  <c r="AN715" i="5"/>
  <c r="AO714" i="5"/>
  <c r="AU817" i="5" l="1"/>
  <c r="AW816" i="5"/>
  <c r="AN716" i="5"/>
  <c r="AO715" i="5"/>
  <c r="AU818" i="5" l="1"/>
  <c r="AW817" i="5"/>
  <c r="AN717" i="5"/>
  <c r="AO716" i="5"/>
  <c r="AU819" i="5" l="1"/>
  <c r="AW818" i="5"/>
  <c r="AN718" i="5"/>
  <c r="AO717" i="5"/>
  <c r="AU820" i="5" l="1"/>
  <c r="AW819" i="5"/>
  <c r="AN719" i="5"/>
  <c r="AO718" i="5"/>
  <c r="AW820" i="5" l="1"/>
  <c r="AU821" i="5"/>
  <c r="AN720" i="5"/>
  <c r="AO719" i="5"/>
  <c r="AU822" i="5" l="1"/>
  <c r="AW821" i="5"/>
  <c r="AN721" i="5"/>
  <c r="AO720" i="5"/>
  <c r="AU823" i="5" l="1"/>
  <c r="AW822" i="5"/>
  <c r="AN722" i="5"/>
  <c r="AO721" i="5"/>
  <c r="AU824" i="5" l="1"/>
  <c r="AW823" i="5"/>
  <c r="AN723" i="5"/>
  <c r="AO722" i="5"/>
  <c r="AW824" i="5" l="1"/>
  <c r="AU825" i="5"/>
  <c r="AN724" i="5"/>
  <c r="AO723" i="5"/>
  <c r="AU826" i="5" l="1"/>
  <c r="AW825" i="5"/>
  <c r="AN725" i="5"/>
  <c r="AO724" i="5"/>
  <c r="AU827" i="5" l="1"/>
  <c r="AW826" i="5"/>
  <c r="AN726" i="5"/>
  <c r="AO725" i="5"/>
  <c r="AU828" i="5" l="1"/>
  <c r="AW827" i="5"/>
  <c r="AN727" i="5"/>
  <c r="AO726" i="5"/>
  <c r="AU829" i="5" l="1"/>
  <c r="AW828" i="5"/>
  <c r="AN728" i="5"/>
  <c r="AO727" i="5"/>
  <c r="AU830" i="5" l="1"/>
  <c r="AW829" i="5"/>
  <c r="AN729" i="5"/>
  <c r="AO728" i="5"/>
  <c r="AU831" i="5" l="1"/>
  <c r="AW830" i="5"/>
  <c r="AN730" i="5"/>
  <c r="AO729" i="5"/>
  <c r="AU832" i="5" l="1"/>
  <c r="AW831" i="5"/>
  <c r="AN731" i="5"/>
  <c r="AO730" i="5"/>
  <c r="AU833" i="5" l="1"/>
  <c r="AW832" i="5"/>
  <c r="AN732" i="5"/>
  <c r="AO731" i="5"/>
  <c r="AU834" i="5" l="1"/>
  <c r="AW833" i="5"/>
  <c r="AN733" i="5"/>
  <c r="AO732" i="5"/>
  <c r="AU835" i="5" l="1"/>
  <c r="AW834" i="5"/>
  <c r="AN734" i="5"/>
  <c r="AO733" i="5"/>
  <c r="AU836" i="5" l="1"/>
  <c r="AW835" i="5"/>
  <c r="AN735" i="5"/>
  <c r="AO734" i="5"/>
  <c r="AU837" i="5" l="1"/>
  <c r="AW836" i="5"/>
  <c r="AN736" i="5"/>
  <c r="AO735" i="5"/>
  <c r="AU838" i="5" l="1"/>
  <c r="AW837" i="5"/>
  <c r="AN737" i="5"/>
  <c r="AO736" i="5"/>
  <c r="AU839" i="5" l="1"/>
  <c r="AW838" i="5"/>
  <c r="AN738" i="5"/>
  <c r="AO737" i="5"/>
  <c r="AU840" i="5" l="1"/>
  <c r="AW839" i="5"/>
  <c r="AN739" i="5"/>
  <c r="AO738" i="5"/>
  <c r="AU841" i="5" l="1"/>
  <c r="AW840" i="5"/>
  <c r="AN740" i="5"/>
  <c r="AO739" i="5"/>
  <c r="AU842" i="5" l="1"/>
  <c r="AW841" i="5"/>
  <c r="AN741" i="5"/>
  <c r="AO740" i="5"/>
  <c r="AU843" i="5" l="1"/>
  <c r="AW842" i="5"/>
  <c r="AN742" i="5"/>
  <c r="AO741" i="5"/>
  <c r="AU844" i="5" l="1"/>
  <c r="AW843" i="5"/>
  <c r="AN743" i="5"/>
  <c r="AO742" i="5"/>
  <c r="AU845" i="5" l="1"/>
  <c r="AW844" i="5"/>
  <c r="AN744" i="5"/>
  <c r="AO743" i="5"/>
  <c r="AU846" i="5" l="1"/>
  <c r="AW845" i="5"/>
  <c r="AN745" i="5"/>
  <c r="AO744" i="5"/>
  <c r="AU847" i="5" l="1"/>
  <c r="AW846" i="5"/>
  <c r="AN746" i="5"/>
  <c r="AO745" i="5"/>
  <c r="AU848" i="5" l="1"/>
  <c r="AW847" i="5"/>
  <c r="AN747" i="5"/>
  <c r="AO746" i="5"/>
  <c r="AU849" i="5" l="1"/>
  <c r="AW848" i="5"/>
  <c r="AN748" i="5"/>
  <c r="AO747" i="5"/>
  <c r="AU850" i="5" l="1"/>
  <c r="AW849" i="5"/>
  <c r="AN749" i="5"/>
  <c r="AO748" i="5"/>
  <c r="AU851" i="5" l="1"/>
  <c r="AW850" i="5"/>
  <c r="AN750" i="5"/>
  <c r="AO749" i="5"/>
  <c r="AU852" i="5" l="1"/>
  <c r="AW851" i="5"/>
  <c r="AN751" i="5"/>
  <c r="AO750" i="5"/>
  <c r="AU853" i="5" l="1"/>
  <c r="AW852" i="5"/>
  <c r="AN752" i="5"/>
  <c r="AO751" i="5"/>
  <c r="AU854" i="5" l="1"/>
  <c r="AW853" i="5"/>
  <c r="AN753" i="5"/>
  <c r="AO752" i="5"/>
  <c r="AU855" i="5" l="1"/>
  <c r="AW854" i="5"/>
  <c r="AN754" i="5"/>
  <c r="AO753" i="5"/>
  <c r="AU856" i="5" l="1"/>
  <c r="AW855" i="5"/>
  <c r="AN755" i="5"/>
  <c r="AO754" i="5"/>
  <c r="AU857" i="5" l="1"/>
  <c r="AW856" i="5"/>
  <c r="AN756" i="5"/>
  <c r="AO755" i="5"/>
  <c r="AU858" i="5" l="1"/>
  <c r="AW857" i="5"/>
  <c r="AN757" i="5"/>
  <c r="AO756" i="5"/>
  <c r="AU859" i="5" l="1"/>
  <c r="AW858" i="5"/>
  <c r="AN758" i="5"/>
  <c r="AO757" i="5"/>
  <c r="AU860" i="5" l="1"/>
  <c r="AW859" i="5"/>
  <c r="AN759" i="5"/>
  <c r="AO758" i="5"/>
  <c r="AU861" i="5" l="1"/>
  <c r="AW860" i="5"/>
  <c r="AN760" i="5"/>
  <c r="AO759" i="5"/>
  <c r="AU862" i="5" l="1"/>
  <c r="AW861" i="5"/>
  <c r="AN761" i="5"/>
  <c r="AO760" i="5"/>
  <c r="AU863" i="5" l="1"/>
  <c r="AW862" i="5"/>
  <c r="AN762" i="5"/>
  <c r="AO761" i="5"/>
  <c r="AU864" i="5" l="1"/>
  <c r="AW863" i="5"/>
  <c r="AN763" i="5"/>
  <c r="AO762" i="5"/>
  <c r="AU865" i="5" l="1"/>
  <c r="AW864" i="5"/>
  <c r="AN764" i="5"/>
  <c r="AO763" i="5"/>
  <c r="AU866" i="5" l="1"/>
  <c r="AW865" i="5"/>
  <c r="AN765" i="5"/>
  <c r="AO764" i="5"/>
  <c r="AU867" i="5" l="1"/>
  <c r="AW866" i="5"/>
  <c r="AN766" i="5"/>
  <c r="AO765" i="5"/>
  <c r="AU868" i="5" l="1"/>
  <c r="AW867" i="5"/>
  <c r="AN767" i="5"/>
  <c r="AO766" i="5"/>
  <c r="AU869" i="5" l="1"/>
  <c r="AW868" i="5"/>
  <c r="AN768" i="5"/>
  <c r="AO767" i="5"/>
  <c r="AU870" i="5" l="1"/>
  <c r="AW869" i="5"/>
  <c r="AN769" i="5"/>
  <c r="AO768" i="5"/>
  <c r="AU871" i="5" l="1"/>
  <c r="AW870" i="5"/>
  <c r="AN770" i="5"/>
  <c r="AO769" i="5"/>
  <c r="AU872" i="5" l="1"/>
  <c r="AW871" i="5"/>
  <c r="AN771" i="5"/>
  <c r="AO770" i="5"/>
  <c r="AU873" i="5" l="1"/>
  <c r="AW872" i="5"/>
  <c r="AN772" i="5"/>
  <c r="AO771" i="5"/>
  <c r="AU874" i="5" l="1"/>
  <c r="AW873" i="5"/>
  <c r="AN773" i="5"/>
  <c r="AO772" i="5"/>
  <c r="AU875" i="5" l="1"/>
  <c r="AW874" i="5"/>
  <c r="AN774" i="5"/>
  <c r="AO773" i="5"/>
  <c r="AU876" i="5" l="1"/>
  <c r="AW875" i="5"/>
  <c r="AN775" i="5"/>
  <c r="AO774" i="5"/>
  <c r="AU877" i="5" l="1"/>
  <c r="AW876" i="5"/>
  <c r="AN776" i="5"/>
  <c r="AO775" i="5"/>
  <c r="AU878" i="5" l="1"/>
  <c r="AW877" i="5"/>
  <c r="AN777" i="5"/>
  <c r="AO776" i="5"/>
  <c r="AU879" i="5" l="1"/>
  <c r="AW878" i="5"/>
  <c r="AN778" i="5"/>
  <c r="AO777" i="5"/>
  <c r="AU880" i="5" l="1"/>
  <c r="AW879" i="5"/>
  <c r="AN779" i="5"/>
  <c r="AO778" i="5"/>
  <c r="AW880" i="5" l="1"/>
  <c r="AU881" i="5"/>
  <c r="AN780" i="5"/>
  <c r="AO779" i="5"/>
  <c r="AU882" i="5" l="1"/>
  <c r="AW881" i="5"/>
  <c r="AN781" i="5"/>
  <c r="AO780" i="5"/>
  <c r="AU883" i="5" l="1"/>
  <c r="AW882" i="5"/>
  <c r="AN782" i="5"/>
  <c r="AO781" i="5"/>
  <c r="AU884" i="5" l="1"/>
  <c r="AW883" i="5"/>
  <c r="AN783" i="5"/>
  <c r="AO782" i="5"/>
  <c r="AU885" i="5" l="1"/>
  <c r="AW884" i="5"/>
  <c r="AN784" i="5"/>
  <c r="AO783" i="5"/>
  <c r="AU886" i="5" l="1"/>
  <c r="AW885" i="5"/>
  <c r="AN785" i="5"/>
  <c r="AO784" i="5"/>
  <c r="AU887" i="5" l="1"/>
  <c r="AW886" i="5"/>
  <c r="AN786" i="5"/>
  <c r="AO785" i="5"/>
  <c r="AU888" i="5" l="1"/>
  <c r="AW887" i="5"/>
  <c r="AN787" i="5"/>
  <c r="AO786" i="5"/>
  <c r="AU889" i="5" l="1"/>
  <c r="AW888" i="5"/>
  <c r="AN788" i="5"/>
  <c r="AO787" i="5"/>
  <c r="AU890" i="5" l="1"/>
  <c r="AW889" i="5"/>
  <c r="AN789" i="5"/>
  <c r="AO788" i="5"/>
  <c r="AU891" i="5" l="1"/>
  <c r="AW890" i="5"/>
  <c r="AN790" i="5"/>
  <c r="AO789" i="5"/>
  <c r="AU892" i="5" l="1"/>
  <c r="AW891" i="5"/>
  <c r="AN791" i="5"/>
  <c r="AO790" i="5"/>
  <c r="AW892" i="5" l="1"/>
  <c r="AU893" i="5"/>
  <c r="AN792" i="5"/>
  <c r="AO791" i="5"/>
  <c r="AU894" i="5" l="1"/>
  <c r="AW893" i="5"/>
  <c r="AN793" i="5"/>
  <c r="AO792" i="5"/>
  <c r="AU895" i="5" l="1"/>
  <c r="AW894" i="5"/>
  <c r="AN794" i="5"/>
  <c r="AO793" i="5"/>
  <c r="AU896" i="5" l="1"/>
  <c r="AW895" i="5"/>
  <c r="AN795" i="5"/>
  <c r="AO794" i="5"/>
  <c r="AU897" i="5" l="1"/>
  <c r="AW896" i="5"/>
  <c r="AN796" i="5"/>
  <c r="AO795" i="5"/>
  <c r="AU898" i="5" l="1"/>
  <c r="AW897" i="5"/>
  <c r="AN797" i="5"/>
  <c r="AO796" i="5"/>
  <c r="AU899" i="5" l="1"/>
  <c r="AW898" i="5"/>
  <c r="AN798" i="5"/>
  <c r="AO797" i="5"/>
  <c r="AU900" i="5" l="1"/>
  <c r="AW899" i="5"/>
  <c r="AN799" i="5"/>
  <c r="AO798" i="5"/>
  <c r="AU901" i="5" l="1"/>
  <c r="AW900" i="5"/>
  <c r="AN800" i="5"/>
  <c r="AO799" i="5"/>
  <c r="AU902" i="5" l="1"/>
  <c r="AW901" i="5"/>
  <c r="AN801" i="5"/>
  <c r="AO800" i="5"/>
  <c r="AU903" i="5" l="1"/>
  <c r="AW902" i="5"/>
  <c r="AN802" i="5"/>
  <c r="AO801" i="5"/>
  <c r="AW903" i="5" l="1"/>
  <c r="AU904" i="5"/>
  <c r="AN803" i="5"/>
  <c r="AO802" i="5"/>
  <c r="AU905" i="5" l="1"/>
  <c r="AW904" i="5"/>
  <c r="AN804" i="5"/>
  <c r="AO803" i="5"/>
  <c r="AU906" i="5" l="1"/>
  <c r="AW905" i="5"/>
  <c r="AN805" i="5"/>
  <c r="AO804" i="5"/>
  <c r="AU907" i="5" l="1"/>
  <c r="AW906" i="5"/>
  <c r="AN806" i="5"/>
  <c r="AO805" i="5"/>
  <c r="AU908" i="5" l="1"/>
  <c r="AW907" i="5"/>
  <c r="AN807" i="5"/>
  <c r="AO806" i="5"/>
  <c r="AU909" i="5" l="1"/>
  <c r="AW908" i="5"/>
  <c r="AN808" i="5"/>
  <c r="AO807" i="5"/>
  <c r="AU910" i="5" l="1"/>
  <c r="AW909" i="5"/>
  <c r="AN809" i="5"/>
  <c r="AO808" i="5"/>
  <c r="AU911" i="5" l="1"/>
  <c r="AW910" i="5"/>
  <c r="AN810" i="5"/>
  <c r="AO809" i="5"/>
  <c r="AU912" i="5" l="1"/>
  <c r="AW911" i="5"/>
  <c r="AN811" i="5"/>
  <c r="AO810" i="5"/>
  <c r="AU913" i="5" l="1"/>
  <c r="AW912" i="5"/>
  <c r="AN812" i="5"/>
  <c r="AO811" i="5"/>
  <c r="AU914" i="5" l="1"/>
  <c r="AW913" i="5"/>
  <c r="AN813" i="5"/>
  <c r="AO812" i="5"/>
  <c r="AU915" i="5" l="1"/>
  <c r="AW914" i="5"/>
  <c r="AN814" i="5"/>
  <c r="AO813" i="5"/>
  <c r="AU916" i="5" l="1"/>
  <c r="AW915" i="5"/>
  <c r="AN815" i="5"/>
  <c r="AO814" i="5"/>
  <c r="AU917" i="5" l="1"/>
  <c r="AW916" i="5"/>
  <c r="AN816" i="5"/>
  <c r="AO815" i="5"/>
  <c r="AU918" i="5" l="1"/>
  <c r="AW917" i="5"/>
  <c r="AN817" i="5"/>
  <c r="AO816" i="5"/>
  <c r="AU919" i="5" l="1"/>
  <c r="AW918" i="5"/>
  <c r="AN818" i="5"/>
  <c r="AO817" i="5"/>
  <c r="AU920" i="5" l="1"/>
  <c r="AW919" i="5"/>
  <c r="AN819" i="5"/>
  <c r="AO818" i="5"/>
  <c r="AU921" i="5" l="1"/>
  <c r="AW920" i="5"/>
  <c r="AN820" i="5"/>
  <c r="AO819" i="5"/>
  <c r="AU922" i="5" l="1"/>
  <c r="AW921" i="5"/>
  <c r="AN821" i="5"/>
  <c r="AO820" i="5"/>
  <c r="AU923" i="5" l="1"/>
  <c r="AW922" i="5"/>
  <c r="AN822" i="5"/>
  <c r="AO821" i="5"/>
  <c r="AU924" i="5" l="1"/>
  <c r="AW923" i="5"/>
  <c r="AN823" i="5"/>
  <c r="AO822" i="5"/>
  <c r="AU925" i="5" l="1"/>
  <c r="AW924" i="5"/>
  <c r="AN824" i="5"/>
  <c r="AO823" i="5"/>
  <c r="AU926" i="5" l="1"/>
  <c r="AW925" i="5"/>
  <c r="AN825" i="5"/>
  <c r="AO824" i="5"/>
  <c r="AU927" i="5" l="1"/>
  <c r="AW926" i="5"/>
  <c r="AN826" i="5"/>
  <c r="AO825" i="5"/>
  <c r="AU928" i="5" l="1"/>
  <c r="AW927" i="5"/>
  <c r="AN827" i="5"/>
  <c r="AO826" i="5"/>
  <c r="AU929" i="5" l="1"/>
  <c r="AW928" i="5"/>
  <c r="AN828" i="5"/>
  <c r="AO827" i="5"/>
  <c r="AU930" i="5" l="1"/>
  <c r="AW929" i="5"/>
  <c r="AN829" i="5"/>
  <c r="AO828" i="5"/>
  <c r="AU931" i="5" l="1"/>
  <c r="AW930" i="5"/>
  <c r="AN830" i="5"/>
  <c r="AO829" i="5"/>
  <c r="AU932" i="5" l="1"/>
  <c r="AW931" i="5"/>
  <c r="AN831" i="5"/>
  <c r="AO830" i="5"/>
  <c r="AU933" i="5" l="1"/>
  <c r="AW932" i="5"/>
  <c r="AN832" i="5"/>
  <c r="AO831" i="5"/>
  <c r="AU934" i="5" l="1"/>
  <c r="AW933" i="5"/>
  <c r="AN833" i="5"/>
  <c r="AO832" i="5"/>
  <c r="AU935" i="5" l="1"/>
  <c r="AW934" i="5"/>
  <c r="AN834" i="5"/>
  <c r="AO833" i="5"/>
  <c r="AU936" i="5" l="1"/>
  <c r="AW935" i="5"/>
  <c r="AN835" i="5"/>
  <c r="AO834" i="5"/>
  <c r="AU937" i="5" l="1"/>
  <c r="AW936" i="5"/>
  <c r="AN836" i="5"/>
  <c r="AO835" i="5"/>
  <c r="AU938" i="5" l="1"/>
  <c r="AW937" i="5"/>
  <c r="AN837" i="5"/>
  <c r="AO836" i="5"/>
  <c r="AU939" i="5" l="1"/>
  <c r="AW938" i="5"/>
  <c r="AN838" i="5"/>
  <c r="AO837" i="5"/>
  <c r="AU940" i="5" l="1"/>
  <c r="AW939" i="5"/>
  <c r="AN839" i="5"/>
  <c r="AO838" i="5"/>
  <c r="AU941" i="5" l="1"/>
  <c r="AW940" i="5"/>
  <c r="AN840" i="5"/>
  <c r="AO839" i="5"/>
  <c r="AU942" i="5" l="1"/>
  <c r="AW941" i="5"/>
  <c r="AN841" i="5"/>
  <c r="AO840" i="5"/>
  <c r="AU943" i="5" l="1"/>
  <c r="AW942" i="5"/>
  <c r="AN842" i="5"/>
  <c r="AO841" i="5"/>
  <c r="AU944" i="5" l="1"/>
  <c r="AW943" i="5"/>
  <c r="AN843" i="5"/>
  <c r="AO842" i="5"/>
  <c r="AU945" i="5" l="1"/>
  <c r="AW944" i="5"/>
  <c r="AN844" i="5"/>
  <c r="AO843" i="5"/>
  <c r="AU946" i="5" l="1"/>
  <c r="AW945" i="5"/>
  <c r="AN845" i="5"/>
  <c r="AO844" i="5"/>
  <c r="AU947" i="5" l="1"/>
  <c r="AW946" i="5"/>
  <c r="AN846" i="5"/>
  <c r="AO845" i="5"/>
  <c r="AU948" i="5" l="1"/>
  <c r="AW947" i="5"/>
  <c r="AN847" i="5"/>
  <c r="AO846" i="5"/>
  <c r="AU949" i="5" l="1"/>
  <c r="AW948" i="5"/>
  <c r="AN848" i="5"/>
  <c r="AO847" i="5"/>
  <c r="AU950" i="5" l="1"/>
  <c r="AW949" i="5"/>
  <c r="AN849" i="5"/>
  <c r="AO848" i="5"/>
  <c r="AU951" i="5" l="1"/>
  <c r="AW950" i="5"/>
  <c r="AN850" i="5"/>
  <c r="AO849" i="5"/>
  <c r="AU952" i="5" l="1"/>
  <c r="AW951" i="5"/>
  <c r="AN851" i="5"/>
  <c r="AO850" i="5"/>
  <c r="AU953" i="5" l="1"/>
  <c r="AW952" i="5"/>
  <c r="AN852" i="5"/>
  <c r="AO851" i="5"/>
  <c r="AU954" i="5" l="1"/>
  <c r="AW953" i="5"/>
  <c r="AN853" i="5"/>
  <c r="AO852" i="5"/>
  <c r="AU955" i="5" l="1"/>
  <c r="AW954" i="5"/>
  <c r="AN854" i="5"/>
  <c r="AO853" i="5"/>
  <c r="AU956" i="5" l="1"/>
  <c r="AW955" i="5"/>
  <c r="AN855" i="5"/>
  <c r="AO854" i="5"/>
  <c r="AU957" i="5" l="1"/>
  <c r="AW956" i="5"/>
  <c r="AN856" i="5"/>
  <c r="AO855" i="5"/>
  <c r="AU958" i="5" l="1"/>
  <c r="AW957" i="5"/>
  <c r="AN857" i="5"/>
  <c r="AO856" i="5"/>
  <c r="AU959" i="5" l="1"/>
  <c r="AW958" i="5"/>
  <c r="AN858" i="5"/>
  <c r="AO857" i="5"/>
  <c r="AW959" i="5" l="1"/>
  <c r="AU960" i="5"/>
  <c r="AN859" i="5"/>
  <c r="AO858" i="5"/>
  <c r="AU961" i="5" l="1"/>
  <c r="AW960" i="5"/>
  <c r="AN860" i="5"/>
  <c r="AO859" i="5"/>
  <c r="AU962" i="5" l="1"/>
  <c r="AW961" i="5"/>
  <c r="AN861" i="5"/>
  <c r="AO860" i="5"/>
  <c r="AU963" i="5" l="1"/>
  <c r="AW962" i="5"/>
  <c r="AN862" i="5"/>
  <c r="AO861" i="5"/>
  <c r="AU964" i="5" l="1"/>
  <c r="AW963" i="5"/>
  <c r="AN863" i="5"/>
  <c r="AO862" i="5"/>
  <c r="AU965" i="5" l="1"/>
  <c r="AW964" i="5"/>
  <c r="AN864" i="5"/>
  <c r="AO863" i="5"/>
  <c r="AU966" i="5" l="1"/>
  <c r="AW965" i="5"/>
  <c r="AN865" i="5"/>
  <c r="AO864" i="5"/>
  <c r="AU967" i="5" l="1"/>
  <c r="AU968" i="5" s="1"/>
  <c r="AW968" i="5" s="1"/>
  <c r="AW966" i="5"/>
  <c r="AN866" i="5"/>
  <c r="AO865" i="5"/>
  <c r="AW967" i="5" l="1"/>
  <c r="AN867" i="5"/>
  <c r="AO866" i="5"/>
  <c r="AN868" i="5" l="1"/>
  <c r="AO867" i="5"/>
  <c r="AN869" i="5" l="1"/>
  <c r="AO868" i="5"/>
  <c r="AN870" i="5" l="1"/>
  <c r="AO869" i="5"/>
  <c r="AN871" i="5" l="1"/>
  <c r="AO870" i="5"/>
  <c r="AN872" i="5" l="1"/>
  <c r="AO871" i="5"/>
  <c r="AN873" i="5" l="1"/>
  <c r="AO872" i="5"/>
  <c r="AN874" i="5" l="1"/>
  <c r="AO873" i="5"/>
  <c r="AN875" i="5" l="1"/>
  <c r="AO874" i="5"/>
  <c r="AN876" i="5" l="1"/>
  <c r="AO875" i="5"/>
  <c r="AN877" i="5" l="1"/>
  <c r="AO876" i="5"/>
  <c r="AN878" i="5" l="1"/>
  <c r="AO877" i="5"/>
  <c r="AN879" i="5" l="1"/>
  <c r="AO878" i="5"/>
  <c r="AN880" i="5" l="1"/>
  <c r="AO879" i="5"/>
  <c r="AN881" i="5" l="1"/>
  <c r="AO880" i="5"/>
  <c r="AN882" i="5" l="1"/>
  <c r="AO881" i="5"/>
  <c r="AN883" i="5" l="1"/>
  <c r="AO882" i="5"/>
  <c r="AN884" i="5" l="1"/>
  <c r="AO883" i="5"/>
  <c r="AN885" i="5" l="1"/>
  <c r="AO884" i="5"/>
  <c r="AN886" i="5" l="1"/>
  <c r="AO885" i="5"/>
  <c r="AN887" i="5" l="1"/>
  <c r="AO886" i="5"/>
  <c r="AN888" i="5" l="1"/>
  <c r="AO887" i="5"/>
  <c r="AN889" i="5" l="1"/>
  <c r="AO888" i="5"/>
  <c r="AN890" i="5" l="1"/>
  <c r="AO889" i="5"/>
  <c r="AN891" i="5" l="1"/>
  <c r="AO890" i="5"/>
  <c r="AN892" i="5" l="1"/>
  <c r="AO891" i="5"/>
  <c r="AN893" i="5" l="1"/>
  <c r="AO892" i="5"/>
  <c r="AN894" i="5" l="1"/>
  <c r="AO893" i="5"/>
  <c r="AN895" i="5" l="1"/>
  <c r="AO894" i="5"/>
  <c r="AN896" i="5" l="1"/>
  <c r="AO895" i="5"/>
  <c r="AN897" i="5" l="1"/>
  <c r="AO896" i="5"/>
  <c r="AN898" i="5" l="1"/>
  <c r="AO897" i="5"/>
  <c r="AN899" i="5" l="1"/>
  <c r="AO898" i="5"/>
  <c r="AN900" i="5" l="1"/>
  <c r="AO899" i="5"/>
  <c r="AN901" i="5" l="1"/>
  <c r="AO900" i="5"/>
  <c r="AN902" i="5" l="1"/>
  <c r="AO901" i="5"/>
  <c r="AN903" i="5" l="1"/>
  <c r="AO902" i="5"/>
  <c r="AN904" i="5" l="1"/>
  <c r="AO903" i="5"/>
  <c r="AN905" i="5" l="1"/>
  <c r="AO904" i="5"/>
  <c r="AN906" i="5" l="1"/>
  <c r="AO905" i="5"/>
  <c r="AN907" i="5" l="1"/>
  <c r="AO906" i="5"/>
  <c r="AN908" i="5" l="1"/>
  <c r="AO907" i="5"/>
  <c r="AN909" i="5" l="1"/>
  <c r="AO908" i="5"/>
  <c r="AN910" i="5" l="1"/>
  <c r="AO909" i="5"/>
  <c r="AN911" i="5" l="1"/>
  <c r="AO910" i="5"/>
  <c r="AN912" i="5" l="1"/>
  <c r="AO911" i="5"/>
  <c r="AN913" i="5" l="1"/>
  <c r="AO912" i="5"/>
  <c r="AN914" i="5" l="1"/>
  <c r="AO913" i="5"/>
  <c r="AN915" i="5" l="1"/>
  <c r="AO914" i="5"/>
  <c r="AN916" i="5" l="1"/>
  <c r="AO915" i="5"/>
  <c r="AN917" i="5" l="1"/>
  <c r="AO916" i="5"/>
  <c r="AN918" i="5" l="1"/>
  <c r="AO917" i="5"/>
  <c r="AN919" i="5" l="1"/>
  <c r="AO918" i="5"/>
  <c r="AN920" i="5" l="1"/>
  <c r="AO919" i="5"/>
  <c r="AN921" i="5" l="1"/>
  <c r="AO920" i="5"/>
  <c r="AN922" i="5" l="1"/>
  <c r="AO921" i="5"/>
  <c r="AN923" i="5" l="1"/>
  <c r="AO922" i="5"/>
  <c r="AN924" i="5" l="1"/>
  <c r="AO923" i="5"/>
  <c r="AN925" i="5" l="1"/>
  <c r="AO924" i="5"/>
  <c r="AN926" i="5" l="1"/>
  <c r="AO925" i="5"/>
  <c r="AN927" i="5" l="1"/>
  <c r="AO926" i="5"/>
  <c r="AN928" i="5" l="1"/>
  <c r="AO927" i="5"/>
  <c r="AN929" i="5" l="1"/>
  <c r="AO928" i="5"/>
  <c r="AN930" i="5" l="1"/>
  <c r="AO929" i="5"/>
  <c r="AN931" i="5" l="1"/>
  <c r="AO930" i="5"/>
  <c r="AN932" i="5" l="1"/>
  <c r="AO931" i="5"/>
  <c r="AN933" i="5" l="1"/>
  <c r="AO932" i="5"/>
  <c r="AN934" i="5" l="1"/>
  <c r="AO933" i="5"/>
  <c r="AN935" i="5" l="1"/>
  <c r="AO934" i="5"/>
  <c r="AN936" i="5" l="1"/>
  <c r="AO935" i="5"/>
  <c r="AN937" i="5" l="1"/>
  <c r="AO936" i="5"/>
  <c r="AN938" i="5" l="1"/>
  <c r="AO937" i="5"/>
  <c r="AN939" i="5" l="1"/>
  <c r="AO938" i="5"/>
  <c r="AN940" i="5" l="1"/>
  <c r="AO939" i="5"/>
  <c r="AN941" i="5" l="1"/>
  <c r="AO940" i="5"/>
  <c r="AN942" i="5" l="1"/>
  <c r="AO941" i="5"/>
  <c r="AN943" i="5" l="1"/>
  <c r="AO942" i="5"/>
  <c r="AN944" i="5" l="1"/>
  <c r="AO943" i="5"/>
  <c r="AN945" i="5" l="1"/>
  <c r="AO944" i="5"/>
  <c r="AN946" i="5" l="1"/>
  <c r="AO945" i="5"/>
  <c r="AN947" i="5" l="1"/>
  <c r="AO946" i="5"/>
  <c r="AN948" i="5" l="1"/>
  <c r="AO947" i="5"/>
  <c r="AN949" i="5" l="1"/>
  <c r="AO948" i="5"/>
  <c r="AN950" i="5" l="1"/>
  <c r="AO949" i="5"/>
  <c r="AN951" i="5" l="1"/>
  <c r="AO950" i="5"/>
  <c r="AN952" i="5" l="1"/>
  <c r="AO951" i="5"/>
  <c r="AN953" i="5" l="1"/>
  <c r="AO952" i="5"/>
  <c r="AN954" i="5" l="1"/>
  <c r="AO953" i="5"/>
  <c r="AN955" i="5" l="1"/>
  <c r="AO954" i="5"/>
  <c r="AN956" i="5" l="1"/>
  <c r="AO955" i="5"/>
  <c r="AN957" i="5" l="1"/>
  <c r="AO956" i="5"/>
  <c r="AN958" i="5" l="1"/>
  <c r="AO957" i="5"/>
  <c r="AN959" i="5" l="1"/>
  <c r="AO958" i="5"/>
  <c r="AN960" i="5" l="1"/>
  <c r="AO959" i="5"/>
  <c r="AN961" i="5" l="1"/>
  <c r="AO960" i="5"/>
  <c r="AN962" i="5" l="1"/>
  <c r="AO961" i="5"/>
  <c r="AN963" i="5" l="1"/>
  <c r="AO962" i="5"/>
  <c r="AN964" i="5" l="1"/>
  <c r="AO963" i="5"/>
  <c r="AN965" i="5" l="1"/>
  <c r="AO964" i="5"/>
  <c r="AN966" i="5" l="1"/>
  <c r="AO965" i="5"/>
  <c r="AN967" i="5" l="1"/>
  <c r="AN968" i="5" s="1"/>
  <c r="AO968" i="5" s="1"/>
  <c r="AO966" i="5"/>
  <c r="AO96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Smith, Paul</author>
  </authors>
  <commentList>
    <comment ref="AN4" authorId="0" shapeId="0" xr:uid="{F6286DE2-18B5-4F33-97D3-2BB877017FD0}">
      <text>
        <r>
          <rPr>
            <b/>
            <sz val="9"/>
            <color indexed="81"/>
            <rFont val="Tahoma"/>
            <family val="2"/>
          </rPr>
          <t>Smith, Paul:</t>
        </r>
        <r>
          <rPr>
            <sz val="9"/>
            <color indexed="81"/>
            <rFont val="Tahoma"/>
            <family val="2"/>
          </rPr>
          <t xml:space="preserve">
Reconstruct minutes, since CANHacker output only shows seconds.</t>
        </r>
      </text>
    </comment>
    <comment ref="AO4" authorId="0" shapeId="0" xr:uid="{9E6DA6C0-DD2F-470F-908D-62C5CC6135BA}">
      <text>
        <r>
          <rPr>
            <b/>
            <sz val="9"/>
            <color indexed="81"/>
            <rFont val="Tahoma"/>
            <family val="2"/>
          </rPr>
          <t>Smith, Paul:</t>
        </r>
        <r>
          <rPr>
            <sz val="9"/>
            <color indexed="81"/>
            <rFont val="Tahoma"/>
            <family val="2"/>
          </rPr>
          <t xml:space="preserve">
Time, normalized to zero start, and "monotonically increasing".. Used for graphs</t>
        </r>
      </text>
    </comment>
    <comment ref="AU4" authorId="0" shapeId="0" xr:uid="{0A02732E-52A9-48A1-BA29-1E695DAB2D33}">
      <text>
        <r>
          <rPr>
            <b/>
            <sz val="9"/>
            <color indexed="81"/>
            <rFont val="Tahoma"/>
            <family val="2"/>
          </rPr>
          <t>Smith, Paul:</t>
        </r>
        <r>
          <rPr>
            <sz val="9"/>
            <color indexed="81"/>
            <rFont val="Tahoma"/>
            <family val="2"/>
          </rPr>
          <t xml:space="preserve">
Actual values are bold and highlighted.  Other rows contain copies to aid in comparison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<sst xmlns="http://schemas.openxmlformats.org/spreadsheetml/2006/main" count="2453" uniqueCount="75">
  <si>
    <t>CF</t>
  </si>
  <si>
    <t>3A</t>
  </si>
  <si>
    <t>FF</t>
  </si>
  <si>
    <t>C6</t>
  </si>
  <si>
    <t>1F</t>
  </si>
  <si>
    <t>F4</t>
  </si>
  <si>
    <t>0E</t>
  </si>
  <si>
    <t>A2</t>
  </si>
  <si>
    <t>2D</t>
  </si>
  <si>
    <t>A8</t>
  </si>
  <si>
    <t>A7</t>
  </si>
  <si>
    <t>A6</t>
  </si>
  <si>
    <t>A5</t>
  </si>
  <si>
    <t>A4</t>
  </si>
  <si>
    <t>A3</t>
  </si>
  <si>
    <t>A1</t>
  </si>
  <si>
    <t>Comment</t>
  </si>
  <si>
    <t>D8</t>
  </si>
  <si>
    <t>D7</t>
  </si>
  <si>
    <t>D6</t>
  </si>
  <si>
    <t>D5</t>
  </si>
  <si>
    <t>D4</t>
  </si>
  <si>
    <t>D3</t>
  </si>
  <si>
    <t>D2</t>
  </si>
  <si>
    <t>D1</t>
  </si>
  <si>
    <t>DLC</t>
  </si>
  <si>
    <t>ID</t>
  </si>
  <si>
    <t>Time</t>
  </si>
  <si>
    <t>9A</t>
  </si>
  <si>
    <t>A0</t>
  </si>
  <si>
    <t>%SOC</t>
  </si>
  <si>
    <t>DD</t>
  </si>
  <si>
    <t>Batt V</t>
  </si>
  <si>
    <t>Batt A chg</t>
  </si>
  <si>
    <t>ASCII</t>
  </si>
  <si>
    <t>Batt Temp</t>
  </si>
  <si>
    <t>Prior of This Frm</t>
  </si>
  <si>
    <t>Data as String</t>
  </si>
  <si>
    <t>Chg in any</t>
  </si>
  <si>
    <t>Chg in state</t>
  </si>
  <si>
    <t>Data Masked States only</t>
  </si>
  <si>
    <t>Note</t>
  </si>
  <si>
    <t>Per Raw</t>
  </si>
  <si>
    <t>=IFERROR(CHAR(HEX2DEC(D5)),"…")</t>
  </si>
  <si>
    <t>H1</t>
  </si>
  <si>
    <t>H2</t>
  </si>
  <si>
    <t>H3</t>
  </si>
  <si>
    <t>H4</t>
  </si>
  <si>
    <t>H5</t>
  </si>
  <si>
    <t>H6</t>
  </si>
  <si>
    <t>H7</t>
  </si>
  <si>
    <t>H8</t>
  </si>
  <si>
    <t>Period (s)</t>
  </si>
  <si>
    <t>Del</t>
  </si>
  <si>
    <t>d8b</t>
  </si>
  <si>
    <t>d16b</t>
  </si>
  <si>
    <t>Dec 8-b</t>
  </si>
  <si>
    <t>Dec 16-b</t>
  </si>
  <si>
    <t>Deltas</t>
  </si>
  <si>
    <t>Extracted Values</t>
  </si>
  <si>
    <t>Change detection</t>
  </si>
  <si>
    <t>Data Payload (hex)</t>
  </si>
  <si>
    <t>D2,1</t>
  </si>
  <si>
    <t>D4,3</t>
  </si>
  <si>
    <t>D6,5</t>
  </si>
  <si>
    <t>D8,7</t>
  </si>
  <si>
    <t>Mins</t>
  </si>
  <si>
    <t>Time (M.I.)</t>
  </si>
  <si>
    <t>Unk 402-D7,6,5</t>
  </si>
  <si>
    <t>Unk 403-D7,6,5</t>
  </si>
  <si>
    <t>Compare</t>
  </si>
  <si>
    <t>div by</t>
  </si>
  <si>
    <t>JP Battery 3 powering up, initially in safe mode until about 35s in.</t>
  </si>
  <si>
    <t>H3/H4 = 00/10 indicates so called "safe mode" - BMS is preventing full voltage at battery output terminals</t>
  </si>
  <si>
    <t>H3/H4 = 08/00 indicates resumed normal operation (full voltage available at battery terminals)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</si>
</sst>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0"/>
    <numFmt numFmtId="166" formatCode="0.00\ \F"/>
    <numFmt numFmtId="167" formatCode="0.00\ \V"/>
    <numFmt numFmtId="168" formatCode="0.00\ \A"/>
    <numFmt numFmtId="169" formatCode="h:mm:ss.000;@"/>
    <numFmt numFmtId="170" formatCode="#,##0.00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1" xfId="0" applyBorder="1"/>
    <xf numFmtId="0" fontId="0" fillId="0" borderId="0" xfId="0" applyNumberFormat="1"/>
    <xf numFmtId="0" fontId="0" fillId="0" borderId="1" xfId="0" applyBorder="1" applyAlignment="1">
      <alignment horizontal="right" vertical="top"/>
    </xf>
    <xf numFmtId="0" fontId="0" fillId="0" borderId="1" xfId="0" applyNumberFormat="1" applyBorder="1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right" vertical="top"/>
    </xf>
    <xf numFmtId="0" fontId="0" fillId="0" borderId="0" xfId="0" applyNumberFormat="1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166" fontId="0" fillId="0" borderId="0" xfId="0" applyNumberFormat="1"/>
    <xf numFmtId="167" fontId="0" fillId="0" borderId="0" xfId="0" applyNumberFormat="1" applyBorder="1"/>
    <xf numFmtId="168" fontId="0" fillId="0" borderId="0" xfId="0" applyNumberFormat="1"/>
    <xf numFmtId="0" fontId="3" fillId="0" borderId="0" xfId="0" quotePrefix="1" applyFont="1"/>
    <xf numFmtId="0" fontId="0" fillId="0" borderId="0" xfId="0" applyBorder="1"/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center" textRotation="90"/>
    </xf>
    <xf numFmtId="3" fontId="0" fillId="0" borderId="0" xfId="0" applyNumberFormat="1" applyBorder="1"/>
    <xf numFmtId="3" fontId="0" fillId="0" borderId="0" xfId="0" applyNumberFormat="1"/>
    <xf numFmtId="169" fontId="0" fillId="0" borderId="0" xfId="0" applyNumberFormat="1" applyBorder="1"/>
    <xf numFmtId="170" fontId="0" fillId="0" borderId="0" xfId="0" applyNumberFormat="1"/>
    <xf numFmtId="0" fontId="0" fillId="0" borderId="0" xfId="0" applyAlignment="1">
      <alignment horizontal="center" textRotation="90"/>
    </xf>
    <xf numFmtId="0" fontId="0" fillId="0" borderId="0" xfId="0" applyFont="1"/>
    <xf numFmtId="165" fontId="0" fillId="0" borderId="1" xfId="0" applyNumberFormat="1" applyFont="1" applyBorder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0" borderId="1" xfId="0" applyFont="1" applyBorder="1"/>
    <xf numFmtId="0" fontId="0" fillId="0" borderId="0" xfId="0" applyFont="1" applyBorder="1"/>
    <xf numFmtId="3" fontId="0" fillId="0" borderId="0" xfId="0" applyNumberFormat="1" applyFont="1" applyBorder="1"/>
    <xf numFmtId="3" fontId="0" fillId="0" borderId="0" xfId="0" applyNumberFormat="1" applyFont="1"/>
    <xf numFmtId="0" fontId="0" fillId="0" borderId="0" xfId="0" applyNumberFormat="1" applyFont="1" applyBorder="1"/>
    <xf numFmtId="0" fontId="0" fillId="0" borderId="0" xfId="0" applyNumberFormat="1" applyFont="1"/>
    <xf numFmtId="0" fontId="0" fillId="0" borderId="1" xfId="0" applyNumberFormat="1" applyFont="1" applyBorder="1"/>
    <xf numFmtId="169" fontId="0" fillId="0" borderId="0" xfId="0" applyNumberFormat="1" applyFont="1" applyBorder="1"/>
    <xf numFmtId="167" fontId="0" fillId="0" borderId="0" xfId="0" applyNumberFormat="1" applyFont="1" applyBorder="1"/>
    <xf numFmtId="168" fontId="0" fillId="0" borderId="0" xfId="0" applyNumberFormat="1" applyFont="1"/>
    <xf numFmtId="9" fontId="0" fillId="0" borderId="0" xfId="0" applyNumberFormat="1" applyFont="1" applyAlignment="1">
      <alignment horizontal="right"/>
    </xf>
    <xf numFmtId="166" fontId="0" fillId="0" borderId="0" xfId="0" applyNumberFormat="1" applyFont="1"/>
    <xf numFmtId="170" fontId="0" fillId="0" borderId="0" xfId="0" applyNumberFormat="1" applyFont="1"/>
    <xf numFmtId="9" fontId="0" fillId="0" borderId="0" xfId="0" applyNumberFormat="1" applyFont="1"/>
    <xf numFmtId="0" fontId="0" fillId="0" borderId="2" xfId="0" applyNumberFormat="1" applyFont="1" applyBorder="1"/>
    <xf numFmtId="169" fontId="0" fillId="0" borderId="0" xfId="0" applyNumberFormat="1" applyFont="1"/>
    <xf numFmtId="167" fontId="0" fillId="0" borderId="0" xfId="0" applyNumberFormat="1" applyFont="1"/>
    <xf numFmtId="166" fontId="0" fillId="0" borderId="0" xfId="0" applyNumberFormat="1" applyFont="1" applyAlignment="1">
      <alignment horizontal="right"/>
    </xf>
    <xf numFmtId="169" fontId="7" fillId="0" borderId="0" xfId="0" applyNumberFormat="1" applyFont="1" applyBorder="1"/>
    <xf numFmtId="165" fontId="0" fillId="0" borderId="3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0" fontId="7" fillId="0" borderId="0" xfId="0" applyNumberFormat="1" applyFont="1"/>
  </cellXfs>
  <cellStyles count="1">
    <cellStyle name="Normal" xfId="0" builtinId="0"/>
  </cellStyles>
  <dxfs count="90">
    <dxf>
      <font>
        <b/>
        <i val="0"/>
      </font>
      <fill>
        <patternFill>
          <bgColor rgb="FFD6C1FF"/>
        </patternFill>
      </fill>
    </dxf>
    <dxf>
      <font>
        <b/>
        <i val="0"/>
      </font>
      <fill>
        <patternFill>
          <bgColor theme="7"/>
        </patternFill>
      </fill>
    </dxf>
    <dxf>
      <font>
        <color theme="0" tint="-0.24994659260841701"/>
      </font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rgb="FFD6C1FF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70" formatCode="#,##0.0000000"/>
    </dxf>
    <dxf>
      <numFmt numFmtId="3" formatCode="#,##0"/>
    </dxf>
    <dxf>
      <numFmt numFmtId="3" formatCode="#,##0"/>
    </dxf>
    <dxf>
      <numFmt numFmtId="166" formatCode="0.00\ \F"/>
      <alignment horizontal="right" vertical="bottom" textRotation="0" wrapText="0" indent="0" justifyLastLine="0" shrinkToFit="0" readingOrder="0"/>
    </dxf>
    <dxf>
      <numFmt numFmtId="13" formatCode="0%"/>
    </dxf>
    <dxf>
      <numFmt numFmtId="168" formatCode="0.00\ \A"/>
    </dxf>
    <dxf>
      <numFmt numFmtId="167" formatCode="0.00\ \V"/>
    </dxf>
    <dxf>
      <numFmt numFmtId="0" formatCode="General"/>
    </dxf>
    <dxf>
      <numFmt numFmtId="169" formatCode="h:mm:ss.000;@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5" formatCode="00"/>
      <alignment horizontal="right" vertical="bottom" textRotation="0" wrapText="0" indent="0" justifyLastLine="0" shrinkToFit="0" readingOrder="0"/>
    </dxf>
    <dxf>
      <numFmt numFmtId="165" formatCode="00"/>
      <alignment horizontal="right" vertical="bottom" textRotation="0" wrapText="0" indent="0" justifyLastLine="0" shrinkToFit="0" readingOrder="0"/>
    </dxf>
    <dxf>
      <numFmt numFmtId="165" formatCode="00"/>
      <alignment horizontal="right" vertical="bottom" textRotation="0" wrapText="0" indent="0" justifyLastLine="0" shrinkToFit="0" readingOrder="0"/>
    </dxf>
    <dxf>
      <numFmt numFmtId="165" formatCode="00"/>
      <alignment horizontal="right" vertical="bottom" textRotation="0" wrapText="0" indent="0" justifyLastLine="0" shrinkToFit="0" readingOrder="0"/>
    </dxf>
    <dxf>
      <numFmt numFmtId="165" formatCode="00"/>
      <alignment horizontal="right" vertical="bottom" textRotation="0" wrapText="0" indent="0" justifyLastLine="0" shrinkToFit="0" readingOrder="0"/>
    </dxf>
    <dxf>
      <numFmt numFmtId="165" formatCode="00"/>
      <alignment horizontal="right" vertical="bottom" textRotation="0" wrapText="0" indent="0" justifyLastLine="0" shrinkToFit="0" readingOrder="0"/>
    </dxf>
    <dxf>
      <numFmt numFmtId="165" formatCode="00"/>
      <alignment horizontal="right" vertical="bottom" textRotation="0" wrapText="0" indent="0" justifyLastLine="0" shrinkToFit="0" readingOrder="0"/>
    </dxf>
    <dxf>
      <numFmt numFmtId="165" formatCode="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alignment horizontal="right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6C1FF"/>
      <color rgb="FFCC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S73R</a:t>
            </a:r>
            <a:r>
              <a:rPr lang="en-US" baseline="0"/>
              <a:t> batt V,A last 10 m of charge cycle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'Trace postproc'!$AQ$4</c:f>
              <c:strCache>
                <c:ptCount val="1"/>
                <c:pt idx="0">
                  <c:v>Batt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'Trace postproc'!$AO$5:$AO$968</c:f>
              <c:numCache>
                <c:formatCode>h:mm:ss.000;@</c:formatCode>
                <c:ptCount val="964"/>
                <c:pt idx="0">
                  <c:v>0</c:v>
                </c:pt>
                <c:pt idx="1">
                  <c:v>6.1342592592589441E-7</c:v>
                </c:pt>
                <c:pt idx="2">
                  <c:v>1.238425925925918E-6</c:v>
                </c:pt>
                <c:pt idx="3">
                  <c:v>1.8634259259258595E-6</c:v>
                </c:pt>
                <c:pt idx="4">
                  <c:v>2.4768518518518359E-6</c:v>
                </c:pt>
                <c:pt idx="5">
                  <c:v>3.0555555555555069E-6</c:v>
                </c:pt>
                <c:pt idx="6">
                  <c:v>3.6689814814814836E-6</c:v>
                </c:pt>
                <c:pt idx="7">
                  <c:v>4.2824074074073781E-6</c:v>
                </c:pt>
                <c:pt idx="8">
                  <c:v>4.9074074074074009E-6</c:v>
                </c:pt>
                <c:pt idx="9">
                  <c:v>5.5092592592592485E-6</c:v>
                </c:pt>
                <c:pt idx="10">
                  <c:v>6.1226851851851434E-6</c:v>
                </c:pt>
                <c:pt idx="11">
                  <c:v>6.7476851851851679E-6</c:v>
                </c:pt>
                <c:pt idx="12">
                  <c:v>7.3611111111110603E-6</c:v>
                </c:pt>
                <c:pt idx="13">
                  <c:v>7.9745370370370383E-6</c:v>
                </c:pt>
                <c:pt idx="14">
                  <c:v>8.5879629629629323E-6</c:v>
                </c:pt>
                <c:pt idx="15">
                  <c:v>9.2013888888888264E-6</c:v>
                </c:pt>
                <c:pt idx="16">
                  <c:v>9.8148148148148018E-6</c:v>
                </c:pt>
                <c:pt idx="17">
                  <c:v>1.0428240740740698E-5</c:v>
                </c:pt>
                <c:pt idx="18">
                  <c:v>1.1041666666666675E-5</c:v>
                </c:pt>
                <c:pt idx="19">
                  <c:v>1.1666666666666615E-5</c:v>
                </c:pt>
                <c:pt idx="20">
                  <c:v>1.2280092592592592E-5</c:v>
                </c:pt>
                <c:pt idx="21">
                  <c:v>1.2893518518518487E-5</c:v>
                </c:pt>
                <c:pt idx="22">
                  <c:v>1.3495370370370336E-5</c:v>
                </c:pt>
                <c:pt idx="23">
                  <c:v>1.410879629629623E-5</c:v>
                </c:pt>
                <c:pt idx="24">
                  <c:v>1.4733796296296252E-5</c:v>
                </c:pt>
                <c:pt idx="25">
                  <c:v>1.5347222222222229E-5</c:v>
                </c:pt>
                <c:pt idx="26">
                  <c:v>1.5960648148148121E-5</c:v>
                </c:pt>
                <c:pt idx="27">
                  <c:v>1.6574074074074017E-5</c:v>
                </c:pt>
                <c:pt idx="28">
                  <c:v>1.7199074074074039E-5</c:v>
                </c:pt>
                <c:pt idx="29">
                  <c:v>1.7800925925925887E-5</c:v>
                </c:pt>
                <c:pt idx="30">
                  <c:v>1.8414351851851864E-5</c:v>
                </c:pt>
                <c:pt idx="31">
                  <c:v>1.902777777777776E-5</c:v>
                </c:pt>
                <c:pt idx="32">
                  <c:v>1.9652777777777782E-5</c:v>
                </c:pt>
                <c:pt idx="33">
                  <c:v>2.0266203703703677E-5</c:v>
                </c:pt>
                <c:pt idx="34">
                  <c:v>2.0879629629629573E-5</c:v>
                </c:pt>
                <c:pt idx="35">
                  <c:v>2.1481481481481417E-5</c:v>
                </c:pt>
                <c:pt idx="36">
                  <c:v>2.2106481481481443E-5</c:v>
                </c:pt>
                <c:pt idx="37">
                  <c:v>2.271990740740742E-5</c:v>
                </c:pt>
                <c:pt idx="38">
                  <c:v>2.3333333333333312E-5</c:v>
                </c:pt>
                <c:pt idx="39">
                  <c:v>2.3946759259259211E-5</c:v>
                </c:pt>
                <c:pt idx="40">
                  <c:v>2.3969907407407382E-5</c:v>
                </c:pt>
                <c:pt idx="41">
                  <c:v>2.4571759259259233E-5</c:v>
                </c:pt>
                <c:pt idx="42">
                  <c:v>2.5185185185185122E-5</c:v>
                </c:pt>
                <c:pt idx="43">
                  <c:v>2.5787037037036973E-5</c:v>
                </c:pt>
                <c:pt idx="44">
                  <c:v>2.640046296296295E-5</c:v>
                </c:pt>
                <c:pt idx="45">
                  <c:v>2.7025462962962976E-5</c:v>
                </c:pt>
                <c:pt idx="46">
                  <c:v>2.7638888888888868E-5</c:v>
                </c:pt>
                <c:pt idx="47">
                  <c:v>2.8252314814814764E-5</c:v>
                </c:pt>
                <c:pt idx="48">
                  <c:v>2.8865740740740738E-5</c:v>
                </c:pt>
                <c:pt idx="49">
                  <c:v>2.9490740740740678E-5</c:v>
                </c:pt>
                <c:pt idx="50">
                  <c:v>3.0092592592592529E-5</c:v>
                </c:pt>
                <c:pt idx="51">
                  <c:v>3.0706018518518506E-5</c:v>
                </c:pt>
                <c:pt idx="52">
                  <c:v>3.1319444444444399E-5</c:v>
                </c:pt>
                <c:pt idx="53">
                  <c:v>3.1944444444444421E-5</c:v>
                </c:pt>
                <c:pt idx="54">
                  <c:v>3.2557870370370313E-5</c:v>
                </c:pt>
                <c:pt idx="55">
                  <c:v>3.3171296296296287E-5</c:v>
                </c:pt>
                <c:pt idx="56">
                  <c:v>3.3784722222222186E-5</c:v>
                </c:pt>
                <c:pt idx="57">
                  <c:v>3.4398148148148078E-5</c:v>
                </c:pt>
                <c:pt idx="58">
                  <c:v>3.5011574074074059E-5</c:v>
                </c:pt>
                <c:pt idx="59">
                  <c:v>3.5624999999999951E-5</c:v>
                </c:pt>
                <c:pt idx="60">
                  <c:v>3.6238425925925932E-5</c:v>
                </c:pt>
                <c:pt idx="61">
                  <c:v>3.6273148148148151E-5</c:v>
                </c:pt>
                <c:pt idx="62">
                  <c:v>3.6296296296296247E-5</c:v>
                </c:pt>
                <c:pt idx="63">
                  <c:v>3.6331018518518467E-5</c:v>
                </c:pt>
                <c:pt idx="64">
                  <c:v>3.6863425925925872E-5</c:v>
                </c:pt>
                <c:pt idx="65">
                  <c:v>3.7476851851851846E-5</c:v>
                </c:pt>
                <c:pt idx="66">
                  <c:v>3.8090277777777738E-5</c:v>
                </c:pt>
                <c:pt idx="67">
                  <c:v>3.8692129629629589E-5</c:v>
                </c:pt>
                <c:pt idx="68">
                  <c:v>3.9317129629629611E-5</c:v>
                </c:pt>
                <c:pt idx="69">
                  <c:v>3.9930555555555504E-5</c:v>
                </c:pt>
                <c:pt idx="70">
                  <c:v>4.0543981481481484E-5</c:v>
                </c:pt>
                <c:pt idx="71">
                  <c:v>4.1157407407407377E-5</c:v>
                </c:pt>
                <c:pt idx="72">
                  <c:v>4.1782407407407399E-5</c:v>
                </c:pt>
                <c:pt idx="73">
                  <c:v>4.2384259259259243E-5</c:v>
                </c:pt>
                <c:pt idx="74">
                  <c:v>4.2997685185185142E-5</c:v>
                </c:pt>
                <c:pt idx="75">
                  <c:v>4.3611111111111122E-5</c:v>
                </c:pt>
                <c:pt idx="76">
                  <c:v>4.4224537037037015E-5</c:v>
                </c:pt>
                <c:pt idx="77">
                  <c:v>4.4849537037037043E-5</c:v>
                </c:pt>
                <c:pt idx="78">
                  <c:v>4.5462962962962922E-5</c:v>
                </c:pt>
                <c:pt idx="79">
                  <c:v>4.6076388888888822E-5</c:v>
                </c:pt>
                <c:pt idx="80">
                  <c:v>4.6689814814814802E-5</c:v>
                </c:pt>
                <c:pt idx="81">
                  <c:v>4.7303240740740694E-5</c:v>
                </c:pt>
                <c:pt idx="82">
                  <c:v>4.7916666666666675E-5</c:v>
                </c:pt>
                <c:pt idx="83">
                  <c:v>4.8530092592592574E-5</c:v>
                </c:pt>
                <c:pt idx="84">
                  <c:v>4.8564814814814793E-5</c:v>
                </c:pt>
                <c:pt idx="85">
                  <c:v>4.8587962962962971E-5</c:v>
                </c:pt>
                <c:pt idx="86">
                  <c:v>4.862268518518519E-5</c:v>
                </c:pt>
                <c:pt idx="87">
                  <c:v>4.8645833333333287E-5</c:v>
                </c:pt>
                <c:pt idx="88">
                  <c:v>4.9143518518518466E-5</c:v>
                </c:pt>
                <c:pt idx="89">
                  <c:v>4.9768518518518482E-5</c:v>
                </c:pt>
                <c:pt idx="90">
                  <c:v>5.0381944444444374E-5</c:v>
                </c:pt>
                <c:pt idx="91">
                  <c:v>5.0983796296296225E-5</c:v>
                </c:pt>
                <c:pt idx="92">
                  <c:v>5.1597222222222212E-5</c:v>
                </c:pt>
                <c:pt idx="93">
                  <c:v>5.2222222222222221E-5</c:v>
                </c:pt>
                <c:pt idx="94">
                  <c:v>5.283564814814812E-5</c:v>
                </c:pt>
                <c:pt idx="95">
                  <c:v>5.3449074074074012E-5</c:v>
                </c:pt>
                <c:pt idx="96">
                  <c:v>5.4062499999999993E-5</c:v>
                </c:pt>
                <c:pt idx="97">
                  <c:v>5.4687499999999933E-5</c:v>
                </c:pt>
                <c:pt idx="98">
                  <c:v>5.5300925925925907E-5</c:v>
                </c:pt>
                <c:pt idx="99">
                  <c:v>5.5902777777777758E-5</c:v>
                </c:pt>
                <c:pt idx="100">
                  <c:v>5.651620370370365E-5</c:v>
                </c:pt>
                <c:pt idx="101">
                  <c:v>5.7141203703703672E-5</c:v>
                </c:pt>
                <c:pt idx="102">
                  <c:v>5.7754629629629572E-5</c:v>
                </c:pt>
                <c:pt idx="103">
                  <c:v>5.8368055555555545E-5</c:v>
                </c:pt>
                <c:pt idx="104">
                  <c:v>5.8981481481481444E-5</c:v>
                </c:pt>
                <c:pt idx="105">
                  <c:v>5.9594907407407411E-5</c:v>
                </c:pt>
                <c:pt idx="106">
                  <c:v>6.0208333333333311E-5</c:v>
                </c:pt>
                <c:pt idx="107">
                  <c:v>6.082175925925921E-5</c:v>
                </c:pt>
                <c:pt idx="108">
                  <c:v>6.143518518518519E-5</c:v>
                </c:pt>
                <c:pt idx="109">
                  <c:v>6.2060185185185124E-5</c:v>
                </c:pt>
                <c:pt idx="110">
                  <c:v>6.2673611111111098E-5</c:v>
                </c:pt>
                <c:pt idx="111">
                  <c:v>6.3287037037037004E-5</c:v>
                </c:pt>
                <c:pt idx="112">
                  <c:v>6.3900462962962964E-5</c:v>
                </c:pt>
                <c:pt idx="113">
                  <c:v>6.451388888888887E-5</c:v>
                </c:pt>
                <c:pt idx="114">
                  <c:v>6.5127314814814762E-5</c:v>
                </c:pt>
                <c:pt idx="115">
                  <c:v>6.5740740740740736E-5</c:v>
                </c:pt>
                <c:pt idx="116">
                  <c:v>6.6354166666666642E-5</c:v>
                </c:pt>
                <c:pt idx="117">
                  <c:v>6.6979166666666657E-5</c:v>
                </c:pt>
                <c:pt idx="118">
                  <c:v>6.759259259259255E-5</c:v>
                </c:pt>
                <c:pt idx="119">
                  <c:v>6.8194444444444387E-5</c:v>
                </c:pt>
                <c:pt idx="120">
                  <c:v>6.8807870370370374E-5</c:v>
                </c:pt>
                <c:pt idx="121">
                  <c:v>6.9432870370370322E-5</c:v>
                </c:pt>
                <c:pt idx="122">
                  <c:v>7.0046296296296295E-5</c:v>
                </c:pt>
                <c:pt idx="123">
                  <c:v>7.0659722222222188E-5</c:v>
                </c:pt>
                <c:pt idx="124">
                  <c:v>7.127314814814808E-5</c:v>
                </c:pt>
                <c:pt idx="125">
                  <c:v>7.1886574074074054E-5</c:v>
                </c:pt>
                <c:pt idx="126">
                  <c:v>7.2499999999999946E-5</c:v>
                </c:pt>
                <c:pt idx="127">
                  <c:v>7.3113425925925933E-5</c:v>
                </c:pt>
                <c:pt idx="128">
                  <c:v>7.3148148148148153E-5</c:v>
                </c:pt>
                <c:pt idx="129">
                  <c:v>7.3171296296296249E-5</c:v>
                </c:pt>
                <c:pt idx="130">
                  <c:v>7.3206018518518469E-5</c:v>
                </c:pt>
                <c:pt idx="131">
                  <c:v>7.3240740740740701E-5</c:v>
                </c:pt>
                <c:pt idx="132">
                  <c:v>7.3726851851851826E-5</c:v>
                </c:pt>
                <c:pt idx="133">
                  <c:v>7.4340277777777718E-5</c:v>
                </c:pt>
                <c:pt idx="134">
                  <c:v>7.4965277777777733E-5</c:v>
                </c:pt>
                <c:pt idx="135">
                  <c:v>7.5578703703703639E-5</c:v>
                </c:pt>
                <c:pt idx="136">
                  <c:v>7.6192129629629613E-5</c:v>
                </c:pt>
                <c:pt idx="137">
                  <c:v>7.6793981481481464E-5</c:v>
                </c:pt>
                <c:pt idx="138">
                  <c:v>7.7418981481481493E-5</c:v>
                </c:pt>
                <c:pt idx="139">
                  <c:v>7.8032407407407385E-5</c:v>
                </c:pt>
                <c:pt idx="140">
                  <c:v>7.8645833333333264E-5</c:v>
                </c:pt>
                <c:pt idx="141">
                  <c:v>7.9259259259259251E-5</c:v>
                </c:pt>
                <c:pt idx="142">
                  <c:v>7.9884259259259267E-5</c:v>
                </c:pt>
                <c:pt idx="143">
                  <c:v>8.0497685185185172E-5</c:v>
                </c:pt>
                <c:pt idx="144">
                  <c:v>8.1111111111111065E-5</c:v>
                </c:pt>
                <c:pt idx="145">
                  <c:v>8.1712962962962902E-5</c:v>
                </c:pt>
                <c:pt idx="146">
                  <c:v>8.2337962962962931E-5</c:v>
                </c:pt>
                <c:pt idx="147">
                  <c:v>8.2951388888888823E-5</c:v>
                </c:pt>
                <c:pt idx="148">
                  <c:v>8.3564814814814797E-5</c:v>
                </c:pt>
                <c:pt idx="149">
                  <c:v>8.4178240740740689E-5</c:v>
                </c:pt>
                <c:pt idx="150">
                  <c:v>8.4803240740740718E-5</c:v>
                </c:pt>
                <c:pt idx="151">
                  <c:v>8.5405092592592556E-5</c:v>
                </c:pt>
                <c:pt idx="152">
                  <c:v>8.6030092592592584E-5</c:v>
                </c:pt>
                <c:pt idx="153">
                  <c:v>8.664351851851849E-5</c:v>
                </c:pt>
                <c:pt idx="154">
                  <c:v>8.7268518518518519E-5</c:v>
                </c:pt>
                <c:pt idx="155">
                  <c:v>8.7870370370370356E-5</c:v>
                </c:pt>
                <c:pt idx="156">
                  <c:v>8.8483796296296249E-5</c:v>
                </c:pt>
                <c:pt idx="157">
                  <c:v>8.9108796296296278E-5</c:v>
                </c:pt>
                <c:pt idx="158">
                  <c:v>8.9733796296296306E-5</c:v>
                </c:pt>
                <c:pt idx="159">
                  <c:v>9.0347222222222199E-5</c:v>
                </c:pt>
                <c:pt idx="160">
                  <c:v>9.0937499999999981E-5</c:v>
                </c:pt>
                <c:pt idx="161">
                  <c:v>9.1550925925925873E-5</c:v>
                </c:pt>
                <c:pt idx="162">
                  <c:v>9.219907407407408E-5</c:v>
                </c:pt>
                <c:pt idx="163">
                  <c:v>9.2800925925925931E-5</c:v>
                </c:pt>
                <c:pt idx="164">
                  <c:v>9.3414351851851837E-5</c:v>
                </c:pt>
                <c:pt idx="165">
                  <c:v>9.4004629629629633E-5</c:v>
                </c:pt>
                <c:pt idx="166">
                  <c:v>9.462962962962958E-5</c:v>
                </c:pt>
                <c:pt idx="167">
                  <c:v>9.5266203703703637E-5</c:v>
                </c:pt>
                <c:pt idx="168">
                  <c:v>9.5879629629629611E-5</c:v>
                </c:pt>
                <c:pt idx="169">
                  <c:v>9.6493055555555503E-5</c:v>
                </c:pt>
                <c:pt idx="170">
                  <c:v>9.7094907407407354E-5</c:v>
                </c:pt>
                <c:pt idx="171">
                  <c:v>9.7696759259259191E-5</c:v>
                </c:pt>
                <c:pt idx="172">
                  <c:v>9.7731481481481424E-5</c:v>
                </c:pt>
                <c:pt idx="173">
                  <c:v>9.7766203703703657E-5</c:v>
                </c:pt>
                <c:pt idx="174">
                  <c:v>9.7789351851851835E-5</c:v>
                </c:pt>
                <c:pt idx="175">
                  <c:v>9.7824074074074054E-5</c:v>
                </c:pt>
                <c:pt idx="176">
                  <c:v>9.8344907407407411E-5</c:v>
                </c:pt>
                <c:pt idx="177">
                  <c:v>9.8923611111111057E-5</c:v>
                </c:pt>
                <c:pt idx="178">
                  <c:v>9.9537037037036963E-5</c:v>
                </c:pt>
                <c:pt idx="179">
                  <c:v>1.0016203703703699E-4</c:v>
                </c:pt>
                <c:pt idx="180">
                  <c:v>1.0077546296296298E-4</c:v>
                </c:pt>
                <c:pt idx="181">
                  <c:v>1.0137731481481482E-4</c:v>
                </c:pt>
                <c:pt idx="182">
                  <c:v>1.0200231481481476E-4</c:v>
                </c:pt>
                <c:pt idx="183">
                  <c:v>1.0261574074074074E-4</c:v>
                </c:pt>
                <c:pt idx="184">
                  <c:v>1.0322916666666663E-4</c:v>
                </c:pt>
                <c:pt idx="185">
                  <c:v>1.0384259259259254E-4</c:v>
                </c:pt>
                <c:pt idx="186">
                  <c:v>1.044560185185185E-4</c:v>
                </c:pt>
                <c:pt idx="187">
                  <c:v>1.0508101851851853E-4</c:v>
                </c:pt>
                <c:pt idx="188">
                  <c:v>1.0569444444444443E-4</c:v>
                </c:pt>
                <c:pt idx="189">
                  <c:v>1.0629629629629627E-4</c:v>
                </c:pt>
                <c:pt idx="190">
                  <c:v>1.0690972222222216E-4</c:v>
                </c:pt>
                <c:pt idx="191">
                  <c:v>1.0753472222222219E-4</c:v>
                </c:pt>
                <c:pt idx="192">
                  <c:v>1.0814814814814807E-4</c:v>
                </c:pt>
                <c:pt idx="193">
                  <c:v>1.0876157407407407E-4</c:v>
                </c:pt>
                <c:pt idx="194">
                  <c:v>1.0937499999999993E-4</c:v>
                </c:pt>
                <c:pt idx="195">
                  <c:v>1.0999999999999996E-4</c:v>
                </c:pt>
                <c:pt idx="196">
                  <c:v>1.1002314814814815E-4</c:v>
                </c:pt>
                <c:pt idx="197">
                  <c:v>1.1005787037037037E-4</c:v>
                </c:pt>
                <c:pt idx="198">
                  <c:v>1.1008101851851846E-4</c:v>
                </c:pt>
                <c:pt idx="199">
                  <c:v>1.1061342592592586E-4</c:v>
                </c:pt>
                <c:pt idx="200">
                  <c:v>1.1121527777777772E-4</c:v>
                </c:pt>
                <c:pt idx="201">
                  <c:v>1.1182870370370368E-4</c:v>
                </c:pt>
                <c:pt idx="202">
                  <c:v>1.1245370370370371E-4</c:v>
                </c:pt>
                <c:pt idx="203">
                  <c:v>1.1306712962962961E-4</c:v>
                </c:pt>
                <c:pt idx="204">
                  <c:v>1.1368055555555551E-4</c:v>
                </c:pt>
                <c:pt idx="205">
                  <c:v>1.1429398148148148E-4</c:v>
                </c:pt>
                <c:pt idx="206">
                  <c:v>1.1490740740740737E-4</c:v>
                </c:pt>
                <c:pt idx="207">
                  <c:v>1.1552083333333327E-4</c:v>
                </c:pt>
                <c:pt idx="208">
                  <c:v>1.1613425925925924E-4</c:v>
                </c:pt>
                <c:pt idx="209">
                  <c:v>1.1674768518518513E-4</c:v>
                </c:pt>
                <c:pt idx="210">
                  <c:v>1.1737268518518516E-4</c:v>
                </c:pt>
                <c:pt idx="211">
                  <c:v>1.1798611111111104E-4</c:v>
                </c:pt>
                <c:pt idx="212">
                  <c:v>1.1858796296296292E-4</c:v>
                </c:pt>
                <c:pt idx="213">
                  <c:v>1.1920138888888889E-4</c:v>
                </c:pt>
                <c:pt idx="214">
                  <c:v>1.1982638888888883E-4</c:v>
                </c:pt>
                <c:pt idx="215">
                  <c:v>1.204398148148148E-4</c:v>
                </c:pt>
                <c:pt idx="216">
                  <c:v>1.2105324074074069E-4</c:v>
                </c:pt>
                <c:pt idx="217">
                  <c:v>1.2166666666666667E-4</c:v>
                </c:pt>
                <c:pt idx="218">
                  <c:v>1.2229166666666663E-4</c:v>
                </c:pt>
                <c:pt idx="219">
                  <c:v>1.2231481481481479E-4</c:v>
                </c:pt>
                <c:pt idx="220">
                  <c:v>1.2290509259259259E-4</c:v>
                </c:pt>
                <c:pt idx="221">
                  <c:v>1.2350694444444442E-4</c:v>
                </c:pt>
                <c:pt idx="222">
                  <c:v>1.2412037037037033E-4</c:v>
                </c:pt>
                <c:pt idx="223">
                  <c:v>1.2474537037037036E-4</c:v>
                </c:pt>
                <c:pt idx="224">
                  <c:v>1.2535879629629624E-4</c:v>
                </c:pt>
                <c:pt idx="225">
                  <c:v>1.2597222222222222E-4</c:v>
                </c:pt>
                <c:pt idx="226">
                  <c:v>1.2658564814814813E-4</c:v>
                </c:pt>
                <c:pt idx="227">
                  <c:v>1.2718749999999997E-4</c:v>
                </c:pt>
                <c:pt idx="228">
                  <c:v>1.278125E-4</c:v>
                </c:pt>
                <c:pt idx="229">
                  <c:v>1.284259259259259E-4</c:v>
                </c:pt>
                <c:pt idx="230">
                  <c:v>1.2903935185185178E-4</c:v>
                </c:pt>
                <c:pt idx="231">
                  <c:v>1.2965277777777777E-4</c:v>
                </c:pt>
                <c:pt idx="232">
                  <c:v>1.302777777777778E-4</c:v>
                </c:pt>
                <c:pt idx="233">
                  <c:v>1.3089120370370368E-4</c:v>
                </c:pt>
                <c:pt idx="234">
                  <c:v>1.3150462962962955E-4</c:v>
                </c:pt>
                <c:pt idx="235">
                  <c:v>1.3210648148148139E-4</c:v>
                </c:pt>
                <c:pt idx="236">
                  <c:v>1.3273148148148142E-4</c:v>
                </c:pt>
                <c:pt idx="237">
                  <c:v>1.3334490740740741E-4</c:v>
                </c:pt>
                <c:pt idx="238">
                  <c:v>1.3395833333333331E-4</c:v>
                </c:pt>
                <c:pt idx="239">
                  <c:v>1.3457175925925922E-4</c:v>
                </c:pt>
                <c:pt idx="240">
                  <c:v>1.3519675925925922E-4</c:v>
                </c:pt>
                <c:pt idx="241">
                  <c:v>1.3579861111111109E-4</c:v>
                </c:pt>
                <c:pt idx="242">
                  <c:v>1.3641203703703697E-4</c:v>
                </c:pt>
                <c:pt idx="243">
                  <c:v>1.3702546296296295E-4</c:v>
                </c:pt>
                <c:pt idx="244">
                  <c:v>1.3765046296296298E-4</c:v>
                </c:pt>
                <c:pt idx="245">
                  <c:v>1.3826388888888886E-4</c:v>
                </c:pt>
                <c:pt idx="246">
                  <c:v>1.3887731481481477E-4</c:v>
                </c:pt>
                <c:pt idx="247">
                  <c:v>1.3949074074074073E-4</c:v>
                </c:pt>
                <c:pt idx="248">
                  <c:v>1.4011574074074067E-4</c:v>
                </c:pt>
                <c:pt idx="249">
                  <c:v>1.4071759259259254E-4</c:v>
                </c:pt>
                <c:pt idx="250">
                  <c:v>1.4133101851851853E-4</c:v>
                </c:pt>
                <c:pt idx="251">
                  <c:v>1.419444444444444E-4</c:v>
                </c:pt>
                <c:pt idx="252">
                  <c:v>1.4256944444444441E-4</c:v>
                </c:pt>
                <c:pt idx="253">
                  <c:v>1.4318287037037031E-4</c:v>
                </c:pt>
                <c:pt idx="254">
                  <c:v>1.437962962962963E-4</c:v>
                </c:pt>
                <c:pt idx="255">
                  <c:v>1.4439814814814814E-4</c:v>
                </c:pt>
                <c:pt idx="256">
                  <c:v>1.4502314814814808E-4</c:v>
                </c:pt>
                <c:pt idx="257">
                  <c:v>1.4563657407407404E-4</c:v>
                </c:pt>
                <c:pt idx="258">
                  <c:v>1.4625000000000003E-4</c:v>
                </c:pt>
                <c:pt idx="259">
                  <c:v>1.4686342592592591E-4</c:v>
                </c:pt>
                <c:pt idx="260">
                  <c:v>1.4688657407407405E-4</c:v>
                </c:pt>
                <c:pt idx="261">
                  <c:v>1.4692129629629625E-4</c:v>
                </c:pt>
                <c:pt idx="262">
                  <c:v>1.4696759259259261E-4</c:v>
                </c:pt>
                <c:pt idx="263">
                  <c:v>1.4699074074074069E-4</c:v>
                </c:pt>
                <c:pt idx="264">
                  <c:v>1.4702546296296292E-4</c:v>
                </c:pt>
                <c:pt idx="265">
                  <c:v>1.4704861111111101E-4</c:v>
                </c:pt>
                <c:pt idx="266">
                  <c:v>1.4708333333333324E-4</c:v>
                </c:pt>
                <c:pt idx="267">
                  <c:v>1.4748842592592594E-4</c:v>
                </c:pt>
                <c:pt idx="268">
                  <c:v>1.4809027777777772E-4</c:v>
                </c:pt>
                <c:pt idx="269">
                  <c:v>1.4871527777777775E-4</c:v>
                </c:pt>
                <c:pt idx="270">
                  <c:v>1.4931712962962967E-4</c:v>
                </c:pt>
                <c:pt idx="271">
                  <c:v>1.4994212962962951E-4</c:v>
                </c:pt>
                <c:pt idx="272">
                  <c:v>1.505555555555556E-4</c:v>
                </c:pt>
                <c:pt idx="273">
                  <c:v>1.5116898148148148E-4</c:v>
                </c:pt>
                <c:pt idx="274">
                  <c:v>1.5178240740740739E-4</c:v>
                </c:pt>
                <c:pt idx="275">
                  <c:v>1.5240740740740739E-4</c:v>
                </c:pt>
                <c:pt idx="276">
                  <c:v>1.5300925925925917E-4</c:v>
                </c:pt>
                <c:pt idx="277">
                  <c:v>1.5362268518518522E-4</c:v>
                </c:pt>
                <c:pt idx="278">
                  <c:v>1.5423611111111112E-4</c:v>
                </c:pt>
                <c:pt idx="279">
                  <c:v>1.54849537037037E-4</c:v>
                </c:pt>
                <c:pt idx="280">
                  <c:v>1.5547453703703703E-4</c:v>
                </c:pt>
                <c:pt idx="281">
                  <c:v>1.5608796296296293E-4</c:v>
                </c:pt>
                <c:pt idx="282">
                  <c:v>1.5668981481481488E-4</c:v>
                </c:pt>
                <c:pt idx="283">
                  <c:v>1.5730324074074076E-4</c:v>
                </c:pt>
                <c:pt idx="284">
                  <c:v>1.5792824074074079E-4</c:v>
                </c:pt>
                <c:pt idx="285">
                  <c:v>1.5854166666666667E-4</c:v>
                </c:pt>
                <c:pt idx="286">
                  <c:v>1.5915509259259257E-4</c:v>
                </c:pt>
                <c:pt idx="287">
                  <c:v>1.5976851851851848E-4</c:v>
                </c:pt>
                <c:pt idx="288">
                  <c:v>1.6039351851851851E-4</c:v>
                </c:pt>
                <c:pt idx="289">
                  <c:v>1.6100694444444439E-4</c:v>
                </c:pt>
                <c:pt idx="290">
                  <c:v>1.6160879629629631E-4</c:v>
                </c:pt>
                <c:pt idx="291">
                  <c:v>1.6222222222222221E-4</c:v>
                </c:pt>
                <c:pt idx="292">
                  <c:v>1.6284722222222224E-4</c:v>
                </c:pt>
                <c:pt idx="293">
                  <c:v>1.6346064814814815E-4</c:v>
                </c:pt>
                <c:pt idx="294">
                  <c:v>1.64074074074074E-4</c:v>
                </c:pt>
                <c:pt idx="295">
                  <c:v>1.646874999999999E-4</c:v>
                </c:pt>
                <c:pt idx="296">
                  <c:v>1.6530092592592597E-4</c:v>
                </c:pt>
                <c:pt idx="297">
                  <c:v>1.6591435185185188E-4</c:v>
                </c:pt>
                <c:pt idx="298">
                  <c:v>1.6652777777777773E-4</c:v>
                </c:pt>
                <c:pt idx="299">
                  <c:v>1.6714120370370364E-4</c:v>
                </c:pt>
                <c:pt idx="300">
                  <c:v>1.6776620370370369E-4</c:v>
                </c:pt>
                <c:pt idx="301">
                  <c:v>1.6837962962962957E-4</c:v>
                </c:pt>
                <c:pt idx="302">
                  <c:v>1.6898148148148152E-4</c:v>
                </c:pt>
                <c:pt idx="303">
                  <c:v>1.6959490740740739E-4</c:v>
                </c:pt>
                <c:pt idx="304">
                  <c:v>1.7021990740740742E-4</c:v>
                </c:pt>
                <c:pt idx="305">
                  <c:v>1.708333333333333E-4</c:v>
                </c:pt>
                <c:pt idx="306">
                  <c:v>1.7144675925925921E-4</c:v>
                </c:pt>
                <c:pt idx="307">
                  <c:v>1.7146990740740748E-4</c:v>
                </c:pt>
                <c:pt idx="308">
                  <c:v>1.7206018518518511E-4</c:v>
                </c:pt>
                <c:pt idx="309">
                  <c:v>1.7268518518518512E-4</c:v>
                </c:pt>
                <c:pt idx="310">
                  <c:v>1.7329861111111102E-4</c:v>
                </c:pt>
                <c:pt idx="311">
                  <c:v>1.7390046296296294E-4</c:v>
                </c:pt>
                <c:pt idx="312">
                  <c:v>1.7451388888888885E-4</c:v>
                </c:pt>
                <c:pt idx="313">
                  <c:v>1.7513888888888888E-4</c:v>
                </c:pt>
                <c:pt idx="314">
                  <c:v>1.7575231481481478E-4</c:v>
                </c:pt>
                <c:pt idx="315">
                  <c:v>1.7636574074074069E-4</c:v>
                </c:pt>
                <c:pt idx="316">
                  <c:v>1.7697916666666673E-4</c:v>
                </c:pt>
                <c:pt idx="317">
                  <c:v>1.7760416666666659E-4</c:v>
                </c:pt>
                <c:pt idx="318">
                  <c:v>1.7821759259259264E-4</c:v>
                </c:pt>
                <c:pt idx="319">
                  <c:v>1.7881944444444442E-4</c:v>
                </c:pt>
                <c:pt idx="320">
                  <c:v>1.794328703703703E-4</c:v>
                </c:pt>
                <c:pt idx="321">
                  <c:v>1.8005787037037033E-4</c:v>
                </c:pt>
                <c:pt idx="322">
                  <c:v>1.8067129629629621E-4</c:v>
                </c:pt>
                <c:pt idx="323">
                  <c:v>1.8128472222222225E-4</c:v>
                </c:pt>
                <c:pt idx="324">
                  <c:v>1.8189814814814815E-4</c:v>
                </c:pt>
                <c:pt idx="325">
                  <c:v>1.8249999999999991E-4</c:v>
                </c:pt>
                <c:pt idx="326">
                  <c:v>1.8312499999999994E-4</c:v>
                </c:pt>
                <c:pt idx="327">
                  <c:v>1.8373842592592584E-4</c:v>
                </c:pt>
                <c:pt idx="328">
                  <c:v>1.8377314814814808E-4</c:v>
                </c:pt>
                <c:pt idx="329">
                  <c:v>1.8379629629629635E-4</c:v>
                </c:pt>
                <c:pt idx="330">
                  <c:v>1.8383101851851853E-4</c:v>
                </c:pt>
                <c:pt idx="331">
                  <c:v>1.8435185185185189E-4</c:v>
                </c:pt>
                <c:pt idx="332">
                  <c:v>1.8496527777777779E-4</c:v>
                </c:pt>
                <c:pt idx="333">
                  <c:v>1.8559027777777779E-4</c:v>
                </c:pt>
                <c:pt idx="334">
                  <c:v>1.862037037037037E-4</c:v>
                </c:pt>
                <c:pt idx="335">
                  <c:v>1.8681712962962958E-4</c:v>
                </c:pt>
                <c:pt idx="336">
                  <c:v>1.8743055555555548E-4</c:v>
                </c:pt>
                <c:pt idx="337">
                  <c:v>1.8804398148148139E-4</c:v>
                </c:pt>
                <c:pt idx="338">
                  <c:v>1.8865740740740727E-4</c:v>
                </c:pt>
                <c:pt idx="339">
                  <c:v>1.892824074074073E-4</c:v>
                </c:pt>
                <c:pt idx="340">
                  <c:v>1.8989583333333339E-4</c:v>
                </c:pt>
                <c:pt idx="341">
                  <c:v>1.9052083333333323E-4</c:v>
                </c:pt>
                <c:pt idx="342">
                  <c:v>1.9111111111111106E-4</c:v>
                </c:pt>
                <c:pt idx="343">
                  <c:v>1.917245370370371E-4</c:v>
                </c:pt>
                <c:pt idx="344">
                  <c:v>1.9234953703703696E-4</c:v>
                </c:pt>
                <c:pt idx="345">
                  <c:v>1.9297453703703699E-4</c:v>
                </c:pt>
                <c:pt idx="346">
                  <c:v>1.935879629629629E-4</c:v>
                </c:pt>
                <c:pt idx="347">
                  <c:v>1.9418981481481479E-4</c:v>
                </c:pt>
                <c:pt idx="348">
                  <c:v>1.9479166666666657E-4</c:v>
                </c:pt>
                <c:pt idx="349">
                  <c:v>1.9543981481481485E-4</c:v>
                </c:pt>
                <c:pt idx="350">
                  <c:v>1.9605324074074075E-4</c:v>
                </c:pt>
                <c:pt idx="351">
                  <c:v>1.9608796296296293E-4</c:v>
                </c:pt>
                <c:pt idx="352">
                  <c:v>1.9611111111111107E-4</c:v>
                </c:pt>
                <c:pt idx="353">
                  <c:v>1.961458333333333E-4</c:v>
                </c:pt>
                <c:pt idx="354">
                  <c:v>1.9616898148148138E-4</c:v>
                </c:pt>
                <c:pt idx="355">
                  <c:v>1.9666666666666663E-4</c:v>
                </c:pt>
                <c:pt idx="356">
                  <c:v>1.9725694444444443E-4</c:v>
                </c:pt>
                <c:pt idx="357">
                  <c:v>1.9788194444444446E-4</c:v>
                </c:pt>
                <c:pt idx="358">
                  <c:v>1.9851851851851844E-4</c:v>
                </c:pt>
                <c:pt idx="359">
                  <c:v>1.9913194444444435E-4</c:v>
                </c:pt>
                <c:pt idx="360">
                  <c:v>1.9974537037037039E-4</c:v>
                </c:pt>
                <c:pt idx="361">
                  <c:v>2.0033564814814819E-4</c:v>
                </c:pt>
                <c:pt idx="362">
                  <c:v>2.0094907407407409E-4</c:v>
                </c:pt>
                <c:pt idx="363">
                  <c:v>2.0159722222222223E-4</c:v>
                </c:pt>
                <c:pt idx="364">
                  <c:v>2.0217592592592588E-4</c:v>
                </c:pt>
                <c:pt idx="365">
                  <c:v>2.0280092592592591E-4</c:v>
                </c:pt>
                <c:pt idx="366">
                  <c:v>2.0340277777777764E-4</c:v>
                </c:pt>
                <c:pt idx="367">
                  <c:v>2.0401620370370376E-4</c:v>
                </c:pt>
                <c:pt idx="368">
                  <c:v>2.0462962962962967E-4</c:v>
                </c:pt>
                <c:pt idx="369">
                  <c:v>2.0525462962962967E-4</c:v>
                </c:pt>
                <c:pt idx="370">
                  <c:v>2.0586805555555557E-4</c:v>
                </c:pt>
                <c:pt idx="371">
                  <c:v>2.0648148148148145E-4</c:v>
                </c:pt>
                <c:pt idx="372">
                  <c:v>2.070833333333334E-4</c:v>
                </c:pt>
                <c:pt idx="373">
                  <c:v>2.0771990740740736E-4</c:v>
                </c:pt>
                <c:pt idx="374">
                  <c:v>2.0832175925925931E-4</c:v>
                </c:pt>
                <c:pt idx="375">
                  <c:v>2.0893518518518518E-4</c:v>
                </c:pt>
                <c:pt idx="376">
                  <c:v>2.0954861111111109E-4</c:v>
                </c:pt>
                <c:pt idx="377">
                  <c:v>2.1017361111111109E-4</c:v>
                </c:pt>
                <c:pt idx="378">
                  <c:v>2.10787037037037E-4</c:v>
                </c:pt>
                <c:pt idx="379">
                  <c:v>2.114004629629629E-4</c:v>
                </c:pt>
                <c:pt idx="380">
                  <c:v>2.1200231481481482E-4</c:v>
                </c:pt>
                <c:pt idx="381">
                  <c:v>2.1261574074074073E-4</c:v>
                </c:pt>
                <c:pt idx="382">
                  <c:v>2.1324074074074073E-4</c:v>
                </c:pt>
                <c:pt idx="383">
                  <c:v>2.1385416666666664E-4</c:v>
                </c:pt>
                <c:pt idx="384">
                  <c:v>2.1446759259259251E-4</c:v>
                </c:pt>
                <c:pt idx="385">
                  <c:v>2.1508101851851856E-4</c:v>
                </c:pt>
                <c:pt idx="386">
                  <c:v>2.1570601851851842E-4</c:v>
                </c:pt>
                <c:pt idx="387">
                  <c:v>2.1630787037037037E-4</c:v>
                </c:pt>
                <c:pt idx="388">
                  <c:v>2.1692129629629625E-4</c:v>
                </c:pt>
                <c:pt idx="389">
                  <c:v>2.1753472222222215E-4</c:v>
                </c:pt>
                <c:pt idx="390">
                  <c:v>2.1815972222222215E-4</c:v>
                </c:pt>
                <c:pt idx="391">
                  <c:v>2.1877314814814806E-4</c:v>
                </c:pt>
                <c:pt idx="392">
                  <c:v>2.1938657407407397E-4</c:v>
                </c:pt>
                <c:pt idx="393">
                  <c:v>2.2000000000000003E-4</c:v>
                </c:pt>
                <c:pt idx="394">
                  <c:v>2.2061342592592594E-4</c:v>
                </c:pt>
                <c:pt idx="395">
                  <c:v>2.2064814814814812E-4</c:v>
                </c:pt>
                <c:pt idx="396">
                  <c:v>2.2067129629629626E-4</c:v>
                </c:pt>
                <c:pt idx="397">
                  <c:v>2.2070601851851844E-4</c:v>
                </c:pt>
                <c:pt idx="398">
                  <c:v>2.2074074074074067E-4</c:v>
                </c:pt>
                <c:pt idx="399">
                  <c:v>2.2122685185185182E-4</c:v>
                </c:pt>
                <c:pt idx="400">
                  <c:v>2.2184027777777773E-4</c:v>
                </c:pt>
                <c:pt idx="401">
                  <c:v>2.2245370370370363E-4</c:v>
                </c:pt>
                <c:pt idx="402">
                  <c:v>2.2307870370370361E-4</c:v>
                </c:pt>
                <c:pt idx="403">
                  <c:v>2.236921296296297E-4</c:v>
                </c:pt>
                <c:pt idx="404">
                  <c:v>2.2429398148148146E-4</c:v>
                </c:pt>
                <c:pt idx="405">
                  <c:v>2.2490740740740736E-4</c:v>
                </c:pt>
                <c:pt idx="406">
                  <c:v>2.2553240740740737E-4</c:v>
                </c:pt>
                <c:pt idx="407">
                  <c:v>2.2614583333333327E-4</c:v>
                </c:pt>
                <c:pt idx="408">
                  <c:v>2.2675925925925915E-4</c:v>
                </c:pt>
                <c:pt idx="409">
                  <c:v>2.2737268518518525E-4</c:v>
                </c:pt>
                <c:pt idx="410">
                  <c:v>2.2799768518518511E-4</c:v>
                </c:pt>
                <c:pt idx="411">
                  <c:v>2.28599537037037E-4</c:v>
                </c:pt>
                <c:pt idx="412">
                  <c:v>2.2921296296296288E-4</c:v>
                </c:pt>
                <c:pt idx="413">
                  <c:v>2.2982638888888879E-4</c:v>
                </c:pt>
                <c:pt idx="414">
                  <c:v>2.3045138888888884E-4</c:v>
                </c:pt>
                <c:pt idx="415">
                  <c:v>2.3106481481481472E-4</c:v>
                </c:pt>
                <c:pt idx="416">
                  <c:v>2.3167824074074076E-4</c:v>
                </c:pt>
                <c:pt idx="417">
                  <c:v>2.3229166666666667E-4</c:v>
                </c:pt>
                <c:pt idx="418">
                  <c:v>2.3290509259259258E-4</c:v>
                </c:pt>
                <c:pt idx="419">
                  <c:v>2.3351851851851846E-4</c:v>
                </c:pt>
                <c:pt idx="420">
                  <c:v>2.3413194444444436E-4</c:v>
                </c:pt>
                <c:pt idx="421">
                  <c:v>2.3474537037037043E-4</c:v>
                </c:pt>
                <c:pt idx="422">
                  <c:v>2.3537037037037027E-4</c:v>
                </c:pt>
                <c:pt idx="423">
                  <c:v>2.3598379629629631E-4</c:v>
                </c:pt>
                <c:pt idx="424">
                  <c:v>2.3658564814814812E-4</c:v>
                </c:pt>
                <c:pt idx="425">
                  <c:v>2.3719907407407395E-4</c:v>
                </c:pt>
                <c:pt idx="426">
                  <c:v>2.3781250000000007E-4</c:v>
                </c:pt>
                <c:pt idx="427">
                  <c:v>2.3843749999999991E-4</c:v>
                </c:pt>
                <c:pt idx="428">
                  <c:v>2.3905092592592598E-4</c:v>
                </c:pt>
                <c:pt idx="429">
                  <c:v>2.3966435185185188E-4</c:v>
                </c:pt>
                <c:pt idx="430">
                  <c:v>2.4027777777777776E-4</c:v>
                </c:pt>
                <c:pt idx="431">
                  <c:v>2.4090277777777779E-4</c:v>
                </c:pt>
                <c:pt idx="432">
                  <c:v>2.4150462962962957E-4</c:v>
                </c:pt>
                <c:pt idx="433">
                  <c:v>2.4211805555555545E-4</c:v>
                </c:pt>
                <c:pt idx="434">
                  <c:v>2.4273148148148149E-4</c:v>
                </c:pt>
                <c:pt idx="435">
                  <c:v>2.4335648148148152E-4</c:v>
                </c:pt>
                <c:pt idx="436">
                  <c:v>2.439699074074074E-4</c:v>
                </c:pt>
                <c:pt idx="437">
                  <c:v>2.4458333333333331E-4</c:v>
                </c:pt>
                <c:pt idx="438">
                  <c:v>2.4519675925925919E-4</c:v>
                </c:pt>
                <c:pt idx="439">
                  <c:v>2.4521990740740732E-4</c:v>
                </c:pt>
                <c:pt idx="440">
                  <c:v>2.4526620370370365E-4</c:v>
                </c:pt>
                <c:pt idx="441">
                  <c:v>2.4528935185185173E-4</c:v>
                </c:pt>
                <c:pt idx="442">
                  <c:v>2.4532407407407413E-4</c:v>
                </c:pt>
                <c:pt idx="443">
                  <c:v>2.4582175925925921E-4</c:v>
                </c:pt>
                <c:pt idx="444">
                  <c:v>2.4642361111111116E-4</c:v>
                </c:pt>
                <c:pt idx="445">
                  <c:v>2.4703703703703704E-4</c:v>
                </c:pt>
                <c:pt idx="446">
                  <c:v>2.4765046296296292E-4</c:v>
                </c:pt>
                <c:pt idx="447">
                  <c:v>2.4827546296296295E-4</c:v>
                </c:pt>
                <c:pt idx="448">
                  <c:v>2.4888888888888882E-4</c:v>
                </c:pt>
                <c:pt idx="449">
                  <c:v>2.4950231481481476E-4</c:v>
                </c:pt>
                <c:pt idx="450">
                  <c:v>2.5010416666666665E-4</c:v>
                </c:pt>
                <c:pt idx="451">
                  <c:v>2.5072916666666652E-4</c:v>
                </c:pt>
                <c:pt idx="452">
                  <c:v>2.5134259259259256E-4</c:v>
                </c:pt>
                <c:pt idx="453">
                  <c:v>2.5195601851851849E-4</c:v>
                </c:pt>
                <c:pt idx="454">
                  <c:v>2.5256944444444437E-4</c:v>
                </c:pt>
                <c:pt idx="455">
                  <c:v>2.531944444444444E-4</c:v>
                </c:pt>
                <c:pt idx="456">
                  <c:v>2.5380787037037033E-4</c:v>
                </c:pt>
                <c:pt idx="457">
                  <c:v>2.5440972222222222E-4</c:v>
                </c:pt>
                <c:pt idx="458">
                  <c:v>2.5502314814814816E-4</c:v>
                </c:pt>
                <c:pt idx="459">
                  <c:v>2.5564814814814818E-4</c:v>
                </c:pt>
                <c:pt idx="460">
                  <c:v>2.5626157407407406E-4</c:v>
                </c:pt>
                <c:pt idx="461">
                  <c:v>2.56875E-4</c:v>
                </c:pt>
                <c:pt idx="462">
                  <c:v>2.5748842592592582E-4</c:v>
                </c:pt>
                <c:pt idx="463">
                  <c:v>2.5751157407407412E-4</c:v>
                </c:pt>
                <c:pt idx="464">
                  <c:v>2.5754629629629635E-4</c:v>
                </c:pt>
                <c:pt idx="465">
                  <c:v>2.5758101851851859E-4</c:v>
                </c:pt>
                <c:pt idx="466">
                  <c:v>2.581134259259259E-4</c:v>
                </c:pt>
                <c:pt idx="467">
                  <c:v>2.587152777777778E-4</c:v>
                </c:pt>
                <c:pt idx="468">
                  <c:v>2.5932870370370373E-4</c:v>
                </c:pt>
                <c:pt idx="469">
                  <c:v>2.5994212962962955E-4</c:v>
                </c:pt>
                <c:pt idx="470">
                  <c:v>2.6056712962962964E-4</c:v>
                </c:pt>
                <c:pt idx="471">
                  <c:v>2.6118055555555551E-4</c:v>
                </c:pt>
                <c:pt idx="472">
                  <c:v>2.6179398148148139E-4</c:v>
                </c:pt>
                <c:pt idx="473">
                  <c:v>2.6239583333333329E-4</c:v>
                </c:pt>
                <c:pt idx="474">
                  <c:v>2.6302083333333337E-4</c:v>
                </c:pt>
                <c:pt idx="475">
                  <c:v>2.6363425925925925E-4</c:v>
                </c:pt>
                <c:pt idx="476">
                  <c:v>2.6424768518518513E-4</c:v>
                </c:pt>
                <c:pt idx="477">
                  <c:v>2.6486111111111106E-4</c:v>
                </c:pt>
                <c:pt idx="478">
                  <c:v>2.6548611111111103E-4</c:v>
                </c:pt>
                <c:pt idx="479">
                  <c:v>2.6609953703703697E-4</c:v>
                </c:pt>
                <c:pt idx="480">
                  <c:v>2.6670138888888886E-4</c:v>
                </c:pt>
                <c:pt idx="481">
                  <c:v>2.6731481481481479E-4</c:v>
                </c:pt>
                <c:pt idx="482">
                  <c:v>2.6792824074074067E-4</c:v>
                </c:pt>
                <c:pt idx="483">
                  <c:v>2.685532407407407E-4</c:v>
                </c:pt>
                <c:pt idx="484">
                  <c:v>2.6916666666666658E-4</c:v>
                </c:pt>
                <c:pt idx="485">
                  <c:v>2.6978009259259267E-4</c:v>
                </c:pt>
                <c:pt idx="486">
                  <c:v>2.6980324074074076E-4</c:v>
                </c:pt>
                <c:pt idx="487">
                  <c:v>2.7039351851851855E-4</c:v>
                </c:pt>
                <c:pt idx="488">
                  <c:v>2.7100694444444443E-4</c:v>
                </c:pt>
                <c:pt idx="489">
                  <c:v>2.7162037037037036E-4</c:v>
                </c:pt>
                <c:pt idx="490">
                  <c:v>2.7223379629629624E-4</c:v>
                </c:pt>
                <c:pt idx="491">
                  <c:v>2.7284722222222212E-4</c:v>
                </c:pt>
                <c:pt idx="492">
                  <c:v>2.7347222222222215E-4</c:v>
                </c:pt>
                <c:pt idx="493">
                  <c:v>2.7408564814814803E-4</c:v>
                </c:pt>
                <c:pt idx="494">
                  <c:v>2.7469907407407407E-4</c:v>
                </c:pt>
                <c:pt idx="495">
                  <c:v>2.7530092592592585E-4</c:v>
                </c:pt>
                <c:pt idx="496">
                  <c:v>2.7592592592592588E-4</c:v>
                </c:pt>
                <c:pt idx="497">
                  <c:v>2.7653935185185176E-4</c:v>
                </c:pt>
                <c:pt idx="498">
                  <c:v>2.771527777777778E-4</c:v>
                </c:pt>
                <c:pt idx="499">
                  <c:v>2.7776620370370374E-4</c:v>
                </c:pt>
                <c:pt idx="500">
                  <c:v>2.7839120370370376E-4</c:v>
                </c:pt>
                <c:pt idx="501">
                  <c:v>2.7900462962962964E-4</c:v>
                </c:pt>
                <c:pt idx="502">
                  <c:v>2.7960648148148143E-4</c:v>
                </c:pt>
                <c:pt idx="503">
                  <c:v>2.8021990740740731E-4</c:v>
                </c:pt>
                <c:pt idx="504">
                  <c:v>2.8084490740740733E-4</c:v>
                </c:pt>
                <c:pt idx="505">
                  <c:v>2.8145833333333321E-4</c:v>
                </c:pt>
                <c:pt idx="506">
                  <c:v>2.8207175925925931E-4</c:v>
                </c:pt>
                <c:pt idx="507">
                  <c:v>2.8268518518518513E-4</c:v>
                </c:pt>
                <c:pt idx="508">
                  <c:v>2.8331018518518522E-4</c:v>
                </c:pt>
                <c:pt idx="509">
                  <c:v>2.8391203703703695E-4</c:v>
                </c:pt>
                <c:pt idx="510">
                  <c:v>2.8452546296296304E-4</c:v>
                </c:pt>
                <c:pt idx="511">
                  <c:v>2.8513888888888892E-4</c:v>
                </c:pt>
                <c:pt idx="512">
                  <c:v>2.8576388888888895E-4</c:v>
                </c:pt>
                <c:pt idx="513">
                  <c:v>2.8637731481481488E-4</c:v>
                </c:pt>
                <c:pt idx="514">
                  <c:v>2.8699074074074076E-4</c:v>
                </c:pt>
                <c:pt idx="515">
                  <c:v>2.8760416666666664E-4</c:v>
                </c:pt>
                <c:pt idx="516">
                  <c:v>2.8821759259259257E-4</c:v>
                </c:pt>
                <c:pt idx="517">
                  <c:v>2.8883101851851845E-4</c:v>
                </c:pt>
                <c:pt idx="518">
                  <c:v>2.8945601851851843E-4</c:v>
                </c:pt>
                <c:pt idx="519">
                  <c:v>2.900694444444443E-4</c:v>
                </c:pt>
                <c:pt idx="520">
                  <c:v>2.9069444444444433E-4</c:v>
                </c:pt>
                <c:pt idx="521">
                  <c:v>2.9129629629629628E-4</c:v>
                </c:pt>
                <c:pt idx="522">
                  <c:v>2.9189814814814823E-4</c:v>
                </c:pt>
                <c:pt idx="523">
                  <c:v>2.9252314814814809E-4</c:v>
                </c:pt>
                <c:pt idx="524">
                  <c:v>2.9314814814814812E-4</c:v>
                </c:pt>
                <c:pt idx="525">
                  <c:v>2.93761574074074E-4</c:v>
                </c:pt>
                <c:pt idx="526">
                  <c:v>2.9436342592592594E-4</c:v>
                </c:pt>
                <c:pt idx="527">
                  <c:v>2.9438657407407403E-4</c:v>
                </c:pt>
                <c:pt idx="528">
                  <c:v>2.9442129629629626E-4</c:v>
                </c:pt>
                <c:pt idx="529">
                  <c:v>2.9445601851851849E-4</c:v>
                </c:pt>
                <c:pt idx="530">
                  <c:v>2.9447916666666658E-4</c:v>
                </c:pt>
                <c:pt idx="531">
                  <c:v>2.9451388888888892E-4</c:v>
                </c:pt>
                <c:pt idx="532">
                  <c:v>2.9453703703703705E-4</c:v>
                </c:pt>
                <c:pt idx="533">
                  <c:v>2.9457175925925929E-4</c:v>
                </c:pt>
                <c:pt idx="534">
                  <c:v>2.9497685185185182E-4</c:v>
                </c:pt>
                <c:pt idx="535">
                  <c:v>2.95613425925926E-4</c:v>
                </c:pt>
                <c:pt idx="536">
                  <c:v>2.9622685185185188E-4</c:v>
                </c:pt>
                <c:pt idx="537">
                  <c:v>2.9684027777777776E-4</c:v>
                </c:pt>
                <c:pt idx="538">
                  <c:v>2.9743055555555556E-4</c:v>
                </c:pt>
                <c:pt idx="539">
                  <c:v>2.9804398148148143E-4</c:v>
                </c:pt>
                <c:pt idx="540">
                  <c:v>2.986921296296296E-4</c:v>
                </c:pt>
                <c:pt idx="541">
                  <c:v>2.9930555555555548E-4</c:v>
                </c:pt>
                <c:pt idx="542">
                  <c:v>2.9991898148148136E-4</c:v>
                </c:pt>
                <c:pt idx="543">
                  <c:v>3.0049768518518522E-4</c:v>
                </c:pt>
                <c:pt idx="544">
                  <c:v>3.011226851851852E-4</c:v>
                </c:pt>
                <c:pt idx="545">
                  <c:v>3.0177083333333331E-4</c:v>
                </c:pt>
                <c:pt idx="546">
                  <c:v>3.0238425925925924E-4</c:v>
                </c:pt>
                <c:pt idx="547">
                  <c:v>3.0298611111111113E-4</c:v>
                </c:pt>
                <c:pt idx="548">
                  <c:v>3.0358796296296291E-4</c:v>
                </c:pt>
                <c:pt idx="549">
                  <c:v>3.0420138888888879E-4</c:v>
                </c:pt>
                <c:pt idx="550">
                  <c:v>3.0483796296296297E-4</c:v>
                </c:pt>
                <c:pt idx="551">
                  <c:v>3.0541666666666667E-4</c:v>
                </c:pt>
                <c:pt idx="552">
                  <c:v>3.0604166666666665E-4</c:v>
                </c:pt>
                <c:pt idx="553">
                  <c:v>3.0665509259259258E-4</c:v>
                </c:pt>
                <c:pt idx="554">
                  <c:v>3.0726851851851846E-4</c:v>
                </c:pt>
                <c:pt idx="555">
                  <c:v>3.078819444444445E-4</c:v>
                </c:pt>
                <c:pt idx="556">
                  <c:v>3.0850694444444442E-4</c:v>
                </c:pt>
                <c:pt idx="557">
                  <c:v>3.0910879629629631E-4</c:v>
                </c:pt>
                <c:pt idx="558">
                  <c:v>3.0972222222222219E-4</c:v>
                </c:pt>
                <c:pt idx="559">
                  <c:v>3.1033564814814807E-4</c:v>
                </c:pt>
                <c:pt idx="560">
                  <c:v>3.1096064814814815E-4</c:v>
                </c:pt>
                <c:pt idx="561">
                  <c:v>3.1157407407407403E-4</c:v>
                </c:pt>
                <c:pt idx="562">
                  <c:v>3.1218749999999991E-4</c:v>
                </c:pt>
                <c:pt idx="563">
                  <c:v>3.127893518518518E-4</c:v>
                </c:pt>
                <c:pt idx="564">
                  <c:v>3.1341435185185189E-4</c:v>
                </c:pt>
                <c:pt idx="565">
                  <c:v>3.1402777777777776E-4</c:v>
                </c:pt>
                <c:pt idx="566">
                  <c:v>3.1464120370370364E-4</c:v>
                </c:pt>
                <c:pt idx="567">
                  <c:v>3.1525462962962952E-4</c:v>
                </c:pt>
                <c:pt idx="568">
                  <c:v>3.1587962962962955E-4</c:v>
                </c:pt>
                <c:pt idx="569">
                  <c:v>3.1649305555555559E-4</c:v>
                </c:pt>
                <c:pt idx="570">
                  <c:v>3.1710648148148153E-4</c:v>
                </c:pt>
                <c:pt idx="571">
                  <c:v>3.1770833333333325E-4</c:v>
                </c:pt>
                <c:pt idx="572">
                  <c:v>3.1833333333333328E-4</c:v>
                </c:pt>
                <c:pt idx="573">
                  <c:v>3.1894675925925922E-4</c:v>
                </c:pt>
                <c:pt idx="574">
                  <c:v>3.1898148148148145E-4</c:v>
                </c:pt>
                <c:pt idx="575">
                  <c:v>3.1956018518518509E-4</c:v>
                </c:pt>
                <c:pt idx="576">
                  <c:v>3.2017361111111097E-4</c:v>
                </c:pt>
                <c:pt idx="577">
                  <c:v>3.20798611111111E-4</c:v>
                </c:pt>
                <c:pt idx="578">
                  <c:v>3.2141203703703688E-4</c:v>
                </c:pt>
                <c:pt idx="579">
                  <c:v>3.2201388888888888E-4</c:v>
                </c:pt>
                <c:pt idx="580">
                  <c:v>3.2262731481481476E-4</c:v>
                </c:pt>
                <c:pt idx="581">
                  <c:v>3.232407407407408E-4</c:v>
                </c:pt>
                <c:pt idx="582">
                  <c:v>3.2386574074074083E-4</c:v>
                </c:pt>
                <c:pt idx="583">
                  <c:v>3.2447916666666671E-4</c:v>
                </c:pt>
                <c:pt idx="584">
                  <c:v>3.2509259259259259E-4</c:v>
                </c:pt>
                <c:pt idx="585">
                  <c:v>3.2570601851851852E-4</c:v>
                </c:pt>
                <c:pt idx="586">
                  <c:v>3.263194444444444E-4</c:v>
                </c:pt>
                <c:pt idx="587">
                  <c:v>3.2693287037037028E-4</c:v>
                </c:pt>
                <c:pt idx="588">
                  <c:v>3.2754629629629621E-4</c:v>
                </c:pt>
                <c:pt idx="589">
                  <c:v>3.2815972222222225E-4</c:v>
                </c:pt>
                <c:pt idx="590">
                  <c:v>3.2878472222222207E-4</c:v>
                </c:pt>
                <c:pt idx="591">
                  <c:v>3.2939814814814816E-4</c:v>
                </c:pt>
                <c:pt idx="592">
                  <c:v>3.2999999999999994E-4</c:v>
                </c:pt>
                <c:pt idx="593">
                  <c:v>3.3061342592592599E-4</c:v>
                </c:pt>
                <c:pt idx="594">
                  <c:v>3.3123842592592585E-4</c:v>
                </c:pt>
                <c:pt idx="595">
                  <c:v>3.3127314814814803E-4</c:v>
                </c:pt>
                <c:pt idx="596">
                  <c:v>3.3129629629629633E-4</c:v>
                </c:pt>
                <c:pt idx="597">
                  <c:v>3.3133101851851856E-4</c:v>
                </c:pt>
                <c:pt idx="598">
                  <c:v>3.3185185185185189E-4</c:v>
                </c:pt>
                <c:pt idx="599">
                  <c:v>3.3246527777777783E-4</c:v>
                </c:pt>
                <c:pt idx="600">
                  <c:v>3.330787037037037E-4</c:v>
                </c:pt>
                <c:pt idx="601">
                  <c:v>3.3370370370370373E-4</c:v>
                </c:pt>
                <c:pt idx="602">
                  <c:v>3.3431712962962967E-4</c:v>
                </c:pt>
                <c:pt idx="603">
                  <c:v>3.349189814814814E-4</c:v>
                </c:pt>
                <c:pt idx="604">
                  <c:v>3.3553240740740744E-4</c:v>
                </c:pt>
                <c:pt idx="605">
                  <c:v>3.3615740740740725E-4</c:v>
                </c:pt>
                <c:pt idx="606">
                  <c:v>3.367708333333334E-4</c:v>
                </c:pt>
                <c:pt idx="607">
                  <c:v>3.3738425925925922E-4</c:v>
                </c:pt>
                <c:pt idx="608">
                  <c:v>3.379976851851851E-4</c:v>
                </c:pt>
                <c:pt idx="609">
                  <c:v>3.3861111111111098E-4</c:v>
                </c:pt>
                <c:pt idx="610">
                  <c:v>3.3922453703703713E-4</c:v>
                </c:pt>
                <c:pt idx="611">
                  <c:v>3.3983796296296296E-4</c:v>
                </c:pt>
                <c:pt idx="612">
                  <c:v>3.4045138888888883E-4</c:v>
                </c:pt>
                <c:pt idx="613">
                  <c:v>3.4107638888888886E-4</c:v>
                </c:pt>
                <c:pt idx="614">
                  <c:v>3.416898148148148E-4</c:v>
                </c:pt>
                <c:pt idx="615">
                  <c:v>3.4230324074074068E-4</c:v>
                </c:pt>
                <c:pt idx="616">
                  <c:v>3.4291666666666655E-4</c:v>
                </c:pt>
                <c:pt idx="617">
                  <c:v>3.4353009259259249E-4</c:v>
                </c:pt>
                <c:pt idx="618">
                  <c:v>3.4356481481481483E-4</c:v>
                </c:pt>
                <c:pt idx="619">
                  <c:v>3.4358796296296302E-4</c:v>
                </c:pt>
                <c:pt idx="620">
                  <c:v>3.4362268518518514E-4</c:v>
                </c:pt>
                <c:pt idx="621">
                  <c:v>3.4365740740740738E-4</c:v>
                </c:pt>
                <c:pt idx="622">
                  <c:v>3.4414351851851858E-4</c:v>
                </c:pt>
                <c:pt idx="623">
                  <c:v>3.4475694444444446E-4</c:v>
                </c:pt>
                <c:pt idx="624">
                  <c:v>3.4537037037037039E-4</c:v>
                </c:pt>
                <c:pt idx="625">
                  <c:v>3.4599537037037037E-4</c:v>
                </c:pt>
                <c:pt idx="626">
                  <c:v>3.4660879629629625E-4</c:v>
                </c:pt>
                <c:pt idx="627">
                  <c:v>3.4721064814814819E-4</c:v>
                </c:pt>
                <c:pt idx="628">
                  <c:v>3.4782407407407413E-4</c:v>
                </c:pt>
                <c:pt idx="629">
                  <c:v>3.484490740740741E-4</c:v>
                </c:pt>
                <c:pt idx="630">
                  <c:v>3.4906249999999998E-4</c:v>
                </c:pt>
                <c:pt idx="631">
                  <c:v>3.4967592592592586E-4</c:v>
                </c:pt>
                <c:pt idx="632">
                  <c:v>3.5028935185185179E-4</c:v>
                </c:pt>
                <c:pt idx="633">
                  <c:v>3.5089120370370368E-4</c:v>
                </c:pt>
                <c:pt idx="634">
                  <c:v>3.5151620370370371E-4</c:v>
                </c:pt>
                <c:pt idx="635">
                  <c:v>3.5212962962962959E-4</c:v>
                </c:pt>
                <c:pt idx="636">
                  <c:v>3.5274305555555552E-4</c:v>
                </c:pt>
                <c:pt idx="637">
                  <c:v>3.533564814814814E-4</c:v>
                </c:pt>
                <c:pt idx="638">
                  <c:v>3.5398148148148143E-4</c:v>
                </c:pt>
                <c:pt idx="639">
                  <c:v>3.5459490740740737E-4</c:v>
                </c:pt>
                <c:pt idx="640">
                  <c:v>3.5520833333333341E-4</c:v>
                </c:pt>
                <c:pt idx="641">
                  <c:v>3.5581018518518514E-4</c:v>
                </c:pt>
                <c:pt idx="642">
                  <c:v>3.5643518518518516E-4</c:v>
                </c:pt>
                <c:pt idx="643">
                  <c:v>3.570486111111111E-4</c:v>
                </c:pt>
                <c:pt idx="644">
                  <c:v>3.5766203703703698E-4</c:v>
                </c:pt>
                <c:pt idx="645">
                  <c:v>3.582754629629628E-4</c:v>
                </c:pt>
                <c:pt idx="646">
                  <c:v>3.5890046296296294E-4</c:v>
                </c:pt>
                <c:pt idx="647">
                  <c:v>3.5950231481481488E-4</c:v>
                </c:pt>
                <c:pt idx="648">
                  <c:v>3.6011574074074071E-4</c:v>
                </c:pt>
                <c:pt idx="649">
                  <c:v>3.6072916666666653E-4</c:v>
                </c:pt>
                <c:pt idx="650">
                  <c:v>3.6135416666666667E-4</c:v>
                </c:pt>
                <c:pt idx="651">
                  <c:v>3.6196759259259249E-4</c:v>
                </c:pt>
                <c:pt idx="652">
                  <c:v>3.6258101851851859E-4</c:v>
                </c:pt>
                <c:pt idx="653">
                  <c:v>3.6319444444444447E-4</c:v>
                </c:pt>
                <c:pt idx="654">
                  <c:v>3.6381944444444444E-4</c:v>
                </c:pt>
                <c:pt idx="655">
                  <c:v>3.6442129629629628E-4</c:v>
                </c:pt>
                <c:pt idx="656">
                  <c:v>3.6503472222222216E-4</c:v>
                </c:pt>
                <c:pt idx="657">
                  <c:v>3.6564814814814809E-4</c:v>
                </c:pt>
                <c:pt idx="658">
                  <c:v>3.6627314814814807E-4</c:v>
                </c:pt>
                <c:pt idx="659">
                  <c:v>3.66886574074074E-4</c:v>
                </c:pt>
                <c:pt idx="660">
                  <c:v>3.6749999999999999E-4</c:v>
                </c:pt>
                <c:pt idx="661">
                  <c:v>3.6810185185185183E-4</c:v>
                </c:pt>
                <c:pt idx="662">
                  <c:v>3.6813657407407406E-4</c:v>
                </c:pt>
                <c:pt idx="663">
                  <c:v>3.6817129629629618E-4</c:v>
                </c:pt>
                <c:pt idx="664">
                  <c:v>3.6820601851851842E-4</c:v>
                </c:pt>
                <c:pt idx="665">
                  <c:v>3.6824074074074065E-4</c:v>
                </c:pt>
                <c:pt idx="666">
                  <c:v>3.687268518518518E-4</c:v>
                </c:pt>
                <c:pt idx="667">
                  <c:v>3.6934027777777773E-4</c:v>
                </c:pt>
                <c:pt idx="668">
                  <c:v>3.6995370370370372E-4</c:v>
                </c:pt>
                <c:pt idx="669">
                  <c:v>3.7056712962962971E-4</c:v>
                </c:pt>
                <c:pt idx="670">
                  <c:v>3.7119212962962968E-4</c:v>
                </c:pt>
                <c:pt idx="671">
                  <c:v>3.7180555555555556E-4</c:v>
                </c:pt>
                <c:pt idx="672">
                  <c:v>3.7240740740740729E-4</c:v>
                </c:pt>
                <c:pt idx="673">
                  <c:v>3.7302083333333328E-4</c:v>
                </c:pt>
                <c:pt idx="674">
                  <c:v>3.7364583333333325E-4</c:v>
                </c:pt>
                <c:pt idx="675">
                  <c:v>3.7425925925925913E-4</c:v>
                </c:pt>
                <c:pt idx="676">
                  <c:v>3.7487268518518506E-4</c:v>
                </c:pt>
                <c:pt idx="677">
                  <c:v>3.7548611111111111E-4</c:v>
                </c:pt>
                <c:pt idx="678">
                  <c:v>3.7611111111111113E-4</c:v>
                </c:pt>
                <c:pt idx="679">
                  <c:v>3.7671296296296286E-4</c:v>
                </c:pt>
                <c:pt idx="680">
                  <c:v>3.7732638888888901E-4</c:v>
                </c:pt>
                <c:pt idx="681">
                  <c:v>3.7793981481481484E-4</c:v>
                </c:pt>
                <c:pt idx="682">
                  <c:v>3.7855324074074077E-4</c:v>
                </c:pt>
                <c:pt idx="683">
                  <c:v>3.7917824074074074E-4</c:v>
                </c:pt>
                <c:pt idx="684">
                  <c:v>3.7979166666666673E-4</c:v>
                </c:pt>
                <c:pt idx="685">
                  <c:v>3.8039351851851841E-4</c:v>
                </c:pt>
                <c:pt idx="686">
                  <c:v>3.8100694444444439E-4</c:v>
                </c:pt>
                <c:pt idx="687">
                  <c:v>3.8163194444444437E-4</c:v>
                </c:pt>
                <c:pt idx="688">
                  <c:v>3.8224537037037025E-4</c:v>
                </c:pt>
                <c:pt idx="689">
                  <c:v>3.8285879629629629E-4</c:v>
                </c:pt>
                <c:pt idx="690">
                  <c:v>3.8347222222222217E-4</c:v>
                </c:pt>
                <c:pt idx="691">
                  <c:v>3.8409722222222225E-4</c:v>
                </c:pt>
                <c:pt idx="692">
                  <c:v>3.8471064814814813E-4</c:v>
                </c:pt>
                <c:pt idx="693">
                  <c:v>3.8531250000000002E-4</c:v>
                </c:pt>
                <c:pt idx="694">
                  <c:v>3.859259259259259E-4</c:v>
                </c:pt>
                <c:pt idx="695">
                  <c:v>3.8655092592592598E-4</c:v>
                </c:pt>
                <c:pt idx="696">
                  <c:v>3.8716435185185186E-4</c:v>
                </c:pt>
                <c:pt idx="697">
                  <c:v>3.8777777777777774E-4</c:v>
                </c:pt>
                <c:pt idx="698">
                  <c:v>3.8839120370370367E-4</c:v>
                </c:pt>
                <c:pt idx="699">
                  <c:v>3.8900462962962955E-4</c:v>
                </c:pt>
                <c:pt idx="700">
                  <c:v>3.8961805555555543E-4</c:v>
                </c:pt>
                <c:pt idx="701">
                  <c:v>3.9023148148148147E-4</c:v>
                </c:pt>
                <c:pt idx="702">
                  <c:v>3.9084490740740741E-4</c:v>
                </c:pt>
                <c:pt idx="703">
                  <c:v>3.9146990740740738E-4</c:v>
                </c:pt>
                <c:pt idx="704">
                  <c:v>3.9208333333333331E-4</c:v>
                </c:pt>
                <c:pt idx="705">
                  <c:v>3.9269675925925914E-4</c:v>
                </c:pt>
                <c:pt idx="706">
                  <c:v>3.9271990740740733E-4</c:v>
                </c:pt>
                <c:pt idx="707">
                  <c:v>3.9275462962962967E-4</c:v>
                </c:pt>
                <c:pt idx="708">
                  <c:v>3.9277777777777775E-4</c:v>
                </c:pt>
                <c:pt idx="709">
                  <c:v>3.9281249999999999E-4</c:v>
                </c:pt>
                <c:pt idx="710">
                  <c:v>3.9331018518518529E-4</c:v>
                </c:pt>
                <c:pt idx="711">
                  <c:v>3.939351851851851E-4</c:v>
                </c:pt>
                <c:pt idx="712">
                  <c:v>3.9453703703703705E-4</c:v>
                </c:pt>
                <c:pt idx="713">
                  <c:v>3.9515046296296298E-4</c:v>
                </c:pt>
                <c:pt idx="714">
                  <c:v>3.9577546296296295E-4</c:v>
                </c:pt>
                <c:pt idx="715">
                  <c:v>3.9638888888888889E-4</c:v>
                </c:pt>
                <c:pt idx="716">
                  <c:v>3.9701388888888886E-4</c:v>
                </c:pt>
                <c:pt idx="717">
                  <c:v>3.9760416666666671E-4</c:v>
                </c:pt>
                <c:pt idx="718">
                  <c:v>3.9821759259259259E-4</c:v>
                </c:pt>
                <c:pt idx="719">
                  <c:v>3.988541666666665E-4</c:v>
                </c:pt>
                <c:pt idx="720">
                  <c:v>3.9946759259259248E-4</c:v>
                </c:pt>
                <c:pt idx="721">
                  <c:v>4.0008101851851858E-4</c:v>
                </c:pt>
                <c:pt idx="722">
                  <c:v>4.0068287037037026E-4</c:v>
                </c:pt>
                <c:pt idx="723">
                  <c:v>4.0130787037037028E-4</c:v>
                </c:pt>
                <c:pt idx="724">
                  <c:v>4.0193287037037037E-4</c:v>
                </c:pt>
                <c:pt idx="725">
                  <c:v>4.0254629629629625E-4</c:v>
                </c:pt>
                <c:pt idx="726">
                  <c:v>4.0315972222222229E-4</c:v>
                </c:pt>
                <c:pt idx="727">
                  <c:v>4.0376157407407402E-4</c:v>
                </c:pt>
                <c:pt idx="728">
                  <c:v>4.0437499999999995E-4</c:v>
                </c:pt>
                <c:pt idx="729">
                  <c:v>4.0501157407407413E-4</c:v>
                </c:pt>
                <c:pt idx="730">
                  <c:v>4.0503472222222221E-4</c:v>
                </c:pt>
                <c:pt idx="731">
                  <c:v>4.0506944444444439E-4</c:v>
                </c:pt>
                <c:pt idx="732">
                  <c:v>4.0509259259259253E-4</c:v>
                </c:pt>
                <c:pt idx="733">
                  <c:v>4.0562499999999995E-4</c:v>
                </c:pt>
                <c:pt idx="734">
                  <c:v>4.0625000000000009E-4</c:v>
                </c:pt>
                <c:pt idx="735">
                  <c:v>4.0682870370370368E-4</c:v>
                </c:pt>
                <c:pt idx="736">
                  <c:v>4.0744212962962956E-4</c:v>
                </c:pt>
                <c:pt idx="737">
                  <c:v>4.0809027777777767E-4</c:v>
                </c:pt>
                <c:pt idx="738">
                  <c:v>4.0870370370370361E-4</c:v>
                </c:pt>
                <c:pt idx="739">
                  <c:v>4.0931712962962965E-4</c:v>
                </c:pt>
                <c:pt idx="740">
                  <c:v>4.0990740740740744E-4</c:v>
                </c:pt>
                <c:pt idx="741">
                  <c:v>4.1050925925925928E-4</c:v>
                </c:pt>
                <c:pt idx="742">
                  <c:v>4.111226851851851E-4</c:v>
                </c:pt>
                <c:pt idx="743">
                  <c:v>4.1174768518518519E-4</c:v>
                </c:pt>
                <c:pt idx="744">
                  <c:v>4.1239583333333324E-4</c:v>
                </c:pt>
                <c:pt idx="745">
                  <c:v>4.1297453703703684E-4</c:v>
                </c:pt>
                <c:pt idx="746">
                  <c:v>4.1359953703703697E-4</c:v>
                </c:pt>
                <c:pt idx="747">
                  <c:v>4.1428240740740726E-4</c:v>
                </c:pt>
                <c:pt idx="748">
                  <c:v>4.1488425925925921E-4</c:v>
                </c:pt>
                <c:pt idx="749">
                  <c:v>4.1550925925925918E-4</c:v>
                </c:pt>
                <c:pt idx="750">
                  <c:v>4.1611111111111118E-4</c:v>
                </c:pt>
                <c:pt idx="751">
                  <c:v>4.1672453703703706E-4</c:v>
                </c:pt>
                <c:pt idx="752">
                  <c:v>4.1734953703703709E-4</c:v>
                </c:pt>
                <c:pt idx="753">
                  <c:v>4.1738425925925922E-4</c:v>
                </c:pt>
                <c:pt idx="754">
                  <c:v>4.1796296296296292E-4</c:v>
                </c:pt>
                <c:pt idx="755">
                  <c:v>4.1858796296296305E-4</c:v>
                </c:pt>
                <c:pt idx="756">
                  <c:v>4.1918981481481473E-4</c:v>
                </c:pt>
                <c:pt idx="757">
                  <c:v>4.1979166666666657E-4</c:v>
                </c:pt>
                <c:pt idx="758">
                  <c:v>4.2042824074074069E-4</c:v>
                </c:pt>
                <c:pt idx="759">
                  <c:v>4.2105324074074072E-4</c:v>
                </c:pt>
                <c:pt idx="760">
                  <c:v>4.216666666666666E-4</c:v>
                </c:pt>
                <c:pt idx="761">
                  <c:v>4.2225694444444445E-4</c:v>
                </c:pt>
                <c:pt idx="762">
                  <c:v>4.2287037037037027E-4</c:v>
                </c:pt>
                <c:pt idx="763">
                  <c:v>4.2351851851851844E-4</c:v>
                </c:pt>
                <c:pt idx="764">
                  <c:v>4.2413194444444426E-4</c:v>
                </c:pt>
                <c:pt idx="765">
                  <c:v>4.2474537037037041E-4</c:v>
                </c:pt>
                <c:pt idx="766">
                  <c:v>4.2532407407407406E-4</c:v>
                </c:pt>
                <c:pt idx="767">
                  <c:v>4.2593749999999994E-4</c:v>
                </c:pt>
                <c:pt idx="768">
                  <c:v>4.2659722222222215E-4</c:v>
                </c:pt>
                <c:pt idx="769">
                  <c:v>4.2719907407407415E-4</c:v>
                </c:pt>
                <c:pt idx="770">
                  <c:v>4.2778935185185178E-4</c:v>
                </c:pt>
                <c:pt idx="771">
                  <c:v>4.2839120370370367E-4</c:v>
                </c:pt>
                <c:pt idx="772">
                  <c:v>4.2901620370370375E-4</c:v>
                </c:pt>
                <c:pt idx="773">
                  <c:v>4.2962962962962958E-4</c:v>
                </c:pt>
                <c:pt idx="774">
                  <c:v>4.3024305555555551E-4</c:v>
                </c:pt>
                <c:pt idx="775">
                  <c:v>4.308564814814815E-4</c:v>
                </c:pt>
                <c:pt idx="776">
                  <c:v>4.3148148148148142E-4</c:v>
                </c:pt>
                <c:pt idx="777">
                  <c:v>4.3208333333333331E-4</c:v>
                </c:pt>
                <c:pt idx="778">
                  <c:v>4.3269675925925924E-4</c:v>
                </c:pt>
                <c:pt idx="779">
                  <c:v>4.3331018518518507E-4</c:v>
                </c:pt>
                <c:pt idx="780">
                  <c:v>4.3393518518518515E-4</c:v>
                </c:pt>
                <c:pt idx="781">
                  <c:v>4.3454861111111103E-4</c:v>
                </c:pt>
                <c:pt idx="782">
                  <c:v>4.3516203703703691E-4</c:v>
                </c:pt>
                <c:pt idx="783">
                  <c:v>4.3577546296296284E-4</c:v>
                </c:pt>
                <c:pt idx="784">
                  <c:v>4.3640046296296287E-4</c:v>
                </c:pt>
                <c:pt idx="785">
                  <c:v>4.3700231481481476E-4</c:v>
                </c:pt>
                <c:pt idx="786">
                  <c:v>4.3761574074074064E-4</c:v>
                </c:pt>
                <c:pt idx="787">
                  <c:v>4.3822916666666657E-4</c:v>
                </c:pt>
                <c:pt idx="788">
                  <c:v>4.388541666666666E-4</c:v>
                </c:pt>
                <c:pt idx="789">
                  <c:v>4.394675925925927E-4</c:v>
                </c:pt>
                <c:pt idx="790">
                  <c:v>4.4008101851851852E-4</c:v>
                </c:pt>
                <c:pt idx="791">
                  <c:v>4.4068287037037036E-4</c:v>
                </c:pt>
                <c:pt idx="792">
                  <c:v>4.4130787037037033E-4</c:v>
                </c:pt>
                <c:pt idx="793">
                  <c:v>4.4192129629629632E-4</c:v>
                </c:pt>
                <c:pt idx="794">
                  <c:v>4.4195601851851845E-4</c:v>
                </c:pt>
                <c:pt idx="795">
                  <c:v>4.4197916666666653E-4</c:v>
                </c:pt>
                <c:pt idx="796">
                  <c:v>4.4201388888888892E-4</c:v>
                </c:pt>
                <c:pt idx="797">
                  <c:v>4.42048611111111E-4</c:v>
                </c:pt>
                <c:pt idx="798">
                  <c:v>4.4207175925925929E-4</c:v>
                </c:pt>
                <c:pt idx="799">
                  <c:v>4.4210648148148153E-4</c:v>
                </c:pt>
                <c:pt idx="800">
                  <c:v>4.4212962962962956E-4</c:v>
                </c:pt>
                <c:pt idx="801">
                  <c:v>4.4253472222222215E-4</c:v>
                </c:pt>
                <c:pt idx="802">
                  <c:v>4.4314814814814803E-4</c:v>
                </c:pt>
                <c:pt idx="803">
                  <c:v>4.4377314814814805E-4</c:v>
                </c:pt>
                <c:pt idx="804">
                  <c:v>4.4438657407407399E-4</c:v>
                </c:pt>
                <c:pt idx="805">
                  <c:v>4.4500000000000003E-4</c:v>
                </c:pt>
                <c:pt idx="806">
                  <c:v>4.4560185185185176E-4</c:v>
                </c:pt>
                <c:pt idx="807">
                  <c:v>4.4622685185185179E-4</c:v>
                </c:pt>
                <c:pt idx="808">
                  <c:v>4.4684027777777783E-4</c:v>
                </c:pt>
                <c:pt idx="809">
                  <c:v>4.4745370370370376E-4</c:v>
                </c:pt>
                <c:pt idx="810">
                  <c:v>4.4806712962962964E-4</c:v>
                </c:pt>
                <c:pt idx="811">
                  <c:v>4.4869212962962961E-4</c:v>
                </c:pt>
                <c:pt idx="812">
                  <c:v>4.4929398148148145E-4</c:v>
                </c:pt>
                <c:pt idx="813">
                  <c:v>4.4990740740740733E-4</c:v>
                </c:pt>
                <c:pt idx="814">
                  <c:v>4.5052083333333321E-4</c:v>
                </c:pt>
                <c:pt idx="815">
                  <c:v>4.5113425925925925E-4</c:v>
                </c:pt>
                <c:pt idx="816">
                  <c:v>4.5175925925925917E-4</c:v>
                </c:pt>
                <c:pt idx="817">
                  <c:v>4.5237268518518516E-4</c:v>
                </c:pt>
                <c:pt idx="818">
                  <c:v>4.5297453703703694E-4</c:v>
                </c:pt>
                <c:pt idx="819">
                  <c:v>4.5358796296296309E-4</c:v>
                </c:pt>
                <c:pt idx="820">
                  <c:v>4.542129629629629E-4</c:v>
                </c:pt>
                <c:pt idx="821">
                  <c:v>4.5482638888888894E-4</c:v>
                </c:pt>
                <c:pt idx="822">
                  <c:v>4.5543981481481482E-4</c:v>
                </c:pt>
                <c:pt idx="823">
                  <c:v>4.5605324074074076E-4</c:v>
                </c:pt>
                <c:pt idx="824">
                  <c:v>4.5667824074074073E-4</c:v>
                </c:pt>
                <c:pt idx="825">
                  <c:v>4.5729166666666666E-4</c:v>
                </c:pt>
                <c:pt idx="826">
                  <c:v>4.5789351851851845E-4</c:v>
                </c:pt>
                <c:pt idx="827">
                  <c:v>4.5850694444444449E-4</c:v>
                </c:pt>
                <c:pt idx="828">
                  <c:v>4.591319444444443E-4</c:v>
                </c:pt>
                <c:pt idx="829">
                  <c:v>4.597453703703704E-4</c:v>
                </c:pt>
                <c:pt idx="830">
                  <c:v>4.6035879629629622E-4</c:v>
                </c:pt>
                <c:pt idx="831">
                  <c:v>4.6097222222222221E-4</c:v>
                </c:pt>
                <c:pt idx="832">
                  <c:v>4.6159722222222218E-4</c:v>
                </c:pt>
                <c:pt idx="833">
                  <c:v>4.6219907407407413E-4</c:v>
                </c:pt>
                <c:pt idx="834">
                  <c:v>4.6281249999999995E-4</c:v>
                </c:pt>
                <c:pt idx="835">
                  <c:v>4.6342592592592594E-4</c:v>
                </c:pt>
                <c:pt idx="836">
                  <c:v>4.6405092592592592E-4</c:v>
                </c:pt>
                <c:pt idx="837">
                  <c:v>4.646643518518519E-4</c:v>
                </c:pt>
                <c:pt idx="838">
                  <c:v>4.6527777777777773E-4</c:v>
                </c:pt>
                <c:pt idx="839">
                  <c:v>4.6589120370370361E-4</c:v>
                </c:pt>
                <c:pt idx="840">
                  <c:v>4.6650462962962948E-4</c:v>
                </c:pt>
                <c:pt idx="841">
                  <c:v>4.6653935185185188E-4</c:v>
                </c:pt>
                <c:pt idx="842">
                  <c:v>4.6711805555555563E-4</c:v>
                </c:pt>
                <c:pt idx="843">
                  <c:v>4.6773148148148146E-4</c:v>
                </c:pt>
                <c:pt idx="844">
                  <c:v>4.6834490740740734E-4</c:v>
                </c:pt>
                <c:pt idx="845">
                  <c:v>4.6896990740740737E-4</c:v>
                </c:pt>
                <c:pt idx="846">
                  <c:v>4.695833333333333E-4</c:v>
                </c:pt>
                <c:pt idx="847">
                  <c:v>4.7018518518518525E-4</c:v>
                </c:pt>
                <c:pt idx="848">
                  <c:v>4.7079861111111107E-4</c:v>
                </c:pt>
                <c:pt idx="849">
                  <c:v>4.7142361111111121E-4</c:v>
                </c:pt>
                <c:pt idx="850">
                  <c:v>4.7203703703703703E-4</c:v>
                </c:pt>
                <c:pt idx="851">
                  <c:v>4.7265046296296297E-4</c:v>
                </c:pt>
                <c:pt idx="852">
                  <c:v>4.7326388888888879E-4</c:v>
                </c:pt>
                <c:pt idx="853">
                  <c:v>4.7388888888888876E-4</c:v>
                </c:pt>
                <c:pt idx="854">
                  <c:v>4.7450231481481475E-4</c:v>
                </c:pt>
                <c:pt idx="855">
                  <c:v>4.7511574074074058E-4</c:v>
                </c:pt>
                <c:pt idx="856">
                  <c:v>4.7572916666666656E-4</c:v>
                </c:pt>
                <c:pt idx="857">
                  <c:v>4.7633101851851851E-4</c:v>
                </c:pt>
                <c:pt idx="858">
                  <c:v>4.7695601851851848E-4</c:v>
                </c:pt>
                <c:pt idx="859">
                  <c:v>4.7758101851851851E-4</c:v>
                </c:pt>
                <c:pt idx="860">
                  <c:v>4.7819444444444434E-4</c:v>
                </c:pt>
                <c:pt idx="861">
                  <c:v>4.7881944444444447E-4</c:v>
                </c:pt>
                <c:pt idx="862">
                  <c:v>4.788425925925925E-4</c:v>
                </c:pt>
                <c:pt idx="863">
                  <c:v>4.7887731481481484E-4</c:v>
                </c:pt>
                <c:pt idx="864">
                  <c:v>4.7890046296296282E-4</c:v>
                </c:pt>
                <c:pt idx="865">
                  <c:v>4.7940972222222222E-4</c:v>
                </c:pt>
                <c:pt idx="866">
                  <c:v>4.800231481481481E-4</c:v>
                </c:pt>
                <c:pt idx="867">
                  <c:v>4.8065972222222222E-4</c:v>
                </c:pt>
                <c:pt idx="868">
                  <c:v>4.8126157407407406E-4</c:v>
                </c:pt>
                <c:pt idx="869">
                  <c:v>4.8189814814814818E-4</c:v>
                </c:pt>
                <c:pt idx="870">
                  <c:v>4.8248842592592587E-4</c:v>
                </c:pt>
                <c:pt idx="871">
                  <c:v>4.8309027777777776E-4</c:v>
                </c:pt>
                <c:pt idx="872">
                  <c:v>4.8372685185185172E-4</c:v>
                </c:pt>
                <c:pt idx="873">
                  <c:v>4.8435185185185175E-4</c:v>
                </c:pt>
                <c:pt idx="874">
                  <c:v>4.8496527777777768E-4</c:v>
                </c:pt>
                <c:pt idx="875">
                  <c:v>4.8555555555555553E-4</c:v>
                </c:pt>
                <c:pt idx="876">
                  <c:v>4.8616898148148152E-4</c:v>
                </c:pt>
                <c:pt idx="877">
                  <c:v>4.8681712962962958E-4</c:v>
                </c:pt>
                <c:pt idx="878">
                  <c:v>4.8743055555555557E-4</c:v>
                </c:pt>
                <c:pt idx="879">
                  <c:v>4.8804398148148139E-4</c:v>
                </c:pt>
                <c:pt idx="880">
                  <c:v>4.8862268518518515E-4</c:v>
                </c:pt>
                <c:pt idx="881">
                  <c:v>4.8924768518518512E-4</c:v>
                </c:pt>
                <c:pt idx="882">
                  <c:v>4.8986111111111094E-4</c:v>
                </c:pt>
                <c:pt idx="883">
                  <c:v>4.9047453703703688E-4</c:v>
                </c:pt>
                <c:pt idx="884">
                  <c:v>4.9107638888888888E-4</c:v>
                </c:pt>
                <c:pt idx="885">
                  <c:v>4.9111111111111111E-4</c:v>
                </c:pt>
                <c:pt idx="886">
                  <c:v>4.9114583333333334E-4</c:v>
                </c:pt>
                <c:pt idx="887">
                  <c:v>4.9118055555555558E-4</c:v>
                </c:pt>
                <c:pt idx="888">
                  <c:v>4.912152777777777E-4</c:v>
                </c:pt>
                <c:pt idx="889">
                  <c:v>4.9170138888888885E-4</c:v>
                </c:pt>
                <c:pt idx="890">
                  <c:v>4.9231481481481468E-4</c:v>
                </c:pt>
                <c:pt idx="891">
                  <c:v>4.9292824074074083E-4</c:v>
                </c:pt>
                <c:pt idx="892">
                  <c:v>4.9354166666666665E-4</c:v>
                </c:pt>
                <c:pt idx="893">
                  <c:v>4.9416666666666673E-4</c:v>
                </c:pt>
                <c:pt idx="894">
                  <c:v>4.9478009259259256E-4</c:v>
                </c:pt>
                <c:pt idx="895">
                  <c:v>4.953935185185186E-4</c:v>
                </c:pt>
                <c:pt idx="896">
                  <c:v>4.9599537037037027E-4</c:v>
                </c:pt>
                <c:pt idx="897">
                  <c:v>4.9662037037037036E-4</c:v>
                </c:pt>
                <c:pt idx="898">
                  <c:v>4.9723379629629618E-4</c:v>
                </c:pt>
                <c:pt idx="899">
                  <c:v>4.9784722222222212E-4</c:v>
                </c:pt>
                <c:pt idx="900">
                  <c:v>4.9846064814814816E-4</c:v>
                </c:pt>
                <c:pt idx="901">
                  <c:v>4.9908564814814802E-4</c:v>
                </c:pt>
                <c:pt idx="902">
                  <c:v>4.9968749999999991E-4</c:v>
                </c:pt>
                <c:pt idx="903">
                  <c:v>5.0030092592592606E-4</c:v>
                </c:pt>
                <c:pt idx="904">
                  <c:v>5.0091435185185189E-4</c:v>
                </c:pt>
                <c:pt idx="905">
                  <c:v>5.0153935185185186E-4</c:v>
                </c:pt>
                <c:pt idx="906">
                  <c:v>5.021527777777778E-4</c:v>
                </c:pt>
                <c:pt idx="907">
                  <c:v>5.0276620370370373E-4</c:v>
                </c:pt>
                <c:pt idx="908">
                  <c:v>5.0337962962962955E-4</c:v>
                </c:pt>
                <c:pt idx="909">
                  <c:v>5.0400462962962964E-4</c:v>
                </c:pt>
                <c:pt idx="910">
                  <c:v>5.0460648148148142E-4</c:v>
                </c:pt>
                <c:pt idx="911">
                  <c:v>5.0521990740740725E-4</c:v>
                </c:pt>
                <c:pt idx="912">
                  <c:v>5.058333333333334E-4</c:v>
                </c:pt>
                <c:pt idx="913">
                  <c:v>5.0644675925925922E-4</c:v>
                </c:pt>
                <c:pt idx="914">
                  <c:v>5.070717592592593E-4</c:v>
                </c:pt>
                <c:pt idx="915">
                  <c:v>5.0768518518518513E-4</c:v>
                </c:pt>
                <c:pt idx="916">
                  <c:v>5.0828703703703713E-4</c:v>
                </c:pt>
                <c:pt idx="917">
                  <c:v>5.0890046296296295E-4</c:v>
                </c:pt>
                <c:pt idx="918">
                  <c:v>5.0952546296296303E-4</c:v>
                </c:pt>
                <c:pt idx="919">
                  <c:v>5.1013888888888886E-4</c:v>
                </c:pt>
                <c:pt idx="920">
                  <c:v>5.1075231481481479E-4</c:v>
                </c:pt>
                <c:pt idx="921">
                  <c:v>5.1136574074074073E-4</c:v>
                </c:pt>
                <c:pt idx="922">
                  <c:v>5.119907407407407E-4</c:v>
                </c:pt>
                <c:pt idx="923">
                  <c:v>5.1260416666666652E-4</c:v>
                </c:pt>
                <c:pt idx="924">
                  <c:v>5.1320601851851852E-4</c:v>
                </c:pt>
                <c:pt idx="925">
                  <c:v>5.1381944444444446E-4</c:v>
                </c:pt>
                <c:pt idx="926">
                  <c:v>5.1444444444444443E-4</c:v>
                </c:pt>
                <c:pt idx="927">
                  <c:v>5.1505787037037026E-4</c:v>
                </c:pt>
                <c:pt idx="928">
                  <c:v>5.156712962962963E-4</c:v>
                </c:pt>
                <c:pt idx="929">
                  <c:v>5.1569444444444438E-4</c:v>
                </c:pt>
                <c:pt idx="930">
                  <c:v>5.1572916666666672E-4</c:v>
                </c:pt>
                <c:pt idx="931">
                  <c:v>5.1575231481481481E-4</c:v>
                </c:pt>
                <c:pt idx="932">
                  <c:v>5.1578703703703704E-4</c:v>
                </c:pt>
                <c:pt idx="933">
                  <c:v>5.1628472222222223E-4</c:v>
                </c:pt>
                <c:pt idx="934">
                  <c:v>5.1689814814814816E-4</c:v>
                </c:pt>
                <c:pt idx="935">
                  <c:v>5.1751157407407399E-4</c:v>
                </c:pt>
                <c:pt idx="936">
                  <c:v>5.1812500000000003E-4</c:v>
                </c:pt>
                <c:pt idx="937">
                  <c:v>5.1873842592592586E-4</c:v>
                </c:pt>
                <c:pt idx="938">
                  <c:v>5.1936342592592594E-4</c:v>
                </c:pt>
                <c:pt idx="939">
                  <c:v>5.1997685185185176E-4</c:v>
                </c:pt>
                <c:pt idx="940">
                  <c:v>5.205902777777777E-4</c:v>
                </c:pt>
                <c:pt idx="941">
                  <c:v>5.2120370370370352E-4</c:v>
                </c:pt>
                <c:pt idx="942">
                  <c:v>5.2181712962962967E-4</c:v>
                </c:pt>
                <c:pt idx="943">
                  <c:v>5.224305555555556E-4</c:v>
                </c:pt>
                <c:pt idx="944">
                  <c:v>5.2304398148148143E-4</c:v>
                </c:pt>
                <c:pt idx="945">
                  <c:v>5.2365740740740747E-4</c:v>
                </c:pt>
                <c:pt idx="946">
                  <c:v>5.2428240740740734E-4</c:v>
                </c:pt>
                <c:pt idx="947">
                  <c:v>5.2489583333333349E-4</c:v>
                </c:pt>
                <c:pt idx="948">
                  <c:v>5.2549768518518516E-4</c:v>
                </c:pt>
                <c:pt idx="949">
                  <c:v>5.2611111111111109E-4</c:v>
                </c:pt>
                <c:pt idx="950">
                  <c:v>5.2673611111111107E-4</c:v>
                </c:pt>
                <c:pt idx="951">
                  <c:v>5.27349537037037E-4</c:v>
                </c:pt>
                <c:pt idx="952">
                  <c:v>5.2796296296296283E-4</c:v>
                </c:pt>
                <c:pt idx="953">
                  <c:v>5.2857638888888887E-4</c:v>
                </c:pt>
                <c:pt idx="954">
                  <c:v>5.2918981481481469E-4</c:v>
                </c:pt>
                <c:pt idx="955">
                  <c:v>5.2980324074074073E-4</c:v>
                </c:pt>
                <c:pt idx="956">
                  <c:v>5.3041666666666656E-4</c:v>
                </c:pt>
                <c:pt idx="957">
                  <c:v>5.3103009259259271E-4</c:v>
                </c:pt>
                <c:pt idx="958">
                  <c:v>5.3165509259259257E-4</c:v>
                </c:pt>
                <c:pt idx="959">
                  <c:v>5.3226851851851862E-4</c:v>
                </c:pt>
                <c:pt idx="960">
                  <c:v>5.3288194444444444E-4</c:v>
                </c:pt>
                <c:pt idx="961">
                  <c:v>5.3349537037037037E-4</c:v>
                </c:pt>
                <c:pt idx="962">
                  <c:v>5.3504629629629616E-4</c:v>
                </c:pt>
                <c:pt idx="963">
                  <c:v>5.3504629629629616E-4</c:v>
                </c:pt>
              </c:numCache>
            </c:numRef>
          </c:cat>
          <c:val>
            <c:numRef>
              <c:f>'Trace postproc'!$AQ$5:$AQ$968</c:f>
              <c:numCache>
                <c:formatCode>0.00\ \V</c:formatCode>
                <c:ptCount val="964"/>
                <c:pt idx="0">
                  <c:v>#N/A</c:v>
                </c:pt>
                <c:pt idx="1">
                  <c:v>53.914000000000001</c:v>
                </c:pt>
                <c:pt idx="2">
                  <c:v>#N/A</c:v>
                </c:pt>
                <c:pt idx="3">
                  <c:v>53.914000000000001</c:v>
                </c:pt>
                <c:pt idx="4">
                  <c:v>#N/A</c:v>
                </c:pt>
                <c:pt idx="5">
                  <c:v>53.914000000000001</c:v>
                </c:pt>
                <c:pt idx="6">
                  <c:v>#N/A</c:v>
                </c:pt>
                <c:pt idx="7">
                  <c:v>53.914000000000001</c:v>
                </c:pt>
                <c:pt idx="8">
                  <c:v>#N/A</c:v>
                </c:pt>
                <c:pt idx="9">
                  <c:v>53.914000000000001</c:v>
                </c:pt>
                <c:pt idx="10">
                  <c:v>#N/A</c:v>
                </c:pt>
                <c:pt idx="11">
                  <c:v>53.914000000000001</c:v>
                </c:pt>
                <c:pt idx="12">
                  <c:v>#N/A</c:v>
                </c:pt>
                <c:pt idx="13">
                  <c:v>53.914000000000001</c:v>
                </c:pt>
                <c:pt idx="14">
                  <c:v>#N/A</c:v>
                </c:pt>
                <c:pt idx="15">
                  <c:v>53.914000000000001</c:v>
                </c:pt>
                <c:pt idx="16">
                  <c:v>#N/A</c:v>
                </c:pt>
                <c:pt idx="17">
                  <c:v>53.914000000000001</c:v>
                </c:pt>
                <c:pt idx="18">
                  <c:v>#N/A</c:v>
                </c:pt>
                <c:pt idx="19">
                  <c:v>53.914000000000001</c:v>
                </c:pt>
                <c:pt idx="20">
                  <c:v>#N/A</c:v>
                </c:pt>
                <c:pt idx="21">
                  <c:v>53.914000000000001</c:v>
                </c:pt>
                <c:pt idx="22">
                  <c:v>#N/A</c:v>
                </c:pt>
                <c:pt idx="23">
                  <c:v>53.914000000000001</c:v>
                </c:pt>
                <c:pt idx="24">
                  <c:v>#N/A</c:v>
                </c:pt>
                <c:pt idx="25">
                  <c:v>53.914000000000001</c:v>
                </c:pt>
                <c:pt idx="26">
                  <c:v>#N/A</c:v>
                </c:pt>
                <c:pt idx="27">
                  <c:v>53.914000000000001</c:v>
                </c:pt>
                <c:pt idx="28">
                  <c:v>#N/A</c:v>
                </c:pt>
                <c:pt idx="29">
                  <c:v>53.914000000000001</c:v>
                </c:pt>
                <c:pt idx="30">
                  <c:v>#N/A</c:v>
                </c:pt>
                <c:pt idx="31">
                  <c:v>53.914000000000001</c:v>
                </c:pt>
                <c:pt idx="32">
                  <c:v>#N/A</c:v>
                </c:pt>
                <c:pt idx="33">
                  <c:v>53.914000000000001</c:v>
                </c:pt>
                <c:pt idx="34">
                  <c:v>#N/A</c:v>
                </c:pt>
                <c:pt idx="35">
                  <c:v>53.914000000000001</c:v>
                </c:pt>
                <c:pt idx="36">
                  <c:v>#N/A</c:v>
                </c:pt>
                <c:pt idx="37">
                  <c:v>53.914000000000001</c:v>
                </c:pt>
                <c:pt idx="38">
                  <c:v>#N/A</c:v>
                </c:pt>
                <c:pt idx="39">
                  <c:v>53.914000000000001</c:v>
                </c:pt>
                <c:pt idx="40">
                  <c:v>#N/A</c:v>
                </c:pt>
                <c:pt idx="41">
                  <c:v>#N/A</c:v>
                </c:pt>
                <c:pt idx="42">
                  <c:v>53.914000000000001</c:v>
                </c:pt>
                <c:pt idx="43">
                  <c:v>#N/A</c:v>
                </c:pt>
                <c:pt idx="44">
                  <c:v>53.914000000000001</c:v>
                </c:pt>
                <c:pt idx="45">
                  <c:v>#N/A</c:v>
                </c:pt>
                <c:pt idx="46">
                  <c:v>53.914000000000001</c:v>
                </c:pt>
                <c:pt idx="47">
                  <c:v>#N/A</c:v>
                </c:pt>
                <c:pt idx="48">
                  <c:v>53.914000000000001</c:v>
                </c:pt>
                <c:pt idx="49">
                  <c:v>#N/A</c:v>
                </c:pt>
                <c:pt idx="50">
                  <c:v>53.914000000000001</c:v>
                </c:pt>
                <c:pt idx="51">
                  <c:v>#N/A</c:v>
                </c:pt>
                <c:pt idx="52">
                  <c:v>53.914000000000001</c:v>
                </c:pt>
                <c:pt idx="53">
                  <c:v>#N/A</c:v>
                </c:pt>
                <c:pt idx="54">
                  <c:v>53.914000000000001</c:v>
                </c:pt>
                <c:pt idx="55">
                  <c:v>#N/A</c:v>
                </c:pt>
                <c:pt idx="56">
                  <c:v>53.914000000000001</c:v>
                </c:pt>
                <c:pt idx="57">
                  <c:v>#N/A</c:v>
                </c:pt>
                <c:pt idx="58">
                  <c:v>53.914000000000001</c:v>
                </c:pt>
                <c:pt idx="59">
                  <c:v>#N/A</c:v>
                </c:pt>
                <c:pt idx="60">
                  <c:v>53.914000000000001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53.914000000000001</c:v>
                </c:pt>
                <c:pt idx="66">
                  <c:v>#N/A</c:v>
                </c:pt>
                <c:pt idx="67">
                  <c:v>53.914000000000001</c:v>
                </c:pt>
                <c:pt idx="68">
                  <c:v>#N/A</c:v>
                </c:pt>
                <c:pt idx="69">
                  <c:v>53.914000000000001</c:v>
                </c:pt>
                <c:pt idx="70">
                  <c:v>#N/A</c:v>
                </c:pt>
                <c:pt idx="71">
                  <c:v>53.914000000000001</c:v>
                </c:pt>
                <c:pt idx="72">
                  <c:v>#N/A</c:v>
                </c:pt>
                <c:pt idx="73">
                  <c:v>53.914000000000001</c:v>
                </c:pt>
                <c:pt idx="74">
                  <c:v>#N/A</c:v>
                </c:pt>
                <c:pt idx="75">
                  <c:v>53.914000000000001</c:v>
                </c:pt>
                <c:pt idx="76">
                  <c:v>#N/A</c:v>
                </c:pt>
                <c:pt idx="77">
                  <c:v>53.914000000000001</c:v>
                </c:pt>
                <c:pt idx="78">
                  <c:v>#N/A</c:v>
                </c:pt>
                <c:pt idx="79">
                  <c:v>53.914000000000001</c:v>
                </c:pt>
                <c:pt idx="80">
                  <c:v>#N/A</c:v>
                </c:pt>
                <c:pt idx="81">
                  <c:v>53.914000000000001</c:v>
                </c:pt>
                <c:pt idx="82">
                  <c:v>#N/A</c:v>
                </c:pt>
                <c:pt idx="83">
                  <c:v>53.914000000000001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53.914000000000001</c:v>
                </c:pt>
                <c:pt idx="90">
                  <c:v>#N/A</c:v>
                </c:pt>
                <c:pt idx="91">
                  <c:v>53.914000000000001</c:v>
                </c:pt>
                <c:pt idx="92">
                  <c:v>#N/A</c:v>
                </c:pt>
                <c:pt idx="93">
                  <c:v>53.914000000000001</c:v>
                </c:pt>
                <c:pt idx="94">
                  <c:v>#N/A</c:v>
                </c:pt>
                <c:pt idx="95">
                  <c:v>53.914000000000001</c:v>
                </c:pt>
                <c:pt idx="96">
                  <c:v>#N/A</c:v>
                </c:pt>
                <c:pt idx="97">
                  <c:v>53.914000000000001</c:v>
                </c:pt>
                <c:pt idx="98">
                  <c:v>#N/A</c:v>
                </c:pt>
                <c:pt idx="99">
                  <c:v>53.914000000000001</c:v>
                </c:pt>
                <c:pt idx="100">
                  <c:v>#N/A</c:v>
                </c:pt>
                <c:pt idx="101">
                  <c:v>53.914000000000001</c:v>
                </c:pt>
                <c:pt idx="102">
                  <c:v>#N/A</c:v>
                </c:pt>
                <c:pt idx="103">
                  <c:v>53.914000000000001</c:v>
                </c:pt>
                <c:pt idx="104">
                  <c:v>#N/A</c:v>
                </c:pt>
                <c:pt idx="105">
                  <c:v>53.914000000000001</c:v>
                </c:pt>
                <c:pt idx="106">
                  <c:v>#N/A</c:v>
                </c:pt>
                <c:pt idx="107">
                  <c:v>53.914000000000001</c:v>
                </c:pt>
                <c:pt idx="108">
                  <c:v>#N/A</c:v>
                </c:pt>
                <c:pt idx="109">
                  <c:v>53.914000000000001</c:v>
                </c:pt>
                <c:pt idx="110">
                  <c:v>#N/A</c:v>
                </c:pt>
                <c:pt idx="111">
                  <c:v>53.914000000000001</c:v>
                </c:pt>
                <c:pt idx="112">
                  <c:v>#N/A</c:v>
                </c:pt>
                <c:pt idx="113">
                  <c:v>53.914000000000001</c:v>
                </c:pt>
                <c:pt idx="114">
                  <c:v>#N/A</c:v>
                </c:pt>
                <c:pt idx="115">
                  <c:v>53.914000000000001</c:v>
                </c:pt>
                <c:pt idx="116">
                  <c:v>#N/A</c:v>
                </c:pt>
                <c:pt idx="117">
                  <c:v>53.914000000000001</c:v>
                </c:pt>
                <c:pt idx="118">
                  <c:v>#N/A</c:v>
                </c:pt>
                <c:pt idx="119">
                  <c:v>53.914000000000001</c:v>
                </c:pt>
                <c:pt idx="120">
                  <c:v>#N/A</c:v>
                </c:pt>
                <c:pt idx="121">
                  <c:v>53.914000000000001</c:v>
                </c:pt>
                <c:pt idx="122">
                  <c:v>#N/A</c:v>
                </c:pt>
                <c:pt idx="123">
                  <c:v>53.914000000000001</c:v>
                </c:pt>
                <c:pt idx="124">
                  <c:v>#N/A</c:v>
                </c:pt>
                <c:pt idx="125">
                  <c:v>53.914000000000001</c:v>
                </c:pt>
                <c:pt idx="126">
                  <c:v>#N/A</c:v>
                </c:pt>
                <c:pt idx="127">
                  <c:v>53.914000000000001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53.914000000000001</c:v>
                </c:pt>
                <c:pt idx="134">
                  <c:v>#N/A</c:v>
                </c:pt>
                <c:pt idx="135">
                  <c:v>53.914000000000001</c:v>
                </c:pt>
                <c:pt idx="136">
                  <c:v>#N/A</c:v>
                </c:pt>
                <c:pt idx="137">
                  <c:v>53.914000000000001</c:v>
                </c:pt>
                <c:pt idx="138">
                  <c:v>#N/A</c:v>
                </c:pt>
                <c:pt idx="139">
                  <c:v>53.914000000000001</c:v>
                </c:pt>
                <c:pt idx="140">
                  <c:v>#N/A</c:v>
                </c:pt>
                <c:pt idx="141">
                  <c:v>53.914000000000001</c:v>
                </c:pt>
                <c:pt idx="142">
                  <c:v>#N/A</c:v>
                </c:pt>
                <c:pt idx="143">
                  <c:v>53.914000000000001</c:v>
                </c:pt>
                <c:pt idx="144">
                  <c:v>#N/A</c:v>
                </c:pt>
                <c:pt idx="145">
                  <c:v>53.914000000000001</c:v>
                </c:pt>
                <c:pt idx="146">
                  <c:v>#N/A</c:v>
                </c:pt>
                <c:pt idx="147">
                  <c:v>53.914000000000001</c:v>
                </c:pt>
                <c:pt idx="148">
                  <c:v>#N/A</c:v>
                </c:pt>
                <c:pt idx="149">
                  <c:v>53.914000000000001</c:v>
                </c:pt>
                <c:pt idx="150">
                  <c:v>#N/A</c:v>
                </c:pt>
                <c:pt idx="151">
                  <c:v>53.914000000000001</c:v>
                </c:pt>
                <c:pt idx="152">
                  <c:v>#N/A</c:v>
                </c:pt>
                <c:pt idx="153">
                  <c:v>53.914000000000001</c:v>
                </c:pt>
                <c:pt idx="154">
                  <c:v>#N/A</c:v>
                </c:pt>
                <c:pt idx="155">
                  <c:v>53.914000000000001</c:v>
                </c:pt>
                <c:pt idx="156">
                  <c:v>#N/A</c:v>
                </c:pt>
                <c:pt idx="157">
                  <c:v>53.914000000000001</c:v>
                </c:pt>
                <c:pt idx="158">
                  <c:v>#N/A</c:v>
                </c:pt>
                <c:pt idx="159">
                  <c:v>53.914000000000001</c:v>
                </c:pt>
                <c:pt idx="160">
                  <c:v>#N/A</c:v>
                </c:pt>
                <c:pt idx="161">
                  <c:v>53.914000000000001</c:v>
                </c:pt>
                <c:pt idx="162">
                  <c:v>#N/A</c:v>
                </c:pt>
                <c:pt idx="163">
                  <c:v>53.914000000000001</c:v>
                </c:pt>
                <c:pt idx="164">
                  <c:v>#N/A</c:v>
                </c:pt>
                <c:pt idx="165">
                  <c:v>53.914000000000001</c:v>
                </c:pt>
                <c:pt idx="166">
                  <c:v>#N/A</c:v>
                </c:pt>
                <c:pt idx="167">
                  <c:v>53.914000000000001</c:v>
                </c:pt>
                <c:pt idx="168">
                  <c:v>#N/A</c:v>
                </c:pt>
                <c:pt idx="169">
                  <c:v>53.914000000000001</c:v>
                </c:pt>
                <c:pt idx="170">
                  <c:v>#N/A</c:v>
                </c:pt>
                <c:pt idx="171">
                  <c:v>53.914000000000001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53.914000000000001</c:v>
                </c:pt>
                <c:pt idx="178">
                  <c:v>#N/A</c:v>
                </c:pt>
                <c:pt idx="179">
                  <c:v>53.914000000000001</c:v>
                </c:pt>
                <c:pt idx="180">
                  <c:v>#N/A</c:v>
                </c:pt>
                <c:pt idx="181">
                  <c:v>53.914000000000001</c:v>
                </c:pt>
                <c:pt idx="182">
                  <c:v>#N/A</c:v>
                </c:pt>
                <c:pt idx="183">
                  <c:v>53.914000000000001</c:v>
                </c:pt>
                <c:pt idx="184">
                  <c:v>#N/A</c:v>
                </c:pt>
                <c:pt idx="185">
                  <c:v>53.914000000000001</c:v>
                </c:pt>
                <c:pt idx="186">
                  <c:v>#N/A</c:v>
                </c:pt>
                <c:pt idx="187">
                  <c:v>53.914000000000001</c:v>
                </c:pt>
                <c:pt idx="188">
                  <c:v>#N/A</c:v>
                </c:pt>
                <c:pt idx="189">
                  <c:v>53.914000000000001</c:v>
                </c:pt>
                <c:pt idx="190">
                  <c:v>#N/A</c:v>
                </c:pt>
                <c:pt idx="191">
                  <c:v>53.914000000000001</c:v>
                </c:pt>
                <c:pt idx="192">
                  <c:v>#N/A</c:v>
                </c:pt>
                <c:pt idx="193">
                  <c:v>53.914000000000001</c:v>
                </c:pt>
                <c:pt idx="194">
                  <c:v>#N/A</c:v>
                </c:pt>
                <c:pt idx="195">
                  <c:v>53.914000000000001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53.914000000000001</c:v>
                </c:pt>
                <c:pt idx="201">
                  <c:v>#N/A</c:v>
                </c:pt>
                <c:pt idx="202">
                  <c:v>53.914000000000001</c:v>
                </c:pt>
                <c:pt idx="203">
                  <c:v>#N/A</c:v>
                </c:pt>
                <c:pt idx="204">
                  <c:v>53.914000000000001</c:v>
                </c:pt>
                <c:pt idx="205">
                  <c:v>#N/A</c:v>
                </c:pt>
                <c:pt idx="206">
                  <c:v>53.914000000000001</c:v>
                </c:pt>
                <c:pt idx="207">
                  <c:v>#N/A</c:v>
                </c:pt>
                <c:pt idx="208">
                  <c:v>53.914000000000001</c:v>
                </c:pt>
                <c:pt idx="209">
                  <c:v>#N/A</c:v>
                </c:pt>
                <c:pt idx="210">
                  <c:v>53.914000000000001</c:v>
                </c:pt>
                <c:pt idx="211">
                  <c:v>#N/A</c:v>
                </c:pt>
                <c:pt idx="212">
                  <c:v>53.914000000000001</c:v>
                </c:pt>
                <c:pt idx="213">
                  <c:v>#N/A</c:v>
                </c:pt>
                <c:pt idx="214">
                  <c:v>53.914000000000001</c:v>
                </c:pt>
                <c:pt idx="215">
                  <c:v>#N/A</c:v>
                </c:pt>
                <c:pt idx="216">
                  <c:v>53.914000000000001</c:v>
                </c:pt>
                <c:pt idx="217">
                  <c:v>#N/A</c:v>
                </c:pt>
                <c:pt idx="218">
                  <c:v>53.914000000000001</c:v>
                </c:pt>
                <c:pt idx="219">
                  <c:v>#N/A</c:v>
                </c:pt>
                <c:pt idx="220">
                  <c:v>#N/A</c:v>
                </c:pt>
                <c:pt idx="221">
                  <c:v>53.914000000000001</c:v>
                </c:pt>
                <c:pt idx="222">
                  <c:v>#N/A</c:v>
                </c:pt>
                <c:pt idx="223">
                  <c:v>53.914000000000001</c:v>
                </c:pt>
                <c:pt idx="224">
                  <c:v>#N/A</c:v>
                </c:pt>
                <c:pt idx="225">
                  <c:v>53.914000000000001</c:v>
                </c:pt>
                <c:pt idx="226">
                  <c:v>#N/A</c:v>
                </c:pt>
                <c:pt idx="227">
                  <c:v>53.914000000000001</c:v>
                </c:pt>
                <c:pt idx="228">
                  <c:v>#N/A</c:v>
                </c:pt>
                <c:pt idx="229">
                  <c:v>53.914000000000001</c:v>
                </c:pt>
                <c:pt idx="230">
                  <c:v>#N/A</c:v>
                </c:pt>
                <c:pt idx="231">
                  <c:v>53.914000000000001</c:v>
                </c:pt>
                <c:pt idx="232">
                  <c:v>#N/A</c:v>
                </c:pt>
                <c:pt idx="233">
                  <c:v>53.914000000000001</c:v>
                </c:pt>
                <c:pt idx="234">
                  <c:v>#N/A</c:v>
                </c:pt>
                <c:pt idx="235">
                  <c:v>53.914000000000001</c:v>
                </c:pt>
                <c:pt idx="236">
                  <c:v>#N/A</c:v>
                </c:pt>
                <c:pt idx="237">
                  <c:v>53.914000000000001</c:v>
                </c:pt>
                <c:pt idx="238">
                  <c:v>#N/A</c:v>
                </c:pt>
                <c:pt idx="239">
                  <c:v>53.914000000000001</c:v>
                </c:pt>
                <c:pt idx="240">
                  <c:v>#N/A</c:v>
                </c:pt>
                <c:pt idx="241">
                  <c:v>53.914000000000001</c:v>
                </c:pt>
                <c:pt idx="242">
                  <c:v>#N/A</c:v>
                </c:pt>
                <c:pt idx="243">
                  <c:v>53.914000000000001</c:v>
                </c:pt>
                <c:pt idx="244">
                  <c:v>#N/A</c:v>
                </c:pt>
                <c:pt idx="245">
                  <c:v>53.914000000000001</c:v>
                </c:pt>
                <c:pt idx="246">
                  <c:v>#N/A</c:v>
                </c:pt>
                <c:pt idx="247">
                  <c:v>53.914000000000001</c:v>
                </c:pt>
                <c:pt idx="248">
                  <c:v>#N/A</c:v>
                </c:pt>
                <c:pt idx="249">
                  <c:v>53.914000000000001</c:v>
                </c:pt>
                <c:pt idx="250">
                  <c:v>#N/A</c:v>
                </c:pt>
                <c:pt idx="251">
                  <c:v>53.914000000000001</c:v>
                </c:pt>
                <c:pt idx="252">
                  <c:v>#N/A</c:v>
                </c:pt>
                <c:pt idx="253">
                  <c:v>53.914000000000001</c:v>
                </c:pt>
                <c:pt idx="254">
                  <c:v>#N/A</c:v>
                </c:pt>
                <c:pt idx="255">
                  <c:v>53.914000000000001</c:v>
                </c:pt>
                <c:pt idx="256">
                  <c:v>#N/A</c:v>
                </c:pt>
                <c:pt idx="257">
                  <c:v>53.914000000000001</c:v>
                </c:pt>
                <c:pt idx="258">
                  <c:v>#N/A</c:v>
                </c:pt>
                <c:pt idx="259">
                  <c:v>53.914000000000001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53.914000000000001</c:v>
                </c:pt>
                <c:pt idx="269">
                  <c:v>#N/A</c:v>
                </c:pt>
                <c:pt idx="270">
                  <c:v>53.914000000000001</c:v>
                </c:pt>
                <c:pt idx="271">
                  <c:v>#N/A</c:v>
                </c:pt>
                <c:pt idx="272">
                  <c:v>53.914000000000001</c:v>
                </c:pt>
                <c:pt idx="273">
                  <c:v>#N/A</c:v>
                </c:pt>
                <c:pt idx="274">
                  <c:v>53.914000000000001</c:v>
                </c:pt>
                <c:pt idx="275">
                  <c:v>#N/A</c:v>
                </c:pt>
                <c:pt idx="276">
                  <c:v>53.914000000000001</c:v>
                </c:pt>
                <c:pt idx="277">
                  <c:v>#N/A</c:v>
                </c:pt>
                <c:pt idx="278">
                  <c:v>53.914000000000001</c:v>
                </c:pt>
                <c:pt idx="279">
                  <c:v>#N/A</c:v>
                </c:pt>
                <c:pt idx="280">
                  <c:v>53.914000000000001</c:v>
                </c:pt>
                <c:pt idx="281">
                  <c:v>#N/A</c:v>
                </c:pt>
                <c:pt idx="282">
                  <c:v>53.914000000000001</c:v>
                </c:pt>
                <c:pt idx="283">
                  <c:v>#N/A</c:v>
                </c:pt>
                <c:pt idx="284">
                  <c:v>53.914000000000001</c:v>
                </c:pt>
                <c:pt idx="285">
                  <c:v>#N/A</c:v>
                </c:pt>
                <c:pt idx="286">
                  <c:v>53.914000000000001</c:v>
                </c:pt>
                <c:pt idx="287">
                  <c:v>#N/A</c:v>
                </c:pt>
                <c:pt idx="288">
                  <c:v>53.914000000000001</c:v>
                </c:pt>
                <c:pt idx="289">
                  <c:v>#N/A</c:v>
                </c:pt>
                <c:pt idx="290">
                  <c:v>53.914000000000001</c:v>
                </c:pt>
                <c:pt idx="291">
                  <c:v>#N/A</c:v>
                </c:pt>
                <c:pt idx="292">
                  <c:v>53.914000000000001</c:v>
                </c:pt>
                <c:pt idx="293">
                  <c:v>#N/A</c:v>
                </c:pt>
                <c:pt idx="294">
                  <c:v>53.914000000000001</c:v>
                </c:pt>
                <c:pt idx="295">
                  <c:v>#N/A</c:v>
                </c:pt>
                <c:pt idx="296">
                  <c:v>53.914000000000001</c:v>
                </c:pt>
                <c:pt idx="297">
                  <c:v>#N/A</c:v>
                </c:pt>
                <c:pt idx="298">
                  <c:v>53.914000000000001</c:v>
                </c:pt>
                <c:pt idx="299">
                  <c:v>#N/A</c:v>
                </c:pt>
                <c:pt idx="300">
                  <c:v>53.914000000000001</c:v>
                </c:pt>
                <c:pt idx="301">
                  <c:v>#N/A</c:v>
                </c:pt>
                <c:pt idx="302">
                  <c:v>53.914000000000001</c:v>
                </c:pt>
                <c:pt idx="303">
                  <c:v>#N/A</c:v>
                </c:pt>
                <c:pt idx="304">
                  <c:v>53.914000000000001</c:v>
                </c:pt>
                <c:pt idx="305">
                  <c:v>#N/A</c:v>
                </c:pt>
                <c:pt idx="306">
                  <c:v>53.914000000000001</c:v>
                </c:pt>
                <c:pt idx="307">
                  <c:v>#N/A</c:v>
                </c:pt>
                <c:pt idx="308">
                  <c:v>#N/A</c:v>
                </c:pt>
                <c:pt idx="309">
                  <c:v>53.914000000000001</c:v>
                </c:pt>
                <c:pt idx="310">
                  <c:v>#N/A</c:v>
                </c:pt>
                <c:pt idx="311">
                  <c:v>53.914000000000001</c:v>
                </c:pt>
                <c:pt idx="312">
                  <c:v>#N/A</c:v>
                </c:pt>
                <c:pt idx="313">
                  <c:v>53.914000000000001</c:v>
                </c:pt>
                <c:pt idx="314">
                  <c:v>#N/A</c:v>
                </c:pt>
                <c:pt idx="315">
                  <c:v>53.914000000000001</c:v>
                </c:pt>
                <c:pt idx="316">
                  <c:v>#N/A</c:v>
                </c:pt>
                <c:pt idx="317">
                  <c:v>53.914000000000001</c:v>
                </c:pt>
                <c:pt idx="318">
                  <c:v>#N/A</c:v>
                </c:pt>
                <c:pt idx="319">
                  <c:v>53.914000000000001</c:v>
                </c:pt>
                <c:pt idx="320">
                  <c:v>#N/A</c:v>
                </c:pt>
                <c:pt idx="321">
                  <c:v>53.914000000000001</c:v>
                </c:pt>
                <c:pt idx="322">
                  <c:v>#N/A</c:v>
                </c:pt>
                <c:pt idx="323">
                  <c:v>53.914000000000001</c:v>
                </c:pt>
                <c:pt idx="324">
                  <c:v>#N/A</c:v>
                </c:pt>
                <c:pt idx="325">
                  <c:v>53.914000000000001</c:v>
                </c:pt>
                <c:pt idx="326">
                  <c:v>#N/A</c:v>
                </c:pt>
                <c:pt idx="327">
                  <c:v>53.914000000000001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53.914000000000001</c:v>
                </c:pt>
                <c:pt idx="333">
                  <c:v>#N/A</c:v>
                </c:pt>
                <c:pt idx="334">
                  <c:v>53.914000000000001</c:v>
                </c:pt>
                <c:pt idx="335">
                  <c:v>#N/A</c:v>
                </c:pt>
                <c:pt idx="336">
                  <c:v>53.914000000000001</c:v>
                </c:pt>
                <c:pt idx="337">
                  <c:v>#N/A</c:v>
                </c:pt>
                <c:pt idx="338">
                  <c:v>53.914000000000001</c:v>
                </c:pt>
                <c:pt idx="339">
                  <c:v>#N/A</c:v>
                </c:pt>
                <c:pt idx="340">
                  <c:v>53.914000000000001</c:v>
                </c:pt>
                <c:pt idx="341">
                  <c:v>#N/A</c:v>
                </c:pt>
                <c:pt idx="342">
                  <c:v>53.914000000000001</c:v>
                </c:pt>
                <c:pt idx="343">
                  <c:v>#N/A</c:v>
                </c:pt>
                <c:pt idx="344">
                  <c:v>53.914000000000001</c:v>
                </c:pt>
                <c:pt idx="345">
                  <c:v>#N/A</c:v>
                </c:pt>
                <c:pt idx="346">
                  <c:v>53.914000000000001</c:v>
                </c:pt>
                <c:pt idx="347">
                  <c:v>#N/A</c:v>
                </c:pt>
                <c:pt idx="348">
                  <c:v>53.914000000000001</c:v>
                </c:pt>
                <c:pt idx="349">
                  <c:v>#N/A</c:v>
                </c:pt>
                <c:pt idx="350">
                  <c:v>53.914000000000001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53.914000000000001</c:v>
                </c:pt>
                <c:pt idx="357">
                  <c:v>#N/A</c:v>
                </c:pt>
                <c:pt idx="358">
                  <c:v>53.914000000000001</c:v>
                </c:pt>
                <c:pt idx="359">
                  <c:v>#N/A</c:v>
                </c:pt>
                <c:pt idx="360">
                  <c:v>53.914000000000001</c:v>
                </c:pt>
                <c:pt idx="361">
                  <c:v>#N/A</c:v>
                </c:pt>
                <c:pt idx="362">
                  <c:v>53.914000000000001</c:v>
                </c:pt>
                <c:pt idx="363">
                  <c:v>#N/A</c:v>
                </c:pt>
                <c:pt idx="364">
                  <c:v>53.914000000000001</c:v>
                </c:pt>
                <c:pt idx="365">
                  <c:v>#N/A</c:v>
                </c:pt>
                <c:pt idx="366">
                  <c:v>53.914000000000001</c:v>
                </c:pt>
                <c:pt idx="367">
                  <c:v>#N/A</c:v>
                </c:pt>
                <c:pt idx="368">
                  <c:v>53.914000000000001</c:v>
                </c:pt>
                <c:pt idx="369">
                  <c:v>#N/A</c:v>
                </c:pt>
                <c:pt idx="370">
                  <c:v>53.914000000000001</c:v>
                </c:pt>
                <c:pt idx="371">
                  <c:v>#N/A</c:v>
                </c:pt>
                <c:pt idx="372">
                  <c:v>53.914000000000001</c:v>
                </c:pt>
                <c:pt idx="373">
                  <c:v>#N/A</c:v>
                </c:pt>
                <c:pt idx="374">
                  <c:v>53.914000000000001</c:v>
                </c:pt>
                <c:pt idx="375">
                  <c:v>#N/A</c:v>
                </c:pt>
                <c:pt idx="376">
                  <c:v>53.914000000000001</c:v>
                </c:pt>
                <c:pt idx="377">
                  <c:v>#N/A</c:v>
                </c:pt>
                <c:pt idx="378">
                  <c:v>53.914000000000001</c:v>
                </c:pt>
                <c:pt idx="379">
                  <c:v>#N/A</c:v>
                </c:pt>
                <c:pt idx="380">
                  <c:v>53.914000000000001</c:v>
                </c:pt>
                <c:pt idx="381">
                  <c:v>#N/A</c:v>
                </c:pt>
                <c:pt idx="382">
                  <c:v>53.914000000000001</c:v>
                </c:pt>
                <c:pt idx="383">
                  <c:v>#N/A</c:v>
                </c:pt>
                <c:pt idx="384">
                  <c:v>53.914000000000001</c:v>
                </c:pt>
                <c:pt idx="385">
                  <c:v>#N/A</c:v>
                </c:pt>
                <c:pt idx="386">
                  <c:v>53.914000000000001</c:v>
                </c:pt>
                <c:pt idx="387">
                  <c:v>#N/A</c:v>
                </c:pt>
                <c:pt idx="388">
                  <c:v>53.914000000000001</c:v>
                </c:pt>
                <c:pt idx="389">
                  <c:v>#N/A</c:v>
                </c:pt>
                <c:pt idx="390">
                  <c:v>53.914000000000001</c:v>
                </c:pt>
                <c:pt idx="391">
                  <c:v>#N/A</c:v>
                </c:pt>
                <c:pt idx="392">
                  <c:v>53.914000000000001</c:v>
                </c:pt>
                <c:pt idx="393">
                  <c:v>#N/A</c:v>
                </c:pt>
                <c:pt idx="394">
                  <c:v>53.914000000000001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53.914000000000001</c:v>
                </c:pt>
                <c:pt idx="401">
                  <c:v>#N/A</c:v>
                </c:pt>
                <c:pt idx="402">
                  <c:v>53.914000000000001</c:v>
                </c:pt>
                <c:pt idx="403">
                  <c:v>#N/A</c:v>
                </c:pt>
                <c:pt idx="404">
                  <c:v>53.914000000000001</c:v>
                </c:pt>
                <c:pt idx="405">
                  <c:v>#N/A</c:v>
                </c:pt>
                <c:pt idx="406">
                  <c:v>53.914000000000001</c:v>
                </c:pt>
                <c:pt idx="407">
                  <c:v>#N/A</c:v>
                </c:pt>
                <c:pt idx="408">
                  <c:v>53.914000000000001</c:v>
                </c:pt>
                <c:pt idx="409">
                  <c:v>#N/A</c:v>
                </c:pt>
                <c:pt idx="410">
                  <c:v>53.914000000000001</c:v>
                </c:pt>
                <c:pt idx="411">
                  <c:v>#N/A</c:v>
                </c:pt>
                <c:pt idx="412">
                  <c:v>53.914000000000001</c:v>
                </c:pt>
                <c:pt idx="413">
                  <c:v>#N/A</c:v>
                </c:pt>
                <c:pt idx="414">
                  <c:v>53.914000000000001</c:v>
                </c:pt>
                <c:pt idx="415">
                  <c:v>#N/A</c:v>
                </c:pt>
                <c:pt idx="416">
                  <c:v>53.914000000000001</c:v>
                </c:pt>
                <c:pt idx="417">
                  <c:v>#N/A</c:v>
                </c:pt>
                <c:pt idx="418">
                  <c:v>53.914000000000001</c:v>
                </c:pt>
                <c:pt idx="419">
                  <c:v>#N/A</c:v>
                </c:pt>
                <c:pt idx="420">
                  <c:v>53.914000000000001</c:v>
                </c:pt>
                <c:pt idx="421">
                  <c:v>#N/A</c:v>
                </c:pt>
                <c:pt idx="422">
                  <c:v>53.914000000000001</c:v>
                </c:pt>
                <c:pt idx="423">
                  <c:v>#N/A</c:v>
                </c:pt>
                <c:pt idx="424">
                  <c:v>53.914000000000001</c:v>
                </c:pt>
                <c:pt idx="425">
                  <c:v>#N/A</c:v>
                </c:pt>
                <c:pt idx="426">
                  <c:v>53.914000000000001</c:v>
                </c:pt>
                <c:pt idx="427">
                  <c:v>#N/A</c:v>
                </c:pt>
                <c:pt idx="428">
                  <c:v>53.914000000000001</c:v>
                </c:pt>
                <c:pt idx="429">
                  <c:v>#N/A</c:v>
                </c:pt>
                <c:pt idx="430">
                  <c:v>53.914000000000001</c:v>
                </c:pt>
                <c:pt idx="431">
                  <c:v>#N/A</c:v>
                </c:pt>
                <c:pt idx="432">
                  <c:v>53.914000000000001</c:v>
                </c:pt>
                <c:pt idx="433">
                  <c:v>#N/A</c:v>
                </c:pt>
                <c:pt idx="434">
                  <c:v>53.914000000000001</c:v>
                </c:pt>
                <c:pt idx="435">
                  <c:v>#N/A</c:v>
                </c:pt>
                <c:pt idx="436">
                  <c:v>53.914000000000001</c:v>
                </c:pt>
                <c:pt idx="437">
                  <c:v>#N/A</c:v>
                </c:pt>
                <c:pt idx="438">
                  <c:v>53.914000000000001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53.914000000000001</c:v>
                </c:pt>
                <c:pt idx="445">
                  <c:v>#N/A</c:v>
                </c:pt>
                <c:pt idx="446">
                  <c:v>53.914000000000001</c:v>
                </c:pt>
                <c:pt idx="447">
                  <c:v>#N/A</c:v>
                </c:pt>
                <c:pt idx="448">
                  <c:v>53.914000000000001</c:v>
                </c:pt>
                <c:pt idx="449">
                  <c:v>#N/A</c:v>
                </c:pt>
                <c:pt idx="450">
                  <c:v>53.914000000000001</c:v>
                </c:pt>
                <c:pt idx="451">
                  <c:v>#N/A</c:v>
                </c:pt>
                <c:pt idx="452">
                  <c:v>53.914000000000001</c:v>
                </c:pt>
                <c:pt idx="453">
                  <c:v>#N/A</c:v>
                </c:pt>
                <c:pt idx="454">
                  <c:v>53.914000000000001</c:v>
                </c:pt>
                <c:pt idx="455">
                  <c:v>#N/A</c:v>
                </c:pt>
                <c:pt idx="456">
                  <c:v>53.914000000000001</c:v>
                </c:pt>
                <c:pt idx="457">
                  <c:v>#N/A</c:v>
                </c:pt>
                <c:pt idx="458">
                  <c:v>53.914000000000001</c:v>
                </c:pt>
                <c:pt idx="459">
                  <c:v>#N/A</c:v>
                </c:pt>
                <c:pt idx="460">
                  <c:v>53.914000000000001</c:v>
                </c:pt>
                <c:pt idx="461">
                  <c:v>#N/A</c:v>
                </c:pt>
                <c:pt idx="462">
                  <c:v>53.914000000000001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53.914000000000001</c:v>
                </c:pt>
                <c:pt idx="468">
                  <c:v>#N/A</c:v>
                </c:pt>
                <c:pt idx="469">
                  <c:v>53.914000000000001</c:v>
                </c:pt>
                <c:pt idx="470">
                  <c:v>#N/A</c:v>
                </c:pt>
                <c:pt idx="471">
                  <c:v>53.914000000000001</c:v>
                </c:pt>
                <c:pt idx="472">
                  <c:v>#N/A</c:v>
                </c:pt>
                <c:pt idx="473">
                  <c:v>53.914000000000001</c:v>
                </c:pt>
                <c:pt idx="474">
                  <c:v>#N/A</c:v>
                </c:pt>
                <c:pt idx="475">
                  <c:v>53.914000000000001</c:v>
                </c:pt>
                <c:pt idx="476">
                  <c:v>#N/A</c:v>
                </c:pt>
                <c:pt idx="477">
                  <c:v>53.914000000000001</c:v>
                </c:pt>
                <c:pt idx="478">
                  <c:v>#N/A</c:v>
                </c:pt>
                <c:pt idx="479">
                  <c:v>53.914000000000001</c:v>
                </c:pt>
                <c:pt idx="480">
                  <c:v>#N/A</c:v>
                </c:pt>
                <c:pt idx="481">
                  <c:v>53.914000000000001</c:v>
                </c:pt>
                <c:pt idx="482">
                  <c:v>#N/A</c:v>
                </c:pt>
                <c:pt idx="483">
                  <c:v>53.914000000000001</c:v>
                </c:pt>
                <c:pt idx="484">
                  <c:v>#N/A</c:v>
                </c:pt>
                <c:pt idx="485">
                  <c:v>53.914000000000001</c:v>
                </c:pt>
                <c:pt idx="486">
                  <c:v>#N/A</c:v>
                </c:pt>
                <c:pt idx="487">
                  <c:v>#N/A</c:v>
                </c:pt>
                <c:pt idx="488">
                  <c:v>53.914000000000001</c:v>
                </c:pt>
                <c:pt idx="489">
                  <c:v>#N/A</c:v>
                </c:pt>
                <c:pt idx="490">
                  <c:v>53.914000000000001</c:v>
                </c:pt>
                <c:pt idx="491">
                  <c:v>#N/A</c:v>
                </c:pt>
                <c:pt idx="492">
                  <c:v>53.914000000000001</c:v>
                </c:pt>
                <c:pt idx="493">
                  <c:v>#N/A</c:v>
                </c:pt>
                <c:pt idx="494">
                  <c:v>53.914000000000001</c:v>
                </c:pt>
                <c:pt idx="495">
                  <c:v>#N/A</c:v>
                </c:pt>
                <c:pt idx="496">
                  <c:v>53.914000000000001</c:v>
                </c:pt>
                <c:pt idx="497">
                  <c:v>#N/A</c:v>
                </c:pt>
                <c:pt idx="498">
                  <c:v>53.914000000000001</c:v>
                </c:pt>
                <c:pt idx="499">
                  <c:v>#N/A</c:v>
                </c:pt>
                <c:pt idx="500">
                  <c:v>53.914000000000001</c:v>
                </c:pt>
                <c:pt idx="501">
                  <c:v>#N/A</c:v>
                </c:pt>
                <c:pt idx="502">
                  <c:v>53.914000000000001</c:v>
                </c:pt>
                <c:pt idx="503">
                  <c:v>#N/A</c:v>
                </c:pt>
                <c:pt idx="504">
                  <c:v>53.914000000000001</c:v>
                </c:pt>
                <c:pt idx="505">
                  <c:v>#N/A</c:v>
                </c:pt>
                <c:pt idx="506">
                  <c:v>53.914000000000001</c:v>
                </c:pt>
                <c:pt idx="507">
                  <c:v>#N/A</c:v>
                </c:pt>
                <c:pt idx="508">
                  <c:v>53.914000000000001</c:v>
                </c:pt>
                <c:pt idx="509">
                  <c:v>#N/A</c:v>
                </c:pt>
                <c:pt idx="510">
                  <c:v>53.914000000000001</c:v>
                </c:pt>
                <c:pt idx="511">
                  <c:v>#N/A</c:v>
                </c:pt>
                <c:pt idx="512">
                  <c:v>53.914000000000001</c:v>
                </c:pt>
                <c:pt idx="513">
                  <c:v>#N/A</c:v>
                </c:pt>
                <c:pt idx="514">
                  <c:v>53.914000000000001</c:v>
                </c:pt>
                <c:pt idx="515">
                  <c:v>#N/A</c:v>
                </c:pt>
                <c:pt idx="516">
                  <c:v>53.914000000000001</c:v>
                </c:pt>
                <c:pt idx="517">
                  <c:v>#N/A</c:v>
                </c:pt>
                <c:pt idx="518">
                  <c:v>53.914000000000001</c:v>
                </c:pt>
                <c:pt idx="519">
                  <c:v>#N/A</c:v>
                </c:pt>
                <c:pt idx="520">
                  <c:v>53.914000000000001</c:v>
                </c:pt>
                <c:pt idx="521">
                  <c:v>#N/A</c:v>
                </c:pt>
                <c:pt idx="522">
                  <c:v>53.914000000000001</c:v>
                </c:pt>
                <c:pt idx="523">
                  <c:v>#N/A</c:v>
                </c:pt>
                <c:pt idx="524">
                  <c:v>53.914000000000001</c:v>
                </c:pt>
                <c:pt idx="525">
                  <c:v>#N/A</c:v>
                </c:pt>
                <c:pt idx="526">
                  <c:v>53.914000000000001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53.914000000000001</c:v>
                </c:pt>
                <c:pt idx="536">
                  <c:v>#N/A</c:v>
                </c:pt>
                <c:pt idx="537">
                  <c:v>53.914000000000001</c:v>
                </c:pt>
                <c:pt idx="538">
                  <c:v>#N/A</c:v>
                </c:pt>
                <c:pt idx="539">
                  <c:v>53.914000000000001</c:v>
                </c:pt>
                <c:pt idx="540">
                  <c:v>#N/A</c:v>
                </c:pt>
                <c:pt idx="541">
                  <c:v>53.914000000000001</c:v>
                </c:pt>
                <c:pt idx="542">
                  <c:v>#N/A</c:v>
                </c:pt>
                <c:pt idx="543">
                  <c:v>53.914000000000001</c:v>
                </c:pt>
                <c:pt idx="544">
                  <c:v>#N/A</c:v>
                </c:pt>
                <c:pt idx="545">
                  <c:v>53.914000000000001</c:v>
                </c:pt>
                <c:pt idx="546">
                  <c:v>#N/A</c:v>
                </c:pt>
                <c:pt idx="547">
                  <c:v>53.914000000000001</c:v>
                </c:pt>
                <c:pt idx="548">
                  <c:v>#N/A</c:v>
                </c:pt>
                <c:pt idx="549">
                  <c:v>53.914000000000001</c:v>
                </c:pt>
                <c:pt idx="550">
                  <c:v>#N/A</c:v>
                </c:pt>
                <c:pt idx="551">
                  <c:v>53.914000000000001</c:v>
                </c:pt>
                <c:pt idx="552">
                  <c:v>#N/A</c:v>
                </c:pt>
                <c:pt idx="553">
                  <c:v>53.914000000000001</c:v>
                </c:pt>
                <c:pt idx="554">
                  <c:v>#N/A</c:v>
                </c:pt>
                <c:pt idx="555">
                  <c:v>53.914000000000001</c:v>
                </c:pt>
                <c:pt idx="556">
                  <c:v>#N/A</c:v>
                </c:pt>
                <c:pt idx="557">
                  <c:v>53.914000000000001</c:v>
                </c:pt>
                <c:pt idx="558">
                  <c:v>#N/A</c:v>
                </c:pt>
                <c:pt idx="559">
                  <c:v>53.914000000000001</c:v>
                </c:pt>
                <c:pt idx="560">
                  <c:v>#N/A</c:v>
                </c:pt>
                <c:pt idx="561">
                  <c:v>53.914000000000001</c:v>
                </c:pt>
                <c:pt idx="562">
                  <c:v>#N/A</c:v>
                </c:pt>
                <c:pt idx="563">
                  <c:v>53.914000000000001</c:v>
                </c:pt>
                <c:pt idx="564">
                  <c:v>#N/A</c:v>
                </c:pt>
                <c:pt idx="565">
                  <c:v>53.914000000000001</c:v>
                </c:pt>
                <c:pt idx="566">
                  <c:v>#N/A</c:v>
                </c:pt>
                <c:pt idx="567">
                  <c:v>53.914000000000001</c:v>
                </c:pt>
                <c:pt idx="568">
                  <c:v>#N/A</c:v>
                </c:pt>
                <c:pt idx="569">
                  <c:v>53.914000000000001</c:v>
                </c:pt>
                <c:pt idx="570">
                  <c:v>#N/A</c:v>
                </c:pt>
                <c:pt idx="571">
                  <c:v>53.914000000000001</c:v>
                </c:pt>
                <c:pt idx="572">
                  <c:v>#N/A</c:v>
                </c:pt>
                <c:pt idx="573">
                  <c:v>53.914000000000001</c:v>
                </c:pt>
                <c:pt idx="574">
                  <c:v>#N/A</c:v>
                </c:pt>
                <c:pt idx="575">
                  <c:v>#N/A</c:v>
                </c:pt>
                <c:pt idx="576">
                  <c:v>53.914000000000001</c:v>
                </c:pt>
                <c:pt idx="577">
                  <c:v>#N/A</c:v>
                </c:pt>
                <c:pt idx="578">
                  <c:v>53.914000000000001</c:v>
                </c:pt>
                <c:pt idx="579">
                  <c:v>#N/A</c:v>
                </c:pt>
                <c:pt idx="580">
                  <c:v>53.914000000000001</c:v>
                </c:pt>
                <c:pt idx="581">
                  <c:v>#N/A</c:v>
                </c:pt>
                <c:pt idx="582">
                  <c:v>53.914000000000001</c:v>
                </c:pt>
                <c:pt idx="583">
                  <c:v>#N/A</c:v>
                </c:pt>
                <c:pt idx="584">
                  <c:v>53.914000000000001</c:v>
                </c:pt>
                <c:pt idx="585">
                  <c:v>#N/A</c:v>
                </c:pt>
                <c:pt idx="586">
                  <c:v>53.914000000000001</c:v>
                </c:pt>
                <c:pt idx="587">
                  <c:v>#N/A</c:v>
                </c:pt>
                <c:pt idx="588">
                  <c:v>53.914000000000001</c:v>
                </c:pt>
                <c:pt idx="589">
                  <c:v>#N/A</c:v>
                </c:pt>
                <c:pt idx="590">
                  <c:v>53.914000000000001</c:v>
                </c:pt>
                <c:pt idx="591">
                  <c:v>#N/A</c:v>
                </c:pt>
                <c:pt idx="592">
                  <c:v>53.914000000000001</c:v>
                </c:pt>
                <c:pt idx="593">
                  <c:v>#N/A</c:v>
                </c:pt>
                <c:pt idx="594">
                  <c:v>53.914000000000001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53.914000000000001</c:v>
                </c:pt>
                <c:pt idx="600">
                  <c:v>#N/A</c:v>
                </c:pt>
                <c:pt idx="601">
                  <c:v>53.914000000000001</c:v>
                </c:pt>
                <c:pt idx="602">
                  <c:v>#N/A</c:v>
                </c:pt>
                <c:pt idx="603">
                  <c:v>53.914000000000001</c:v>
                </c:pt>
                <c:pt idx="604">
                  <c:v>#N/A</c:v>
                </c:pt>
                <c:pt idx="605">
                  <c:v>53.914000000000001</c:v>
                </c:pt>
                <c:pt idx="606">
                  <c:v>#N/A</c:v>
                </c:pt>
                <c:pt idx="607">
                  <c:v>53.914000000000001</c:v>
                </c:pt>
                <c:pt idx="608">
                  <c:v>#N/A</c:v>
                </c:pt>
                <c:pt idx="609">
                  <c:v>53.914000000000001</c:v>
                </c:pt>
                <c:pt idx="610">
                  <c:v>#N/A</c:v>
                </c:pt>
                <c:pt idx="611">
                  <c:v>53.914000000000001</c:v>
                </c:pt>
                <c:pt idx="612">
                  <c:v>#N/A</c:v>
                </c:pt>
                <c:pt idx="613">
                  <c:v>53.914000000000001</c:v>
                </c:pt>
                <c:pt idx="614">
                  <c:v>#N/A</c:v>
                </c:pt>
                <c:pt idx="615">
                  <c:v>53.914000000000001</c:v>
                </c:pt>
                <c:pt idx="616">
                  <c:v>#N/A</c:v>
                </c:pt>
                <c:pt idx="617">
                  <c:v>53.914000000000001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53.914000000000001</c:v>
                </c:pt>
                <c:pt idx="624">
                  <c:v>#N/A</c:v>
                </c:pt>
                <c:pt idx="625">
                  <c:v>53.914000000000001</c:v>
                </c:pt>
                <c:pt idx="626">
                  <c:v>#N/A</c:v>
                </c:pt>
                <c:pt idx="627">
                  <c:v>53.914000000000001</c:v>
                </c:pt>
                <c:pt idx="628">
                  <c:v>#N/A</c:v>
                </c:pt>
                <c:pt idx="629">
                  <c:v>53.914000000000001</c:v>
                </c:pt>
                <c:pt idx="630">
                  <c:v>#N/A</c:v>
                </c:pt>
                <c:pt idx="631">
                  <c:v>53.914000000000001</c:v>
                </c:pt>
                <c:pt idx="632">
                  <c:v>#N/A</c:v>
                </c:pt>
                <c:pt idx="633">
                  <c:v>53.914000000000001</c:v>
                </c:pt>
                <c:pt idx="634">
                  <c:v>#N/A</c:v>
                </c:pt>
                <c:pt idx="635">
                  <c:v>53.914000000000001</c:v>
                </c:pt>
                <c:pt idx="636">
                  <c:v>#N/A</c:v>
                </c:pt>
                <c:pt idx="637">
                  <c:v>53.914000000000001</c:v>
                </c:pt>
                <c:pt idx="638">
                  <c:v>#N/A</c:v>
                </c:pt>
                <c:pt idx="639">
                  <c:v>53.914000000000001</c:v>
                </c:pt>
                <c:pt idx="640">
                  <c:v>#N/A</c:v>
                </c:pt>
                <c:pt idx="641">
                  <c:v>53.914000000000001</c:v>
                </c:pt>
                <c:pt idx="642">
                  <c:v>#N/A</c:v>
                </c:pt>
                <c:pt idx="643">
                  <c:v>53.914000000000001</c:v>
                </c:pt>
                <c:pt idx="644">
                  <c:v>#N/A</c:v>
                </c:pt>
                <c:pt idx="645">
                  <c:v>53.914000000000001</c:v>
                </c:pt>
                <c:pt idx="646">
                  <c:v>#N/A</c:v>
                </c:pt>
                <c:pt idx="647">
                  <c:v>53.914000000000001</c:v>
                </c:pt>
                <c:pt idx="648">
                  <c:v>#N/A</c:v>
                </c:pt>
                <c:pt idx="649">
                  <c:v>53.914000000000001</c:v>
                </c:pt>
                <c:pt idx="650">
                  <c:v>#N/A</c:v>
                </c:pt>
                <c:pt idx="651">
                  <c:v>53.914000000000001</c:v>
                </c:pt>
                <c:pt idx="652">
                  <c:v>#N/A</c:v>
                </c:pt>
                <c:pt idx="653">
                  <c:v>53.914000000000001</c:v>
                </c:pt>
                <c:pt idx="654">
                  <c:v>#N/A</c:v>
                </c:pt>
                <c:pt idx="655">
                  <c:v>53.914000000000001</c:v>
                </c:pt>
                <c:pt idx="656">
                  <c:v>#N/A</c:v>
                </c:pt>
                <c:pt idx="657">
                  <c:v>53.914000000000001</c:v>
                </c:pt>
                <c:pt idx="658">
                  <c:v>#N/A</c:v>
                </c:pt>
                <c:pt idx="659">
                  <c:v>53.914000000000001</c:v>
                </c:pt>
                <c:pt idx="660">
                  <c:v>#N/A</c:v>
                </c:pt>
                <c:pt idx="661">
                  <c:v>53.914000000000001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53.914000000000001</c:v>
                </c:pt>
                <c:pt idx="668">
                  <c:v>#N/A</c:v>
                </c:pt>
                <c:pt idx="669">
                  <c:v>53.914000000000001</c:v>
                </c:pt>
                <c:pt idx="670">
                  <c:v>#N/A</c:v>
                </c:pt>
                <c:pt idx="671">
                  <c:v>53.914000000000001</c:v>
                </c:pt>
                <c:pt idx="672">
                  <c:v>#N/A</c:v>
                </c:pt>
                <c:pt idx="673">
                  <c:v>53.914000000000001</c:v>
                </c:pt>
                <c:pt idx="674">
                  <c:v>#N/A</c:v>
                </c:pt>
                <c:pt idx="675">
                  <c:v>53.914000000000001</c:v>
                </c:pt>
                <c:pt idx="676">
                  <c:v>#N/A</c:v>
                </c:pt>
                <c:pt idx="677">
                  <c:v>53.914000000000001</c:v>
                </c:pt>
                <c:pt idx="678">
                  <c:v>#N/A</c:v>
                </c:pt>
                <c:pt idx="679">
                  <c:v>53.914000000000001</c:v>
                </c:pt>
                <c:pt idx="680">
                  <c:v>#N/A</c:v>
                </c:pt>
                <c:pt idx="681">
                  <c:v>53.914000000000001</c:v>
                </c:pt>
                <c:pt idx="682">
                  <c:v>#N/A</c:v>
                </c:pt>
                <c:pt idx="683">
                  <c:v>53.914000000000001</c:v>
                </c:pt>
                <c:pt idx="684">
                  <c:v>#N/A</c:v>
                </c:pt>
                <c:pt idx="685">
                  <c:v>53.914000000000001</c:v>
                </c:pt>
                <c:pt idx="686">
                  <c:v>#N/A</c:v>
                </c:pt>
                <c:pt idx="687">
                  <c:v>53.914000000000001</c:v>
                </c:pt>
                <c:pt idx="688">
                  <c:v>#N/A</c:v>
                </c:pt>
                <c:pt idx="689">
                  <c:v>53.914000000000001</c:v>
                </c:pt>
                <c:pt idx="690">
                  <c:v>#N/A</c:v>
                </c:pt>
                <c:pt idx="691">
                  <c:v>53.914000000000001</c:v>
                </c:pt>
                <c:pt idx="692">
                  <c:v>#N/A</c:v>
                </c:pt>
                <c:pt idx="693">
                  <c:v>53.914000000000001</c:v>
                </c:pt>
                <c:pt idx="694">
                  <c:v>#N/A</c:v>
                </c:pt>
                <c:pt idx="695">
                  <c:v>53.914000000000001</c:v>
                </c:pt>
                <c:pt idx="696">
                  <c:v>#N/A</c:v>
                </c:pt>
                <c:pt idx="697">
                  <c:v>53.914000000000001</c:v>
                </c:pt>
                <c:pt idx="698">
                  <c:v>#N/A</c:v>
                </c:pt>
                <c:pt idx="699">
                  <c:v>53.914000000000001</c:v>
                </c:pt>
                <c:pt idx="700">
                  <c:v>#N/A</c:v>
                </c:pt>
                <c:pt idx="701">
                  <c:v>53.914000000000001</c:v>
                </c:pt>
                <c:pt idx="702">
                  <c:v>#N/A</c:v>
                </c:pt>
                <c:pt idx="703">
                  <c:v>53.914000000000001</c:v>
                </c:pt>
                <c:pt idx="704">
                  <c:v>#N/A</c:v>
                </c:pt>
                <c:pt idx="705">
                  <c:v>53.914000000000001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53.914000000000001</c:v>
                </c:pt>
                <c:pt idx="712">
                  <c:v>#N/A</c:v>
                </c:pt>
                <c:pt idx="713">
                  <c:v>53.914000000000001</c:v>
                </c:pt>
                <c:pt idx="714">
                  <c:v>#N/A</c:v>
                </c:pt>
                <c:pt idx="715">
                  <c:v>53.914000000000001</c:v>
                </c:pt>
                <c:pt idx="716">
                  <c:v>#N/A</c:v>
                </c:pt>
                <c:pt idx="717">
                  <c:v>53.914000000000001</c:v>
                </c:pt>
                <c:pt idx="718">
                  <c:v>#N/A</c:v>
                </c:pt>
                <c:pt idx="719">
                  <c:v>53.914000000000001</c:v>
                </c:pt>
                <c:pt idx="720">
                  <c:v>#N/A</c:v>
                </c:pt>
                <c:pt idx="721">
                  <c:v>53.914000000000001</c:v>
                </c:pt>
                <c:pt idx="722">
                  <c:v>#N/A</c:v>
                </c:pt>
                <c:pt idx="723">
                  <c:v>53.914000000000001</c:v>
                </c:pt>
                <c:pt idx="724">
                  <c:v>#N/A</c:v>
                </c:pt>
                <c:pt idx="725">
                  <c:v>53.914000000000001</c:v>
                </c:pt>
                <c:pt idx="726">
                  <c:v>#N/A</c:v>
                </c:pt>
                <c:pt idx="727">
                  <c:v>53.914000000000001</c:v>
                </c:pt>
                <c:pt idx="728">
                  <c:v>#N/A</c:v>
                </c:pt>
                <c:pt idx="729">
                  <c:v>53.914000000000001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53.914000000000001</c:v>
                </c:pt>
                <c:pt idx="735">
                  <c:v>#N/A</c:v>
                </c:pt>
                <c:pt idx="736">
                  <c:v>53.914000000000001</c:v>
                </c:pt>
                <c:pt idx="737">
                  <c:v>#N/A</c:v>
                </c:pt>
                <c:pt idx="738">
                  <c:v>53.914000000000001</c:v>
                </c:pt>
                <c:pt idx="739">
                  <c:v>#N/A</c:v>
                </c:pt>
                <c:pt idx="740">
                  <c:v>53.914000000000001</c:v>
                </c:pt>
                <c:pt idx="741">
                  <c:v>#N/A</c:v>
                </c:pt>
                <c:pt idx="742">
                  <c:v>53.914000000000001</c:v>
                </c:pt>
                <c:pt idx="743">
                  <c:v>#N/A</c:v>
                </c:pt>
                <c:pt idx="744">
                  <c:v>53.914000000000001</c:v>
                </c:pt>
                <c:pt idx="745">
                  <c:v>#N/A</c:v>
                </c:pt>
                <c:pt idx="746">
                  <c:v>53.914000000000001</c:v>
                </c:pt>
                <c:pt idx="747">
                  <c:v>#N/A</c:v>
                </c:pt>
                <c:pt idx="748">
                  <c:v>53.914000000000001</c:v>
                </c:pt>
                <c:pt idx="749">
                  <c:v>#N/A</c:v>
                </c:pt>
                <c:pt idx="750">
                  <c:v>53.914000000000001</c:v>
                </c:pt>
                <c:pt idx="751">
                  <c:v>#N/A</c:v>
                </c:pt>
                <c:pt idx="752">
                  <c:v>53.914000000000001</c:v>
                </c:pt>
                <c:pt idx="753">
                  <c:v>#N/A</c:v>
                </c:pt>
                <c:pt idx="754">
                  <c:v>#N/A</c:v>
                </c:pt>
                <c:pt idx="755">
                  <c:v>53.914000000000001</c:v>
                </c:pt>
                <c:pt idx="756">
                  <c:v>#N/A</c:v>
                </c:pt>
                <c:pt idx="757">
                  <c:v>53.914000000000001</c:v>
                </c:pt>
                <c:pt idx="758">
                  <c:v>#N/A</c:v>
                </c:pt>
                <c:pt idx="759">
                  <c:v>53.914000000000001</c:v>
                </c:pt>
                <c:pt idx="760">
                  <c:v>#N/A</c:v>
                </c:pt>
                <c:pt idx="761">
                  <c:v>53.914000000000001</c:v>
                </c:pt>
                <c:pt idx="762">
                  <c:v>#N/A</c:v>
                </c:pt>
                <c:pt idx="763">
                  <c:v>53.914000000000001</c:v>
                </c:pt>
                <c:pt idx="764">
                  <c:v>#N/A</c:v>
                </c:pt>
                <c:pt idx="765">
                  <c:v>53.914000000000001</c:v>
                </c:pt>
                <c:pt idx="766">
                  <c:v>#N/A</c:v>
                </c:pt>
                <c:pt idx="767">
                  <c:v>53.914000000000001</c:v>
                </c:pt>
                <c:pt idx="768">
                  <c:v>#N/A</c:v>
                </c:pt>
                <c:pt idx="769">
                  <c:v>53.914000000000001</c:v>
                </c:pt>
                <c:pt idx="770">
                  <c:v>#N/A</c:v>
                </c:pt>
                <c:pt idx="771">
                  <c:v>53.914000000000001</c:v>
                </c:pt>
                <c:pt idx="772">
                  <c:v>#N/A</c:v>
                </c:pt>
                <c:pt idx="773">
                  <c:v>53.914000000000001</c:v>
                </c:pt>
                <c:pt idx="774">
                  <c:v>#N/A</c:v>
                </c:pt>
                <c:pt idx="775">
                  <c:v>53.914000000000001</c:v>
                </c:pt>
                <c:pt idx="776">
                  <c:v>#N/A</c:v>
                </c:pt>
                <c:pt idx="777">
                  <c:v>53.914000000000001</c:v>
                </c:pt>
                <c:pt idx="778">
                  <c:v>#N/A</c:v>
                </c:pt>
                <c:pt idx="779">
                  <c:v>53.914000000000001</c:v>
                </c:pt>
                <c:pt idx="780">
                  <c:v>#N/A</c:v>
                </c:pt>
                <c:pt idx="781">
                  <c:v>53.914000000000001</c:v>
                </c:pt>
                <c:pt idx="782">
                  <c:v>#N/A</c:v>
                </c:pt>
                <c:pt idx="783">
                  <c:v>53.914000000000001</c:v>
                </c:pt>
                <c:pt idx="784">
                  <c:v>#N/A</c:v>
                </c:pt>
                <c:pt idx="785">
                  <c:v>53.914000000000001</c:v>
                </c:pt>
                <c:pt idx="786">
                  <c:v>#N/A</c:v>
                </c:pt>
                <c:pt idx="787">
                  <c:v>53.914000000000001</c:v>
                </c:pt>
                <c:pt idx="788">
                  <c:v>#N/A</c:v>
                </c:pt>
                <c:pt idx="789">
                  <c:v>53.914000000000001</c:v>
                </c:pt>
                <c:pt idx="790">
                  <c:v>#N/A</c:v>
                </c:pt>
                <c:pt idx="791">
                  <c:v>53.914000000000001</c:v>
                </c:pt>
                <c:pt idx="792">
                  <c:v>#N/A</c:v>
                </c:pt>
                <c:pt idx="793">
                  <c:v>53.914000000000001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53.914000000000001</c:v>
                </c:pt>
                <c:pt idx="803">
                  <c:v>#N/A</c:v>
                </c:pt>
                <c:pt idx="804">
                  <c:v>53.914000000000001</c:v>
                </c:pt>
                <c:pt idx="805">
                  <c:v>#N/A</c:v>
                </c:pt>
                <c:pt idx="806">
                  <c:v>53.914000000000001</c:v>
                </c:pt>
                <c:pt idx="807">
                  <c:v>#N/A</c:v>
                </c:pt>
                <c:pt idx="808">
                  <c:v>53.914000000000001</c:v>
                </c:pt>
                <c:pt idx="809">
                  <c:v>#N/A</c:v>
                </c:pt>
                <c:pt idx="810">
                  <c:v>53.914000000000001</c:v>
                </c:pt>
                <c:pt idx="811">
                  <c:v>#N/A</c:v>
                </c:pt>
                <c:pt idx="812">
                  <c:v>53.914000000000001</c:v>
                </c:pt>
                <c:pt idx="813">
                  <c:v>#N/A</c:v>
                </c:pt>
                <c:pt idx="814">
                  <c:v>53.914000000000001</c:v>
                </c:pt>
                <c:pt idx="815">
                  <c:v>#N/A</c:v>
                </c:pt>
                <c:pt idx="816">
                  <c:v>53.914000000000001</c:v>
                </c:pt>
                <c:pt idx="817">
                  <c:v>#N/A</c:v>
                </c:pt>
                <c:pt idx="818">
                  <c:v>53.914000000000001</c:v>
                </c:pt>
                <c:pt idx="819">
                  <c:v>#N/A</c:v>
                </c:pt>
                <c:pt idx="820">
                  <c:v>53.914000000000001</c:v>
                </c:pt>
                <c:pt idx="821">
                  <c:v>#N/A</c:v>
                </c:pt>
                <c:pt idx="822">
                  <c:v>53.914000000000001</c:v>
                </c:pt>
                <c:pt idx="823">
                  <c:v>#N/A</c:v>
                </c:pt>
                <c:pt idx="824">
                  <c:v>53.914000000000001</c:v>
                </c:pt>
                <c:pt idx="825">
                  <c:v>#N/A</c:v>
                </c:pt>
                <c:pt idx="826">
                  <c:v>53.914000000000001</c:v>
                </c:pt>
                <c:pt idx="827">
                  <c:v>#N/A</c:v>
                </c:pt>
                <c:pt idx="828">
                  <c:v>53.914000000000001</c:v>
                </c:pt>
                <c:pt idx="829">
                  <c:v>#N/A</c:v>
                </c:pt>
                <c:pt idx="830">
                  <c:v>53.914000000000001</c:v>
                </c:pt>
                <c:pt idx="831">
                  <c:v>#N/A</c:v>
                </c:pt>
                <c:pt idx="832">
                  <c:v>53.914000000000001</c:v>
                </c:pt>
                <c:pt idx="833">
                  <c:v>#N/A</c:v>
                </c:pt>
                <c:pt idx="834">
                  <c:v>53.914000000000001</c:v>
                </c:pt>
                <c:pt idx="835">
                  <c:v>#N/A</c:v>
                </c:pt>
                <c:pt idx="836">
                  <c:v>53.914000000000001</c:v>
                </c:pt>
                <c:pt idx="837">
                  <c:v>#N/A</c:v>
                </c:pt>
                <c:pt idx="838">
                  <c:v>53.914000000000001</c:v>
                </c:pt>
                <c:pt idx="839">
                  <c:v>#N/A</c:v>
                </c:pt>
                <c:pt idx="840">
                  <c:v>53.914000000000001</c:v>
                </c:pt>
                <c:pt idx="841">
                  <c:v>#N/A</c:v>
                </c:pt>
                <c:pt idx="842">
                  <c:v>#N/A</c:v>
                </c:pt>
                <c:pt idx="843">
                  <c:v>53.914000000000001</c:v>
                </c:pt>
                <c:pt idx="844">
                  <c:v>#N/A</c:v>
                </c:pt>
                <c:pt idx="845">
                  <c:v>53.914000000000001</c:v>
                </c:pt>
                <c:pt idx="846">
                  <c:v>#N/A</c:v>
                </c:pt>
                <c:pt idx="847">
                  <c:v>53.914000000000001</c:v>
                </c:pt>
                <c:pt idx="848">
                  <c:v>#N/A</c:v>
                </c:pt>
                <c:pt idx="849">
                  <c:v>53.914000000000001</c:v>
                </c:pt>
                <c:pt idx="850">
                  <c:v>#N/A</c:v>
                </c:pt>
                <c:pt idx="851">
                  <c:v>53.914000000000001</c:v>
                </c:pt>
                <c:pt idx="852">
                  <c:v>#N/A</c:v>
                </c:pt>
                <c:pt idx="853">
                  <c:v>53.914000000000001</c:v>
                </c:pt>
                <c:pt idx="854">
                  <c:v>#N/A</c:v>
                </c:pt>
                <c:pt idx="855">
                  <c:v>53.914000000000001</c:v>
                </c:pt>
                <c:pt idx="856">
                  <c:v>#N/A</c:v>
                </c:pt>
                <c:pt idx="857">
                  <c:v>53.914000000000001</c:v>
                </c:pt>
                <c:pt idx="858">
                  <c:v>#N/A</c:v>
                </c:pt>
                <c:pt idx="859">
                  <c:v>53.914000000000001</c:v>
                </c:pt>
                <c:pt idx="860">
                  <c:v>#N/A</c:v>
                </c:pt>
                <c:pt idx="861">
                  <c:v>53.914000000000001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53.914000000000001</c:v>
                </c:pt>
                <c:pt idx="867">
                  <c:v>#N/A</c:v>
                </c:pt>
                <c:pt idx="868">
                  <c:v>53.914000000000001</c:v>
                </c:pt>
                <c:pt idx="869">
                  <c:v>#N/A</c:v>
                </c:pt>
                <c:pt idx="870">
                  <c:v>53.914000000000001</c:v>
                </c:pt>
                <c:pt idx="871">
                  <c:v>#N/A</c:v>
                </c:pt>
                <c:pt idx="872">
                  <c:v>53.914000000000001</c:v>
                </c:pt>
                <c:pt idx="873">
                  <c:v>#N/A</c:v>
                </c:pt>
                <c:pt idx="874">
                  <c:v>53.914000000000001</c:v>
                </c:pt>
                <c:pt idx="875">
                  <c:v>#N/A</c:v>
                </c:pt>
                <c:pt idx="876">
                  <c:v>53.914000000000001</c:v>
                </c:pt>
                <c:pt idx="877">
                  <c:v>#N/A</c:v>
                </c:pt>
                <c:pt idx="878">
                  <c:v>53.914000000000001</c:v>
                </c:pt>
                <c:pt idx="879">
                  <c:v>#N/A</c:v>
                </c:pt>
                <c:pt idx="880">
                  <c:v>53.914000000000001</c:v>
                </c:pt>
                <c:pt idx="881">
                  <c:v>#N/A</c:v>
                </c:pt>
                <c:pt idx="882">
                  <c:v>53.914000000000001</c:v>
                </c:pt>
                <c:pt idx="883">
                  <c:v>#N/A</c:v>
                </c:pt>
                <c:pt idx="884">
                  <c:v>53.914000000000001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53.914000000000001</c:v>
                </c:pt>
                <c:pt idx="891">
                  <c:v>#N/A</c:v>
                </c:pt>
                <c:pt idx="892">
                  <c:v>53.914000000000001</c:v>
                </c:pt>
                <c:pt idx="893">
                  <c:v>#N/A</c:v>
                </c:pt>
                <c:pt idx="894">
                  <c:v>53.914000000000001</c:v>
                </c:pt>
                <c:pt idx="895">
                  <c:v>#N/A</c:v>
                </c:pt>
                <c:pt idx="896">
                  <c:v>53.914000000000001</c:v>
                </c:pt>
                <c:pt idx="897">
                  <c:v>#N/A</c:v>
                </c:pt>
                <c:pt idx="898">
                  <c:v>53.914000000000001</c:v>
                </c:pt>
                <c:pt idx="899">
                  <c:v>#N/A</c:v>
                </c:pt>
                <c:pt idx="900">
                  <c:v>53.914000000000001</c:v>
                </c:pt>
                <c:pt idx="901">
                  <c:v>#N/A</c:v>
                </c:pt>
                <c:pt idx="902">
                  <c:v>53.914000000000001</c:v>
                </c:pt>
                <c:pt idx="903">
                  <c:v>#N/A</c:v>
                </c:pt>
                <c:pt idx="904">
                  <c:v>53.914000000000001</c:v>
                </c:pt>
                <c:pt idx="905">
                  <c:v>#N/A</c:v>
                </c:pt>
                <c:pt idx="906">
                  <c:v>53.914000000000001</c:v>
                </c:pt>
                <c:pt idx="907">
                  <c:v>#N/A</c:v>
                </c:pt>
                <c:pt idx="908">
                  <c:v>53.914000000000001</c:v>
                </c:pt>
                <c:pt idx="909">
                  <c:v>#N/A</c:v>
                </c:pt>
                <c:pt idx="910">
                  <c:v>53.914000000000001</c:v>
                </c:pt>
                <c:pt idx="911">
                  <c:v>#N/A</c:v>
                </c:pt>
                <c:pt idx="912">
                  <c:v>53.914000000000001</c:v>
                </c:pt>
                <c:pt idx="913">
                  <c:v>#N/A</c:v>
                </c:pt>
                <c:pt idx="914">
                  <c:v>53.914000000000001</c:v>
                </c:pt>
                <c:pt idx="915">
                  <c:v>#N/A</c:v>
                </c:pt>
                <c:pt idx="916">
                  <c:v>53.914000000000001</c:v>
                </c:pt>
                <c:pt idx="917">
                  <c:v>#N/A</c:v>
                </c:pt>
                <c:pt idx="918">
                  <c:v>53.914000000000001</c:v>
                </c:pt>
                <c:pt idx="919">
                  <c:v>#N/A</c:v>
                </c:pt>
                <c:pt idx="920">
                  <c:v>53.914000000000001</c:v>
                </c:pt>
                <c:pt idx="921">
                  <c:v>#N/A</c:v>
                </c:pt>
                <c:pt idx="922">
                  <c:v>53.914000000000001</c:v>
                </c:pt>
                <c:pt idx="923">
                  <c:v>#N/A</c:v>
                </c:pt>
                <c:pt idx="924">
                  <c:v>53.914000000000001</c:v>
                </c:pt>
                <c:pt idx="925">
                  <c:v>#N/A</c:v>
                </c:pt>
                <c:pt idx="926">
                  <c:v>53.914000000000001</c:v>
                </c:pt>
                <c:pt idx="927">
                  <c:v>#N/A</c:v>
                </c:pt>
                <c:pt idx="928">
                  <c:v>53.914000000000001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53.914000000000001</c:v>
                </c:pt>
                <c:pt idx="935">
                  <c:v>#N/A</c:v>
                </c:pt>
                <c:pt idx="936">
                  <c:v>53.914000000000001</c:v>
                </c:pt>
                <c:pt idx="937">
                  <c:v>#N/A</c:v>
                </c:pt>
                <c:pt idx="938">
                  <c:v>53.914000000000001</c:v>
                </c:pt>
                <c:pt idx="939">
                  <c:v>#N/A</c:v>
                </c:pt>
                <c:pt idx="940">
                  <c:v>53.914000000000001</c:v>
                </c:pt>
                <c:pt idx="941">
                  <c:v>#N/A</c:v>
                </c:pt>
                <c:pt idx="942">
                  <c:v>53.914000000000001</c:v>
                </c:pt>
                <c:pt idx="943">
                  <c:v>#N/A</c:v>
                </c:pt>
                <c:pt idx="944">
                  <c:v>53.914000000000001</c:v>
                </c:pt>
                <c:pt idx="945">
                  <c:v>#N/A</c:v>
                </c:pt>
                <c:pt idx="946">
                  <c:v>53.914000000000001</c:v>
                </c:pt>
                <c:pt idx="947">
                  <c:v>#N/A</c:v>
                </c:pt>
                <c:pt idx="948">
                  <c:v>53.914000000000001</c:v>
                </c:pt>
                <c:pt idx="949">
                  <c:v>#N/A</c:v>
                </c:pt>
                <c:pt idx="950">
                  <c:v>53.914000000000001</c:v>
                </c:pt>
                <c:pt idx="951">
                  <c:v>#N/A</c:v>
                </c:pt>
                <c:pt idx="952">
                  <c:v>53.914000000000001</c:v>
                </c:pt>
                <c:pt idx="953">
                  <c:v>#N/A</c:v>
                </c:pt>
                <c:pt idx="954">
                  <c:v>53.914000000000001</c:v>
                </c:pt>
                <c:pt idx="955">
                  <c:v>#N/A</c:v>
                </c:pt>
                <c:pt idx="956">
                  <c:v>53.914000000000001</c:v>
                </c:pt>
                <c:pt idx="957">
                  <c:v>#N/A</c:v>
                </c:pt>
                <c:pt idx="958">
                  <c:v>53.914000000000001</c:v>
                </c:pt>
                <c:pt idx="959">
                  <c:v>#N/A</c:v>
                </c:pt>
                <c:pt idx="960">
                  <c:v>53.914000000000001</c:v>
                </c:pt>
                <c:pt idx="961">
                  <c:v>#N/A</c:v>
                </c:pt>
                <c:pt idx="962">
                  <c:v>53.914000000000001</c:v>
                </c:pt>
                <c:pt idx="96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4-4C6F-8F0E-994192CB8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597280"/>
        <c:axId val="237610304"/>
      </c:lineChart>
      <c:lineChart>
        <c:grouping val="standard"/>
        <c:varyColors val="0"/>
        <c:ser>
          <c:idx val="1"/>
          <c:order val="1"/>
          <c:tx>
            <c:strRef>
              <c:f>'Trace postproc'!$AR$4</c:f>
              <c:strCache>
                <c:ptCount val="1"/>
                <c:pt idx="0">
                  <c:v>Batt A chg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'Trace postproc'!$AR$5:$AR$968</c:f>
              <c:numCache>
                <c:formatCode>0.00\ \A</c:formatCode>
                <c:ptCount val="964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0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0</c:v>
                </c:pt>
                <c:pt idx="14">
                  <c:v>#N/A</c:v>
                </c:pt>
                <c:pt idx="15">
                  <c:v>0</c:v>
                </c:pt>
                <c:pt idx="16">
                  <c:v>#N/A</c:v>
                </c:pt>
                <c:pt idx="17">
                  <c:v>0</c:v>
                </c:pt>
                <c:pt idx="18">
                  <c:v>#N/A</c:v>
                </c:pt>
                <c:pt idx="19">
                  <c:v>0</c:v>
                </c:pt>
                <c:pt idx="20">
                  <c:v>#N/A</c:v>
                </c:pt>
                <c:pt idx="21">
                  <c:v>0</c:v>
                </c:pt>
                <c:pt idx="22">
                  <c:v>#N/A</c:v>
                </c:pt>
                <c:pt idx="23">
                  <c:v>0</c:v>
                </c:pt>
                <c:pt idx="24">
                  <c:v>#N/A</c:v>
                </c:pt>
                <c:pt idx="25">
                  <c:v>0</c:v>
                </c:pt>
                <c:pt idx="26">
                  <c:v>#N/A</c:v>
                </c:pt>
                <c:pt idx="27">
                  <c:v>0</c:v>
                </c:pt>
                <c:pt idx="28">
                  <c:v>#N/A</c:v>
                </c:pt>
                <c:pt idx="29">
                  <c:v>0</c:v>
                </c:pt>
                <c:pt idx="30">
                  <c:v>#N/A</c:v>
                </c:pt>
                <c:pt idx="31">
                  <c:v>0</c:v>
                </c:pt>
                <c:pt idx="32">
                  <c:v>#N/A</c:v>
                </c:pt>
                <c:pt idx="33">
                  <c:v>0</c:v>
                </c:pt>
                <c:pt idx="34">
                  <c:v>#N/A</c:v>
                </c:pt>
                <c:pt idx="35">
                  <c:v>0</c:v>
                </c:pt>
                <c:pt idx="36">
                  <c:v>#N/A</c:v>
                </c:pt>
                <c:pt idx="37">
                  <c:v>0</c:v>
                </c:pt>
                <c:pt idx="38">
                  <c:v>#N/A</c:v>
                </c:pt>
                <c:pt idx="39">
                  <c:v>0</c:v>
                </c:pt>
                <c:pt idx="40">
                  <c:v>#N/A</c:v>
                </c:pt>
                <c:pt idx="41">
                  <c:v>#N/A</c:v>
                </c:pt>
                <c:pt idx="42">
                  <c:v>0</c:v>
                </c:pt>
                <c:pt idx="43">
                  <c:v>#N/A</c:v>
                </c:pt>
                <c:pt idx="44">
                  <c:v>0</c:v>
                </c:pt>
                <c:pt idx="45">
                  <c:v>#N/A</c:v>
                </c:pt>
                <c:pt idx="46">
                  <c:v>0</c:v>
                </c:pt>
                <c:pt idx="47">
                  <c:v>#N/A</c:v>
                </c:pt>
                <c:pt idx="48">
                  <c:v>0</c:v>
                </c:pt>
                <c:pt idx="49">
                  <c:v>#N/A</c:v>
                </c:pt>
                <c:pt idx="50">
                  <c:v>0</c:v>
                </c:pt>
                <c:pt idx="51">
                  <c:v>#N/A</c:v>
                </c:pt>
                <c:pt idx="52">
                  <c:v>0</c:v>
                </c:pt>
                <c:pt idx="53">
                  <c:v>#N/A</c:v>
                </c:pt>
                <c:pt idx="54">
                  <c:v>0</c:v>
                </c:pt>
                <c:pt idx="55">
                  <c:v>#N/A</c:v>
                </c:pt>
                <c:pt idx="56">
                  <c:v>0</c:v>
                </c:pt>
                <c:pt idx="57">
                  <c:v>#N/A</c:v>
                </c:pt>
                <c:pt idx="58">
                  <c:v>0</c:v>
                </c:pt>
                <c:pt idx="59">
                  <c:v>#N/A</c:v>
                </c:pt>
                <c:pt idx="60">
                  <c:v>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0</c:v>
                </c:pt>
                <c:pt idx="66">
                  <c:v>#N/A</c:v>
                </c:pt>
                <c:pt idx="67">
                  <c:v>0</c:v>
                </c:pt>
                <c:pt idx="68">
                  <c:v>#N/A</c:v>
                </c:pt>
                <c:pt idx="69">
                  <c:v>0</c:v>
                </c:pt>
                <c:pt idx="70">
                  <c:v>#N/A</c:v>
                </c:pt>
                <c:pt idx="71">
                  <c:v>0</c:v>
                </c:pt>
                <c:pt idx="72">
                  <c:v>#N/A</c:v>
                </c:pt>
                <c:pt idx="73">
                  <c:v>0</c:v>
                </c:pt>
                <c:pt idx="74">
                  <c:v>#N/A</c:v>
                </c:pt>
                <c:pt idx="75">
                  <c:v>0</c:v>
                </c:pt>
                <c:pt idx="76">
                  <c:v>#N/A</c:v>
                </c:pt>
                <c:pt idx="77">
                  <c:v>0</c:v>
                </c:pt>
                <c:pt idx="78">
                  <c:v>#N/A</c:v>
                </c:pt>
                <c:pt idx="79">
                  <c:v>0</c:v>
                </c:pt>
                <c:pt idx="80">
                  <c:v>#N/A</c:v>
                </c:pt>
                <c:pt idx="81">
                  <c:v>0</c:v>
                </c:pt>
                <c:pt idx="82">
                  <c:v>#N/A</c:v>
                </c:pt>
                <c:pt idx="83">
                  <c:v>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0</c:v>
                </c:pt>
                <c:pt idx="90">
                  <c:v>#N/A</c:v>
                </c:pt>
                <c:pt idx="91">
                  <c:v>0</c:v>
                </c:pt>
                <c:pt idx="92">
                  <c:v>#N/A</c:v>
                </c:pt>
                <c:pt idx="93">
                  <c:v>0</c:v>
                </c:pt>
                <c:pt idx="94">
                  <c:v>#N/A</c:v>
                </c:pt>
                <c:pt idx="95">
                  <c:v>0</c:v>
                </c:pt>
                <c:pt idx="96">
                  <c:v>#N/A</c:v>
                </c:pt>
                <c:pt idx="97">
                  <c:v>0</c:v>
                </c:pt>
                <c:pt idx="98">
                  <c:v>#N/A</c:v>
                </c:pt>
                <c:pt idx="99">
                  <c:v>0</c:v>
                </c:pt>
                <c:pt idx="100">
                  <c:v>#N/A</c:v>
                </c:pt>
                <c:pt idx="101">
                  <c:v>0</c:v>
                </c:pt>
                <c:pt idx="102">
                  <c:v>#N/A</c:v>
                </c:pt>
                <c:pt idx="103">
                  <c:v>0</c:v>
                </c:pt>
                <c:pt idx="104">
                  <c:v>#N/A</c:v>
                </c:pt>
                <c:pt idx="105">
                  <c:v>0</c:v>
                </c:pt>
                <c:pt idx="106">
                  <c:v>#N/A</c:v>
                </c:pt>
                <c:pt idx="107">
                  <c:v>0</c:v>
                </c:pt>
                <c:pt idx="108">
                  <c:v>#N/A</c:v>
                </c:pt>
                <c:pt idx="109">
                  <c:v>0</c:v>
                </c:pt>
                <c:pt idx="110">
                  <c:v>#N/A</c:v>
                </c:pt>
                <c:pt idx="111">
                  <c:v>0</c:v>
                </c:pt>
                <c:pt idx="112">
                  <c:v>#N/A</c:v>
                </c:pt>
                <c:pt idx="113">
                  <c:v>0</c:v>
                </c:pt>
                <c:pt idx="114">
                  <c:v>#N/A</c:v>
                </c:pt>
                <c:pt idx="115">
                  <c:v>0</c:v>
                </c:pt>
                <c:pt idx="116">
                  <c:v>#N/A</c:v>
                </c:pt>
                <c:pt idx="117">
                  <c:v>0</c:v>
                </c:pt>
                <c:pt idx="118">
                  <c:v>#N/A</c:v>
                </c:pt>
                <c:pt idx="119">
                  <c:v>0</c:v>
                </c:pt>
                <c:pt idx="120">
                  <c:v>#N/A</c:v>
                </c:pt>
                <c:pt idx="121">
                  <c:v>0</c:v>
                </c:pt>
                <c:pt idx="122">
                  <c:v>#N/A</c:v>
                </c:pt>
                <c:pt idx="123">
                  <c:v>0</c:v>
                </c:pt>
                <c:pt idx="124">
                  <c:v>#N/A</c:v>
                </c:pt>
                <c:pt idx="125">
                  <c:v>0</c:v>
                </c:pt>
                <c:pt idx="126">
                  <c:v>#N/A</c:v>
                </c:pt>
                <c:pt idx="127">
                  <c:v>0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0</c:v>
                </c:pt>
                <c:pt idx="134">
                  <c:v>#N/A</c:v>
                </c:pt>
                <c:pt idx="135">
                  <c:v>0</c:v>
                </c:pt>
                <c:pt idx="136">
                  <c:v>#N/A</c:v>
                </c:pt>
                <c:pt idx="137">
                  <c:v>0</c:v>
                </c:pt>
                <c:pt idx="138">
                  <c:v>#N/A</c:v>
                </c:pt>
                <c:pt idx="139">
                  <c:v>0</c:v>
                </c:pt>
                <c:pt idx="140">
                  <c:v>#N/A</c:v>
                </c:pt>
                <c:pt idx="141">
                  <c:v>0</c:v>
                </c:pt>
                <c:pt idx="142">
                  <c:v>#N/A</c:v>
                </c:pt>
                <c:pt idx="143">
                  <c:v>0</c:v>
                </c:pt>
                <c:pt idx="144">
                  <c:v>#N/A</c:v>
                </c:pt>
                <c:pt idx="145">
                  <c:v>0</c:v>
                </c:pt>
                <c:pt idx="146">
                  <c:v>#N/A</c:v>
                </c:pt>
                <c:pt idx="147">
                  <c:v>0</c:v>
                </c:pt>
                <c:pt idx="148">
                  <c:v>#N/A</c:v>
                </c:pt>
                <c:pt idx="149">
                  <c:v>0</c:v>
                </c:pt>
                <c:pt idx="150">
                  <c:v>#N/A</c:v>
                </c:pt>
                <c:pt idx="151">
                  <c:v>0</c:v>
                </c:pt>
                <c:pt idx="152">
                  <c:v>#N/A</c:v>
                </c:pt>
                <c:pt idx="153">
                  <c:v>0</c:v>
                </c:pt>
                <c:pt idx="154">
                  <c:v>#N/A</c:v>
                </c:pt>
                <c:pt idx="155">
                  <c:v>0</c:v>
                </c:pt>
                <c:pt idx="156">
                  <c:v>#N/A</c:v>
                </c:pt>
                <c:pt idx="157">
                  <c:v>0</c:v>
                </c:pt>
                <c:pt idx="158">
                  <c:v>#N/A</c:v>
                </c:pt>
                <c:pt idx="159">
                  <c:v>0</c:v>
                </c:pt>
                <c:pt idx="160">
                  <c:v>#N/A</c:v>
                </c:pt>
                <c:pt idx="161">
                  <c:v>0</c:v>
                </c:pt>
                <c:pt idx="162">
                  <c:v>#N/A</c:v>
                </c:pt>
                <c:pt idx="163">
                  <c:v>0</c:v>
                </c:pt>
                <c:pt idx="164">
                  <c:v>#N/A</c:v>
                </c:pt>
                <c:pt idx="165">
                  <c:v>0</c:v>
                </c:pt>
                <c:pt idx="166">
                  <c:v>#N/A</c:v>
                </c:pt>
                <c:pt idx="167">
                  <c:v>0</c:v>
                </c:pt>
                <c:pt idx="168">
                  <c:v>#N/A</c:v>
                </c:pt>
                <c:pt idx="169">
                  <c:v>0</c:v>
                </c:pt>
                <c:pt idx="170">
                  <c:v>#N/A</c:v>
                </c:pt>
                <c:pt idx="171">
                  <c:v>0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0</c:v>
                </c:pt>
                <c:pt idx="178">
                  <c:v>#N/A</c:v>
                </c:pt>
                <c:pt idx="179">
                  <c:v>0</c:v>
                </c:pt>
                <c:pt idx="180">
                  <c:v>#N/A</c:v>
                </c:pt>
                <c:pt idx="181">
                  <c:v>0</c:v>
                </c:pt>
                <c:pt idx="182">
                  <c:v>#N/A</c:v>
                </c:pt>
                <c:pt idx="183">
                  <c:v>0</c:v>
                </c:pt>
                <c:pt idx="184">
                  <c:v>#N/A</c:v>
                </c:pt>
                <c:pt idx="185">
                  <c:v>0</c:v>
                </c:pt>
                <c:pt idx="186">
                  <c:v>#N/A</c:v>
                </c:pt>
                <c:pt idx="187">
                  <c:v>0</c:v>
                </c:pt>
                <c:pt idx="188">
                  <c:v>#N/A</c:v>
                </c:pt>
                <c:pt idx="189">
                  <c:v>0</c:v>
                </c:pt>
                <c:pt idx="190">
                  <c:v>#N/A</c:v>
                </c:pt>
                <c:pt idx="191">
                  <c:v>0</c:v>
                </c:pt>
                <c:pt idx="192">
                  <c:v>#N/A</c:v>
                </c:pt>
                <c:pt idx="193">
                  <c:v>0</c:v>
                </c:pt>
                <c:pt idx="194">
                  <c:v>#N/A</c:v>
                </c:pt>
                <c:pt idx="195">
                  <c:v>0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0</c:v>
                </c:pt>
                <c:pt idx="201">
                  <c:v>#N/A</c:v>
                </c:pt>
                <c:pt idx="202">
                  <c:v>0</c:v>
                </c:pt>
                <c:pt idx="203">
                  <c:v>#N/A</c:v>
                </c:pt>
                <c:pt idx="204">
                  <c:v>0</c:v>
                </c:pt>
                <c:pt idx="205">
                  <c:v>#N/A</c:v>
                </c:pt>
                <c:pt idx="206">
                  <c:v>0</c:v>
                </c:pt>
                <c:pt idx="207">
                  <c:v>#N/A</c:v>
                </c:pt>
                <c:pt idx="208">
                  <c:v>0</c:v>
                </c:pt>
                <c:pt idx="209">
                  <c:v>#N/A</c:v>
                </c:pt>
                <c:pt idx="210">
                  <c:v>0</c:v>
                </c:pt>
                <c:pt idx="211">
                  <c:v>#N/A</c:v>
                </c:pt>
                <c:pt idx="212">
                  <c:v>0</c:v>
                </c:pt>
                <c:pt idx="213">
                  <c:v>#N/A</c:v>
                </c:pt>
                <c:pt idx="214">
                  <c:v>0</c:v>
                </c:pt>
                <c:pt idx="215">
                  <c:v>#N/A</c:v>
                </c:pt>
                <c:pt idx="216">
                  <c:v>0</c:v>
                </c:pt>
                <c:pt idx="217">
                  <c:v>#N/A</c:v>
                </c:pt>
                <c:pt idx="218">
                  <c:v>0</c:v>
                </c:pt>
                <c:pt idx="219">
                  <c:v>#N/A</c:v>
                </c:pt>
                <c:pt idx="220">
                  <c:v>#N/A</c:v>
                </c:pt>
                <c:pt idx="221">
                  <c:v>0</c:v>
                </c:pt>
                <c:pt idx="222">
                  <c:v>#N/A</c:v>
                </c:pt>
                <c:pt idx="223">
                  <c:v>0</c:v>
                </c:pt>
                <c:pt idx="224">
                  <c:v>#N/A</c:v>
                </c:pt>
                <c:pt idx="225">
                  <c:v>0</c:v>
                </c:pt>
                <c:pt idx="226">
                  <c:v>#N/A</c:v>
                </c:pt>
                <c:pt idx="227">
                  <c:v>0</c:v>
                </c:pt>
                <c:pt idx="228">
                  <c:v>#N/A</c:v>
                </c:pt>
                <c:pt idx="229">
                  <c:v>0</c:v>
                </c:pt>
                <c:pt idx="230">
                  <c:v>#N/A</c:v>
                </c:pt>
                <c:pt idx="231">
                  <c:v>0</c:v>
                </c:pt>
                <c:pt idx="232">
                  <c:v>#N/A</c:v>
                </c:pt>
                <c:pt idx="233">
                  <c:v>0</c:v>
                </c:pt>
                <c:pt idx="234">
                  <c:v>#N/A</c:v>
                </c:pt>
                <c:pt idx="235">
                  <c:v>0</c:v>
                </c:pt>
                <c:pt idx="236">
                  <c:v>#N/A</c:v>
                </c:pt>
                <c:pt idx="237">
                  <c:v>0</c:v>
                </c:pt>
                <c:pt idx="238">
                  <c:v>#N/A</c:v>
                </c:pt>
                <c:pt idx="239">
                  <c:v>0</c:v>
                </c:pt>
                <c:pt idx="240">
                  <c:v>#N/A</c:v>
                </c:pt>
                <c:pt idx="241">
                  <c:v>0</c:v>
                </c:pt>
                <c:pt idx="242">
                  <c:v>#N/A</c:v>
                </c:pt>
                <c:pt idx="243">
                  <c:v>0</c:v>
                </c:pt>
                <c:pt idx="244">
                  <c:v>#N/A</c:v>
                </c:pt>
                <c:pt idx="245">
                  <c:v>0</c:v>
                </c:pt>
                <c:pt idx="246">
                  <c:v>#N/A</c:v>
                </c:pt>
                <c:pt idx="247">
                  <c:v>0</c:v>
                </c:pt>
                <c:pt idx="248">
                  <c:v>#N/A</c:v>
                </c:pt>
                <c:pt idx="249">
                  <c:v>0</c:v>
                </c:pt>
                <c:pt idx="250">
                  <c:v>#N/A</c:v>
                </c:pt>
                <c:pt idx="251">
                  <c:v>0</c:v>
                </c:pt>
                <c:pt idx="252">
                  <c:v>#N/A</c:v>
                </c:pt>
                <c:pt idx="253">
                  <c:v>0</c:v>
                </c:pt>
                <c:pt idx="254">
                  <c:v>#N/A</c:v>
                </c:pt>
                <c:pt idx="255">
                  <c:v>0</c:v>
                </c:pt>
                <c:pt idx="256">
                  <c:v>#N/A</c:v>
                </c:pt>
                <c:pt idx="257">
                  <c:v>0</c:v>
                </c:pt>
                <c:pt idx="258">
                  <c:v>#N/A</c:v>
                </c:pt>
                <c:pt idx="259">
                  <c:v>0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0</c:v>
                </c:pt>
                <c:pt idx="269">
                  <c:v>#N/A</c:v>
                </c:pt>
                <c:pt idx="270">
                  <c:v>0</c:v>
                </c:pt>
                <c:pt idx="271">
                  <c:v>#N/A</c:v>
                </c:pt>
                <c:pt idx="272">
                  <c:v>0</c:v>
                </c:pt>
                <c:pt idx="273">
                  <c:v>#N/A</c:v>
                </c:pt>
                <c:pt idx="274">
                  <c:v>0</c:v>
                </c:pt>
                <c:pt idx="275">
                  <c:v>#N/A</c:v>
                </c:pt>
                <c:pt idx="276">
                  <c:v>0</c:v>
                </c:pt>
                <c:pt idx="277">
                  <c:v>#N/A</c:v>
                </c:pt>
                <c:pt idx="278">
                  <c:v>0</c:v>
                </c:pt>
                <c:pt idx="279">
                  <c:v>#N/A</c:v>
                </c:pt>
                <c:pt idx="280">
                  <c:v>0</c:v>
                </c:pt>
                <c:pt idx="281">
                  <c:v>#N/A</c:v>
                </c:pt>
                <c:pt idx="282">
                  <c:v>0</c:v>
                </c:pt>
                <c:pt idx="283">
                  <c:v>#N/A</c:v>
                </c:pt>
                <c:pt idx="284">
                  <c:v>0</c:v>
                </c:pt>
                <c:pt idx="285">
                  <c:v>#N/A</c:v>
                </c:pt>
                <c:pt idx="286">
                  <c:v>0</c:v>
                </c:pt>
                <c:pt idx="287">
                  <c:v>#N/A</c:v>
                </c:pt>
                <c:pt idx="288">
                  <c:v>0</c:v>
                </c:pt>
                <c:pt idx="289">
                  <c:v>#N/A</c:v>
                </c:pt>
                <c:pt idx="290">
                  <c:v>0</c:v>
                </c:pt>
                <c:pt idx="291">
                  <c:v>#N/A</c:v>
                </c:pt>
                <c:pt idx="292">
                  <c:v>0</c:v>
                </c:pt>
                <c:pt idx="293">
                  <c:v>#N/A</c:v>
                </c:pt>
                <c:pt idx="294">
                  <c:v>0</c:v>
                </c:pt>
                <c:pt idx="295">
                  <c:v>#N/A</c:v>
                </c:pt>
                <c:pt idx="296">
                  <c:v>0</c:v>
                </c:pt>
                <c:pt idx="297">
                  <c:v>#N/A</c:v>
                </c:pt>
                <c:pt idx="298">
                  <c:v>0</c:v>
                </c:pt>
                <c:pt idx="299">
                  <c:v>#N/A</c:v>
                </c:pt>
                <c:pt idx="300">
                  <c:v>0</c:v>
                </c:pt>
                <c:pt idx="301">
                  <c:v>#N/A</c:v>
                </c:pt>
                <c:pt idx="302">
                  <c:v>0</c:v>
                </c:pt>
                <c:pt idx="303">
                  <c:v>#N/A</c:v>
                </c:pt>
                <c:pt idx="304">
                  <c:v>0</c:v>
                </c:pt>
                <c:pt idx="305">
                  <c:v>#N/A</c:v>
                </c:pt>
                <c:pt idx="306">
                  <c:v>0</c:v>
                </c:pt>
                <c:pt idx="307">
                  <c:v>#N/A</c:v>
                </c:pt>
                <c:pt idx="308">
                  <c:v>#N/A</c:v>
                </c:pt>
                <c:pt idx="309">
                  <c:v>0</c:v>
                </c:pt>
                <c:pt idx="310">
                  <c:v>#N/A</c:v>
                </c:pt>
                <c:pt idx="311">
                  <c:v>0</c:v>
                </c:pt>
                <c:pt idx="312">
                  <c:v>#N/A</c:v>
                </c:pt>
                <c:pt idx="313">
                  <c:v>0</c:v>
                </c:pt>
                <c:pt idx="314">
                  <c:v>#N/A</c:v>
                </c:pt>
                <c:pt idx="315">
                  <c:v>0</c:v>
                </c:pt>
                <c:pt idx="316">
                  <c:v>#N/A</c:v>
                </c:pt>
                <c:pt idx="317">
                  <c:v>0</c:v>
                </c:pt>
                <c:pt idx="318">
                  <c:v>#N/A</c:v>
                </c:pt>
                <c:pt idx="319">
                  <c:v>0</c:v>
                </c:pt>
                <c:pt idx="320">
                  <c:v>#N/A</c:v>
                </c:pt>
                <c:pt idx="321">
                  <c:v>0</c:v>
                </c:pt>
                <c:pt idx="322">
                  <c:v>#N/A</c:v>
                </c:pt>
                <c:pt idx="323">
                  <c:v>0</c:v>
                </c:pt>
                <c:pt idx="324">
                  <c:v>#N/A</c:v>
                </c:pt>
                <c:pt idx="325">
                  <c:v>0</c:v>
                </c:pt>
                <c:pt idx="326">
                  <c:v>#N/A</c:v>
                </c:pt>
                <c:pt idx="327">
                  <c:v>0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0</c:v>
                </c:pt>
                <c:pt idx="333">
                  <c:v>#N/A</c:v>
                </c:pt>
                <c:pt idx="334">
                  <c:v>0</c:v>
                </c:pt>
                <c:pt idx="335">
                  <c:v>#N/A</c:v>
                </c:pt>
                <c:pt idx="336">
                  <c:v>0</c:v>
                </c:pt>
                <c:pt idx="337">
                  <c:v>#N/A</c:v>
                </c:pt>
                <c:pt idx="338">
                  <c:v>0</c:v>
                </c:pt>
                <c:pt idx="339">
                  <c:v>#N/A</c:v>
                </c:pt>
                <c:pt idx="340">
                  <c:v>0</c:v>
                </c:pt>
                <c:pt idx="341">
                  <c:v>#N/A</c:v>
                </c:pt>
                <c:pt idx="342">
                  <c:v>0</c:v>
                </c:pt>
                <c:pt idx="343">
                  <c:v>#N/A</c:v>
                </c:pt>
                <c:pt idx="344">
                  <c:v>0</c:v>
                </c:pt>
                <c:pt idx="345">
                  <c:v>#N/A</c:v>
                </c:pt>
                <c:pt idx="346">
                  <c:v>0</c:v>
                </c:pt>
                <c:pt idx="347">
                  <c:v>#N/A</c:v>
                </c:pt>
                <c:pt idx="348">
                  <c:v>0</c:v>
                </c:pt>
                <c:pt idx="349">
                  <c:v>#N/A</c:v>
                </c:pt>
                <c:pt idx="350">
                  <c:v>0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0</c:v>
                </c:pt>
                <c:pt idx="357">
                  <c:v>#N/A</c:v>
                </c:pt>
                <c:pt idx="358">
                  <c:v>0</c:v>
                </c:pt>
                <c:pt idx="359">
                  <c:v>#N/A</c:v>
                </c:pt>
                <c:pt idx="360">
                  <c:v>0</c:v>
                </c:pt>
                <c:pt idx="361">
                  <c:v>#N/A</c:v>
                </c:pt>
                <c:pt idx="362">
                  <c:v>0</c:v>
                </c:pt>
                <c:pt idx="363">
                  <c:v>#N/A</c:v>
                </c:pt>
                <c:pt idx="364">
                  <c:v>0</c:v>
                </c:pt>
                <c:pt idx="365">
                  <c:v>#N/A</c:v>
                </c:pt>
                <c:pt idx="366">
                  <c:v>0</c:v>
                </c:pt>
                <c:pt idx="367">
                  <c:v>#N/A</c:v>
                </c:pt>
                <c:pt idx="368">
                  <c:v>0</c:v>
                </c:pt>
                <c:pt idx="369">
                  <c:v>#N/A</c:v>
                </c:pt>
                <c:pt idx="370">
                  <c:v>0</c:v>
                </c:pt>
                <c:pt idx="371">
                  <c:v>#N/A</c:v>
                </c:pt>
                <c:pt idx="372">
                  <c:v>0</c:v>
                </c:pt>
                <c:pt idx="373">
                  <c:v>#N/A</c:v>
                </c:pt>
                <c:pt idx="374">
                  <c:v>0</c:v>
                </c:pt>
                <c:pt idx="375">
                  <c:v>#N/A</c:v>
                </c:pt>
                <c:pt idx="376">
                  <c:v>0</c:v>
                </c:pt>
                <c:pt idx="377">
                  <c:v>#N/A</c:v>
                </c:pt>
                <c:pt idx="378">
                  <c:v>0</c:v>
                </c:pt>
                <c:pt idx="379">
                  <c:v>#N/A</c:v>
                </c:pt>
                <c:pt idx="380">
                  <c:v>0</c:v>
                </c:pt>
                <c:pt idx="381">
                  <c:v>#N/A</c:v>
                </c:pt>
                <c:pt idx="382">
                  <c:v>0</c:v>
                </c:pt>
                <c:pt idx="383">
                  <c:v>#N/A</c:v>
                </c:pt>
                <c:pt idx="384">
                  <c:v>0</c:v>
                </c:pt>
                <c:pt idx="385">
                  <c:v>#N/A</c:v>
                </c:pt>
                <c:pt idx="386">
                  <c:v>0</c:v>
                </c:pt>
                <c:pt idx="387">
                  <c:v>#N/A</c:v>
                </c:pt>
                <c:pt idx="388">
                  <c:v>0</c:v>
                </c:pt>
                <c:pt idx="389">
                  <c:v>#N/A</c:v>
                </c:pt>
                <c:pt idx="390">
                  <c:v>0</c:v>
                </c:pt>
                <c:pt idx="391">
                  <c:v>#N/A</c:v>
                </c:pt>
                <c:pt idx="392">
                  <c:v>0</c:v>
                </c:pt>
                <c:pt idx="393">
                  <c:v>#N/A</c:v>
                </c:pt>
                <c:pt idx="394">
                  <c:v>0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0</c:v>
                </c:pt>
                <c:pt idx="401">
                  <c:v>#N/A</c:v>
                </c:pt>
                <c:pt idx="402">
                  <c:v>0</c:v>
                </c:pt>
                <c:pt idx="403">
                  <c:v>#N/A</c:v>
                </c:pt>
                <c:pt idx="404">
                  <c:v>0</c:v>
                </c:pt>
                <c:pt idx="405">
                  <c:v>#N/A</c:v>
                </c:pt>
                <c:pt idx="406">
                  <c:v>0</c:v>
                </c:pt>
                <c:pt idx="407">
                  <c:v>#N/A</c:v>
                </c:pt>
                <c:pt idx="408">
                  <c:v>0</c:v>
                </c:pt>
                <c:pt idx="409">
                  <c:v>#N/A</c:v>
                </c:pt>
                <c:pt idx="410">
                  <c:v>0</c:v>
                </c:pt>
                <c:pt idx="411">
                  <c:v>#N/A</c:v>
                </c:pt>
                <c:pt idx="412">
                  <c:v>0</c:v>
                </c:pt>
                <c:pt idx="413">
                  <c:v>#N/A</c:v>
                </c:pt>
                <c:pt idx="414">
                  <c:v>0</c:v>
                </c:pt>
                <c:pt idx="415">
                  <c:v>#N/A</c:v>
                </c:pt>
                <c:pt idx="416">
                  <c:v>0</c:v>
                </c:pt>
                <c:pt idx="417">
                  <c:v>#N/A</c:v>
                </c:pt>
                <c:pt idx="418">
                  <c:v>0</c:v>
                </c:pt>
                <c:pt idx="419">
                  <c:v>#N/A</c:v>
                </c:pt>
                <c:pt idx="420">
                  <c:v>0</c:v>
                </c:pt>
                <c:pt idx="421">
                  <c:v>#N/A</c:v>
                </c:pt>
                <c:pt idx="422">
                  <c:v>0</c:v>
                </c:pt>
                <c:pt idx="423">
                  <c:v>#N/A</c:v>
                </c:pt>
                <c:pt idx="424">
                  <c:v>0</c:v>
                </c:pt>
                <c:pt idx="425">
                  <c:v>#N/A</c:v>
                </c:pt>
                <c:pt idx="426">
                  <c:v>0</c:v>
                </c:pt>
                <c:pt idx="427">
                  <c:v>#N/A</c:v>
                </c:pt>
                <c:pt idx="428">
                  <c:v>0</c:v>
                </c:pt>
                <c:pt idx="429">
                  <c:v>#N/A</c:v>
                </c:pt>
                <c:pt idx="430">
                  <c:v>0</c:v>
                </c:pt>
                <c:pt idx="431">
                  <c:v>#N/A</c:v>
                </c:pt>
                <c:pt idx="432">
                  <c:v>0</c:v>
                </c:pt>
                <c:pt idx="433">
                  <c:v>#N/A</c:v>
                </c:pt>
                <c:pt idx="434">
                  <c:v>0</c:v>
                </c:pt>
                <c:pt idx="435">
                  <c:v>#N/A</c:v>
                </c:pt>
                <c:pt idx="436">
                  <c:v>0</c:v>
                </c:pt>
                <c:pt idx="437">
                  <c:v>#N/A</c:v>
                </c:pt>
                <c:pt idx="438">
                  <c:v>0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0</c:v>
                </c:pt>
                <c:pt idx="445">
                  <c:v>#N/A</c:v>
                </c:pt>
                <c:pt idx="446">
                  <c:v>0</c:v>
                </c:pt>
                <c:pt idx="447">
                  <c:v>#N/A</c:v>
                </c:pt>
                <c:pt idx="448">
                  <c:v>0</c:v>
                </c:pt>
                <c:pt idx="449">
                  <c:v>#N/A</c:v>
                </c:pt>
                <c:pt idx="450">
                  <c:v>0</c:v>
                </c:pt>
                <c:pt idx="451">
                  <c:v>#N/A</c:v>
                </c:pt>
                <c:pt idx="452">
                  <c:v>0</c:v>
                </c:pt>
                <c:pt idx="453">
                  <c:v>#N/A</c:v>
                </c:pt>
                <c:pt idx="454">
                  <c:v>0</c:v>
                </c:pt>
                <c:pt idx="455">
                  <c:v>#N/A</c:v>
                </c:pt>
                <c:pt idx="456">
                  <c:v>0</c:v>
                </c:pt>
                <c:pt idx="457">
                  <c:v>#N/A</c:v>
                </c:pt>
                <c:pt idx="458">
                  <c:v>0</c:v>
                </c:pt>
                <c:pt idx="459">
                  <c:v>#N/A</c:v>
                </c:pt>
                <c:pt idx="460">
                  <c:v>0</c:v>
                </c:pt>
                <c:pt idx="461">
                  <c:v>#N/A</c:v>
                </c:pt>
                <c:pt idx="462">
                  <c:v>0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0</c:v>
                </c:pt>
                <c:pt idx="468">
                  <c:v>#N/A</c:v>
                </c:pt>
                <c:pt idx="469">
                  <c:v>0</c:v>
                </c:pt>
                <c:pt idx="470">
                  <c:v>#N/A</c:v>
                </c:pt>
                <c:pt idx="471">
                  <c:v>0</c:v>
                </c:pt>
                <c:pt idx="472">
                  <c:v>#N/A</c:v>
                </c:pt>
                <c:pt idx="473">
                  <c:v>0</c:v>
                </c:pt>
                <c:pt idx="474">
                  <c:v>#N/A</c:v>
                </c:pt>
                <c:pt idx="475">
                  <c:v>0</c:v>
                </c:pt>
                <c:pt idx="476">
                  <c:v>#N/A</c:v>
                </c:pt>
                <c:pt idx="477">
                  <c:v>0</c:v>
                </c:pt>
                <c:pt idx="478">
                  <c:v>#N/A</c:v>
                </c:pt>
                <c:pt idx="479">
                  <c:v>0</c:v>
                </c:pt>
                <c:pt idx="480">
                  <c:v>#N/A</c:v>
                </c:pt>
                <c:pt idx="481">
                  <c:v>0</c:v>
                </c:pt>
                <c:pt idx="482">
                  <c:v>#N/A</c:v>
                </c:pt>
                <c:pt idx="483">
                  <c:v>0</c:v>
                </c:pt>
                <c:pt idx="484">
                  <c:v>#N/A</c:v>
                </c:pt>
                <c:pt idx="485">
                  <c:v>0</c:v>
                </c:pt>
                <c:pt idx="486">
                  <c:v>#N/A</c:v>
                </c:pt>
                <c:pt idx="487">
                  <c:v>#N/A</c:v>
                </c:pt>
                <c:pt idx="488">
                  <c:v>0</c:v>
                </c:pt>
                <c:pt idx="489">
                  <c:v>#N/A</c:v>
                </c:pt>
                <c:pt idx="490">
                  <c:v>0</c:v>
                </c:pt>
                <c:pt idx="491">
                  <c:v>#N/A</c:v>
                </c:pt>
                <c:pt idx="492">
                  <c:v>0</c:v>
                </c:pt>
                <c:pt idx="493">
                  <c:v>#N/A</c:v>
                </c:pt>
                <c:pt idx="494">
                  <c:v>0</c:v>
                </c:pt>
                <c:pt idx="495">
                  <c:v>#N/A</c:v>
                </c:pt>
                <c:pt idx="496">
                  <c:v>0</c:v>
                </c:pt>
                <c:pt idx="497">
                  <c:v>#N/A</c:v>
                </c:pt>
                <c:pt idx="498">
                  <c:v>0</c:v>
                </c:pt>
                <c:pt idx="499">
                  <c:v>#N/A</c:v>
                </c:pt>
                <c:pt idx="500">
                  <c:v>0</c:v>
                </c:pt>
                <c:pt idx="501">
                  <c:v>#N/A</c:v>
                </c:pt>
                <c:pt idx="502">
                  <c:v>0</c:v>
                </c:pt>
                <c:pt idx="503">
                  <c:v>#N/A</c:v>
                </c:pt>
                <c:pt idx="504">
                  <c:v>0</c:v>
                </c:pt>
                <c:pt idx="505">
                  <c:v>#N/A</c:v>
                </c:pt>
                <c:pt idx="506">
                  <c:v>0</c:v>
                </c:pt>
                <c:pt idx="507">
                  <c:v>#N/A</c:v>
                </c:pt>
                <c:pt idx="508">
                  <c:v>0</c:v>
                </c:pt>
                <c:pt idx="509">
                  <c:v>#N/A</c:v>
                </c:pt>
                <c:pt idx="510">
                  <c:v>0</c:v>
                </c:pt>
                <c:pt idx="511">
                  <c:v>#N/A</c:v>
                </c:pt>
                <c:pt idx="512">
                  <c:v>0</c:v>
                </c:pt>
                <c:pt idx="513">
                  <c:v>#N/A</c:v>
                </c:pt>
                <c:pt idx="514">
                  <c:v>0</c:v>
                </c:pt>
                <c:pt idx="515">
                  <c:v>#N/A</c:v>
                </c:pt>
                <c:pt idx="516">
                  <c:v>0</c:v>
                </c:pt>
                <c:pt idx="517">
                  <c:v>#N/A</c:v>
                </c:pt>
                <c:pt idx="518">
                  <c:v>0</c:v>
                </c:pt>
                <c:pt idx="519">
                  <c:v>#N/A</c:v>
                </c:pt>
                <c:pt idx="520">
                  <c:v>0</c:v>
                </c:pt>
                <c:pt idx="521">
                  <c:v>#N/A</c:v>
                </c:pt>
                <c:pt idx="522">
                  <c:v>0</c:v>
                </c:pt>
                <c:pt idx="523">
                  <c:v>#N/A</c:v>
                </c:pt>
                <c:pt idx="524">
                  <c:v>0</c:v>
                </c:pt>
                <c:pt idx="525">
                  <c:v>#N/A</c:v>
                </c:pt>
                <c:pt idx="526">
                  <c:v>0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0</c:v>
                </c:pt>
                <c:pt idx="536">
                  <c:v>#N/A</c:v>
                </c:pt>
                <c:pt idx="537">
                  <c:v>0</c:v>
                </c:pt>
                <c:pt idx="538">
                  <c:v>#N/A</c:v>
                </c:pt>
                <c:pt idx="539">
                  <c:v>0</c:v>
                </c:pt>
                <c:pt idx="540">
                  <c:v>#N/A</c:v>
                </c:pt>
                <c:pt idx="541">
                  <c:v>0</c:v>
                </c:pt>
                <c:pt idx="542">
                  <c:v>#N/A</c:v>
                </c:pt>
                <c:pt idx="543">
                  <c:v>0</c:v>
                </c:pt>
                <c:pt idx="544">
                  <c:v>#N/A</c:v>
                </c:pt>
                <c:pt idx="545">
                  <c:v>0</c:v>
                </c:pt>
                <c:pt idx="546">
                  <c:v>#N/A</c:v>
                </c:pt>
                <c:pt idx="547">
                  <c:v>0</c:v>
                </c:pt>
                <c:pt idx="548">
                  <c:v>#N/A</c:v>
                </c:pt>
                <c:pt idx="549">
                  <c:v>0</c:v>
                </c:pt>
                <c:pt idx="550">
                  <c:v>#N/A</c:v>
                </c:pt>
                <c:pt idx="551">
                  <c:v>0</c:v>
                </c:pt>
                <c:pt idx="552">
                  <c:v>#N/A</c:v>
                </c:pt>
                <c:pt idx="553">
                  <c:v>0</c:v>
                </c:pt>
                <c:pt idx="554">
                  <c:v>#N/A</c:v>
                </c:pt>
                <c:pt idx="555">
                  <c:v>0</c:v>
                </c:pt>
                <c:pt idx="556">
                  <c:v>#N/A</c:v>
                </c:pt>
                <c:pt idx="557">
                  <c:v>0</c:v>
                </c:pt>
                <c:pt idx="558">
                  <c:v>#N/A</c:v>
                </c:pt>
                <c:pt idx="559">
                  <c:v>0</c:v>
                </c:pt>
                <c:pt idx="560">
                  <c:v>#N/A</c:v>
                </c:pt>
                <c:pt idx="561">
                  <c:v>0</c:v>
                </c:pt>
                <c:pt idx="562">
                  <c:v>#N/A</c:v>
                </c:pt>
                <c:pt idx="563">
                  <c:v>0</c:v>
                </c:pt>
                <c:pt idx="564">
                  <c:v>#N/A</c:v>
                </c:pt>
                <c:pt idx="565">
                  <c:v>0</c:v>
                </c:pt>
                <c:pt idx="566">
                  <c:v>#N/A</c:v>
                </c:pt>
                <c:pt idx="567">
                  <c:v>0</c:v>
                </c:pt>
                <c:pt idx="568">
                  <c:v>#N/A</c:v>
                </c:pt>
                <c:pt idx="569">
                  <c:v>0</c:v>
                </c:pt>
                <c:pt idx="570">
                  <c:v>#N/A</c:v>
                </c:pt>
                <c:pt idx="571">
                  <c:v>0</c:v>
                </c:pt>
                <c:pt idx="572">
                  <c:v>#N/A</c:v>
                </c:pt>
                <c:pt idx="573">
                  <c:v>0</c:v>
                </c:pt>
                <c:pt idx="574">
                  <c:v>#N/A</c:v>
                </c:pt>
                <c:pt idx="575">
                  <c:v>#N/A</c:v>
                </c:pt>
                <c:pt idx="576">
                  <c:v>0</c:v>
                </c:pt>
                <c:pt idx="577">
                  <c:v>#N/A</c:v>
                </c:pt>
                <c:pt idx="578">
                  <c:v>0</c:v>
                </c:pt>
                <c:pt idx="579">
                  <c:v>#N/A</c:v>
                </c:pt>
                <c:pt idx="580">
                  <c:v>0</c:v>
                </c:pt>
                <c:pt idx="581">
                  <c:v>#N/A</c:v>
                </c:pt>
                <c:pt idx="582">
                  <c:v>0</c:v>
                </c:pt>
                <c:pt idx="583">
                  <c:v>#N/A</c:v>
                </c:pt>
                <c:pt idx="584">
                  <c:v>0</c:v>
                </c:pt>
                <c:pt idx="585">
                  <c:v>#N/A</c:v>
                </c:pt>
                <c:pt idx="586">
                  <c:v>0</c:v>
                </c:pt>
                <c:pt idx="587">
                  <c:v>#N/A</c:v>
                </c:pt>
                <c:pt idx="588">
                  <c:v>0</c:v>
                </c:pt>
                <c:pt idx="589">
                  <c:v>#N/A</c:v>
                </c:pt>
                <c:pt idx="590">
                  <c:v>0</c:v>
                </c:pt>
                <c:pt idx="591">
                  <c:v>#N/A</c:v>
                </c:pt>
                <c:pt idx="592">
                  <c:v>0</c:v>
                </c:pt>
                <c:pt idx="593">
                  <c:v>#N/A</c:v>
                </c:pt>
                <c:pt idx="594">
                  <c:v>0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0</c:v>
                </c:pt>
                <c:pt idx="600">
                  <c:v>#N/A</c:v>
                </c:pt>
                <c:pt idx="601">
                  <c:v>0</c:v>
                </c:pt>
                <c:pt idx="602">
                  <c:v>#N/A</c:v>
                </c:pt>
                <c:pt idx="603">
                  <c:v>0</c:v>
                </c:pt>
                <c:pt idx="604">
                  <c:v>#N/A</c:v>
                </c:pt>
                <c:pt idx="605">
                  <c:v>0</c:v>
                </c:pt>
                <c:pt idx="606">
                  <c:v>#N/A</c:v>
                </c:pt>
                <c:pt idx="607">
                  <c:v>0</c:v>
                </c:pt>
                <c:pt idx="608">
                  <c:v>#N/A</c:v>
                </c:pt>
                <c:pt idx="609">
                  <c:v>0</c:v>
                </c:pt>
                <c:pt idx="610">
                  <c:v>#N/A</c:v>
                </c:pt>
                <c:pt idx="611">
                  <c:v>0</c:v>
                </c:pt>
                <c:pt idx="612">
                  <c:v>#N/A</c:v>
                </c:pt>
                <c:pt idx="613">
                  <c:v>0</c:v>
                </c:pt>
                <c:pt idx="614">
                  <c:v>#N/A</c:v>
                </c:pt>
                <c:pt idx="615">
                  <c:v>0</c:v>
                </c:pt>
                <c:pt idx="616">
                  <c:v>#N/A</c:v>
                </c:pt>
                <c:pt idx="617">
                  <c:v>0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0</c:v>
                </c:pt>
                <c:pt idx="624">
                  <c:v>#N/A</c:v>
                </c:pt>
                <c:pt idx="625">
                  <c:v>0</c:v>
                </c:pt>
                <c:pt idx="626">
                  <c:v>#N/A</c:v>
                </c:pt>
                <c:pt idx="627">
                  <c:v>0</c:v>
                </c:pt>
                <c:pt idx="628">
                  <c:v>#N/A</c:v>
                </c:pt>
                <c:pt idx="629">
                  <c:v>0</c:v>
                </c:pt>
                <c:pt idx="630">
                  <c:v>#N/A</c:v>
                </c:pt>
                <c:pt idx="631">
                  <c:v>0</c:v>
                </c:pt>
                <c:pt idx="632">
                  <c:v>#N/A</c:v>
                </c:pt>
                <c:pt idx="633">
                  <c:v>0</c:v>
                </c:pt>
                <c:pt idx="634">
                  <c:v>#N/A</c:v>
                </c:pt>
                <c:pt idx="635">
                  <c:v>0</c:v>
                </c:pt>
                <c:pt idx="636">
                  <c:v>#N/A</c:v>
                </c:pt>
                <c:pt idx="637">
                  <c:v>0</c:v>
                </c:pt>
                <c:pt idx="638">
                  <c:v>#N/A</c:v>
                </c:pt>
                <c:pt idx="639">
                  <c:v>0</c:v>
                </c:pt>
                <c:pt idx="640">
                  <c:v>#N/A</c:v>
                </c:pt>
                <c:pt idx="641">
                  <c:v>0</c:v>
                </c:pt>
                <c:pt idx="642">
                  <c:v>#N/A</c:v>
                </c:pt>
                <c:pt idx="643">
                  <c:v>0</c:v>
                </c:pt>
                <c:pt idx="644">
                  <c:v>#N/A</c:v>
                </c:pt>
                <c:pt idx="645">
                  <c:v>0</c:v>
                </c:pt>
                <c:pt idx="646">
                  <c:v>#N/A</c:v>
                </c:pt>
                <c:pt idx="647">
                  <c:v>0</c:v>
                </c:pt>
                <c:pt idx="648">
                  <c:v>#N/A</c:v>
                </c:pt>
                <c:pt idx="649">
                  <c:v>0</c:v>
                </c:pt>
                <c:pt idx="650">
                  <c:v>#N/A</c:v>
                </c:pt>
                <c:pt idx="651">
                  <c:v>0</c:v>
                </c:pt>
                <c:pt idx="652">
                  <c:v>#N/A</c:v>
                </c:pt>
                <c:pt idx="653">
                  <c:v>0</c:v>
                </c:pt>
                <c:pt idx="654">
                  <c:v>#N/A</c:v>
                </c:pt>
                <c:pt idx="655">
                  <c:v>0</c:v>
                </c:pt>
                <c:pt idx="656">
                  <c:v>#N/A</c:v>
                </c:pt>
                <c:pt idx="657">
                  <c:v>0</c:v>
                </c:pt>
                <c:pt idx="658">
                  <c:v>#N/A</c:v>
                </c:pt>
                <c:pt idx="659">
                  <c:v>0</c:v>
                </c:pt>
                <c:pt idx="660">
                  <c:v>#N/A</c:v>
                </c:pt>
                <c:pt idx="661">
                  <c:v>0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0</c:v>
                </c:pt>
                <c:pt idx="668">
                  <c:v>#N/A</c:v>
                </c:pt>
                <c:pt idx="669">
                  <c:v>0</c:v>
                </c:pt>
                <c:pt idx="670">
                  <c:v>#N/A</c:v>
                </c:pt>
                <c:pt idx="671">
                  <c:v>0</c:v>
                </c:pt>
                <c:pt idx="672">
                  <c:v>#N/A</c:v>
                </c:pt>
                <c:pt idx="673">
                  <c:v>0</c:v>
                </c:pt>
                <c:pt idx="674">
                  <c:v>#N/A</c:v>
                </c:pt>
                <c:pt idx="675">
                  <c:v>0</c:v>
                </c:pt>
                <c:pt idx="676">
                  <c:v>#N/A</c:v>
                </c:pt>
                <c:pt idx="677">
                  <c:v>0</c:v>
                </c:pt>
                <c:pt idx="678">
                  <c:v>#N/A</c:v>
                </c:pt>
                <c:pt idx="679">
                  <c:v>0</c:v>
                </c:pt>
                <c:pt idx="680">
                  <c:v>#N/A</c:v>
                </c:pt>
                <c:pt idx="681">
                  <c:v>0</c:v>
                </c:pt>
                <c:pt idx="682">
                  <c:v>#N/A</c:v>
                </c:pt>
                <c:pt idx="683">
                  <c:v>0</c:v>
                </c:pt>
                <c:pt idx="684">
                  <c:v>#N/A</c:v>
                </c:pt>
                <c:pt idx="685">
                  <c:v>0</c:v>
                </c:pt>
                <c:pt idx="686">
                  <c:v>#N/A</c:v>
                </c:pt>
                <c:pt idx="687">
                  <c:v>0</c:v>
                </c:pt>
                <c:pt idx="688">
                  <c:v>#N/A</c:v>
                </c:pt>
                <c:pt idx="689">
                  <c:v>0</c:v>
                </c:pt>
                <c:pt idx="690">
                  <c:v>#N/A</c:v>
                </c:pt>
                <c:pt idx="691">
                  <c:v>0</c:v>
                </c:pt>
                <c:pt idx="692">
                  <c:v>#N/A</c:v>
                </c:pt>
                <c:pt idx="693">
                  <c:v>0</c:v>
                </c:pt>
                <c:pt idx="694">
                  <c:v>#N/A</c:v>
                </c:pt>
                <c:pt idx="695">
                  <c:v>0</c:v>
                </c:pt>
                <c:pt idx="696">
                  <c:v>#N/A</c:v>
                </c:pt>
                <c:pt idx="697">
                  <c:v>0</c:v>
                </c:pt>
                <c:pt idx="698">
                  <c:v>#N/A</c:v>
                </c:pt>
                <c:pt idx="699">
                  <c:v>0</c:v>
                </c:pt>
                <c:pt idx="700">
                  <c:v>#N/A</c:v>
                </c:pt>
                <c:pt idx="701">
                  <c:v>0</c:v>
                </c:pt>
                <c:pt idx="702">
                  <c:v>#N/A</c:v>
                </c:pt>
                <c:pt idx="703">
                  <c:v>0</c:v>
                </c:pt>
                <c:pt idx="704">
                  <c:v>#N/A</c:v>
                </c:pt>
                <c:pt idx="705">
                  <c:v>0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0</c:v>
                </c:pt>
                <c:pt idx="712">
                  <c:v>#N/A</c:v>
                </c:pt>
                <c:pt idx="713">
                  <c:v>0</c:v>
                </c:pt>
                <c:pt idx="714">
                  <c:v>#N/A</c:v>
                </c:pt>
                <c:pt idx="715">
                  <c:v>0</c:v>
                </c:pt>
                <c:pt idx="716">
                  <c:v>#N/A</c:v>
                </c:pt>
                <c:pt idx="717">
                  <c:v>0</c:v>
                </c:pt>
                <c:pt idx="718">
                  <c:v>#N/A</c:v>
                </c:pt>
                <c:pt idx="719">
                  <c:v>0</c:v>
                </c:pt>
                <c:pt idx="720">
                  <c:v>#N/A</c:v>
                </c:pt>
                <c:pt idx="721">
                  <c:v>0</c:v>
                </c:pt>
                <c:pt idx="722">
                  <c:v>#N/A</c:v>
                </c:pt>
                <c:pt idx="723">
                  <c:v>0</c:v>
                </c:pt>
                <c:pt idx="724">
                  <c:v>#N/A</c:v>
                </c:pt>
                <c:pt idx="725">
                  <c:v>0</c:v>
                </c:pt>
                <c:pt idx="726">
                  <c:v>#N/A</c:v>
                </c:pt>
                <c:pt idx="727">
                  <c:v>0</c:v>
                </c:pt>
                <c:pt idx="728">
                  <c:v>#N/A</c:v>
                </c:pt>
                <c:pt idx="729">
                  <c:v>0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0</c:v>
                </c:pt>
                <c:pt idx="735">
                  <c:v>#N/A</c:v>
                </c:pt>
                <c:pt idx="736">
                  <c:v>0</c:v>
                </c:pt>
                <c:pt idx="737">
                  <c:v>#N/A</c:v>
                </c:pt>
                <c:pt idx="738">
                  <c:v>0</c:v>
                </c:pt>
                <c:pt idx="739">
                  <c:v>#N/A</c:v>
                </c:pt>
                <c:pt idx="740">
                  <c:v>0</c:v>
                </c:pt>
                <c:pt idx="741">
                  <c:v>#N/A</c:v>
                </c:pt>
                <c:pt idx="742">
                  <c:v>0</c:v>
                </c:pt>
                <c:pt idx="743">
                  <c:v>#N/A</c:v>
                </c:pt>
                <c:pt idx="744">
                  <c:v>0</c:v>
                </c:pt>
                <c:pt idx="745">
                  <c:v>#N/A</c:v>
                </c:pt>
                <c:pt idx="746">
                  <c:v>0</c:v>
                </c:pt>
                <c:pt idx="747">
                  <c:v>#N/A</c:v>
                </c:pt>
                <c:pt idx="748">
                  <c:v>0</c:v>
                </c:pt>
                <c:pt idx="749">
                  <c:v>#N/A</c:v>
                </c:pt>
                <c:pt idx="750">
                  <c:v>0</c:v>
                </c:pt>
                <c:pt idx="751">
                  <c:v>#N/A</c:v>
                </c:pt>
                <c:pt idx="752">
                  <c:v>0</c:v>
                </c:pt>
                <c:pt idx="753">
                  <c:v>#N/A</c:v>
                </c:pt>
                <c:pt idx="754">
                  <c:v>#N/A</c:v>
                </c:pt>
                <c:pt idx="755">
                  <c:v>0</c:v>
                </c:pt>
                <c:pt idx="756">
                  <c:v>#N/A</c:v>
                </c:pt>
                <c:pt idx="757">
                  <c:v>0</c:v>
                </c:pt>
                <c:pt idx="758">
                  <c:v>#N/A</c:v>
                </c:pt>
                <c:pt idx="759">
                  <c:v>0</c:v>
                </c:pt>
                <c:pt idx="760">
                  <c:v>#N/A</c:v>
                </c:pt>
                <c:pt idx="761">
                  <c:v>0</c:v>
                </c:pt>
                <c:pt idx="762">
                  <c:v>#N/A</c:v>
                </c:pt>
                <c:pt idx="763">
                  <c:v>0</c:v>
                </c:pt>
                <c:pt idx="764">
                  <c:v>#N/A</c:v>
                </c:pt>
                <c:pt idx="765">
                  <c:v>0</c:v>
                </c:pt>
                <c:pt idx="766">
                  <c:v>#N/A</c:v>
                </c:pt>
                <c:pt idx="767">
                  <c:v>0</c:v>
                </c:pt>
                <c:pt idx="768">
                  <c:v>#N/A</c:v>
                </c:pt>
                <c:pt idx="769">
                  <c:v>0</c:v>
                </c:pt>
                <c:pt idx="770">
                  <c:v>#N/A</c:v>
                </c:pt>
                <c:pt idx="771">
                  <c:v>0</c:v>
                </c:pt>
                <c:pt idx="772">
                  <c:v>#N/A</c:v>
                </c:pt>
                <c:pt idx="773">
                  <c:v>0</c:v>
                </c:pt>
                <c:pt idx="774">
                  <c:v>#N/A</c:v>
                </c:pt>
                <c:pt idx="775">
                  <c:v>0</c:v>
                </c:pt>
                <c:pt idx="776">
                  <c:v>#N/A</c:v>
                </c:pt>
                <c:pt idx="777">
                  <c:v>0</c:v>
                </c:pt>
                <c:pt idx="778">
                  <c:v>#N/A</c:v>
                </c:pt>
                <c:pt idx="779">
                  <c:v>0</c:v>
                </c:pt>
                <c:pt idx="780">
                  <c:v>#N/A</c:v>
                </c:pt>
                <c:pt idx="781">
                  <c:v>0</c:v>
                </c:pt>
                <c:pt idx="782">
                  <c:v>#N/A</c:v>
                </c:pt>
                <c:pt idx="783">
                  <c:v>0</c:v>
                </c:pt>
                <c:pt idx="784">
                  <c:v>#N/A</c:v>
                </c:pt>
                <c:pt idx="785">
                  <c:v>0</c:v>
                </c:pt>
                <c:pt idx="786">
                  <c:v>#N/A</c:v>
                </c:pt>
                <c:pt idx="787">
                  <c:v>0</c:v>
                </c:pt>
                <c:pt idx="788">
                  <c:v>#N/A</c:v>
                </c:pt>
                <c:pt idx="789">
                  <c:v>0</c:v>
                </c:pt>
                <c:pt idx="790">
                  <c:v>#N/A</c:v>
                </c:pt>
                <c:pt idx="791">
                  <c:v>0</c:v>
                </c:pt>
                <c:pt idx="792">
                  <c:v>#N/A</c:v>
                </c:pt>
                <c:pt idx="793">
                  <c:v>0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0</c:v>
                </c:pt>
                <c:pt idx="803">
                  <c:v>#N/A</c:v>
                </c:pt>
                <c:pt idx="804">
                  <c:v>0</c:v>
                </c:pt>
                <c:pt idx="805">
                  <c:v>#N/A</c:v>
                </c:pt>
                <c:pt idx="806">
                  <c:v>0</c:v>
                </c:pt>
                <c:pt idx="807">
                  <c:v>#N/A</c:v>
                </c:pt>
                <c:pt idx="808">
                  <c:v>0</c:v>
                </c:pt>
                <c:pt idx="809">
                  <c:v>#N/A</c:v>
                </c:pt>
                <c:pt idx="810">
                  <c:v>0</c:v>
                </c:pt>
                <c:pt idx="811">
                  <c:v>#N/A</c:v>
                </c:pt>
                <c:pt idx="812">
                  <c:v>0</c:v>
                </c:pt>
                <c:pt idx="813">
                  <c:v>#N/A</c:v>
                </c:pt>
                <c:pt idx="814">
                  <c:v>0</c:v>
                </c:pt>
                <c:pt idx="815">
                  <c:v>#N/A</c:v>
                </c:pt>
                <c:pt idx="816">
                  <c:v>0</c:v>
                </c:pt>
                <c:pt idx="817">
                  <c:v>#N/A</c:v>
                </c:pt>
                <c:pt idx="818">
                  <c:v>0</c:v>
                </c:pt>
                <c:pt idx="819">
                  <c:v>#N/A</c:v>
                </c:pt>
                <c:pt idx="820">
                  <c:v>0</c:v>
                </c:pt>
                <c:pt idx="821">
                  <c:v>#N/A</c:v>
                </c:pt>
                <c:pt idx="822">
                  <c:v>0</c:v>
                </c:pt>
                <c:pt idx="823">
                  <c:v>#N/A</c:v>
                </c:pt>
                <c:pt idx="824">
                  <c:v>0</c:v>
                </c:pt>
                <c:pt idx="825">
                  <c:v>#N/A</c:v>
                </c:pt>
                <c:pt idx="826">
                  <c:v>0</c:v>
                </c:pt>
                <c:pt idx="827">
                  <c:v>#N/A</c:v>
                </c:pt>
                <c:pt idx="828">
                  <c:v>0</c:v>
                </c:pt>
                <c:pt idx="829">
                  <c:v>#N/A</c:v>
                </c:pt>
                <c:pt idx="830">
                  <c:v>0</c:v>
                </c:pt>
                <c:pt idx="831">
                  <c:v>#N/A</c:v>
                </c:pt>
                <c:pt idx="832">
                  <c:v>0</c:v>
                </c:pt>
                <c:pt idx="833">
                  <c:v>#N/A</c:v>
                </c:pt>
                <c:pt idx="834">
                  <c:v>0</c:v>
                </c:pt>
                <c:pt idx="835">
                  <c:v>#N/A</c:v>
                </c:pt>
                <c:pt idx="836">
                  <c:v>0</c:v>
                </c:pt>
                <c:pt idx="837">
                  <c:v>#N/A</c:v>
                </c:pt>
                <c:pt idx="838">
                  <c:v>0</c:v>
                </c:pt>
                <c:pt idx="839">
                  <c:v>#N/A</c:v>
                </c:pt>
                <c:pt idx="840">
                  <c:v>0</c:v>
                </c:pt>
                <c:pt idx="841">
                  <c:v>#N/A</c:v>
                </c:pt>
                <c:pt idx="842">
                  <c:v>#N/A</c:v>
                </c:pt>
                <c:pt idx="843">
                  <c:v>0</c:v>
                </c:pt>
                <c:pt idx="844">
                  <c:v>#N/A</c:v>
                </c:pt>
                <c:pt idx="845">
                  <c:v>0</c:v>
                </c:pt>
                <c:pt idx="846">
                  <c:v>#N/A</c:v>
                </c:pt>
                <c:pt idx="847">
                  <c:v>0</c:v>
                </c:pt>
                <c:pt idx="848">
                  <c:v>#N/A</c:v>
                </c:pt>
                <c:pt idx="849">
                  <c:v>0</c:v>
                </c:pt>
                <c:pt idx="850">
                  <c:v>#N/A</c:v>
                </c:pt>
                <c:pt idx="851">
                  <c:v>0</c:v>
                </c:pt>
                <c:pt idx="852">
                  <c:v>#N/A</c:v>
                </c:pt>
                <c:pt idx="853">
                  <c:v>0</c:v>
                </c:pt>
                <c:pt idx="854">
                  <c:v>#N/A</c:v>
                </c:pt>
                <c:pt idx="855">
                  <c:v>0</c:v>
                </c:pt>
                <c:pt idx="856">
                  <c:v>#N/A</c:v>
                </c:pt>
                <c:pt idx="857">
                  <c:v>0</c:v>
                </c:pt>
                <c:pt idx="858">
                  <c:v>#N/A</c:v>
                </c:pt>
                <c:pt idx="859">
                  <c:v>0</c:v>
                </c:pt>
                <c:pt idx="860">
                  <c:v>#N/A</c:v>
                </c:pt>
                <c:pt idx="861">
                  <c:v>0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0</c:v>
                </c:pt>
                <c:pt idx="867">
                  <c:v>#N/A</c:v>
                </c:pt>
                <c:pt idx="868">
                  <c:v>0</c:v>
                </c:pt>
                <c:pt idx="869">
                  <c:v>#N/A</c:v>
                </c:pt>
                <c:pt idx="870">
                  <c:v>0</c:v>
                </c:pt>
                <c:pt idx="871">
                  <c:v>#N/A</c:v>
                </c:pt>
                <c:pt idx="872">
                  <c:v>0</c:v>
                </c:pt>
                <c:pt idx="873">
                  <c:v>#N/A</c:v>
                </c:pt>
                <c:pt idx="874">
                  <c:v>0</c:v>
                </c:pt>
                <c:pt idx="875">
                  <c:v>#N/A</c:v>
                </c:pt>
                <c:pt idx="876">
                  <c:v>0</c:v>
                </c:pt>
                <c:pt idx="877">
                  <c:v>#N/A</c:v>
                </c:pt>
                <c:pt idx="878">
                  <c:v>0</c:v>
                </c:pt>
                <c:pt idx="879">
                  <c:v>#N/A</c:v>
                </c:pt>
                <c:pt idx="880">
                  <c:v>0</c:v>
                </c:pt>
                <c:pt idx="881">
                  <c:v>#N/A</c:v>
                </c:pt>
                <c:pt idx="882">
                  <c:v>0</c:v>
                </c:pt>
                <c:pt idx="883">
                  <c:v>#N/A</c:v>
                </c:pt>
                <c:pt idx="884">
                  <c:v>0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0</c:v>
                </c:pt>
                <c:pt idx="891">
                  <c:v>#N/A</c:v>
                </c:pt>
                <c:pt idx="892">
                  <c:v>0</c:v>
                </c:pt>
                <c:pt idx="893">
                  <c:v>#N/A</c:v>
                </c:pt>
                <c:pt idx="894">
                  <c:v>0</c:v>
                </c:pt>
                <c:pt idx="895">
                  <c:v>#N/A</c:v>
                </c:pt>
                <c:pt idx="896">
                  <c:v>0</c:v>
                </c:pt>
                <c:pt idx="897">
                  <c:v>#N/A</c:v>
                </c:pt>
                <c:pt idx="898">
                  <c:v>0</c:v>
                </c:pt>
                <c:pt idx="899">
                  <c:v>#N/A</c:v>
                </c:pt>
                <c:pt idx="900">
                  <c:v>0</c:v>
                </c:pt>
                <c:pt idx="901">
                  <c:v>#N/A</c:v>
                </c:pt>
                <c:pt idx="902">
                  <c:v>0</c:v>
                </c:pt>
                <c:pt idx="903">
                  <c:v>#N/A</c:v>
                </c:pt>
                <c:pt idx="904">
                  <c:v>0</c:v>
                </c:pt>
                <c:pt idx="905">
                  <c:v>#N/A</c:v>
                </c:pt>
                <c:pt idx="906">
                  <c:v>0</c:v>
                </c:pt>
                <c:pt idx="907">
                  <c:v>#N/A</c:v>
                </c:pt>
                <c:pt idx="908">
                  <c:v>0</c:v>
                </c:pt>
                <c:pt idx="909">
                  <c:v>#N/A</c:v>
                </c:pt>
                <c:pt idx="910">
                  <c:v>0</c:v>
                </c:pt>
                <c:pt idx="911">
                  <c:v>#N/A</c:v>
                </c:pt>
                <c:pt idx="912">
                  <c:v>0</c:v>
                </c:pt>
                <c:pt idx="913">
                  <c:v>#N/A</c:v>
                </c:pt>
                <c:pt idx="914">
                  <c:v>0</c:v>
                </c:pt>
                <c:pt idx="915">
                  <c:v>#N/A</c:v>
                </c:pt>
                <c:pt idx="916">
                  <c:v>0</c:v>
                </c:pt>
                <c:pt idx="917">
                  <c:v>#N/A</c:v>
                </c:pt>
                <c:pt idx="918">
                  <c:v>0</c:v>
                </c:pt>
                <c:pt idx="919">
                  <c:v>#N/A</c:v>
                </c:pt>
                <c:pt idx="920">
                  <c:v>0</c:v>
                </c:pt>
                <c:pt idx="921">
                  <c:v>#N/A</c:v>
                </c:pt>
                <c:pt idx="922">
                  <c:v>0</c:v>
                </c:pt>
                <c:pt idx="923">
                  <c:v>#N/A</c:v>
                </c:pt>
                <c:pt idx="924">
                  <c:v>0</c:v>
                </c:pt>
                <c:pt idx="925">
                  <c:v>#N/A</c:v>
                </c:pt>
                <c:pt idx="926">
                  <c:v>0</c:v>
                </c:pt>
                <c:pt idx="927">
                  <c:v>#N/A</c:v>
                </c:pt>
                <c:pt idx="928">
                  <c:v>0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0</c:v>
                </c:pt>
                <c:pt idx="935">
                  <c:v>#N/A</c:v>
                </c:pt>
                <c:pt idx="936">
                  <c:v>0</c:v>
                </c:pt>
                <c:pt idx="937">
                  <c:v>#N/A</c:v>
                </c:pt>
                <c:pt idx="938">
                  <c:v>0</c:v>
                </c:pt>
                <c:pt idx="939">
                  <c:v>#N/A</c:v>
                </c:pt>
                <c:pt idx="940">
                  <c:v>0</c:v>
                </c:pt>
                <c:pt idx="941">
                  <c:v>#N/A</c:v>
                </c:pt>
                <c:pt idx="942">
                  <c:v>0</c:v>
                </c:pt>
                <c:pt idx="943">
                  <c:v>#N/A</c:v>
                </c:pt>
                <c:pt idx="944">
                  <c:v>0</c:v>
                </c:pt>
                <c:pt idx="945">
                  <c:v>#N/A</c:v>
                </c:pt>
                <c:pt idx="946">
                  <c:v>0</c:v>
                </c:pt>
                <c:pt idx="947">
                  <c:v>#N/A</c:v>
                </c:pt>
                <c:pt idx="948">
                  <c:v>0</c:v>
                </c:pt>
                <c:pt idx="949">
                  <c:v>#N/A</c:v>
                </c:pt>
                <c:pt idx="950">
                  <c:v>0</c:v>
                </c:pt>
                <c:pt idx="951">
                  <c:v>#N/A</c:v>
                </c:pt>
                <c:pt idx="952">
                  <c:v>0</c:v>
                </c:pt>
                <c:pt idx="953">
                  <c:v>#N/A</c:v>
                </c:pt>
                <c:pt idx="954">
                  <c:v>0</c:v>
                </c:pt>
                <c:pt idx="955">
                  <c:v>#N/A</c:v>
                </c:pt>
                <c:pt idx="956">
                  <c:v>0</c:v>
                </c:pt>
                <c:pt idx="957">
                  <c:v>#N/A</c:v>
                </c:pt>
                <c:pt idx="958">
                  <c:v>0</c:v>
                </c:pt>
                <c:pt idx="959">
                  <c:v>#N/A</c:v>
                </c:pt>
                <c:pt idx="960">
                  <c:v>0</c:v>
                </c:pt>
                <c:pt idx="961">
                  <c:v>#N/A</c:v>
                </c:pt>
                <c:pt idx="962">
                  <c:v>0</c:v>
                </c:pt>
                <c:pt idx="96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C-4459-8F66-C97DD600E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791504"/>
        <c:axId val="573152896"/>
      </c:lineChart>
      <c:catAx>
        <c:axId val="839597280"/>
        <c:scaling>
          <c:orientation val="minMax"/>
        </c:scaling>
        <c:delete val="0"/>
        <c:axPos val="b"/>
        <c:numFmt formatCode="h:mm:ss.0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10304"/>
        <c:crosses val="autoZero"/>
        <c:auto val="1"/>
        <c:lblAlgn val="ctr"/>
        <c:lblOffset val="100"/>
        <c:tickMarkSkip val="1"/>
        <c:noMultiLvlLbl val="1"/>
      </c:catAx>
      <c:valAx>
        <c:axId val="237610304"/>
        <c:scaling>
          <c:orientation val="minMax"/>
          <c:min val="54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\V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97280"/>
        <c:crosses val="autoZero"/>
        <c:crossBetween val="between"/>
      </c:valAx>
      <c:valAx>
        <c:axId val="573152896"/>
        <c:scaling>
          <c:orientation val="minMax"/>
        </c:scaling>
        <c:delete val="0"/>
        <c:axPos val="r"/>
        <c:numFmt formatCode="0.00\ \A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91504"/>
        <c:crosses val="max"/>
        <c:crossBetween val="between"/>
      </c:valAx>
      <c:catAx>
        <c:axId val="1834791504"/>
        <c:scaling>
          <c:orientation val="minMax"/>
        </c:scaling>
        <c:delete val="1"/>
        <c:axPos val="b"/>
        <c:majorTickMark val="out"/>
        <c:minorTickMark val="none"/>
        <c:tickLblPos val="nextTo"/>
        <c:crossAx val="573152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'Trace postproc'!$AU$4</c:f>
              <c:strCache>
                <c:ptCount val="1"/>
                <c:pt idx="0">
                  <c:v>Unk 402-D7,6,5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'Trace postproc'!$AO$5:$AO$968</c:f>
              <c:numCache>
                <c:formatCode>h:mm:ss.000;@</c:formatCode>
                <c:ptCount val="964"/>
                <c:pt idx="0">
                  <c:v>0</c:v>
                </c:pt>
                <c:pt idx="1">
                  <c:v>6.1342592592589441E-7</c:v>
                </c:pt>
                <c:pt idx="2">
                  <c:v>1.238425925925918E-6</c:v>
                </c:pt>
                <c:pt idx="3">
                  <c:v>1.8634259259258595E-6</c:v>
                </c:pt>
                <c:pt idx="4">
                  <c:v>2.4768518518518359E-6</c:v>
                </c:pt>
                <c:pt idx="5">
                  <c:v>3.0555555555555069E-6</c:v>
                </c:pt>
                <c:pt idx="6">
                  <c:v>3.6689814814814836E-6</c:v>
                </c:pt>
                <c:pt idx="7">
                  <c:v>4.2824074074073781E-6</c:v>
                </c:pt>
                <c:pt idx="8">
                  <c:v>4.9074074074074009E-6</c:v>
                </c:pt>
                <c:pt idx="9">
                  <c:v>5.5092592592592485E-6</c:v>
                </c:pt>
                <c:pt idx="10">
                  <c:v>6.1226851851851434E-6</c:v>
                </c:pt>
                <c:pt idx="11">
                  <c:v>6.7476851851851679E-6</c:v>
                </c:pt>
                <c:pt idx="12">
                  <c:v>7.3611111111110603E-6</c:v>
                </c:pt>
                <c:pt idx="13">
                  <c:v>7.9745370370370383E-6</c:v>
                </c:pt>
                <c:pt idx="14">
                  <c:v>8.5879629629629323E-6</c:v>
                </c:pt>
                <c:pt idx="15">
                  <c:v>9.2013888888888264E-6</c:v>
                </c:pt>
                <c:pt idx="16">
                  <c:v>9.8148148148148018E-6</c:v>
                </c:pt>
                <c:pt idx="17">
                  <c:v>1.0428240740740698E-5</c:v>
                </c:pt>
                <c:pt idx="18">
                  <c:v>1.1041666666666675E-5</c:v>
                </c:pt>
                <c:pt idx="19">
                  <c:v>1.1666666666666615E-5</c:v>
                </c:pt>
                <c:pt idx="20">
                  <c:v>1.2280092592592592E-5</c:v>
                </c:pt>
                <c:pt idx="21">
                  <c:v>1.2893518518518487E-5</c:v>
                </c:pt>
                <c:pt idx="22">
                  <c:v>1.3495370370370336E-5</c:v>
                </c:pt>
                <c:pt idx="23">
                  <c:v>1.410879629629623E-5</c:v>
                </c:pt>
                <c:pt idx="24">
                  <c:v>1.4733796296296252E-5</c:v>
                </c:pt>
                <c:pt idx="25">
                  <c:v>1.5347222222222229E-5</c:v>
                </c:pt>
                <c:pt idx="26">
                  <c:v>1.5960648148148121E-5</c:v>
                </c:pt>
                <c:pt idx="27">
                  <c:v>1.6574074074074017E-5</c:v>
                </c:pt>
                <c:pt idx="28">
                  <c:v>1.7199074074074039E-5</c:v>
                </c:pt>
                <c:pt idx="29">
                  <c:v>1.7800925925925887E-5</c:v>
                </c:pt>
                <c:pt idx="30">
                  <c:v>1.8414351851851864E-5</c:v>
                </c:pt>
                <c:pt idx="31">
                  <c:v>1.902777777777776E-5</c:v>
                </c:pt>
                <c:pt idx="32">
                  <c:v>1.9652777777777782E-5</c:v>
                </c:pt>
                <c:pt idx="33">
                  <c:v>2.0266203703703677E-5</c:v>
                </c:pt>
                <c:pt idx="34">
                  <c:v>2.0879629629629573E-5</c:v>
                </c:pt>
                <c:pt idx="35">
                  <c:v>2.1481481481481417E-5</c:v>
                </c:pt>
                <c:pt idx="36">
                  <c:v>2.2106481481481443E-5</c:v>
                </c:pt>
                <c:pt idx="37">
                  <c:v>2.271990740740742E-5</c:v>
                </c:pt>
                <c:pt idx="38">
                  <c:v>2.3333333333333312E-5</c:v>
                </c:pt>
                <c:pt idx="39">
                  <c:v>2.3946759259259211E-5</c:v>
                </c:pt>
                <c:pt idx="40">
                  <c:v>2.3969907407407382E-5</c:v>
                </c:pt>
                <c:pt idx="41">
                  <c:v>2.4571759259259233E-5</c:v>
                </c:pt>
                <c:pt idx="42">
                  <c:v>2.5185185185185122E-5</c:v>
                </c:pt>
                <c:pt idx="43">
                  <c:v>2.5787037037036973E-5</c:v>
                </c:pt>
                <c:pt idx="44">
                  <c:v>2.640046296296295E-5</c:v>
                </c:pt>
                <c:pt idx="45">
                  <c:v>2.7025462962962976E-5</c:v>
                </c:pt>
                <c:pt idx="46">
                  <c:v>2.7638888888888868E-5</c:v>
                </c:pt>
                <c:pt idx="47">
                  <c:v>2.8252314814814764E-5</c:v>
                </c:pt>
                <c:pt idx="48">
                  <c:v>2.8865740740740738E-5</c:v>
                </c:pt>
                <c:pt idx="49">
                  <c:v>2.9490740740740678E-5</c:v>
                </c:pt>
                <c:pt idx="50">
                  <c:v>3.0092592592592529E-5</c:v>
                </c:pt>
                <c:pt idx="51">
                  <c:v>3.0706018518518506E-5</c:v>
                </c:pt>
                <c:pt idx="52">
                  <c:v>3.1319444444444399E-5</c:v>
                </c:pt>
                <c:pt idx="53">
                  <c:v>3.1944444444444421E-5</c:v>
                </c:pt>
                <c:pt idx="54">
                  <c:v>3.2557870370370313E-5</c:v>
                </c:pt>
                <c:pt idx="55">
                  <c:v>3.3171296296296287E-5</c:v>
                </c:pt>
                <c:pt idx="56">
                  <c:v>3.3784722222222186E-5</c:v>
                </c:pt>
                <c:pt idx="57">
                  <c:v>3.4398148148148078E-5</c:v>
                </c:pt>
                <c:pt idx="58">
                  <c:v>3.5011574074074059E-5</c:v>
                </c:pt>
                <c:pt idx="59">
                  <c:v>3.5624999999999951E-5</c:v>
                </c:pt>
                <c:pt idx="60">
                  <c:v>3.6238425925925932E-5</c:v>
                </c:pt>
                <c:pt idx="61">
                  <c:v>3.6273148148148151E-5</c:v>
                </c:pt>
                <c:pt idx="62">
                  <c:v>3.6296296296296247E-5</c:v>
                </c:pt>
                <c:pt idx="63">
                  <c:v>3.6331018518518467E-5</c:v>
                </c:pt>
                <c:pt idx="64">
                  <c:v>3.6863425925925872E-5</c:v>
                </c:pt>
                <c:pt idx="65">
                  <c:v>3.7476851851851846E-5</c:v>
                </c:pt>
                <c:pt idx="66">
                  <c:v>3.8090277777777738E-5</c:v>
                </c:pt>
                <c:pt idx="67">
                  <c:v>3.8692129629629589E-5</c:v>
                </c:pt>
                <c:pt idx="68">
                  <c:v>3.9317129629629611E-5</c:v>
                </c:pt>
                <c:pt idx="69">
                  <c:v>3.9930555555555504E-5</c:v>
                </c:pt>
                <c:pt idx="70">
                  <c:v>4.0543981481481484E-5</c:v>
                </c:pt>
                <c:pt idx="71">
                  <c:v>4.1157407407407377E-5</c:v>
                </c:pt>
                <c:pt idx="72">
                  <c:v>4.1782407407407399E-5</c:v>
                </c:pt>
                <c:pt idx="73">
                  <c:v>4.2384259259259243E-5</c:v>
                </c:pt>
                <c:pt idx="74">
                  <c:v>4.2997685185185142E-5</c:v>
                </c:pt>
                <c:pt idx="75">
                  <c:v>4.3611111111111122E-5</c:v>
                </c:pt>
                <c:pt idx="76">
                  <c:v>4.4224537037037015E-5</c:v>
                </c:pt>
                <c:pt idx="77">
                  <c:v>4.4849537037037043E-5</c:v>
                </c:pt>
                <c:pt idx="78">
                  <c:v>4.5462962962962922E-5</c:v>
                </c:pt>
                <c:pt idx="79">
                  <c:v>4.6076388888888822E-5</c:v>
                </c:pt>
                <c:pt idx="80">
                  <c:v>4.6689814814814802E-5</c:v>
                </c:pt>
                <c:pt idx="81">
                  <c:v>4.7303240740740694E-5</c:v>
                </c:pt>
                <c:pt idx="82">
                  <c:v>4.7916666666666675E-5</c:v>
                </c:pt>
                <c:pt idx="83">
                  <c:v>4.8530092592592574E-5</c:v>
                </c:pt>
                <c:pt idx="84">
                  <c:v>4.8564814814814793E-5</c:v>
                </c:pt>
                <c:pt idx="85">
                  <c:v>4.8587962962962971E-5</c:v>
                </c:pt>
                <c:pt idx="86">
                  <c:v>4.862268518518519E-5</c:v>
                </c:pt>
                <c:pt idx="87">
                  <c:v>4.8645833333333287E-5</c:v>
                </c:pt>
                <c:pt idx="88">
                  <c:v>4.9143518518518466E-5</c:v>
                </c:pt>
                <c:pt idx="89">
                  <c:v>4.9768518518518482E-5</c:v>
                </c:pt>
                <c:pt idx="90">
                  <c:v>5.0381944444444374E-5</c:v>
                </c:pt>
                <c:pt idx="91">
                  <c:v>5.0983796296296225E-5</c:v>
                </c:pt>
                <c:pt idx="92">
                  <c:v>5.1597222222222212E-5</c:v>
                </c:pt>
                <c:pt idx="93">
                  <c:v>5.2222222222222221E-5</c:v>
                </c:pt>
                <c:pt idx="94">
                  <c:v>5.283564814814812E-5</c:v>
                </c:pt>
                <c:pt idx="95">
                  <c:v>5.3449074074074012E-5</c:v>
                </c:pt>
                <c:pt idx="96">
                  <c:v>5.4062499999999993E-5</c:v>
                </c:pt>
                <c:pt idx="97">
                  <c:v>5.4687499999999933E-5</c:v>
                </c:pt>
                <c:pt idx="98">
                  <c:v>5.5300925925925907E-5</c:v>
                </c:pt>
                <c:pt idx="99">
                  <c:v>5.5902777777777758E-5</c:v>
                </c:pt>
                <c:pt idx="100">
                  <c:v>5.651620370370365E-5</c:v>
                </c:pt>
                <c:pt idx="101">
                  <c:v>5.7141203703703672E-5</c:v>
                </c:pt>
                <c:pt idx="102">
                  <c:v>5.7754629629629572E-5</c:v>
                </c:pt>
                <c:pt idx="103">
                  <c:v>5.8368055555555545E-5</c:v>
                </c:pt>
                <c:pt idx="104">
                  <c:v>5.8981481481481444E-5</c:v>
                </c:pt>
                <c:pt idx="105">
                  <c:v>5.9594907407407411E-5</c:v>
                </c:pt>
                <c:pt idx="106">
                  <c:v>6.0208333333333311E-5</c:v>
                </c:pt>
                <c:pt idx="107">
                  <c:v>6.082175925925921E-5</c:v>
                </c:pt>
                <c:pt idx="108">
                  <c:v>6.143518518518519E-5</c:v>
                </c:pt>
                <c:pt idx="109">
                  <c:v>6.2060185185185124E-5</c:v>
                </c:pt>
                <c:pt idx="110">
                  <c:v>6.2673611111111098E-5</c:v>
                </c:pt>
                <c:pt idx="111">
                  <c:v>6.3287037037037004E-5</c:v>
                </c:pt>
                <c:pt idx="112">
                  <c:v>6.3900462962962964E-5</c:v>
                </c:pt>
                <c:pt idx="113">
                  <c:v>6.451388888888887E-5</c:v>
                </c:pt>
                <c:pt idx="114">
                  <c:v>6.5127314814814762E-5</c:v>
                </c:pt>
                <c:pt idx="115">
                  <c:v>6.5740740740740736E-5</c:v>
                </c:pt>
                <c:pt idx="116">
                  <c:v>6.6354166666666642E-5</c:v>
                </c:pt>
                <c:pt idx="117">
                  <c:v>6.6979166666666657E-5</c:v>
                </c:pt>
                <c:pt idx="118">
                  <c:v>6.759259259259255E-5</c:v>
                </c:pt>
                <c:pt idx="119">
                  <c:v>6.8194444444444387E-5</c:v>
                </c:pt>
                <c:pt idx="120">
                  <c:v>6.8807870370370374E-5</c:v>
                </c:pt>
                <c:pt idx="121">
                  <c:v>6.9432870370370322E-5</c:v>
                </c:pt>
                <c:pt idx="122">
                  <c:v>7.0046296296296295E-5</c:v>
                </c:pt>
                <c:pt idx="123">
                  <c:v>7.0659722222222188E-5</c:v>
                </c:pt>
                <c:pt idx="124">
                  <c:v>7.127314814814808E-5</c:v>
                </c:pt>
                <c:pt idx="125">
                  <c:v>7.1886574074074054E-5</c:v>
                </c:pt>
                <c:pt idx="126">
                  <c:v>7.2499999999999946E-5</c:v>
                </c:pt>
                <c:pt idx="127">
                  <c:v>7.3113425925925933E-5</c:v>
                </c:pt>
                <c:pt idx="128">
                  <c:v>7.3148148148148153E-5</c:v>
                </c:pt>
                <c:pt idx="129">
                  <c:v>7.3171296296296249E-5</c:v>
                </c:pt>
                <c:pt idx="130">
                  <c:v>7.3206018518518469E-5</c:v>
                </c:pt>
                <c:pt idx="131">
                  <c:v>7.3240740740740701E-5</c:v>
                </c:pt>
                <c:pt idx="132">
                  <c:v>7.3726851851851826E-5</c:v>
                </c:pt>
                <c:pt idx="133">
                  <c:v>7.4340277777777718E-5</c:v>
                </c:pt>
                <c:pt idx="134">
                  <c:v>7.4965277777777733E-5</c:v>
                </c:pt>
                <c:pt idx="135">
                  <c:v>7.5578703703703639E-5</c:v>
                </c:pt>
                <c:pt idx="136">
                  <c:v>7.6192129629629613E-5</c:v>
                </c:pt>
                <c:pt idx="137">
                  <c:v>7.6793981481481464E-5</c:v>
                </c:pt>
                <c:pt idx="138">
                  <c:v>7.7418981481481493E-5</c:v>
                </c:pt>
                <c:pt idx="139">
                  <c:v>7.8032407407407385E-5</c:v>
                </c:pt>
                <c:pt idx="140">
                  <c:v>7.8645833333333264E-5</c:v>
                </c:pt>
                <c:pt idx="141">
                  <c:v>7.9259259259259251E-5</c:v>
                </c:pt>
                <c:pt idx="142">
                  <c:v>7.9884259259259267E-5</c:v>
                </c:pt>
                <c:pt idx="143">
                  <c:v>8.0497685185185172E-5</c:v>
                </c:pt>
                <c:pt idx="144">
                  <c:v>8.1111111111111065E-5</c:v>
                </c:pt>
                <c:pt idx="145">
                  <c:v>8.1712962962962902E-5</c:v>
                </c:pt>
                <c:pt idx="146">
                  <c:v>8.2337962962962931E-5</c:v>
                </c:pt>
                <c:pt idx="147">
                  <c:v>8.2951388888888823E-5</c:v>
                </c:pt>
                <c:pt idx="148">
                  <c:v>8.3564814814814797E-5</c:v>
                </c:pt>
                <c:pt idx="149">
                  <c:v>8.4178240740740689E-5</c:v>
                </c:pt>
                <c:pt idx="150">
                  <c:v>8.4803240740740718E-5</c:v>
                </c:pt>
                <c:pt idx="151">
                  <c:v>8.5405092592592556E-5</c:v>
                </c:pt>
                <c:pt idx="152">
                  <c:v>8.6030092592592584E-5</c:v>
                </c:pt>
                <c:pt idx="153">
                  <c:v>8.664351851851849E-5</c:v>
                </c:pt>
                <c:pt idx="154">
                  <c:v>8.7268518518518519E-5</c:v>
                </c:pt>
                <c:pt idx="155">
                  <c:v>8.7870370370370356E-5</c:v>
                </c:pt>
                <c:pt idx="156">
                  <c:v>8.8483796296296249E-5</c:v>
                </c:pt>
                <c:pt idx="157">
                  <c:v>8.9108796296296278E-5</c:v>
                </c:pt>
                <c:pt idx="158">
                  <c:v>8.9733796296296306E-5</c:v>
                </c:pt>
                <c:pt idx="159">
                  <c:v>9.0347222222222199E-5</c:v>
                </c:pt>
                <c:pt idx="160">
                  <c:v>9.0937499999999981E-5</c:v>
                </c:pt>
                <c:pt idx="161">
                  <c:v>9.1550925925925873E-5</c:v>
                </c:pt>
                <c:pt idx="162">
                  <c:v>9.219907407407408E-5</c:v>
                </c:pt>
                <c:pt idx="163">
                  <c:v>9.2800925925925931E-5</c:v>
                </c:pt>
                <c:pt idx="164">
                  <c:v>9.3414351851851837E-5</c:v>
                </c:pt>
                <c:pt idx="165">
                  <c:v>9.4004629629629633E-5</c:v>
                </c:pt>
                <c:pt idx="166">
                  <c:v>9.462962962962958E-5</c:v>
                </c:pt>
                <c:pt idx="167">
                  <c:v>9.5266203703703637E-5</c:v>
                </c:pt>
                <c:pt idx="168">
                  <c:v>9.5879629629629611E-5</c:v>
                </c:pt>
                <c:pt idx="169">
                  <c:v>9.6493055555555503E-5</c:v>
                </c:pt>
                <c:pt idx="170">
                  <c:v>9.7094907407407354E-5</c:v>
                </c:pt>
                <c:pt idx="171">
                  <c:v>9.7696759259259191E-5</c:v>
                </c:pt>
                <c:pt idx="172">
                  <c:v>9.7731481481481424E-5</c:v>
                </c:pt>
                <c:pt idx="173">
                  <c:v>9.7766203703703657E-5</c:v>
                </c:pt>
                <c:pt idx="174">
                  <c:v>9.7789351851851835E-5</c:v>
                </c:pt>
                <c:pt idx="175">
                  <c:v>9.7824074074074054E-5</c:v>
                </c:pt>
                <c:pt idx="176">
                  <c:v>9.8344907407407411E-5</c:v>
                </c:pt>
                <c:pt idx="177">
                  <c:v>9.8923611111111057E-5</c:v>
                </c:pt>
                <c:pt idx="178">
                  <c:v>9.9537037037036963E-5</c:v>
                </c:pt>
                <c:pt idx="179">
                  <c:v>1.0016203703703699E-4</c:v>
                </c:pt>
                <c:pt idx="180">
                  <c:v>1.0077546296296298E-4</c:v>
                </c:pt>
                <c:pt idx="181">
                  <c:v>1.0137731481481482E-4</c:v>
                </c:pt>
                <c:pt idx="182">
                  <c:v>1.0200231481481476E-4</c:v>
                </c:pt>
                <c:pt idx="183">
                  <c:v>1.0261574074074074E-4</c:v>
                </c:pt>
                <c:pt idx="184">
                  <c:v>1.0322916666666663E-4</c:v>
                </c:pt>
                <c:pt idx="185">
                  <c:v>1.0384259259259254E-4</c:v>
                </c:pt>
                <c:pt idx="186">
                  <c:v>1.044560185185185E-4</c:v>
                </c:pt>
                <c:pt idx="187">
                  <c:v>1.0508101851851853E-4</c:v>
                </c:pt>
                <c:pt idx="188">
                  <c:v>1.0569444444444443E-4</c:v>
                </c:pt>
                <c:pt idx="189">
                  <c:v>1.0629629629629627E-4</c:v>
                </c:pt>
                <c:pt idx="190">
                  <c:v>1.0690972222222216E-4</c:v>
                </c:pt>
                <c:pt idx="191">
                  <c:v>1.0753472222222219E-4</c:v>
                </c:pt>
                <c:pt idx="192">
                  <c:v>1.0814814814814807E-4</c:v>
                </c:pt>
                <c:pt idx="193">
                  <c:v>1.0876157407407407E-4</c:v>
                </c:pt>
                <c:pt idx="194">
                  <c:v>1.0937499999999993E-4</c:v>
                </c:pt>
                <c:pt idx="195">
                  <c:v>1.0999999999999996E-4</c:v>
                </c:pt>
                <c:pt idx="196">
                  <c:v>1.1002314814814815E-4</c:v>
                </c:pt>
                <c:pt idx="197">
                  <c:v>1.1005787037037037E-4</c:v>
                </c:pt>
                <c:pt idx="198">
                  <c:v>1.1008101851851846E-4</c:v>
                </c:pt>
                <c:pt idx="199">
                  <c:v>1.1061342592592586E-4</c:v>
                </c:pt>
                <c:pt idx="200">
                  <c:v>1.1121527777777772E-4</c:v>
                </c:pt>
                <c:pt idx="201">
                  <c:v>1.1182870370370368E-4</c:v>
                </c:pt>
                <c:pt idx="202">
                  <c:v>1.1245370370370371E-4</c:v>
                </c:pt>
                <c:pt idx="203">
                  <c:v>1.1306712962962961E-4</c:v>
                </c:pt>
                <c:pt idx="204">
                  <c:v>1.1368055555555551E-4</c:v>
                </c:pt>
                <c:pt idx="205">
                  <c:v>1.1429398148148148E-4</c:v>
                </c:pt>
                <c:pt idx="206">
                  <c:v>1.1490740740740737E-4</c:v>
                </c:pt>
                <c:pt idx="207">
                  <c:v>1.1552083333333327E-4</c:v>
                </c:pt>
                <c:pt idx="208">
                  <c:v>1.1613425925925924E-4</c:v>
                </c:pt>
                <c:pt idx="209">
                  <c:v>1.1674768518518513E-4</c:v>
                </c:pt>
                <c:pt idx="210">
                  <c:v>1.1737268518518516E-4</c:v>
                </c:pt>
                <c:pt idx="211">
                  <c:v>1.1798611111111104E-4</c:v>
                </c:pt>
                <c:pt idx="212">
                  <c:v>1.1858796296296292E-4</c:v>
                </c:pt>
                <c:pt idx="213">
                  <c:v>1.1920138888888889E-4</c:v>
                </c:pt>
                <c:pt idx="214">
                  <c:v>1.1982638888888883E-4</c:v>
                </c:pt>
                <c:pt idx="215">
                  <c:v>1.204398148148148E-4</c:v>
                </c:pt>
                <c:pt idx="216">
                  <c:v>1.2105324074074069E-4</c:v>
                </c:pt>
                <c:pt idx="217">
                  <c:v>1.2166666666666667E-4</c:v>
                </c:pt>
                <c:pt idx="218">
                  <c:v>1.2229166666666663E-4</c:v>
                </c:pt>
                <c:pt idx="219">
                  <c:v>1.2231481481481479E-4</c:v>
                </c:pt>
                <c:pt idx="220">
                  <c:v>1.2290509259259259E-4</c:v>
                </c:pt>
                <c:pt idx="221">
                  <c:v>1.2350694444444442E-4</c:v>
                </c:pt>
                <c:pt idx="222">
                  <c:v>1.2412037037037033E-4</c:v>
                </c:pt>
                <c:pt idx="223">
                  <c:v>1.2474537037037036E-4</c:v>
                </c:pt>
                <c:pt idx="224">
                  <c:v>1.2535879629629624E-4</c:v>
                </c:pt>
                <c:pt idx="225">
                  <c:v>1.2597222222222222E-4</c:v>
                </c:pt>
                <c:pt idx="226">
                  <c:v>1.2658564814814813E-4</c:v>
                </c:pt>
                <c:pt idx="227">
                  <c:v>1.2718749999999997E-4</c:v>
                </c:pt>
                <c:pt idx="228">
                  <c:v>1.278125E-4</c:v>
                </c:pt>
                <c:pt idx="229">
                  <c:v>1.284259259259259E-4</c:v>
                </c:pt>
                <c:pt idx="230">
                  <c:v>1.2903935185185178E-4</c:v>
                </c:pt>
                <c:pt idx="231">
                  <c:v>1.2965277777777777E-4</c:v>
                </c:pt>
                <c:pt idx="232">
                  <c:v>1.302777777777778E-4</c:v>
                </c:pt>
                <c:pt idx="233">
                  <c:v>1.3089120370370368E-4</c:v>
                </c:pt>
                <c:pt idx="234">
                  <c:v>1.3150462962962955E-4</c:v>
                </c:pt>
                <c:pt idx="235">
                  <c:v>1.3210648148148139E-4</c:v>
                </c:pt>
                <c:pt idx="236">
                  <c:v>1.3273148148148142E-4</c:v>
                </c:pt>
                <c:pt idx="237">
                  <c:v>1.3334490740740741E-4</c:v>
                </c:pt>
                <c:pt idx="238">
                  <c:v>1.3395833333333331E-4</c:v>
                </c:pt>
                <c:pt idx="239">
                  <c:v>1.3457175925925922E-4</c:v>
                </c:pt>
                <c:pt idx="240">
                  <c:v>1.3519675925925922E-4</c:v>
                </c:pt>
                <c:pt idx="241">
                  <c:v>1.3579861111111109E-4</c:v>
                </c:pt>
                <c:pt idx="242">
                  <c:v>1.3641203703703697E-4</c:v>
                </c:pt>
                <c:pt idx="243">
                  <c:v>1.3702546296296295E-4</c:v>
                </c:pt>
                <c:pt idx="244">
                  <c:v>1.3765046296296298E-4</c:v>
                </c:pt>
                <c:pt idx="245">
                  <c:v>1.3826388888888886E-4</c:v>
                </c:pt>
                <c:pt idx="246">
                  <c:v>1.3887731481481477E-4</c:v>
                </c:pt>
                <c:pt idx="247">
                  <c:v>1.3949074074074073E-4</c:v>
                </c:pt>
                <c:pt idx="248">
                  <c:v>1.4011574074074067E-4</c:v>
                </c:pt>
                <c:pt idx="249">
                  <c:v>1.4071759259259254E-4</c:v>
                </c:pt>
                <c:pt idx="250">
                  <c:v>1.4133101851851853E-4</c:v>
                </c:pt>
                <c:pt idx="251">
                  <c:v>1.419444444444444E-4</c:v>
                </c:pt>
                <c:pt idx="252">
                  <c:v>1.4256944444444441E-4</c:v>
                </c:pt>
                <c:pt idx="253">
                  <c:v>1.4318287037037031E-4</c:v>
                </c:pt>
                <c:pt idx="254">
                  <c:v>1.437962962962963E-4</c:v>
                </c:pt>
                <c:pt idx="255">
                  <c:v>1.4439814814814814E-4</c:v>
                </c:pt>
                <c:pt idx="256">
                  <c:v>1.4502314814814808E-4</c:v>
                </c:pt>
                <c:pt idx="257">
                  <c:v>1.4563657407407404E-4</c:v>
                </c:pt>
                <c:pt idx="258">
                  <c:v>1.4625000000000003E-4</c:v>
                </c:pt>
                <c:pt idx="259">
                  <c:v>1.4686342592592591E-4</c:v>
                </c:pt>
                <c:pt idx="260">
                  <c:v>1.4688657407407405E-4</c:v>
                </c:pt>
                <c:pt idx="261">
                  <c:v>1.4692129629629625E-4</c:v>
                </c:pt>
                <c:pt idx="262">
                  <c:v>1.4696759259259261E-4</c:v>
                </c:pt>
                <c:pt idx="263">
                  <c:v>1.4699074074074069E-4</c:v>
                </c:pt>
                <c:pt idx="264">
                  <c:v>1.4702546296296292E-4</c:v>
                </c:pt>
                <c:pt idx="265">
                  <c:v>1.4704861111111101E-4</c:v>
                </c:pt>
                <c:pt idx="266">
                  <c:v>1.4708333333333324E-4</c:v>
                </c:pt>
                <c:pt idx="267">
                  <c:v>1.4748842592592594E-4</c:v>
                </c:pt>
                <c:pt idx="268">
                  <c:v>1.4809027777777772E-4</c:v>
                </c:pt>
                <c:pt idx="269">
                  <c:v>1.4871527777777775E-4</c:v>
                </c:pt>
                <c:pt idx="270">
                  <c:v>1.4931712962962967E-4</c:v>
                </c:pt>
                <c:pt idx="271">
                  <c:v>1.4994212962962951E-4</c:v>
                </c:pt>
                <c:pt idx="272">
                  <c:v>1.505555555555556E-4</c:v>
                </c:pt>
                <c:pt idx="273">
                  <c:v>1.5116898148148148E-4</c:v>
                </c:pt>
                <c:pt idx="274">
                  <c:v>1.5178240740740739E-4</c:v>
                </c:pt>
                <c:pt idx="275">
                  <c:v>1.5240740740740739E-4</c:v>
                </c:pt>
                <c:pt idx="276">
                  <c:v>1.5300925925925917E-4</c:v>
                </c:pt>
                <c:pt idx="277">
                  <c:v>1.5362268518518522E-4</c:v>
                </c:pt>
                <c:pt idx="278">
                  <c:v>1.5423611111111112E-4</c:v>
                </c:pt>
                <c:pt idx="279">
                  <c:v>1.54849537037037E-4</c:v>
                </c:pt>
                <c:pt idx="280">
                  <c:v>1.5547453703703703E-4</c:v>
                </c:pt>
                <c:pt idx="281">
                  <c:v>1.5608796296296293E-4</c:v>
                </c:pt>
                <c:pt idx="282">
                  <c:v>1.5668981481481488E-4</c:v>
                </c:pt>
                <c:pt idx="283">
                  <c:v>1.5730324074074076E-4</c:v>
                </c:pt>
                <c:pt idx="284">
                  <c:v>1.5792824074074079E-4</c:v>
                </c:pt>
                <c:pt idx="285">
                  <c:v>1.5854166666666667E-4</c:v>
                </c:pt>
                <c:pt idx="286">
                  <c:v>1.5915509259259257E-4</c:v>
                </c:pt>
                <c:pt idx="287">
                  <c:v>1.5976851851851848E-4</c:v>
                </c:pt>
                <c:pt idx="288">
                  <c:v>1.6039351851851851E-4</c:v>
                </c:pt>
                <c:pt idx="289">
                  <c:v>1.6100694444444439E-4</c:v>
                </c:pt>
                <c:pt idx="290">
                  <c:v>1.6160879629629631E-4</c:v>
                </c:pt>
                <c:pt idx="291">
                  <c:v>1.6222222222222221E-4</c:v>
                </c:pt>
                <c:pt idx="292">
                  <c:v>1.6284722222222224E-4</c:v>
                </c:pt>
                <c:pt idx="293">
                  <c:v>1.6346064814814815E-4</c:v>
                </c:pt>
                <c:pt idx="294">
                  <c:v>1.64074074074074E-4</c:v>
                </c:pt>
                <c:pt idx="295">
                  <c:v>1.646874999999999E-4</c:v>
                </c:pt>
                <c:pt idx="296">
                  <c:v>1.6530092592592597E-4</c:v>
                </c:pt>
                <c:pt idx="297">
                  <c:v>1.6591435185185188E-4</c:v>
                </c:pt>
                <c:pt idx="298">
                  <c:v>1.6652777777777773E-4</c:v>
                </c:pt>
                <c:pt idx="299">
                  <c:v>1.6714120370370364E-4</c:v>
                </c:pt>
                <c:pt idx="300">
                  <c:v>1.6776620370370369E-4</c:v>
                </c:pt>
                <c:pt idx="301">
                  <c:v>1.6837962962962957E-4</c:v>
                </c:pt>
                <c:pt idx="302">
                  <c:v>1.6898148148148152E-4</c:v>
                </c:pt>
                <c:pt idx="303">
                  <c:v>1.6959490740740739E-4</c:v>
                </c:pt>
                <c:pt idx="304">
                  <c:v>1.7021990740740742E-4</c:v>
                </c:pt>
                <c:pt idx="305">
                  <c:v>1.708333333333333E-4</c:v>
                </c:pt>
                <c:pt idx="306">
                  <c:v>1.7144675925925921E-4</c:v>
                </c:pt>
                <c:pt idx="307">
                  <c:v>1.7146990740740748E-4</c:v>
                </c:pt>
                <c:pt idx="308">
                  <c:v>1.7206018518518511E-4</c:v>
                </c:pt>
                <c:pt idx="309">
                  <c:v>1.7268518518518512E-4</c:v>
                </c:pt>
                <c:pt idx="310">
                  <c:v>1.7329861111111102E-4</c:v>
                </c:pt>
                <c:pt idx="311">
                  <c:v>1.7390046296296294E-4</c:v>
                </c:pt>
                <c:pt idx="312">
                  <c:v>1.7451388888888885E-4</c:v>
                </c:pt>
                <c:pt idx="313">
                  <c:v>1.7513888888888888E-4</c:v>
                </c:pt>
                <c:pt idx="314">
                  <c:v>1.7575231481481478E-4</c:v>
                </c:pt>
                <c:pt idx="315">
                  <c:v>1.7636574074074069E-4</c:v>
                </c:pt>
                <c:pt idx="316">
                  <c:v>1.7697916666666673E-4</c:v>
                </c:pt>
                <c:pt idx="317">
                  <c:v>1.7760416666666659E-4</c:v>
                </c:pt>
                <c:pt idx="318">
                  <c:v>1.7821759259259264E-4</c:v>
                </c:pt>
                <c:pt idx="319">
                  <c:v>1.7881944444444442E-4</c:v>
                </c:pt>
                <c:pt idx="320">
                  <c:v>1.794328703703703E-4</c:v>
                </c:pt>
                <c:pt idx="321">
                  <c:v>1.8005787037037033E-4</c:v>
                </c:pt>
                <c:pt idx="322">
                  <c:v>1.8067129629629621E-4</c:v>
                </c:pt>
                <c:pt idx="323">
                  <c:v>1.8128472222222225E-4</c:v>
                </c:pt>
                <c:pt idx="324">
                  <c:v>1.8189814814814815E-4</c:v>
                </c:pt>
                <c:pt idx="325">
                  <c:v>1.8249999999999991E-4</c:v>
                </c:pt>
                <c:pt idx="326">
                  <c:v>1.8312499999999994E-4</c:v>
                </c:pt>
                <c:pt idx="327">
                  <c:v>1.8373842592592584E-4</c:v>
                </c:pt>
                <c:pt idx="328">
                  <c:v>1.8377314814814808E-4</c:v>
                </c:pt>
                <c:pt idx="329">
                  <c:v>1.8379629629629635E-4</c:v>
                </c:pt>
                <c:pt idx="330">
                  <c:v>1.8383101851851853E-4</c:v>
                </c:pt>
                <c:pt idx="331">
                  <c:v>1.8435185185185189E-4</c:v>
                </c:pt>
                <c:pt idx="332">
                  <c:v>1.8496527777777779E-4</c:v>
                </c:pt>
                <c:pt idx="333">
                  <c:v>1.8559027777777779E-4</c:v>
                </c:pt>
                <c:pt idx="334">
                  <c:v>1.862037037037037E-4</c:v>
                </c:pt>
                <c:pt idx="335">
                  <c:v>1.8681712962962958E-4</c:v>
                </c:pt>
                <c:pt idx="336">
                  <c:v>1.8743055555555548E-4</c:v>
                </c:pt>
                <c:pt idx="337">
                  <c:v>1.8804398148148139E-4</c:v>
                </c:pt>
                <c:pt idx="338">
                  <c:v>1.8865740740740727E-4</c:v>
                </c:pt>
                <c:pt idx="339">
                  <c:v>1.892824074074073E-4</c:v>
                </c:pt>
                <c:pt idx="340">
                  <c:v>1.8989583333333339E-4</c:v>
                </c:pt>
                <c:pt idx="341">
                  <c:v>1.9052083333333323E-4</c:v>
                </c:pt>
                <c:pt idx="342">
                  <c:v>1.9111111111111106E-4</c:v>
                </c:pt>
                <c:pt idx="343">
                  <c:v>1.917245370370371E-4</c:v>
                </c:pt>
                <c:pt idx="344">
                  <c:v>1.9234953703703696E-4</c:v>
                </c:pt>
                <c:pt idx="345">
                  <c:v>1.9297453703703699E-4</c:v>
                </c:pt>
                <c:pt idx="346">
                  <c:v>1.935879629629629E-4</c:v>
                </c:pt>
                <c:pt idx="347">
                  <c:v>1.9418981481481479E-4</c:v>
                </c:pt>
                <c:pt idx="348">
                  <c:v>1.9479166666666657E-4</c:v>
                </c:pt>
                <c:pt idx="349">
                  <c:v>1.9543981481481485E-4</c:v>
                </c:pt>
                <c:pt idx="350">
                  <c:v>1.9605324074074075E-4</c:v>
                </c:pt>
                <c:pt idx="351">
                  <c:v>1.9608796296296293E-4</c:v>
                </c:pt>
                <c:pt idx="352">
                  <c:v>1.9611111111111107E-4</c:v>
                </c:pt>
                <c:pt idx="353">
                  <c:v>1.961458333333333E-4</c:v>
                </c:pt>
                <c:pt idx="354">
                  <c:v>1.9616898148148138E-4</c:v>
                </c:pt>
                <c:pt idx="355">
                  <c:v>1.9666666666666663E-4</c:v>
                </c:pt>
                <c:pt idx="356">
                  <c:v>1.9725694444444443E-4</c:v>
                </c:pt>
                <c:pt idx="357">
                  <c:v>1.9788194444444446E-4</c:v>
                </c:pt>
                <c:pt idx="358">
                  <c:v>1.9851851851851844E-4</c:v>
                </c:pt>
                <c:pt idx="359">
                  <c:v>1.9913194444444435E-4</c:v>
                </c:pt>
                <c:pt idx="360">
                  <c:v>1.9974537037037039E-4</c:v>
                </c:pt>
                <c:pt idx="361">
                  <c:v>2.0033564814814819E-4</c:v>
                </c:pt>
                <c:pt idx="362">
                  <c:v>2.0094907407407409E-4</c:v>
                </c:pt>
                <c:pt idx="363">
                  <c:v>2.0159722222222223E-4</c:v>
                </c:pt>
                <c:pt idx="364">
                  <c:v>2.0217592592592588E-4</c:v>
                </c:pt>
                <c:pt idx="365">
                  <c:v>2.0280092592592591E-4</c:v>
                </c:pt>
                <c:pt idx="366">
                  <c:v>2.0340277777777764E-4</c:v>
                </c:pt>
                <c:pt idx="367">
                  <c:v>2.0401620370370376E-4</c:v>
                </c:pt>
                <c:pt idx="368">
                  <c:v>2.0462962962962967E-4</c:v>
                </c:pt>
                <c:pt idx="369">
                  <c:v>2.0525462962962967E-4</c:v>
                </c:pt>
                <c:pt idx="370">
                  <c:v>2.0586805555555557E-4</c:v>
                </c:pt>
                <c:pt idx="371">
                  <c:v>2.0648148148148145E-4</c:v>
                </c:pt>
                <c:pt idx="372">
                  <c:v>2.070833333333334E-4</c:v>
                </c:pt>
                <c:pt idx="373">
                  <c:v>2.0771990740740736E-4</c:v>
                </c:pt>
                <c:pt idx="374">
                  <c:v>2.0832175925925931E-4</c:v>
                </c:pt>
                <c:pt idx="375">
                  <c:v>2.0893518518518518E-4</c:v>
                </c:pt>
                <c:pt idx="376">
                  <c:v>2.0954861111111109E-4</c:v>
                </c:pt>
                <c:pt idx="377">
                  <c:v>2.1017361111111109E-4</c:v>
                </c:pt>
                <c:pt idx="378">
                  <c:v>2.10787037037037E-4</c:v>
                </c:pt>
                <c:pt idx="379">
                  <c:v>2.114004629629629E-4</c:v>
                </c:pt>
                <c:pt idx="380">
                  <c:v>2.1200231481481482E-4</c:v>
                </c:pt>
                <c:pt idx="381">
                  <c:v>2.1261574074074073E-4</c:v>
                </c:pt>
                <c:pt idx="382">
                  <c:v>2.1324074074074073E-4</c:v>
                </c:pt>
                <c:pt idx="383">
                  <c:v>2.1385416666666664E-4</c:v>
                </c:pt>
                <c:pt idx="384">
                  <c:v>2.1446759259259251E-4</c:v>
                </c:pt>
                <c:pt idx="385">
                  <c:v>2.1508101851851856E-4</c:v>
                </c:pt>
                <c:pt idx="386">
                  <c:v>2.1570601851851842E-4</c:v>
                </c:pt>
                <c:pt idx="387">
                  <c:v>2.1630787037037037E-4</c:v>
                </c:pt>
                <c:pt idx="388">
                  <c:v>2.1692129629629625E-4</c:v>
                </c:pt>
                <c:pt idx="389">
                  <c:v>2.1753472222222215E-4</c:v>
                </c:pt>
                <c:pt idx="390">
                  <c:v>2.1815972222222215E-4</c:v>
                </c:pt>
                <c:pt idx="391">
                  <c:v>2.1877314814814806E-4</c:v>
                </c:pt>
                <c:pt idx="392">
                  <c:v>2.1938657407407397E-4</c:v>
                </c:pt>
                <c:pt idx="393">
                  <c:v>2.2000000000000003E-4</c:v>
                </c:pt>
                <c:pt idx="394">
                  <c:v>2.2061342592592594E-4</c:v>
                </c:pt>
                <c:pt idx="395">
                  <c:v>2.2064814814814812E-4</c:v>
                </c:pt>
                <c:pt idx="396">
                  <c:v>2.2067129629629626E-4</c:v>
                </c:pt>
                <c:pt idx="397">
                  <c:v>2.2070601851851844E-4</c:v>
                </c:pt>
                <c:pt idx="398">
                  <c:v>2.2074074074074067E-4</c:v>
                </c:pt>
                <c:pt idx="399">
                  <c:v>2.2122685185185182E-4</c:v>
                </c:pt>
                <c:pt idx="400">
                  <c:v>2.2184027777777773E-4</c:v>
                </c:pt>
                <c:pt idx="401">
                  <c:v>2.2245370370370363E-4</c:v>
                </c:pt>
                <c:pt idx="402">
                  <c:v>2.2307870370370361E-4</c:v>
                </c:pt>
                <c:pt idx="403">
                  <c:v>2.236921296296297E-4</c:v>
                </c:pt>
                <c:pt idx="404">
                  <c:v>2.2429398148148146E-4</c:v>
                </c:pt>
                <c:pt idx="405">
                  <c:v>2.2490740740740736E-4</c:v>
                </c:pt>
                <c:pt idx="406">
                  <c:v>2.2553240740740737E-4</c:v>
                </c:pt>
                <c:pt idx="407">
                  <c:v>2.2614583333333327E-4</c:v>
                </c:pt>
                <c:pt idx="408">
                  <c:v>2.2675925925925915E-4</c:v>
                </c:pt>
                <c:pt idx="409">
                  <c:v>2.2737268518518525E-4</c:v>
                </c:pt>
                <c:pt idx="410">
                  <c:v>2.2799768518518511E-4</c:v>
                </c:pt>
                <c:pt idx="411">
                  <c:v>2.28599537037037E-4</c:v>
                </c:pt>
                <c:pt idx="412">
                  <c:v>2.2921296296296288E-4</c:v>
                </c:pt>
                <c:pt idx="413">
                  <c:v>2.2982638888888879E-4</c:v>
                </c:pt>
                <c:pt idx="414">
                  <c:v>2.3045138888888884E-4</c:v>
                </c:pt>
                <c:pt idx="415">
                  <c:v>2.3106481481481472E-4</c:v>
                </c:pt>
                <c:pt idx="416">
                  <c:v>2.3167824074074076E-4</c:v>
                </c:pt>
                <c:pt idx="417">
                  <c:v>2.3229166666666667E-4</c:v>
                </c:pt>
                <c:pt idx="418">
                  <c:v>2.3290509259259258E-4</c:v>
                </c:pt>
                <c:pt idx="419">
                  <c:v>2.3351851851851846E-4</c:v>
                </c:pt>
                <c:pt idx="420">
                  <c:v>2.3413194444444436E-4</c:v>
                </c:pt>
                <c:pt idx="421">
                  <c:v>2.3474537037037043E-4</c:v>
                </c:pt>
                <c:pt idx="422">
                  <c:v>2.3537037037037027E-4</c:v>
                </c:pt>
                <c:pt idx="423">
                  <c:v>2.3598379629629631E-4</c:v>
                </c:pt>
                <c:pt idx="424">
                  <c:v>2.3658564814814812E-4</c:v>
                </c:pt>
                <c:pt idx="425">
                  <c:v>2.3719907407407395E-4</c:v>
                </c:pt>
                <c:pt idx="426">
                  <c:v>2.3781250000000007E-4</c:v>
                </c:pt>
                <c:pt idx="427">
                  <c:v>2.3843749999999991E-4</c:v>
                </c:pt>
                <c:pt idx="428">
                  <c:v>2.3905092592592598E-4</c:v>
                </c:pt>
                <c:pt idx="429">
                  <c:v>2.3966435185185188E-4</c:v>
                </c:pt>
                <c:pt idx="430">
                  <c:v>2.4027777777777776E-4</c:v>
                </c:pt>
                <c:pt idx="431">
                  <c:v>2.4090277777777779E-4</c:v>
                </c:pt>
                <c:pt idx="432">
                  <c:v>2.4150462962962957E-4</c:v>
                </c:pt>
                <c:pt idx="433">
                  <c:v>2.4211805555555545E-4</c:v>
                </c:pt>
                <c:pt idx="434">
                  <c:v>2.4273148148148149E-4</c:v>
                </c:pt>
                <c:pt idx="435">
                  <c:v>2.4335648148148152E-4</c:v>
                </c:pt>
                <c:pt idx="436">
                  <c:v>2.439699074074074E-4</c:v>
                </c:pt>
                <c:pt idx="437">
                  <c:v>2.4458333333333331E-4</c:v>
                </c:pt>
                <c:pt idx="438">
                  <c:v>2.4519675925925919E-4</c:v>
                </c:pt>
                <c:pt idx="439">
                  <c:v>2.4521990740740732E-4</c:v>
                </c:pt>
                <c:pt idx="440">
                  <c:v>2.4526620370370365E-4</c:v>
                </c:pt>
                <c:pt idx="441">
                  <c:v>2.4528935185185173E-4</c:v>
                </c:pt>
                <c:pt idx="442">
                  <c:v>2.4532407407407413E-4</c:v>
                </c:pt>
                <c:pt idx="443">
                  <c:v>2.4582175925925921E-4</c:v>
                </c:pt>
                <c:pt idx="444">
                  <c:v>2.4642361111111116E-4</c:v>
                </c:pt>
                <c:pt idx="445">
                  <c:v>2.4703703703703704E-4</c:v>
                </c:pt>
                <c:pt idx="446">
                  <c:v>2.4765046296296292E-4</c:v>
                </c:pt>
                <c:pt idx="447">
                  <c:v>2.4827546296296295E-4</c:v>
                </c:pt>
                <c:pt idx="448">
                  <c:v>2.4888888888888882E-4</c:v>
                </c:pt>
                <c:pt idx="449">
                  <c:v>2.4950231481481476E-4</c:v>
                </c:pt>
                <c:pt idx="450">
                  <c:v>2.5010416666666665E-4</c:v>
                </c:pt>
                <c:pt idx="451">
                  <c:v>2.5072916666666652E-4</c:v>
                </c:pt>
                <c:pt idx="452">
                  <c:v>2.5134259259259256E-4</c:v>
                </c:pt>
                <c:pt idx="453">
                  <c:v>2.5195601851851849E-4</c:v>
                </c:pt>
                <c:pt idx="454">
                  <c:v>2.5256944444444437E-4</c:v>
                </c:pt>
                <c:pt idx="455">
                  <c:v>2.531944444444444E-4</c:v>
                </c:pt>
                <c:pt idx="456">
                  <c:v>2.5380787037037033E-4</c:v>
                </c:pt>
                <c:pt idx="457">
                  <c:v>2.5440972222222222E-4</c:v>
                </c:pt>
                <c:pt idx="458">
                  <c:v>2.5502314814814816E-4</c:v>
                </c:pt>
                <c:pt idx="459">
                  <c:v>2.5564814814814818E-4</c:v>
                </c:pt>
                <c:pt idx="460">
                  <c:v>2.5626157407407406E-4</c:v>
                </c:pt>
                <c:pt idx="461">
                  <c:v>2.56875E-4</c:v>
                </c:pt>
                <c:pt idx="462">
                  <c:v>2.5748842592592582E-4</c:v>
                </c:pt>
                <c:pt idx="463">
                  <c:v>2.5751157407407412E-4</c:v>
                </c:pt>
                <c:pt idx="464">
                  <c:v>2.5754629629629635E-4</c:v>
                </c:pt>
                <c:pt idx="465">
                  <c:v>2.5758101851851859E-4</c:v>
                </c:pt>
                <c:pt idx="466">
                  <c:v>2.581134259259259E-4</c:v>
                </c:pt>
                <c:pt idx="467">
                  <c:v>2.587152777777778E-4</c:v>
                </c:pt>
                <c:pt idx="468">
                  <c:v>2.5932870370370373E-4</c:v>
                </c:pt>
                <c:pt idx="469">
                  <c:v>2.5994212962962955E-4</c:v>
                </c:pt>
                <c:pt idx="470">
                  <c:v>2.6056712962962964E-4</c:v>
                </c:pt>
                <c:pt idx="471">
                  <c:v>2.6118055555555551E-4</c:v>
                </c:pt>
                <c:pt idx="472">
                  <c:v>2.6179398148148139E-4</c:v>
                </c:pt>
                <c:pt idx="473">
                  <c:v>2.6239583333333329E-4</c:v>
                </c:pt>
                <c:pt idx="474">
                  <c:v>2.6302083333333337E-4</c:v>
                </c:pt>
                <c:pt idx="475">
                  <c:v>2.6363425925925925E-4</c:v>
                </c:pt>
                <c:pt idx="476">
                  <c:v>2.6424768518518513E-4</c:v>
                </c:pt>
                <c:pt idx="477">
                  <c:v>2.6486111111111106E-4</c:v>
                </c:pt>
                <c:pt idx="478">
                  <c:v>2.6548611111111103E-4</c:v>
                </c:pt>
                <c:pt idx="479">
                  <c:v>2.6609953703703697E-4</c:v>
                </c:pt>
                <c:pt idx="480">
                  <c:v>2.6670138888888886E-4</c:v>
                </c:pt>
                <c:pt idx="481">
                  <c:v>2.6731481481481479E-4</c:v>
                </c:pt>
                <c:pt idx="482">
                  <c:v>2.6792824074074067E-4</c:v>
                </c:pt>
                <c:pt idx="483">
                  <c:v>2.685532407407407E-4</c:v>
                </c:pt>
                <c:pt idx="484">
                  <c:v>2.6916666666666658E-4</c:v>
                </c:pt>
                <c:pt idx="485">
                  <c:v>2.6978009259259267E-4</c:v>
                </c:pt>
                <c:pt idx="486">
                  <c:v>2.6980324074074076E-4</c:v>
                </c:pt>
                <c:pt idx="487">
                  <c:v>2.7039351851851855E-4</c:v>
                </c:pt>
                <c:pt idx="488">
                  <c:v>2.7100694444444443E-4</c:v>
                </c:pt>
                <c:pt idx="489">
                  <c:v>2.7162037037037036E-4</c:v>
                </c:pt>
                <c:pt idx="490">
                  <c:v>2.7223379629629624E-4</c:v>
                </c:pt>
                <c:pt idx="491">
                  <c:v>2.7284722222222212E-4</c:v>
                </c:pt>
                <c:pt idx="492">
                  <c:v>2.7347222222222215E-4</c:v>
                </c:pt>
                <c:pt idx="493">
                  <c:v>2.7408564814814803E-4</c:v>
                </c:pt>
                <c:pt idx="494">
                  <c:v>2.7469907407407407E-4</c:v>
                </c:pt>
                <c:pt idx="495">
                  <c:v>2.7530092592592585E-4</c:v>
                </c:pt>
                <c:pt idx="496">
                  <c:v>2.7592592592592588E-4</c:v>
                </c:pt>
                <c:pt idx="497">
                  <c:v>2.7653935185185176E-4</c:v>
                </c:pt>
                <c:pt idx="498">
                  <c:v>2.771527777777778E-4</c:v>
                </c:pt>
                <c:pt idx="499">
                  <c:v>2.7776620370370374E-4</c:v>
                </c:pt>
                <c:pt idx="500">
                  <c:v>2.7839120370370376E-4</c:v>
                </c:pt>
                <c:pt idx="501">
                  <c:v>2.7900462962962964E-4</c:v>
                </c:pt>
                <c:pt idx="502">
                  <c:v>2.7960648148148143E-4</c:v>
                </c:pt>
                <c:pt idx="503">
                  <c:v>2.8021990740740731E-4</c:v>
                </c:pt>
                <c:pt idx="504">
                  <c:v>2.8084490740740733E-4</c:v>
                </c:pt>
                <c:pt idx="505">
                  <c:v>2.8145833333333321E-4</c:v>
                </c:pt>
                <c:pt idx="506">
                  <c:v>2.8207175925925931E-4</c:v>
                </c:pt>
                <c:pt idx="507">
                  <c:v>2.8268518518518513E-4</c:v>
                </c:pt>
                <c:pt idx="508">
                  <c:v>2.8331018518518522E-4</c:v>
                </c:pt>
                <c:pt idx="509">
                  <c:v>2.8391203703703695E-4</c:v>
                </c:pt>
                <c:pt idx="510">
                  <c:v>2.8452546296296304E-4</c:v>
                </c:pt>
                <c:pt idx="511">
                  <c:v>2.8513888888888892E-4</c:v>
                </c:pt>
                <c:pt idx="512">
                  <c:v>2.8576388888888895E-4</c:v>
                </c:pt>
                <c:pt idx="513">
                  <c:v>2.8637731481481488E-4</c:v>
                </c:pt>
                <c:pt idx="514">
                  <c:v>2.8699074074074076E-4</c:v>
                </c:pt>
                <c:pt idx="515">
                  <c:v>2.8760416666666664E-4</c:v>
                </c:pt>
                <c:pt idx="516">
                  <c:v>2.8821759259259257E-4</c:v>
                </c:pt>
                <c:pt idx="517">
                  <c:v>2.8883101851851845E-4</c:v>
                </c:pt>
                <c:pt idx="518">
                  <c:v>2.8945601851851843E-4</c:v>
                </c:pt>
                <c:pt idx="519">
                  <c:v>2.900694444444443E-4</c:v>
                </c:pt>
                <c:pt idx="520">
                  <c:v>2.9069444444444433E-4</c:v>
                </c:pt>
                <c:pt idx="521">
                  <c:v>2.9129629629629628E-4</c:v>
                </c:pt>
                <c:pt idx="522">
                  <c:v>2.9189814814814823E-4</c:v>
                </c:pt>
                <c:pt idx="523">
                  <c:v>2.9252314814814809E-4</c:v>
                </c:pt>
                <c:pt idx="524">
                  <c:v>2.9314814814814812E-4</c:v>
                </c:pt>
                <c:pt idx="525">
                  <c:v>2.93761574074074E-4</c:v>
                </c:pt>
                <c:pt idx="526">
                  <c:v>2.9436342592592594E-4</c:v>
                </c:pt>
                <c:pt idx="527">
                  <c:v>2.9438657407407403E-4</c:v>
                </c:pt>
                <c:pt idx="528">
                  <c:v>2.9442129629629626E-4</c:v>
                </c:pt>
                <c:pt idx="529">
                  <c:v>2.9445601851851849E-4</c:v>
                </c:pt>
                <c:pt idx="530">
                  <c:v>2.9447916666666658E-4</c:v>
                </c:pt>
                <c:pt idx="531">
                  <c:v>2.9451388888888892E-4</c:v>
                </c:pt>
                <c:pt idx="532">
                  <c:v>2.9453703703703705E-4</c:v>
                </c:pt>
                <c:pt idx="533">
                  <c:v>2.9457175925925929E-4</c:v>
                </c:pt>
                <c:pt idx="534">
                  <c:v>2.9497685185185182E-4</c:v>
                </c:pt>
                <c:pt idx="535">
                  <c:v>2.95613425925926E-4</c:v>
                </c:pt>
                <c:pt idx="536">
                  <c:v>2.9622685185185188E-4</c:v>
                </c:pt>
                <c:pt idx="537">
                  <c:v>2.9684027777777776E-4</c:v>
                </c:pt>
                <c:pt idx="538">
                  <c:v>2.9743055555555556E-4</c:v>
                </c:pt>
                <c:pt idx="539">
                  <c:v>2.9804398148148143E-4</c:v>
                </c:pt>
                <c:pt idx="540">
                  <c:v>2.986921296296296E-4</c:v>
                </c:pt>
                <c:pt idx="541">
                  <c:v>2.9930555555555548E-4</c:v>
                </c:pt>
                <c:pt idx="542">
                  <c:v>2.9991898148148136E-4</c:v>
                </c:pt>
                <c:pt idx="543">
                  <c:v>3.0049768518518522E-4</c:v>
                </c:pt>
                <c:pt idx="544">
                  <c:v>3.011226851851852E-4</c:v>
                </c:pt>
                <c:pt idx="545">
                  <c:v>3.0177083333333331E-4</c:v>
                </c:pt>
                <c:pt idx="546">
                  <c:v>3.0238425925925924E-4</c:v>
                </c:pt>
                <c:pt idx="547">
                  <c:v>3.0298611111111113E-4</c:v>
                </c:pt>
                <c:pt idx="548">
                  <c:v>3.0358796296296291E-4</c:v>
                </c:pt>
                <c:pt idx="549">
                  <c:v>3.0420138888888879E-4</c:v>
                </c:pt>
                <c:pt idx="550">
                  <c:v>3.0483796296296297E-4</c:v>
                </c:pt>
                <c:pt idx="551">
                  <c:v>3.0541666666666667E-4</c:v>
                </c:pt>
                <c:pt idx="552">
                  <c:v>3.0604166666666665E-4</c:v>
                </c:pt>
                <c:pt idx="553">
                  <c:v>3.0665509259259258E-4</c:v>
                </c:pt>
                <c:pt idx="554">
                  <c:v>3.0726851851851846E-4</c:v>
                </c:pt>
                <c:pt idx="555">
                  <c:v>3.078819444444445E-4</c:v>
                </c:pt>
                <c:pt idx="556">
                  <c:v>3.0850694444444442E-4</c:v>
                </c:pt>
                <c:pt idx="557">
                  <c:v>3.0910879629629631E-4</c:v>
                </c:pt>
                <c:pt idx="558">
                  <c:v>3.0972222222222219E-4</c:v>
                </c:pt>
                <c:pt idx="559">
                  <c:v>3.1033564814814807E-4</c:v>
                </c:pt>
                <c:pt idx="560">
                  <c:v>3.1096064814814815E-4</c:v>
                </c:pt>
                <c:pt idx="561">
                  <c:v>3.1157407407407403E-4</c:v>
                </c:pt>
                <c:pt idx="562">
                  <c:v>3.1218749999999991E-4</c:v>
                </c:pt>
                <c:pt idx="563">
                  <c:v>3.127893518518518E-4</c:v>
                </c:pt>
                <c:pt idx="564">
                  <c:v>3.1341435185185189E-4</c:v>
                </c:pt>
                <c:pt idx="565">
                  <c:v>3.1402777777777776E-4</c:v>
                </c:pt>
                <c:pt idx="566">
                  <c:v>3.1464120370370364E-4</c:v>
                </c:pt>
                <c:pt idx="567">
                  <c:v>3.1525462962962952E-4</c:v>
                </c:pt>
                <c:pt idx="568">
                  <c:v>3.1587962962962955E-4</c:v>
                </c:pt>
                <c:pt idx="569">
                  <c:v>3.1649305555555559E-4</c:v>
                </c:pt>
                <c:pt idx="570">
                  <c:v>3.1710648148148153E-4</c:v>
                </c:pt>
                <c:pt idx="571">
                  <c:v>3.1770833333333325E-4</c:v>
                </c:pt>
                <c:pt idx="572">
                  <c:v>3.1833333333333328E-4</c:v>
                </c:pt>
                <c:pt idx="573">
                  <c:v>3.1894675925925922E-4</c:v>
                </c:pt>
                <c:pt idx="574">
                  <c:v>3.1898148148148145E-4</c:v>
                </c:pt>
                <c:pt idx="575">
                  <c:v>3.1956018518518509E-4</c:v>
                </c:pt>
                <c:pt idx="576">
                  <c:v>3.2017361111111097E-4</c:v>
                </c:pt>
                <c:pt idx="577">
                  <c:v>3.20798611111111E-4</c:v>
                </c:pt>
                <c:pt idx="578">
                  <c:v>3.2141203703703688E-4</c:v>
                </c:pt>
                <c:pt idx="579">
                  <c:v>3.2201388888888888E-4</c:v>
                </c:pt>
                <c:pt idx="580">
                  <c:v>3.2262731481481476E-4</c:v>
                </c:pt>
                <c:pt idx="581">
                  <c:v>3.232407407407408E-4</c:v>
                </c:pt>
                <c:pt idx="582">
                  <c:v>3.2386574074074083E-4</c:v>
                </c:pt>
                <c:pt idx="583">
                  <c:v>3.2447916666666671E-4</c:v>
                </c:pt>
                <c:pt idx="584">
                  <c:v>3.2509259259259259E-4</c:v>
                </c:pt>
                <c:pt idx="585">
                  <c:v>3.2570601851851852E-4</c:v>
                </c:pt>
                <c:pt idx="586">
                  <c:v>3.263194444444444E-4</c:v>
                </c:pt>
                <c:pt idx="587">
                  <c:v>3.2693287037037028E-4</c:v>
                </c:pt>
                <c:pt idx="588">
                  <c:v>3.2754629629629621E-4</c:v>
                </c:pt>
                <c:pt idx="589">
                  <c:v>3.2815972222222225E-4</c:v>
                </c:pt>
                <c:pt idx="590">
                  <c:v>3.2878472222222207E-4</c:v>
                </c:pt>
                <c:pt idx="591">
                  <c:v>3.2939814814814816E-4</c:v>
                </c:pt>
                <c:pt idx="592">
                  <c:v>3.2999999999999994E-4</c:v>
                </c:pt>
                <c:pt idx="593">
                  <c:v>3.3061342592592599E-4</c:v>
                </c:pt>
                <c:pt idx="594">
                  <c:v>3.3123842592592585E-4</c:v>
                </c:pt>
                <c:pt idx="595">
                  <c:v>3.3127314814814803E-4</c:v>
                </c:pt>
                <c:pt idx="596">
                  <c:v>3.3129629629629633E-4</c:v>
                </c:pt>
                <c:pt idx="597">
                  <c:v>3.3133101851851856E-4</c:v>
                </c:pt>
                <c:pt idx="598">
                  <c:v>3.3185185185185189E-4</c:v>
                </c:pt>
                <c:pt idx="599">
                  <c:v>3.3246527777777783E-4</c:v>
                </c:pt>
                <c:pt idx="600">
                  <c:v>3.330787037037037E-4</c:v>
                </c:pt>
                <c:pt idx="601">
                  <c:v>3.3370370370370373E-4</c:v>
                </c:pt>
                <c:pt idx="602">
                  <c:v>3.3431712962962967E-4</c:v>
                </c:pt>
                <c:pt idx="603">
                  <c:v>3.349189814814814E-4</c:v>
                </c:pt>
                <c:pt idx="604">
                  <c:v>3.3553240740740744E-4</c:v>
                </c:pt>
                <c:pt idx="605">
                  <c:v>3.3615740740740725E-4</c:v>
                </c:pt>
                <c:pt idx="606">
                  <c:v>3.367708333333334E-4</c:v>
                </c:pt>
                <c:pt idx="607">
                  <c:v>3.3738425925925922E-4</c:v>
                </c:pt>
                <c:pt idx="608">
                  <c:v>3.379976851851851E-4</c:v>
                </c:pt>
                <c:pt idx="609">
                  <c:v>3.3861111111111098E-4</c:v>
                </c:pt>
                <c:pt idx="610">
                  <c:v>3.3922453703703713E-4</c:v>
                </c:pt>
                <c:pt idx="611">
                  <c:v>3.3983796296296296E-4</c:v>
                </c:pt>
                <c:pt idx="612">
                  <c:v>3.4045138888888883E-4</c:v>
                </c:pt>
                <c:pt idx="613">
                  <c:v>3.4107638888888886E-4</c:v>
                </c:pt>
                <c:pt idx="614">
                  <c:v>3.416898148148148E-4</c:v>
                </c:pt>
                <c:pt idx="615">
                  <c:v>3.4230324074074068E-4</c:v>
                </c:pt>
                <c:pt idx="616">
                  <c:v>3.4291666666666655E-4</c:v>
                </c:pt>
                <c:pt idx="617">
                  <c:v>3.4353009259259249E-4</c:v>
                </c:pt>
                <c:pt idx="618">
                  <c:v>3.4356481481481483E-4</c:v>
                </c:pt>
                <c:pt idx="619">
                  <c:v>3.4358796296296302E-4</c:v>
                </c:pt>
                <c:pt idx="620">
                  <c:v>3.4362268518518514E-4</c:v>
                </c:pt>
                <c:pt idx="621">
                  <c:v>3.4365740740740738E-4</c:v>
                </c:pt>
                <c:pt idx="622">
                  <c:v>3.4414351851851858E-4</c:v>
                </c:pt>
                <c:pt idx="623">
                  <c:v>3.4475694444444446E-4</c:v>
                </c:pt>
                <c:pt idx="624">
                  <c:v>3.4537037037037039E-4</c:v>
                </c:pt>
                <c:pt idx="625">
                  <c:v>3.4599537037037037E-4</c:v>
                </c:pt>
                <c:pt idx="626">
                  <c:v>3.4660879629629625E-4</c:v>
                </c:pt>
                <c:pt idx="627">
                  <c:v>3.4721064814814819E-4</c:v>
                </c:pt>
                <c:pt idx="628">
                  <c:v>3.4782407407407413E-4</c:v>
                </c:pt>
                <c:pt idx="629">
                  <c:v>3.484490740740741E-4</c:v>
                </c:pt>
                <c:pt idx="630">
                  <c:v>3.4906249999999998E-4</c:v>
                </c:pt>
                <c:pt idx="631">
                  <c:v>3.4967592592592586E-4</c:v>
                </c:pt>
                <c:pt idx="632">
                  <c:v>3.5028935185185179E-4</c:v>
                </c:pt>
                <c:pt idx="633">
                  <c:v>3.5089120370370368E-4</c:v>
                </c:pt>
                <c:pt idx="634">
                  <c:v>3.5151620370370371E-4</c:v>
                </c:pt>
                <c:pt idx="635">
                  <c:v>3.5212962962962959E-4</c:v>
                </c:pt>
                <c:pt idx="636">
                  <c:v>3.5274305555555552E-4</c:v>
                </c:pt>
                <c:pt idx="637">
                  <c:v>3.533564814814814E-4</c:v>
                </c:pt>
                <c:pt idx="638">
                  <c:v>3.5398148148148143E-4</c:v>
                </c:pt>
                <c:pt idx="639">
                  <c:v>3.5459490740740737E-4</c:v>
                </c:pt>
                <c:pt idx="640">
                  <c:v>3.5520833333333341E-4</c:v>
                </c:pt>
                <c:pt idx="641">
                  <c:v>3.5581018518518514E-4</c:v>
                </c:pt>
                <c:pt idx="642">
                  <c:v>3.5643518518518516E-4</c:v>
                </c:pt>
                <c:pt idx="643">
                  <c:v>3.570486111111111E-4</c:v>
                </c:pt>
                <c:pt idx="644">
                  <c:v>3.5766203703703698E-4</c:v>
                </c:pt>
                <c:pt idx="645">
                  <c:v>3.582754629629628E-4</c:v>
                </c:pt>
                <c:pt idx="646">
                  <c:v>3.5890046296296294E-4</c:v>
                </c:pt>
                <c:pt idx="647">
                  <c:v>3.5950231481481488E-4</c:v>
                </c:pt>
                <c:pt idx="648">
                  <c:v>3.6011574074074071E-4</c:v>
                </c:pt>
                <c:pt idx="649">
                  <c:v>3.6072916666666653E-4</c:v>
                </c:pt>
                <c:pt idx="650">
                  <c:v>3.6135416666666667E-4</c:v>
                </c:pt>
                <c:pt idx="651">
                  <c:v>3.6196759259259249E-4</c:v>
                </c:pt>
                <c:pt idx="652">
                  <c:v>3.6258101851851859E-4</c:v>
                </c:pt>
                <c:pt idx="653">
                  <c:v>3.6319444444444447E-4</c:v>
                </c:pt>
                <c:pt idx="654">
                  <c:v>3.6381944444444444E-4</c:v>
                </c:pt>
                <c:pt idx="655">
                  <c:v>3.6442129629629628E-4</c:v>
                </c:pt>
                <c:pt idx="656">
                  <c:v>3.6503472222222216E-4</c:v>
                </c:pt>
                <c:pt idx="657">
                  <c:v>3.6564814814814809E-4</c:v>
                </c:pt>
                <c:pt idx="658">
                  <c:v>3.6627314814814807E-4</c:v>
                </c:pt>
                <c:pt idx="659">
                  <c:v>3.66886574074074E-4</c:v>
                </c:pt>
                <c:pt idx="660">
                  <c:v>3.6749999999999999E-4</c:v>
                </c:pt>
                <c:pt idx="661">
                  <c:v>3.6810185185185183E-4</c:v>
                </c:pt>
                <c:pt idx="662">
                  <c:v>3.6813657407407406E-4</c:v>
                </c:pt>
                <c:pt idx="663">
                  <c:v>3.6817129629629618E-4</c:v>
                </c:pt>
                <c:pt idx="664">
                  <c:v>3.6820601851851842E-4</c:v>
                </c:pt>
                <c:pt idx="665">
                  <c:v>3.6824074074074065E-4</c:v>
                </c:pt>
                <c:pt idx="666">
                  <c:v>3.687268518518518E-4</c:v>
                </c:pt>
                <c:pt idx="667">
                  <c:v>3.6934027777777773E-4</c:v>
                </c:pt>
                <c:pt idx="668">
                  <c:v>3.6995370370370372E-4</c:v>
                </c:pt>
                <c:pt idx="669">
                  <c:v>3.7056712962962971E-4</c:v>
                </c:pt>
                <c:pt idx="670">
                  <c:v>3.7119212962962968E-4</c:v>
                </c:pt>
                <c:pt idx="671">
                  <c:v>3.7180555555555556E-4</c:v>
                </c:pt>
                <c:pt idx="672">
                  <c:v>3.7240740740740729E-4</c:v>
                </c:pt>
                <c:pt idx="673">
                  <c:v>3.7302083333333328E-4</c:v>
                </c:pt>
                <c:pt idx="674">
                  <c:v>3.7364583333333325E-4</c:v>
                </c:pt>
                <c:pt idx="675">
                  <c:v>3.7425925925925913E-4</c:v>
                </c:pt>
                <c:pt idx="676">
                  <c:v>3.7487268518518506E-4</c:v>
                </c:pt>
                <c:pt idx="677">
                  <c:v>3.7548611111111111E-4</c:v>
                </c:pt>
                <c:pt idx="678">
                  <c:v>3.7611111111111113E-4</c:v>
                </c:pt>
                <c:pt idx="679">
                  <c:v>3.7671296296296286E-4</c:v>
                </c:pt>
                <c:pt idx="680">
                  <c:v>3.7732638888888901E-4</c:v>
                </c:pt>
                <c:pt idx="681">
                  <c:v>3.7793981481481484E-4</c:v>
                </c:pt>
                <c:pt idx="682">
                  <c:v>3.7855324074074077E-4</c:v>
                </c:pt>
                <c:pt idx="683">
                  <c:v>3.7917824074074074E-4</c:v>
                </c:pt>
                <c:pt idx="684">
                  <c:v>3.7979166666666673E-4</c:v>
                </c:pt>
                <c:pt idx="685">
                  <c:v>3.8039351851851841E-4</c:v>
                </c:pt>
                <c:pt idx="686">
                  <c:v>3.8100694444444439E-4</c:v>
                </c:pt>
                <c:pt idx="687">
                  <c:v>3.8163194444444437E-4</c:v>
                </c:pt>
                <c:pt idx="688">
                  <c:v>3.8224537037037025E-4</c:v>
                </c:pt>
                <c:pt idx="689">
                  <c:v>3.8285879629629629E-4</c:v>
                </c:pt>
                <c:pt idx="690">
                  <c:v>3.8347222222222217E-4</c:v>
                </c:pt>
                <c:pt idx="691">
                  <c:v>3.8409722222222225E-4</c:v>
                </c:pt>
                <c:pt idx="692">
                  <c:v>3.8471064814814813E-4</c:v>
                </c:pt>
                <c:pt idx="693">
                  <c:v>3.8531250000000002E-4</c:v>
                </c:pt>
                <c:pt idx="694">
                  <c:v>3.859259259259259E-4</c:v>
                </c:pt>
                <c:pt idx="695">
                  <c:v>3.8655092592592598E-4</c:v>
                </c:pt>
                <c:pt idx="696">
                  <c:v>3.8716435185185186E-4</c:v>
                </c:pt>
                <c:pt idx="697">
                  <c:v>3.8777777777777774E-4</c:v>
                </c:pt>
                <c:pt idx="698">
                  <c:v>3.8839120370370367E-4</c:v>
                </c:pt>
                <c:pt idx="699">
                  <c:v>3.8900462962962955E-4</c:v>
                </c:pt>
                <c:pt idx="700">
                  <c:v>3.8961805555555543E-4</c:v>
                </c:pt>
                <c:pt idx="701">
                  <c:v>3.9023148148148147E-4</c:v>
                </c:pt>
                <c:pt idx="702">
                  <c:v>3.9084490740740741E-4</c:v>
                </c:pt>
                <c:pt idx="703">
                  <c:v>3.9146990740740738E-4</c:v>
                </c:pt>
                <c:pt idx="704">
                  <c:v>3.9208333333333331E-4</c:v>
                </c:pt>
                <c:pt idx="705">
                  <c:v>3.9269675925925914E-4</c:v>
                </c:pt>
                <c:pt idx="706">
                  <c:v>3.9271990740740733E-4</c:v>
                </c:pt>
                <c:pt idx="707">
                  <c:v>3.9275462962962967E-4</c:v>
                </c:pt>
                <c:pt idx="708">
                  <c:v>3.9277777777777775E-4</c:v>
                </c:pt>
                <c:pt idx="709">
                  <c:v>3.9281249999999999E-4</c:v>
                </c:pt>
                <c:pt idx="710">
                  <c:v>3.9331018518518529E-4</c:v>
                </c:pt>
                <c:pt idx="711">
                  <c:v>3.939351851851851E-4</c:v>
                </c:pt>
                <c:pt idx="712">
                  <c:v>3.9453703703703705E-4</c:v>
                </c:pt>
                <c:pt idx="713">
                  <c:v>3.9515046296296298E-4</c:v>
                </c:pt>
                <c:pt idx="714">
                  <c:v>3.9577546296296295E-4</c:v>
                </c:pt>
                <c:pt idx="715">
                  <c:v>3.9638888888888889E-4</c:v>
                </c:pt>
                <c:pt idx="716">
                  <c:v>3.9701388888888886E-4</c:v>
                </c:pt>
                <c:pt idx="717">
                  <c:v>3.9760416666666671E-4</c:v>
                </c:pt>
                <c:pt idx="718">
                  <c:v>3.9821759259259259E-4</c:v>
                </c:pt>
                <c:pt idx="719">
                  <c:v>3.988541666666665E-4</c:v>
                </c:pt>
                <c:pt idx="720">
                  <c:v>3.9946759259259248E-4</c:v>
                </c:pt>
                <c:pt idx="721">
                  <c:v>4.0008101851851858E-4</c:v>
                </c:pt>
                <c:pt idx="722">
                  <c:v>4.0068287037037026E-4</c:v>
                </c:pt>
                <c:pt idx="723">
                  <c:v>4.0130787037037028E-4</c:v>
                </c:pt>
                <c:pt idx="724">
                  <c:v>4.0193287037037037E-4</c:v>
                </c:pt>
                <c:pt idx="725">
                  <c:v>4.0254629629629625E-4</c:v>
                </c:pt>
                <c:pt idx="726">
                  <c:v>4.0315972222222229E-4</c:v>
                </c:pt>
                <c:pt idx="727">
                  <c:v>4.0376157407407402E-4</c:v>
                </c:pt>
                <c:pt idx="728">
                  <c:v>4.0437499999999995E-4</c:v>
                </c:pt>
                <c:pt idx="729">
                  <c:v>4.0501157407407413E-4</c:v>
                </c:pt>
                <c:pt idx="730">
                  <c:v>4.0503472222222221E-4</c:v>
                </c:pt>
                <c:pt idx="731">
                  <c:v>4.0506944444444439E-4</c:v>
                </c:pt>
                <c:pt idx="732">
                  <c:v>4.0509259259259253E-4</c:v>
                </c:pt>
                <c:pt idx="733">
                  <c:v>4.0562499999999995E-4</c:v>
                </c:pt>
                <c:pt idx="734">
                  <c:v>4.0625000000000009E-4</c:v>
                </c:pt>
                <c:pt idx="735">
                  <c:v>4.0682870370370368E-4</c:v>
                </c:pt>
                <c:pt idx="736">
                  <c:v>4.0744212962962956E-4</c:v>
                </c:pt>
                <c:pt idx="737">
                  <c:v>4.0809027777777767E-4</c:v>
                </c:pt>
                <c:pt idx="738">
                  <c:v>4.0870370370370361E-4</c:v>
                </c:pt>
                <c:pt idx="739">
                  <c:v>4.0931712962962965E-4</c:v>
                </c:pt>
                <c:pt idx="740">
                  <c:v>4.0990740740740744E-4</c:v>
                </c:pt>
                <c:pt idx="741">
                  <c:v>4.1050925925925928E-4</c:v>
                </c:pt>
                <c:pt idx="742">
                  <c:v>4.111226851851851E-4</c:v>
                </c:pt>
                <c:pt idx="743">
                  <c:v>4.1174768518518519E-4</c:v>
                </c:pt>
                <c:pt idx="744">
                  <c:v>4.1239583333333324E-4</c:v>
                </c:pt>
                <c:pt idx="745">
                  <c:v>4.1297453703703684E-4</c:v>
                </c:pt>
                <c:pt idx="746">
                  <c:v>4.1359953703703697E-4</c:v>
                </c:pt>
                <c:pt idx="747">
                  <c:v>4.1428240740740726E-4</c:v>
                </c:pt>
                <c:pt idx="748">
                  <c:v>4.1488425925925921E-4</c:v>
                </c:pt>
                <c:pt idx="749">
                  <c:v>4.1550925925925918E-4</c:v>
                </c:pt>
                <c:pt idx="750">
                  <c:v>4.1611111111111118E-4</c:v>
                </c:pt>
                <c:pt idx="751">
                  <c:v>4.1672453703703706E-4</c:v>
                </c:pt>
                <c:pt idx="752">
                  <c:v>4.1734953703703709E-4</c:v>
                </c:pt>
                <c:pt idx="753">
                  <c:v>4.1738425925925922E-4</c:v>
                </c:pt>
                <c:pt idx="754">
                  <c:v>4.1796296296296292E-4</c:v>
                </c:pt>
                <c:pt idx="755">
                  <c:v>4.1858796296296305E-4</c:v>
                </c:pt>
                <c:pt idx="756">
                  <c:v>4.1918981481481473E-4</c:v>
                </c:pt>
                <c:pt idx="757">
                  <c:v>4.1979166666666657E-4</c:v>
                </c:pt>
                <c:pt idx="758">
                  <c:v>4.2042824074074069E-4</c:v>
                </c:pt>
                <c:pt idx="759">
                  <c:v>4.2105324074074072E-4</c:v>
                </c:pt>
                <c:pt idx="760">
                  <c:v>4.216666666666666E-4</c:v>
                </c:pt>
                <c:pt idx="761">
                  <c:v>4.2225694444444445E-4</c:v>
                </c:pt>
                <c:pt idx="762">
                  <c:v>4.2287037037037027E-4</c:v>
                </c:pt>
                <c:pt idx="763">
                  <c:v>4.2351851851851844E-4</c:v>
                </c:pt>
                <c:pt idx="764">
                  <c:v>4.2413194444444426E-4</c:v>
                </c:pt>
                <c:pt idx="765">
                  <c:v>4.2474537037037041E-4</c:v>
                </c:pt>
                <c:pt idx="766">
                  <c:v>4.2532407407407406E-4</c:v>
                </c:pt>
                <c:pt idx="767">
                  <c:v>4.2593749999999994E-4</c:v>
                </c:pt>
                <c:pt idx="768">
                  <c:v>4.2659722222222215E-4</c:v>
                </c:pt>
                <c:pt idx="769">
                  <c:v>4.2719907407407415E-4</c:v>
                </c:pt>
                <c:pt idx="770">
                  <c:v>4.2778935185185178E-4</c:v>
                </c:pt>
                <c:pt idx="771">
                  <c:v>4.2839120370370367E-4</c:v>
                </c:pt>
                <c:pt idx="772">
                  <c:v>4.2901620370370375E-4</c:v>
                </c:pt>
                <c:pt idx="773">
                  <c:v>4.2962962962962958E-4</c:v>
                </c:pt>
                <c:pt idx="774">
                  <c:v>4.3024305555555551E-4</c:v>
                </c:pt>
                <c:pt idx="775">
                  <c:v>4.308564814814815E-4</c:v>
                </c:pt>
                <c:pt idx="776">
                  <c:v>4.3148148148148142E-4</c:v>
                </c:pt>
                <c:pt idx="777">
                  <c:v>4.3208333333333331E-4</c:v>
                </c:pt>
                <c:pt idx="778">
                  <c:v>4.3269675925925924E-4</c:v>
                </c:pt>
                <c:pt idx="779">
                  <c:v>4.3331018518518507E-4</c:v>
                </c:pt>
                <c:pt idx="780">
                  <c:v>4.3393518518518515E-4</c:v>
                </c:pt>
                <c:pt idx="781">
                  <c:v>4.3454861111111103E-4</c:v>
                </c:pt>
                <c:pt idx="782">
                  <c:v>4.3516203703703691E-4</c:v>
                </c:pt>
                <c:pt idx="783">
                  <c:v>4.3577546296296284E-4</c:v>
                </c:pt>
                <c:pt idx="784">
                  <c:v>4.3640046296296287E-4</c:v>
                </c:pt>
                <c:pt idx="785">
                  <c:v>4.3700231481481476E-4</c:v>
                </c:pt>
                <c:pt idx="786">
                  <c:v>4.3761574074074064E-4</c:v>
                </c:pt>
                <c:pt idx="787">
                  <c:v>4.3822916666666657E-4</c:v>
                </c:pt>
                <c:pt idx="788">
                  <c:v>4.388541666666666E-4</c:v>
                </c:pt>
                <c:pt idx="789">
                  <c:v>4.394675925925927E-4</c:v>
                </c:pt>
                <c:pt idx="790">
                  <c:v>4.4008101851851852E-4</c:v>
                </c:pt>
                <c:pt idx="791">
                  <c:v>4.4068287037037036E-4</c:v>
                </c:pt>
                <c:pt idx="792">
                  <c:v>4.4130787037037033E-4</c:v>
                </c:pt>
                <c:pt idx="793">
                  <c:v>4.4192129629629632E-4</c:v>
                </c:pt>
                <c:pt idx="794">
                  <c:v>4.4195601851851845E-4</c:v>
                </c:pt>
                <c:pt idx="795">
                  <c:v>4.4197916666666653E-4</c:v>
                </c:pt>
                <c:pt idx="796">
                  <c:v>4.4201388888888892E-4</c:v>
                </c:pt>
                <c:pt idx="797">
                  <c:v>4.42048611111111E-4</c:v>
                </c:pt>
                <c:pt idx="798">
                  <c:v>4.4207175925925929E-4</c:v>
                </c:pt>
                <c:pt idx="799">
                  <c:v>4.4210648148148153E-4</c:v>
                </c:pt>
                <c:pt idx="800">
                  <c:v>4.4212962962962956E-4</c:v>
                </c:pt>
                <c:pt idx="801">
                  <c:v>4.4253472222222215E-4</c:v>
                </c:pt>
                <c:pt idx="802">
                  <c:v>4.4314814814814803E-4</c:v>
                </c:pt>
                <c:pt idx="803">
                  <c:v>4.4377314814814805E-4</c:v>
                </c:pt>
                <c:pt idx="804">
                  <c:v>4.4438657407407399E-4</c:v>
                </c:pt>
                <c:pt idx="805">
                  <c:v>4.4500000000000003E-4</c:v>
                </c:pt>
                <c:pt idx="806">
                  <c:v>4.4560185185185176E-4</c:v>
                </c:pt>
                <c:pt idx="807">
                  <c:v>4.4622685185185179E-4</c:v>
                </c:pt>
                <c:pt idx="808">
                  <c:v>4.4684027777777783E-4</c:v>
                </c:pt>
                <c:pt idx="809">
                  <c:v>4.4745370370370376E-4</c:v>
                </c:pt>
                <c:pt idx="810">
                  <c:v>4.4806712962962964E-4</c:v>
                </c:pt>
                <c:pt idx="811">
                  <c:v>4.4869212962962961E-4</c:v>
                </c:pt>
                <c:pt idx="812">
                  <c:v>4.4929398148148145E-4</c:v>
                </c:pt>
                <c:pt idx="813">
                  <c:v>4.4990740740740733E-4</c:v>
                </c:pt>
                <c:pt idx="814">
                  <c:v>4.5052083333333321E-4</c:v>
                </c:pt>
                <c:pt idx="815">
                  <c:v>4.5113425925925925E-4</c:v>
                </c:pt>
                <c:pt idx="816">
                  <c:v>4.5175925925925917E-4</c:v>
                </c:pt>
                <c:pt idx="817">
                  <c:v>4.5237268518518516E-4</c:v>
                </c:pt>
                <c:pt idx="818">
                  <c:v>4.5297453703703694E-4</c:v>
                </c:pt>
                <c:pt idx="819">
                  <c:v>4.5358796296296309E-4</c:v>
                </c:pt>
                <c:pt idx="820">
                  <c:v>4.542129629629629E-4</c:v>
                </c:pt>
                <c:pt idx="821">
                  <c:v>4.5482638888888894E-4</c:v>
                </c:pt>
                <c:pt idx="822">
                  <c:v>4.5543981481481482E-4</c:v>
                </c:pt>
                <c:pt idx="823">
                  <c:v>4.5605324074074076E-4</c:v>
                </c:pt>
                <c:pt idx="824">
                  <c:v>4.5667824074074073E-4</c:v>
                </c:pt>
                <c:pt idx="825">
                  <c:v>4.5729166666666666E-4</c:v>
                </c:pt>
                <c:pt idx="826">
                  <c:v>4.5789351851851845E-4</c:v>
                </c:pt>
                <c:pt idx="827">
                  <c:v>4.5850694444444449E-4</c:v>
                </c:pt>
                <c:pt idx="828">
                  <c:v>4.591319444444443E-4</c:v>
                </c:pt>
                <c:pt idx="829">
                  <c:v>4.597453703703704E-4</c:v>
                </c:pt>
                <c:pt idx="830">
                  <c:v>4.6035879629629622E-4</c:v>
                </c:pt>
                <c:pt idx="831">
                  <c:v>4.6097222222222221E-4</c:v>
                </c:pt>
                <c:pt idx="832">
                  <c:v>4.6159722222222218E-4</c:v>
                </c:pt>
                <c:pt idx="833">
                  <c:v>4.6219907407407413E-4</c:v>
                </c:pt>
                <c:pt idx="834">
                  <c:v>4.6281249999999995E-4</c:v>
                </c:pt>
                <c:pt idx="835">
                  <c:v>4.6342592592592594E-4</c:v>
                </c:pt>
                <c:pt idx="836">
                  <c:v>4.6405092592592592E-4</c:v>
                </c:pt>
                <c:pt idx="837">
                  <c:v>4.646643518518519E-4</c:v>
                </c:pt>
                <c:pt idx="838">
                  <c:v>4.6527777777777773E-4</c:v>
                </c:pt>
                <c:pt idx="839">
                  <c:v>4.6589120370370361E-4</c:v>
                </c:pt>
                <c:pt idx="840">
                  <c:v>4.6650462962962948E-4</c:v>
                </c:pt>
                <c:pt idx="841">
                  <c:v>4.6653935185185188E-4</c:v>
                </c:pt>
                <c:pt idx="842">
                  <c:v>4.6711805555555563E-4</c:v>
                </c:pt>
                <c:pt idx="843">
                  <c:v>4.6773148148148146E-4</c:v>
                </c:pt>
                <c:pt idx="844">
                  <c:v>4.6834490740740734E-4</c:v>
                </c:pt>
                <c:pt idx="845">
                  <c:v>4.6896990740740737E-4</c:v>
                </c:pt>
                <c:pt idx="846">
                  <c:v>4.695833333333333E-4</c:v>
                </c:pt>
                <c:pt idx="847">
                  <c:v>4.7018518518518525E-4</c:v>
                </c:pt>
                <c:pt idx="848">
                  <c:v>4.7079861111111107E-4</c:v>
                </c:pt>
                <c:pt idx="849">
                  <c:v>4.7142361111111121E-4</c:v>
                </c:pt>
                <c:pt idx="850">
                  <c:v>4.7203703703703703E-4</c:v>
                </c:pt>
                <c:pt idx="851">
                  <c:v>4.7265046296296297E-4</c:v>
                </c:pt>
                <c:pt idx="852">
                  <c:v>4.7326388888888879E-4</c:v>
                </c:pt>
                <c:pt idx="853">
                  <c:v>4.7388888888888876E-4</c:v>
                </c:pt>
                <c:pt idx="854">
                  <c:v>4.7450231481481475E-4</c:v>
                </c:pt>
                <c:pt idx="855">
                  <c:v>4.7511574074074058E-4</c:v>
                </c:pt>
                <c:pt idx="856">
                  <c:v>4.7572916666666656E-4</c:v>
                </c:pt>
                <c:pt idx="857">
                  <c:v>4.7633101851851851E-4</c:v>
                </c:pt>
                <c:pt idx="858">
                  <c:v>4.7695601851851848E-4</c:v>
                </c:pt>
                <c:pt idx="859">
                  <c:v>4.7758101851851851E-4</c:v>
                </c:pt>
                <c:pt idx="860">
                  <c:v>4.7819444444444434E-4</c:v>
                </c:pt>
                <c:pt idx="861">
                  <c:v>4.7881944444444447E-4</c:v>
                </c:pt>
                <c:pt idx="862">
                  <c:v>4.788425925925925E-4</c:v>
                </c:pt>
                <c:pt idx="863">
                  <c:v>4.7887731481481484E-4</c:v>
                </c:pt>
                <c:pt idx="864">
                  <c:v>4.7890046296296282E-4</c:v>
                </c:pt>
                <c:pt idx="865">
                  <c:v>4.7940972222222222E-4</c:v>
                </c:pt>
                <c:pt idx="866">
                  <c:v>4.800231481481481E-4</c:v>
                </c:pt>
                <c:pt idx="867">
                  <c:v>4.8065972222222222E-4</c:v>
                </c:pt>
                <c:pt idx="868">
                  <c:v>4.8126157407407406E-4</c:v>
                </c:pt>
                <c:pt idx="869">
                  <c:v>4.8189814814814818E-4</c:v>
                </c:pt>
                <c:pt idx="870">
                  <c:v>4.8248842592592587E-4</c:v>
                </c:pt>
                <c:pt idx="871">
                  <c:v>4.8309027777777776E-4</c:v>
                </c:pt>
                <c:pt idx="872">
                  <c:v>4.8372685185185172E-4</c:v>
                </c:pt>
                <c:pt idx="873">
                  <c:v>4.8435185185185175E-4</c:v>
                </c:pt>
                <c:pt idx="874">
                  <c:v>4.8496527777777768E-4</c:v>
                </c:pt>
                <c:pt idx="875">
                  <c:v>4.8555555555555553E-4</c:v>
                </c:pt>
                <c:pt idx="876">
                  <c:v>4.8616898148148152E-4</c:v>
                </c:pt>
                <c:pt idx="877">
                  <c:v>4.8681712962962958E-4</c:v>
                </c:pt>
                <c:pt idx="878">
                  <c:v>4.8743055555555557E-4</c:v>
                </c:pt>
                <c:pt idx="879">
                  <c:v>4.8804398148148139E-4</c:v>
                </c:pt>
                <c:pt idx="880">
                  <c:v>4.8862268518518515E-4</c:v>
                </c:pt>
                <c:pt idx="881">
                  <c:v>4.8924768518518512E-4</c:v>
                </c:pt>
                <c:pt idx="882">
                  <c:v>4.8986111111111094E-4</c:v>
                </c:pt>
                <c:pt idx="883">
                  <c:v>4.9047453703703688E-4</c:v>
                </c:pt>
                <c:pt idx="884">
                  <c:v>4.9107638888888888E-4</c:v>
                </c:pt>
                <c:pt idx="885">
                  <c:v>4.9111111111111111E-4</c:v>
                </c:pt>
                <c:pt idx="886">
                  <c:v>4.9114583333333334E-4</c:v>
                </c:pt>
                <c:pt idx="887">
                  <c:v>4.9118055555555558E-4</c:v>
                </c:pt>
                <c:pt idx="888">
                  <c:v>4.912152777777777E-4</c:v>
                </c:pt>
                <c:pt idx="889">
                  <c:v>4.9170138888888885E-4</c:v>
                </c:pt>
                <c:pt idx="890">
                  <c:v>4.9231481481481468E-4</c:v>
                </c:pt>
                <c:pt idx="891">
                  <c:v>4.9292824074074083E-4</c:v>
                </c:pt>
                <c:pt idx="892">
                  <c:v>4.9354166666666665E-4</c:v>
                </c:pt>
                <c:pt idx="893">
                  <c:v>4.9416666666666673E-4</c:v>
                </c:pt>
                <c:pt idx="894">
                  <c:v>4.9478009259259256E-4</c:v>
                </c:pt>
                <c:pt idx="895">
                  <c:v>4.953935185185186E-4</c:v>
                </c:pt>
                <c:pt idx="896">
                  <c:v>4.9599537037037027E-4</c:v>
                </c:pt>
                <c:pt idx="897">
                  <c:v>4.9662037037037036E-4</c:v>
                </c:pt>
                <c:pt idx="898">
                  <c:v>4.9723379629629618E-4</c:v>
                </c:pt>
                <c:pt idx="899">
                  <c:v>4.9784722222222212E-4</c:v>
                </c:pt>
                <c:pt idx="900">
                  <c:v>4.9846064814814816E-4</c:v>
                </c:pt>
                <c:pt idx="901">
                  <c:v>4.9908564814814802E-4</c:v>
                </c:pt>
                <c:pt idx="902">
                  <c:v>4.9968749999999991E-4</c:v>
                </c:pt>
                <c:pt idx="903">
                  <c:v>5.0030092592592606E-4</c:v>
                </c:pt>
                <c:pt idx="904">
                  <c:v>5.0091435185185189E-4</c:v>
                </c:pt>
                <c:pt idx="905">
                  <c:v>5.0153935185185186E-4</c:v>
                </c:pt>
                <c:pt idx="906">
                  <c:v>5.021527777777778E-4</c:v>
                </c:pt>
                <c:pt idx="907">
                  <c:v>5.0276620370370373E-4</c:v>
                </c:pt>
                <c:pt idx="908">
                  <c:v>5.0337962962962955E-4</c:v>
                </c:pt>
                <c:pt idx="909">
                  <c:v>5.0400462962962964E-4</c:v>
                </c:pt>
                <c:pt idx="910">
                  <c:v>5.0460648148148142E-4</c:v>
                </c:pt>
                <c:pt idx="911">
                  <c:v>5.0521990740740725E-4</c:v>
                </c:pt>
                <c:pt idx="912">
                  <c:v>5.058333333333334E-4</c:v>
                </c:pt>
                <c:pt idx="913">
                  <c:v>5.0644675925925922E-4</c:v>
                </c:pt>
                <c:pt idx="914">
                  <c:v>5.070717592592593E-4</c:v>
                </c:pt>
                <c:pt idx="915">
                  <c:v>5.0768518518518513E-4</c:v>
                </c:pt>
                <c:pt idx="916">
                  <c:v>5.0828703703703713E-4</c:v>
                </c:pt>
                <c:pt idx="917">
                  <c:v>5.0890046296296295E-4</c:v>
                </c:pt>
                <c:pt idx="918">
                  <c:v>5.0952546296296303E-4</c:v>
                </c:pt>
                <c:pt idx="919">
                  <c:v>5.1013888888888886E-4</c:v>
                </c:pt>
                <c:pt idx="920">
                  <c:v>5.1075231481481479E-4</c:v>
                </c:pt>
                <c:pt idx="921">
                  <c:v>5.1136574074074073E-4</c:v>
                </c:pt>
                <c:pt idx="922">
                  <c:v>5.119907407407407E-4</c:v>
                </c:pt>
                <c:pt idx="923">
                  <c:v>5.1260416666666652E-4</c:v>
                </c:pt>
                <c:pt idx="924">
                  <c:v>5.1320601851851852E-4</c:v>
                </c:pt>
                <c:pt idx="925">
                  <c:v>5.1381944444444446E-4</c:v>
                </c:pt>
                <c:pt idx="926">
                  <c:v>5.1444444444444443E-4</c:v>
                </c:pt>
                <c:pt idx="927">
                  <c:v>5.1505787037037026E-4</c:v>
                </c:pt>
                <c:pt idx="928">
                  <c:v>5.156712962962963E-4</c:v>
                </c:pt>
                <c:pt idx="929">
                  <c:v>5.1569444444444438E-4</c:v>
                </c:pt>
                <c:pt idx="930">
                  <c:v>5.1572916666666672E-4</c:v>
                </c:pt>
                <c:pt idx="931">
                  <c:v>5.1575231481481481E-4</c:v>
                </c:pt>
                <c:pt idx="932">
                  <c:v>5.1578703703703704E-4</c:v>
                </c:pt>
                <c:pt idx="933">
                  <c:v>5.1628472222222223E-4</c:v>
                </c:pt>
                <c:pt idx="934">
                  <c:v>5.1689814814814816E-4</c:v>
                </c:pt>
                <c:pt idx="935">
                  <c:v>5.1751157407407399E-4</c:v>
                </c:pt>
                <c:pt idx="936">
                  <c:v>5.1812500000000003E-4</c:v>
                </c:pt>
                <c:pt idx="937">
                  <c:v>5.1873842592592586E-4</c:v>
                </c:pt>
                <c:pt idx="938">
                  <c:v>5.1936342592592594E-4</c:v>
                </c:pt>
                <c:pt idx="939">
                  <c:v>5.1997685185185176E-4</c:v>
                </c:pt>
                <c:pt idx="940">
                  <c:v>5.205902777777777E-4</c:v>
                </c:pt>
                <c:pt idx="941">
                  <c:v>5.2120370370370352E-4</c:v>
                </c:pt>
                <c:pt idx="942">
                  <c:v>5.2181712962962967E-4</c:v>
                </c:pt>
                <c:pt idx="943">
                  <c:v>5.224305555555556E-4</c:v>
                </c:pt>
                <c:pt idx="944">
                  <c:v>5.2304398148148143E-4</c:v>
                </c:pt>
                <c:pt idx="945">
                  <c:v>5.2365740740740747E-4</c:v>
                </c:pt>
                <c:pt idx="946">
                  <c:v>5.2428240740740734E-4</c:v>
                </c:pt>
                <c:pt idx="947">
                  <c:v>5.2489583333333349E-4</c:v>
                </c:pt>
                <c:pt idx="948">
                  <c:v>5.2549768518518516E-4</c:v>
                </c:pt>
                <c:pt idx="949">
                  <c:v>5.2611111111111109E-4</c:v>
                </c:pt>
                <c:pt idx="950">
                  <c:v>5.2673611111111107E-4</c:v>
                </c:pt>
                <c:pt idx="951">
                  <c:v>5.27349537037037E-4</c:v>
                </c:pt>
                <c:pt idx="952">
                  <c:v>5.2796296296296283E-4</c:v>
                </c:pt>
                <c:pt idx="953">
                  <c:v>5.2857638888888887E-4</c:v>
                </c:pt>
                <c:pt idx="954">
                  <c:v>5.2918981481481469E-4</c:v>
                </c:pt>
                <c:pt idx="955">
                  <c:v>5.2980324074074073E-4</c:v>
                </c:pt>
                <c:pt idx="956">
                  <c:v>5.3041666666666656E-4</c:v>
                </c:pt>
                <c:pt idx="957">
                  <c:v>5.3103009259259271E-4</c:v>
                </c:pt>
                <c:pt idx="958">
                  <c:v>5.3165509259259257E-4</c:v>
                </c:pt>
                <c:pt idx="959">
                  <c:v>5.3226851851851862E-4</c:v>
                </c:pt>
                <c:pt idx="960">
                  <c:v>5.3288194444444444E-4</c:v>
                </c:pt>
                <c:pt idx="961">
                  <c:v>5.3349537037037037E-4</c:v>
                </c:pt>
                <c:pt idx="962">
                  <c:v>5.3504629629629616E-4</c:v>
                </c:pt>
                <c:pt idx="963">
                  <c:v>5.3504629629629616E-4</c:v>
                </c:pt>
              </c:numCache>
            </c:numRef>
          </c:cat>
          <c:val>
            <c:numRef>
              <c:f>'Trace postproc'!$AU$5:$AU$968</c:f>
              <c:numCache>
                <c:formatCode>#,##0</c:formatCode>
                <c:ptCount val="96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1073427</c:v>
                </c:pt>
                <c:pt idx="62">
                  <c:v>1073427</c:v>
                </c:pt>
                <c:pt idx="63">
                  <c:v>1073427</c:v>
                </c:pt>
                <c:pt idx="64">
                  <c:v>1073427</c:v>
                </c:pt>
                <c:pt idx="65">
                  <c:v>1073427</c:v>
                </c:pt>
                <c:pt idx="66">
                  <c:v>1073427</c:v>
                </c:pt>
                <c:pt idx="67">
                  <c:v>1073427</c:v>
                </c:pt>
                <c:pt idx="68">
                  <c:v>1073427</c:v>
                </c:pt>
                <c:pt idx="69">
                  <c:v>1073427</c:v>
                </c:pt>
                <c:pt idx="70">
                  <c:v>1073427</c:v>
                </c:pt>
                <c:pt idx="71">
                  <c:v>1073427</c:v>
                </c:pt>
                <c:pt idx="72">
                  <c:v>1073427</c:v>
                </c:pt>
                <c:pt idx="73">
                  <c:v>1073427</c:v>
                </c:pt>
                <c:pt idx="74">
                  <c:v>1073427</c:v>
                </c:pt>
                <c:pt idx="75">
                  <c:v>1073427</c:v>
                </c:pt>
                <c:pt idx="76">
                  <c:v>1073427</c:v>
                </c:pt>
                <c:pt idx="77">
                  <c:v>1073427</c:v>
                </c:pt>
                <c:pt idx="78">
                  <c:v>1073427</c:v>
                </c:pt>
                <c:pt idx="79">
                  <c:v>1073427</c:v>
                </c:pt>
                <c:pt idx="80">
                  <c:v>1073427</c:v>
                </c:pt>
                <c:pt idx="81">
                  <c:v>1073427</c:v>
                </c:pt>
                <c:pt idx="82">
                  <c:v>1073427</c:v>
                </c:pt>
                <c:pt idx="83">
                  <c:v>1073427</c:v>
                </c:pt>
                <c:pt idx="84">
                  <c:v>1073427</c:v>
                </c:pt>
                <c:pt idx="85">
                  <c:v>1073427</c:v>
                </c:pt>
                <c:pt idx="86">
                  <c:v>1073427</c:v>
                </c:pt>
                <c:pt idx="87">
                  <c:v>1073427</c:v>
                </c:pt>
                <c:pt idx="88">
                  <c:v>1073427</c:v>
                </c:pt>
                <c:pt idx="89">
                  <c:v>1073427</c:v>
                </c:pt>
                <c:pt idx="90">
                  <c:v>1073427</c:v>
                </c:pt>
                <c:pt idx="91">
                  <c:v>1073427</c:v>
                </c:pt>
                <c:pt idx="92">
                  <c:v>1073427</c:v>
                </c:pt>
                <c:pt idx="93">
                  <c:v>1073427</c:v>
                </c:pt>
                <c:pt idx="94">
                  <c:v>1073427</c:v>
                </c:pt>
                <c:pt idx="95">
                  <c:v>1073427</c:v>
                </c:pt>
                <c:pt idx="96">
                  <c:v>1073427</c:v>
                </c:pt>
                <c:pt idx="97">
                  <c:v>1073427</c:v>
                </c:pt>
                <c:pt idx="98">
                  <c:v>1073427</c:v>
                </c:pt>
                <c:pt idx="99">
                  <c:v>1073427</c:v>
                </c:pt>
                <c:pt idx="100">
                  <c:v>1073427</c:v>
                </c:pt>
                <c:pt idx="101">
                  <c:v>1073427</c:v>
                </c:pt>
                <c:pt idx="102">
                  <c:v>1073427</c:v>
                </c:pt>
                <c:pt idx="103">
                  <c:v>1073427</c:v>
                </c:pt>
                <c:pt idx="104">
                  <c:v>1073427</c:v>
                </c:pt>
                <c:pt idx="105">
                  <c:v>1073427</c:v>
                </c:pt>
                <c:pt idx="106">
                  <c:v>1073427</c:v>
                </c:pt>
                <c:pt idx="107">
                  <c:v>1073427</c:v>
                </c:pt>
                <c:pt idx="108">
                  <c:v>1073427</c:v>
                </c:pt>
                <c:pt idx="109">
                  <c:v>1073427</c:v>
                </c:pt>
                <c:pt idx="110">
                  <c:v>1073427</c:v>
                </c:pt>
                <c:pt idx="111">
                  <c:v>1073427</c:v>
                </c:pt>
                <c:pt idx="112">
                  <c:v>1073427</c:v>
                </c:pt>
                <c:pt idx="113">
                  <c:v>1073427</c:v>
                </c:pt>
                <c:pt idx="114">
                  <c:v>1073427</c:v>
                </c:pt>
                <c:pt idx="115">
                  <c:v>1073427</c:v>
                </c:pt>
                <c:pt idx="116">
                  <c:v>1073427</c:v>
                </c:pt>
                <c:pt idx="117">
                  <c:v>1073427</c:v>
                </c:pt>
                <c:pt idx="118">
                  <c:v>1073427</c:v>
                </c:pt>
                <c:pt idx="119">
                  <c:v>1073427</c:v>
                </c:pt>
                <c:pt idx="120">
                  <c:v>1073427</c:v>
                </c:pt>
                <c:pt idx="121">
                  <c:v>1073427</c:v>
                </c:pt>
                <c:pt idx="122">
                  <c:v>1073427</c:v>
                </c:pt>
                <c:pt idx="123">
                  <c:v>1073427</c:v>
                </c:pt>
                <c:pt idx="124">
                  <c:v>1073427</c:v>
                </c:pt>
                <c:pt idx="125">
                  <c:v>1073427</c:v>
                </c:pt>
                <c:pt idx="126">
                  <c:v>1073427</c:v>
                </c:pt>
                <c:pt idx="127">
                  <c:v>1073427</c:v>
                </c:pt>
                <c:pt idx="128">
                  <c:v>1073427</c:v>
                </c:pt>
                <c:pt idx="129">
                  <c:v>1073427</c:v>
                </c:pt>
                <c:pt idx="130">
                  <c:v>1073427</c:v>
                </c:pt>
                <c:pt idx="131">
                  <c:v>1073427</c:v>
                </c:pt>
                <c:pt idx="132">
                  <c:v>1073427</c:v>
                </c:pt>
                <c:pt idx="133">
                  <c:v>1073427</c:v>
                </c:pt>
                <c:pt idx="134">
                  <c:v>1073427</c:v>
                </c:pt>
                <c:pt idx="135">
                  <c:v>1073427</c:v>
                </c:pt>
                <c:pt idx="136">
                  <c:v>1073427</c:v>
                </c:pt>
                <c:pt idx="137">
                  <c:v>1073427</c:v>
                </c:pt>
                <c:pt idx="138">
                  <c:v>1073427</c:v>
                </c:pt>
                <c:pt idx="139">
                  <c:v>1073427</c:v>
                </c:pt>
                <c:pt idx="140">
                  <c:v>1073427</c:v>
                </c:pt>
                <c:pt idx="141">
                  <c:v>1073427</c:v>
                </c:pt>
                <c:pt idx="142">
                  <c:v>1073427</c:v>
                </c:pt>
                <c:pt idx="143">
                  <c:v>1073427</c:v>
                </c:pt>
                <c:pt idx="144">
                  <c:v>1073427</c:v>
                </c:pt>
                <c:pt idx="145">
                  <c:v>1073427</c:v>
                </c:pt>
                <c:pt idx="146">
                  <c:v>1073427</c:v>
                </c:pt>
                <c:pt idx="147">
                  <c:v>1073427</c:v>
                </c:pt>
                <c:pt idx="148">
                  <c:v>1073427</c:v>
                </c:pt>
                <c:pt idx="149">
                  <c:v>1073427</c:v>
                </c:pt>
                <c:pt idx="150">
                  <c:v>1073427</c:v>
                </c:pt>
                <c:pt idx="151">
                  <c:v>1073427</c:v>
                </c:pt>
                <c:pt idx="152">
                  <c:v>1073427</c:v>
                </c:pt>
                <c:pt idx="153">
                  <c:v>1073427</c:v>
                </c:pt>
                <c:pt idx="154">
                  <c:v>1073427</c:v>
                </c:pt>
                <c:pt idx="155">
                  <c:v>1073427</c:v>
                </c:pt>
                <c:pt idx="156">
                  <c:v>1073427</c:v>
                </c:pt>
                <c:pt idx="157">
                  <c:v>1073427</c:v>
                </c:pt>
                <c:pt idx="158">
                  <c:v>1073427</c:v>
                </c:pt>
                <c:pt idx="159">
                  <c:v>1073427</c:v>
                </c:pt>
                <c:pt idx="160">
                  <c:v>1073427</c:v>
                </c:pt>
                <c:pt idx="161">
                  <c:v>1073427</c:v>
                </c:pt>
                <c:pt idx="162">
                  <c:v>1073427</c:v>
                </c:pt>
                <c:pt idx="163">
                  <c:v>1073427</c:v>
                </c:pt>
                <c:pt idx="164">
                  <c:v>1073427</c:v>
                </c:pt>
                <c:pt idx="165">
                  <c:v>1073427</c:v>
                </c:pt>
                <c:pt idx="166">
                  <c:v>1073427</c:v>
                </c:pt>
                <c:pt idx="167">
                  <c:v>1073427</c:v>
                </c:pt>
                <c:pt idx="168">
                  <c:v>1073427</c:v>
                </c:pt>
                <c:pt idx="169">
                  <c:v>1073427</c:v>
                </c:pt>
                <c:pt idx="170">
                  <c:v>1073427</c:v>
                </c:pt>
                <c:pt idx="171">
                  <c:v>1073427</c:v>
                </c:pt>
                <c:pt idx="172">
                  <c:v>1073427</c:v>
                </c:pt>
                <c:pt idx="173">
                  <c:v>1073427</c:v>
                </c:pt>
                <c:pt idx="174">
                  <c:v>1073427</c:v>
                </c:pt>
                <c:pt idx="175">
                  <c:v>1073427</c:v>
                </c:pt>
                <c:pt idx="176">
                  <c:v>1073427</c:v>
                </c:pt>
                <c:pt idx="177">
                  <c:v>1073427</c:v>
                </c:pt>
                <c:pt idx="178">
                  <c:v>1073427</c:v>
                </c:pt>
                <c:pt idx="179">
                  <c:v>1073427</c:v>
                </c:pt>
                <c:pt idx="180">
                  <c:v>1073427</c:v>
                </c:pt>
                <c:pt idx="181">
                  <c:v>1073427</c:v>
                </c:pt>
                <c:pt idx="182">
                  <c:v>1073427</c:v>
                </c:pt>
                <c:pt idx="183">
                  <c:v>1073427</c:v>
                </c:pt>
                <c:pt idx="184">
                  <c:v>1073427</c:v>
                </c:pt>
                <c:pt idx="185">
                  <c:v>1073427</c:v>
                </c:pt>
                <c:pt idx="186">
                  <c:v>1073427</c:v>
                </c:pt>
                <c:pt idx="187">
                  <c:v>1073427</c:v>
                </c:pt>
                <c:pt idx="188">
                  <c:v>1073427</c:v>
                </c:pt>
                <c:pt idx="189">
                  <c:v>1073427</c:v>
                </c:pt>
                <c:pt idx="190">
                  <c:v>1073427</c:v>
                </c:pt>
                <c:pt idx="191">
                  <c:v>1073427</c:v>
                </c:pt>
                <c:pt idx="192">
                  <c:v>1073427</c:v>
                </c:pt>
                <c:pt idx="193">
                  <c:v>1073427</c:v>
                </c:pt>
                <c:pt idx="194">
                  <c:v>1073427</c:v>
                </c:pt>
                <c:pt idx="195">
                  <c:v>1073427</c:v>
                </c:pt>
                <c:pt idx="196">
                  <c:v>1073427</c:v>
                </c:pt>
                <c:pt idx="197">
                  <c:v>1073427</c:v>
                </c:pt>
                <c:pt idx="198">
                  <c:v>1073427</c:v>
                </c:pt>
                <c:pt idx="199">
                  <c:v>1073427</c:v>
                </c:pt>
                <c:pt idx="200">
                  <c:v>1073427</c:v>
                </c:pt>
                <c:pt idx="201">
                  <c:v>1073427</c:v>
                </c:pt>
                <c:pt idx="202">
                  <c:v>1073427</c:v>
                </c:pt>
                <c:pt idx="203">
                  <c:v>1073427</c:v>
                </c:pt>
                <c:pt idx="204">
                  <c:v>1073427</c:v>
                </c:pt>
                <c:pt idx="205">
                  <c:v>1073427</c:v>
                </c:pt>
                <c:pt idx="206">
                  <c:v>1073427</c:v>
                </c:pt>
                <c:pt idx="207">
                  <c:v>1073427</c:v>
                </c:pt>
                <c:pt idx="208">
                  <c:v>1073427</c:v>
                </c:pt>
                <c:pt idx="209">
                  <c:v>1073427</c:v>
                </c:pt>
                <c:pt idx="210">
                  <c:v>1073427</c:v>
                </c:pt>
                <c:pt idx="211">
                  <c:v>1073427</c:v>
                </c:pt>
                <c:pt idx="212">
                  <c:v>1073427</c:v>
                </c:pt>
                <c:pt idx="213">
                  <c:v>1073427</c:v>
                </c:pt>
                <c:pt idx="214">
                  <c:v>1073427</c:v>
                </c:pt>
                <c:pt idx="215">
                  <c:v>1073427</c:v>
                </c:pt>
                <c:pt idx="216">
                  <c:v>1073427</c:v>
                </c:pt>
                <c:pt idx="217">
                  <c:v>1073427</c:v>
                </c:pt>
                <c:pt idx="218">
                  <c:v>1073427</c:v>
                </c:pt>
                <c:pt idx="219">
                  <c:v>1073427</c:v>
                </c:pt>
                <c:pt idx="220">
                  <c:v>1073427</c:v>
                </c:pt>
                <c:pt idx="221">
                  <c:v>1073427</c:v>
                </c:pt>
                <c:pt idx="222">
                  <c:v>1073427</c:v>
                </c:pt>
                <c:pt idx="223">
                  <c:v>1073427</c:v>
                </c:pt>
                <c:pt idx="224">
                  <c:v>1073427</c:v>
                </c:pt>
                <c:pt idx="225">
                  <c:v>1073427</c:v>
                </c:pt>
                <c:pt idx="226">
                  <c:v>1073427</c:v>
                </c:pt>
                <c:pt idx="227">
                  <c:v>1073427</c:v>
                </c:pt>
                <c:pt idx="228">
                  <c:v>1073427</c:v>
                </c:pt>
                <c:pt idx="229">
                  <c:v>1073427</c:v>
                </c:pt>
                <c:pt idx="230">
                  <c:v>1073427</c:v>
                </c:pt>
                <c:pt idx="231">
                  <c:v>1073427</c:v>
                </c:pt>
                <c:pt idx="232">
                  <c:v>1073427</c:v>
                </c:pt>
                <c:pt idx="233">
                  <c:v>1073427</c:v>
                </c:pt>
                <c:pt idx="234">
                  <c:v>1073427</c:v>
                </c:pt>
                <c:pt idx="235">
                  <c:v>1073427</c:v>
                </c:pt>
                <c:pt idx="236">
                  <c:v>1073427</c:v>
                </c:pt>
                <c:pt idx="237">
                  <c:v>1073427</c:v>
                </c:pt>
                <c:pt idx="238">
                  <c:v>1073427</c:v>
                </c:pt>
                <c:pt idx="239">
                  <c:v>1073427</c:v>
                </c:pt>
                <c:pt idx="240">
                  <c:v>1073427</c:v>
                </c:pt>
                <c:pt idx="241">
                  <c:v>1073427</c:v>
                </c:pt>
                <c:pt idx="242">
                  <c:v>1073427</c:v>
                </c:pt>
                <c:pt idx="243">
                  <c:v>1073427</c:v>
                </c:pt>
                <c:pt idx="244">
                  <c:v>1073427</c:v>
                </c:pt>
                <c:pt idx="245">
                  <c:v>1073427</c:v>
                </c:pt>
                <c:pt idx="246">
                  <c:v>1073427</c:v>
                </c:pt>
                <c:pt idx="247">
                  <c:v>1073427</c:v>
                </c:pt>
                <c:pt idx="248">
                  <c:v>1073427</c:v>
                </c:pt>
                <c:pt idx="249">
                  <c:v>1073427</c:v>
                </c:pt>
                <c:pt idx="250">
                  <c:v>1073427</c:v>
                </c:pt>
                <c:pt idx="251">
                  <c:v>1073427</c:v>
                </c:pt>
                <c:pt idx="252">
                  <c:v>1073427</c:v>
                </c:pt>
                <c:pt idx="253">
                  <c:v>1073427</c:v>
                </c:pt>
                <c:pt idx="254">
                  <c:v>1073427</c:v>
                </c:pt>
                <c:pt idx="255">
                  <c:v>1073427</c:v>
                </c:pt>
                <c:pt idx="256">
                  <c:v>1073427</c:v>
                </c:pt>
                <c:pt idx="257">
                  <c:v>1073427</c:v>
                </c:pt>
                <c:pt idx="258">
                  <c:v>1073427</c:v>
                </c:pt>
                <c:pt idx="259">
                  <c:v>1073427</c:v>
                </c:pt>
                <c:pt idx="260">
                  <c:v>1073427</c:v>
                </c:pt>
                <c:pt idx="261">
                  <c:v>1073427</c:v>
                </c:pt>
                <c:pt idx="262">
                  <c:v>1073427</c:v>
                </c:pt>
                <c:pt idx="263">
                  <c:v>1073427</c:v>
                </c:pt>
                <c:pt idx="264">
                  <c:v>1073427</c:v>
                </c:pt>
                <c:pt idx="265">
                  <c:v>1073427</c:v>
                </c:pt>
                <c:pt idx="266">
                  <c:v>1073427</c:v>
                </c:pt>
                <c:pt idx="267">
                  <c:v>1073427</c:v>
                </c:pt>
                <c:pt idx="268">
                  <c:v>1073427</c:v>
                </c:pt>
                <c:pt idx="269">
                  <c:v>1073427</c:v>
                </c:pt>
                <c:pt idx="270">
                  <c:v>1073427</c:v>
                </c:pt>
                <c:pt idx="271">
                  <c:v>1073427</c:v>
                </c:pt>
                <c:pt idx="272">
                  <c:v>1073427</c:v>
                </c:pt>
                <c:pt idx="273">
                  <c:v>1073427</c:v>
                </c:pt>
                <c:pt idx="274">
                  <c:v>1073427</c:v>
                </c:pt>
                <c:pt idx="275">
                  <c:v>1073427</c:v>
                </c:pt>
                <c:pt idx="276">
                  <c:v>1073427</c:v>
                </c:pt>
                <c:pt idx="277">
                  <c:v>1073427</c:v>
                </c:pt>
                <c:pt idx="278">
                  <c:v>1073427</c:v>
                </c:pt>
                <c:pt idx="279">
                  <c:v>1073427</c:v>
                </c:pt>
                <c:pt idx="280">
                  <c:v>1073427</c:v>
                </c:pt>
                <c:pt idx="281">
                  <c:v>1073427</c:v>
                </c:pt>
                <c:pt idx="282">
                  <c:v>1073427</c:v>
                </c:pt>
                <c:pt idx="283">
                  <c:v>1073427</c:v>
                </c:pt>
                <c:pt idx="284">
                  <c:v>1073427</c:v>
                </c:pt>
                <c:pt idx="285">
                  <c:v>1073427</c:v>
                </c:pt>
                <c:pt idx="286">
                  <c:v>1073427</c:v>
                </c:pt>
                <c:pt idx="287">
                  <c:v>1073427</c:v>
                </c:pt>
                <c:pt idx="288">
                  <c:v>1073427</c:v>
                </c:pt>
                <c:pt idx="289">
                  <c:v>1073427</c:v>
                </c:pt>
                <c:pt idx="290">
                  <c:v>1073427</c:v>
                </c:pt>
                <c:pt idx="291">
                  <c:v>1073427</c:v>
                </c:pt>
                <c:pt idx="292">
                  <c:v>1073427</c:v>
                </c:pt>
                <c:pt idx="293">
                  <c:v>1073427</c:v>
                </c:pt>
                <c:pt idx="294">
                  <c:v>1073427</c:v>
                </c:pt>
                <c:pt idx="295">
                  <c:v>1073427</c:v>
                </c:pt>
                <c:pt idx="296">
                  <c:v>1073427</c:v>
                </c:pt>
                <c:pt idx="297">
                  <c:v>1073427</c:v>
                </c:pt>
                <c:pt idx="298">
                  <c:v>1073427</c:v>
                </c:pt>
                <c:pt idx="299">
                  <c:v>1073427</c:v>
                </c:pt>
                <c:pt idx="300">
                  <c:v>1073427</c:v>
                </c:pt>
                <c:pt idx="301">
                  <c:v>1073427</c:v>
                </c:pt>
                <c:pt idx="302">
                  <c:v>1073427</c:v>
                </c:pt>
                <c:pt idx="303">
                  <c:v>1073427</c:v>
                </c:pt>
                <c:pt idx="304">
                  <c:v>1073427</c:v>
                </c:pt>
                <c:pt idx="305">
                  <c:v>1073427</c:v>
                </c:pt>
                <c:pt idx="306">
                  <c:v>1073427</c:v>
                </c:pt>
                <c:pt idx="307">
                  <c:v>1073427</c:v>
                </c:pt>
                <c:pt idx="308">
                  <c:v>1073427</c:v>
                </c:pt>
                <c:pt idx="309">
                  <c:v>1073427</c:v>
                </c:pt>
                <c:pt idx="310">
                  <c:v>1073427</c:v>
                </c:pt>
                <c:pt idx="311">
                  <c:v>1073427</c:v>
                </c:pt>
                <c:pt idx="312">
                  <c:v>1073427</c:v>
                </c:pt>
                <c:pt idx="313">
                  <c:v>1073427</c:v>
                </c:pt>
                <c:pt idx="314">
                  <c:v>1073427</c:v>
                </c:pt>
                <c:pt idx="315">
                  <c:v>1073427</c:v>
                </c:pt>
                <c:pt idx="316">
                  <c:v>1073427</c:v>
                </c:pt>
                <c:pt idx="317">
                  <c:v>1073427</c:v>
                </c:pt>
                <c:pt idx="318">
                  <c:v>1073427</c:v>
                </c:pt>
                <c:pt idx="319">
                  <c:v>1073427</c:v>
                </c:pt>
                <c:pt idx="320">
                  <c:v>1073427</c:v>
                </c:pt>
                <c:pt idx="321">
                  <c:v>1073427</c:v>
                </c:pt>
                <c:pt idx="322">
                  <c:v>1073427</c:v>
                </c:pt>
                <c:pt idx="323">
                  <c:v>1073427</c:v>
                </c:pt>
                <c:pt idx="324">
                  <c:v>1073427</c:v>
                </c:pt>
                <c:pt idx="325">
                  <c:v>1073427</c:v>
                </c:pt>
                <c:pt idx="326">
                  <c:v>1073427</c:v>
                </c:pt>
                <c:pt idx="327">
                  <c:v>1073427</c:v>
                </c:pt>
                <c:pt idx="328">
                  <c:v>1073427</c:v>
                </c:pt>
                <c:pt idx="329">
                  <c:v>1073427</c:v>
                </c:pt>
                <c:pt idx="330">
                  <c:v>1073427</c:v>
                </c:pt>
                <c:pt idx="331">
                  <c:v>1073427</c:v>
                </c:pt>
                <c:pt idx="332">
                  <c:v>1073427</c:v>
                </c:pt>
                <c:pt idx="333">
                  <c:v>1073427</c:v>
                </c:pt>
                <c:pt idx="334">
                  <c:v>1073427</c:v>
                </c:pt>
                <c:pt idx="335">
                  <c:v>1073427</c:v>
                </c:pt>
                <c:pt idx="336">
                  <c:v>1073427</c:v>
                </c:pt>
                <c:pt idx="337">
                  <c:v>1073427</c:v>
                </c:pt>
                <c:pt idx="338">
                  <c:v>1073427</c:v>
                </c:pt>
                <c:pt idx="339">
                  <c:v>1073427</c:v>
                </c:pt>
                <c:pt idx="340">
                  <c:v>1073427</c:v>
                </c:pt>
                <c:pt idx="341">
                  <c:v>1073427</c:v>
                </c:pt>
                <c:pt idx="342">
                  <c:v>1073427</c:v>
                </c:pt>
                <c:pt idx="343">
                  <c:v>1073427</c:v>
                </c:pt>
                <c:pt idx="344">
                  <c:v>1073427</c:v>
                </c:pt>
                <c:pt idx="345">
                  <c:v>1073427</c:v>
                </c:pt>
                <c:pt idx="346">
                  <c:v>1073427</c:v>
                </c:pt>
                <c:pt idx="347">
                  <c:v>1073427</c:v>
                </c:pt>
                <c:pt idx="348">
                  <c:v>1073427</c:v>
                </c:pt>
                <c:pt idx="349">
                  <c:v>1073427</c:v>
                </c:pt>
                <c:pt idx="350">
                  <c:v>1073427</c:v>
                </c:pt>
                <c:pt idx="351">
                  <c:v>1073427</c:v>
                </c:pt>
                <c:pt idx="352">
                  <c:v>1073427</c:v>
                </c:pt>
                <c:pt idx="353">
                  <c:v>1073427</c:v>
                </c:pt>
                <c:pt idx="354">
                  <c:v>1073427</c:v>
                </c:pt>
                <c:pt idx="355">
                  <c:v>1073427</c:v>
                </c:pt>
                <c:pt idx="356">
                  <c:v>1073427</c:v>
                </c:pt>
                <c:pt idx="357">
                  <c:v>1073427</c:v>
                </c:pt>
                <c:pt idx="358">
                  <c:v>1073427</c:v>
                </c:pt>
                <c:pt idx="359">
                  <c:v>1073427</c:v>
                </c:pt>
                <c:pt idx="360">
                  <c:v>1073427</c:v>
                </c:pt>
                <c:pt idx="361">
                  <c:v>1073427</c:v>
                </c:pt>
                <c:pt idx="362">
                  <c:v>1073427</c:v>
                </c:pt>
                <c:pt idx="363">
                  <c:v>1073427</c:v>
                </c:pt>
                <c:pt idx="364">
                  <c:v>1073427</c:v>
                </c:pt>
                <c:pt idx="365">
                  <c:v>1073427</c:v>
                </c:pt>
                <c:pt idx="366">
                  <c:v>1073427</c:v>
                </c:pt>
                <c:pt idx="367">
                  <c:v>1073427</c:v>
                </c:pt>
                <c:pt idx="368">
                  <c:v>1073427</c:v>
                </c:pt>
                <c:pt idx="369">
                  <c:v>1073427</c:v>
                </c:pt>
                <c:pt idx="370">
                  <c:v>1073427</c:v>
                </c:pt>
                <c:pt idx="371">
                  <c:v>1073427</c:v>
                </c:pt>
                <c:pt idx="372">
                  <c:v>1073427</c:v>
                </c:pt>
                <c:pt idx="373">
                  <c:v>1073427</c:v>
                </c:pt>
                <c:pt idx="374">
                  <c:v>1073427</c:v>
                </c:pt>
                <c:pt idx="375">
                  <c:v>1073427</c:v>
                </c:pt>
                <c:pt idx="376">
                  <c:v>1073427</c:v>
                </c:pt>
                <c:pt idx="377">
                  <c:v>1073427</c:v>
                </c:pt>
                <c:pt idx="378">
                  <c:v>1073427</c:v>
                </c:pt>
                <c:pt idx="379">
                  <c:v>1073427</c:v>
                </c:pt>
                <c:pt idx="380">
                  <c:v>1073427</c:v>
                </c:pt>
                <c:pt idx="381">
                  <c:v>1073427</c:v>
                </c:pt>
                <c:pt idx="382">
                  <c:v>1073427</c:v>
                </c:pt>
                <c:pt idx="383">
                  <c:v>1073427</c:v>
                </c:pt>
                <c:pt idx="384">
                  <c:v>1073427</c:v>
                </c:pt>
                <c:pt idx="385">
                  <c:v>1073427</c:v>
                </c:pt>
                <c:pt idx="386">
                  <c:v>1073427</c:v>
                </c:pt>
                <c:pt idx="387">
                  <c:v>1073427</c:v>
                </c:pt>
                <c:pt idx="388">
                  <c:v>1073427</c:v>
                </c:pt>
                <c:pt idx="389">
                  <c:v>1073427</c:v>
                </c:pt>
                <c:pt idx="390">
                  <c:v>1073427</c:v>
                </c:pt>
                <c:pt idx="391">
                  <c:v>1073427</c:v>
                </c:pt>
                <c:pt idx="392">
                  <c:v>1073427</c:v>
                </c:pt>
                <c:pt idx="393">
                  <c:v>1073427</c:v>
                </c:pt>
                <c:pt idx="394">
                  <c:v>1073427</c:v>
                </c:pt>
                <c:pt idx="395">
                  <c:v>1073427</c:v>
                </c:pt>
                <c:pt idx="396">
                  <c:v>1073427</c:v>
                </c:pt>
                <c:pt idx="397">
                  <c:v>1073427</c:v>
                </c:pt>
                <c:pt idx="398">
                  <c:v>1073427</c:v>
                </c:pt>
                <c:pt idx="399">
                  <c:v>1073427</c:v>
                </c:pt>
                <c:pt idx="400">
                  <c:v>1073427</c:v>
                </c:pt>
                <c:pt idx="401">
                  <c:v>1073427</c:v>
                </c:pt>
                <c:pt idx="402">
                  <c:v>1073427</c:v>
                </c:pt>
                <c:pt idx="403">
                  <c:v>1073427</c:v>
                </c:pt>
                <c:pt idx="404">
                  <c:v>1073427</c:v>
                </c:pt>
                <c:pt idx="405">
                  <c:v>1073427</c:v>
                </c:pt>
                <c:pt idx="406">
                  <c:v>1073427</c:v>
                </c:pt>
                <c:pt idx="407">
                  <c:v>1073427</c:v>
                </c:pt>
                <c:pt idx="408">
                  <c:v>1073427</c:v>
                </c:pt>
                <c:pt idx="409">
                  <c:v>1073427</c:v>
                </c:pt>
                <c:pt idx="410">
                  <c:v>1073427</c:v>
                </c:pt>
                <c:pt idx="411">
                  <c:v>1073427</c:v>
                </c:pt>
                <c:pt idx="412">
                  <c:v>1073427</c:v>
                </c:pt>
                <c:pt idx="413">
                  <c:v>1073427</c:v>
                </c:pt>
                <c:pt idx="414">
                  <c:v>1073427</c:v>
                </c:pt>
                <c:pt idx="415">
                  <c:v>1073427</c:v>
                </c:pt>
                <c:pt idx="416">
                  <c:v>1073427</c:v>
                </c:pt>
                <c:pt idx="417">
                  <c:v>1073427</c:v>
                </c:pt>
                <c:pt idx="418">
                  <c:v>1073427</c:v>
                </c:pt>
                <c:pt idx="419">
                  <c:v>1073427</c:v>
                </c:pt>
                <c:pt idx="420">
                  <c:v>1073427</c:v>
                </c:pt>
                <c:pt idx="421">
                  <c:v>1073427</c:v>
                </c:pt>
                <c:pt idx="422">
                  <c:v>1073427</c:v>
                </c:pt>
                <c:pt idx="423">
                  <c:v>1073427</c:v>
                </c:pt>
                <c:pt idx="424">
                  <c:v>1073427</c:v>
                </c:pt>
                <c:pt idx="425">
                  <c:v>1073427</c:v>
                </c:pt>
                <c:pt idx="426">
                  <c:v>1073427</c:v>
                </c:pt>
                <c:pt idx="427">
                  <c:v>1073427</c:v>
                </c:pt>
                <c:pt idx="428">
                  <c:v>1073427</c:v>
                </c:pt>
                <c:pt idx="429">
                  <c:v>1073427</c:v>
                </c:pt>
                <c:pt idx="430">
                  <c:v>1073427</c:v>
                </c:pt>
                <c:pt idx="431">
                  <c:v>1073427</c:v>
                </c:pt>
                <c:pt idx="432">
                  <c:v>1073427</c:v>
                </c:pt>
                <c:pt idx="433">
                  <c:v>1073427</c:v>
                </c:pt>
                <c:pt idx="434">
                  <c:v>1073427</c:v>
                </c:pt>
                <c:pt idx="435">
                  <c:v>1073427</c:v>
                </c:pt>
                <c:pt idx="436">
                  <c:v>1073427</c:v>
                </c:pt>
                <c:pt idx="437">
                  <c:v>1073427</c:v>
                </c:pt>
                <c:pt idx="438">
                  <c:v>1073427</c:v>
                </c:pt>
                <c:pt idx="439">
                  <c:v>1073427</c:v>
                </c:pt>
                <c:pt idx="440">
                  <c:v>1073427</c:v>
                </c:pt>
                <c:pt idx="441">
                  <c:v>1073427</c:v>
                </c:pt>
                <c:pt idx="442">
                  <c:v>1073427</c:v>
                </c:pt>
                <c:pt idx="443">
                  <c:v>1073427</c:v>
                </c:pt>
                <c:pt idx="444">
                  <c:v>1073427</c:v>
                </c:pt>
                <c:pt idx="445">
                  <c:v>1073427</c:v>
                </c:pt>
                <c:pt idx="446">
                  <c:v>1073427</c:v>
                </c:pt>
                <c:pt idx="447">
                  <c:v>1073427</c:v>
                </c:pt>
                <c:pt idx="448">
                  <c:v>1073427</c:v>
                </c:pt>
                <c:pt idx="449">
                  <c:v>1073427</c:v>
                </c:pt>
                <c:pt idx="450">
                  <c:v>1073427</c:v>
                </c:pt>
                <c:pt idx="451">
                  <c:v>1073427</c:v>
                </c:pt>
                <c:pt idx="452">
                  <c:v>1073427</c:v>
                </c:pt>
                <c:pt idx="453">
                  <c:v>1073427</c:v>
                </c:pt>
                <c:pt idx="454">
                  <c:v>1073427</c:v>
                </c:pt>
                <c:pt idx="455">
                  <c:v>1073427</c:v>
                </c:pt>
                <c:pt idx="456">
                  <c:v>1073427</c:v>
                </c:pt>
                <c:pt idx="457">
                  <c:v>1073427</c:v>
                </c:pt>
                <c:pt idx="458">
                  <c:v>1073427</c:v>
                </c:pt>
                <c:pt idx="459">
                  <c:v>1073427</c:v>
                </c:pt>
                <c:pt idx="460">
                  <c:v>1073427</c:v>
                </c:pt>
                <c:pt idx="461">
                  <c:v>1073427</c:v>
                </c:pt>
                <c:pt idx="462">
                  <c:v>1073427</c:v>
                </c:pt>
                <c:pt idx="463">
                  <c:v>1073427</c:v>
                </c:pt>
                <c:pt idx="464">
                  <c:v>1073427</c:v>
                </c:pt>
                <c:pt idx="465">
                  <c:v>1073427</c:v>
                </c:pt>
                <c:pt idx="466">
                  <c:v>1073427</c:v>
                </c:pt>
                <c:pt idx="467">
                  <c:v>1073427</c:v>
                </c:pt>
                <c:pt idx="468">
                  <c:v>1073427</c:v>
                </c:pt>
                <c:pt idx="469">
                  <c:v>1073427</c:v>
                </c:pt>
                <c:pt idx="470">
                  <c:v>1073427</c:v>
                </c:pt>
                <c:pt idx="471">
                  <c:v>1073427</c:v>
                </c:pt>
                <c:pt idx="472">
                  <c:v>1073427</c:v>
                </c:pt>
                <c:pt idx="473">
                  <c:v>1073427</c:v>
                </c:pt>
                <c:pt idx="474">
                  <c:v>1073427</c:v>
                </c:pt>
                <c:pt idx="475">
                  <c:v>1073427</c:v>
                </c:pt>
                <c:pt idx="476">
                  <c:v>1073427</c:v>
                </c:pt>
                <c:pt idx="477">
                  <c:v>1073427</c:v>
                </c:pt>
                <c:pt idx="478">
                  <c:v>1073427</c:v>
                </c:pt>
                <c:pt idx="479">
                  <c:v>1073427</c:v>
                </c:pt>
                <c:pt idx="480">
                  <c:v>1073427</c:v>
                </c:pt>
                <c:pt idx="481">
                  <c:v>1073427</c:v>
                </c:pt>
                <c:pt idx="482">
                  <c:v>1073427</c:v>
                </c:pt>
                <c:pt idx="483">
                  <c:v>1073427</c:v>
                </c:pt>
                <c:pt idx="484">
                  <c:v>1073427</c:v>
                </c:pt>
                <c:pt idx="485">
                  <c:v>1073427</c:v>
                </c:pt>
                <c:pt idx="486">
                  <c:v>1073427</c:v>
                </c:pt>
                <c:pt idx="487">
                  <c:v>1073427</c:v>
                </c:pt>
                <c:pt idx="488">
                  <c:v>1073427</c:v>
                </c:pt>
                <c:pt idx="489">
                  <c:v>1073427</c:v>
                </c:pt>
                <c:pt idx="490">
                  <c:v>1073427</c:v>
                </c:pt>
                <c:pt idx="491">
                  <c:v>1073427</c:v>
                </c:pt>
                <c:pt idx="492">
                  <c:v>1073427</c:v>
                </c:pt>
                <c:pt idx="493">
                  <c:v>1073427</c:v>
                </c:pt>
                <c:pt idx="494">
                  <c:v>1073427</c:v>
                </c:pt>
                <c:pt idx="495">
                  <c:v>1073427</c:v>
                </c:pt>
                <c:pt idx="496">
                  <c:v>1073427</c:v>
                </c:pt>
                <c:pt idx="497">
                  <c:v>1073427</c:v>
                </c:pt>
                <c:pt idx="498">
                  <c:v>1073427</c:v>
                </c:pt>
                <c:pt idx="499">
                  <c:v>1073427</c:v>
                </c:pt>
                <c:pt idx="500">
                  <c:v>1073427</c:v>
                </c:pt>
                <c:pt idx="501">
                  <c:v>1073427</c:v>
                </c:pt>
                <c:pt idx="502">
                  <c:v>1073427</c:v>
                </c:pt>
                <c:pt idx="503">
                  <c:v>1073427</c:v>
                </c:pt>
                <c:pt idx="504">
                  <c:v>1073427</c:v>
                </c:pt>
                <c:pt idx="505">
                  <c:v>1073427</c:v>
                </c:pt>
                <c:pt idx="506">
                  <c:v>1073427</c:v>
                </c:pt>
                <c:pt idx="507">
                  <c:v>1073427</c:v>
                </c:pt>
                <c:pt idx="508">
                  <c:v>1073427</c:v>
                </c:pt>
                <c:pt idx="509">
                  <c:v>1073427</c:v>
                </c:pt>
                <c:pt idx="510">
                  <c:v>1073427</c:v>
                </c:pt>
                <c:pt idx="511">
                  <c:v>1073427</c:v>
                </c:pt>
                <c:pt idx="512">
                  <c:v>1073427</c:v>
                </c:pt>
                <c:pt idx="513">
                  <c:v>1073427</c:v>
                </c:pt>
                <c:pt idx="514">
                  <c:v>1073427</c:v>
                </c:pt>
                <c:pt idx="515">
                  <c:v>1073427</c:v>
                </c:pt>
                <c:pt idx="516">
                  <c:v>1073427</c:v>
                </c:pt>
                <c:pt idx="517">
                  <c:v>1073427</c:v>
                </c:pt>
                <c:pt idx="518">
                  <c:v>1073427</c:v>
                </c:pt>
                <c:pt idx="519">
                  <c:v>1073427</c:v>
                </c:pt>
                <c:pt idx="520">
                  <c:v>1073427</c:v>
                </c:pt>
                <c:pt idx="521">
                  <c:v>1073427</c:v>
                </c:pt>
                <c:pt idx="522">
                  <c:v>1073427</c:v>
                </c:pt>
                <c:pt idx="523">
                  <c:v>1073427</c:v>
                </c:pt>
                <c:pt idx="524">
                  <c:v>1073427</c:v>
                </c:pt>
                <c:pt idx="525">
                  <c:v>1073427</c:v>
                </c:pt>
                <c:pt idx="526">
                  <c:v>1073427</c:v>
                </c:pt>
                <c:pt idx="527">
                  <c:v>1073427</c:v>
                </c:pt>
                <c:pt idx="528">
                  <c:v>1073427</c:v>
                </c:pt>
                <c:pt idx="529">
                  <c:v>1073427</c:v>
                </c:pt>
                <c:pt idx="530">
                  <c:v>1073427</c:v>
                </c:pt>
                <c:pt idx="531">
                  <c:v>1073427</c:v>
                </c:pt>
                <c:pt idx="532">
                  <c:v>1073427</c:v>
                </c:pt>
                <c:pt idx="533">
                  <c:v>1073427</c:v>
                </c:pt>
                <c:pt idx="534">
                  <c:v>1073427</c:v>
                </c:pt>
                <c:pt idx="535">
                  <c:v>1073427</c:v>
                </c:pt>
                <c:pt idx="536">
                  <c:v>1073427</c:v>
                </c:pt>
                <c:pt idx="537">
                  <c:v>1073427</c:v>
                </c:pt>
                <c:pt idx="538">
                  <c:v>1073427</c:v>
                </c:pt>
                <c:pt idx="539">
                  <c:v>1073427</c:v>
                </c:pt>
                <c:pt idx="540">
                  <c:v>1073427</c:v>
                </c:pt>
                <c:pt idx="541">
                  <c:v>1073427</c:v>
                </c:pt>
                <c:pt idx="542">
                  <c:v>1073427</c:v>
                </c:pt>
                <c:pt idx="543">
                  <c:v>1073427</c:v>
                </c:pt>
                <c:pt idx="544">
                  <c:v>1073427</c:v>
                </c:pt>
                <c:pt idx="545">
                  <c:v>1073427</c:v>
                </c:pt>
                <c:pt idx="546">
                  <c:v>1073427</c:v>
                </c:pt>
                <c:pt idx="547">
                  <c:v>1073427</c:v>
                </c:pt>
                <c:pt idx="548">
                  <c:v>1073427</c:v>
                </c:pt>
                <c:pt idx="549">
                  <c:v>1073427</c:v>
                </c:pt>
                <c:pt idx="550">
                  <c:v>1073427</c:v>
                </c:pt>
                <c:pt idx="551">
                  <c:v>1073427</c:v>
                </c:pt>
                <c:pt idx="552">
                  <c:v>1073427</c:v>
                </c:pt>
                <c:pt idx="553">
                  <c:v>1073427</c:v>
                </c:pt>
                <c:pt idx="554">
                  <c:v>1073427</c:v>
                </c:pt>
                <c:pt idx="555">
                  <c:v>1073427</c:v>
                </c:pt>
                <c:pt idx="556">
                  <c:v>1073427</c:v>
                </c:pt>
                <c:pt idx="557">
                  <c:v>1073427</c:v>
                </c:pt>
                <c:pt idx="558">
                  <c:v>1073427</c:v>
                </c:pt>
                <c:pt idx="559">
                  <c:v>1073427</c:v>
                </c:pt>
                <c:pt idx="560">
                  <c:v>1073427</c:v>
                </c:pt>
                <c:pt idx="561">
                  <c:v>1073427</c:v>
                </c:pt>
                <c:pt idx="562">
                  <c:v>1073427</c:v>
                </c:pt>
                <c:pt idx="563">
                  <c:v>1073427</c:v>
                </c:pt>
                <c:pt idx="564">
                  <c:v>1073427</c:v>
                </c:pt>
                <c:pt idx="565">
                  <c:v>1073427</c:v>
                </c:pt>
                <c:pt idx="566">
                  <c:v>1073427</c:v>
                </c:pt>
                <c:pt idx="567">
                  <c:v>1073427</c:v>
                </c:pt>
                <c:pt idx="568">
                  <c:v>1073427</c:v>
                </c:pt>
                <c:pt idx="569">
                  <c:v>1073427</c:v>
                </c:pt>
                <c:pt idx="570">
                  <c:v>1073427</c:v>
                </c:pt>
                <c:pt idx="571">
                  <c:v>1073427</c:v>
                </c:pt>
                <c:pt idx="572">
                  <c:v>1073427</c:v>
                </c:pt>
                <c:pt idx="573">
                  <c:v>1073427</c:v>
                </c:pt>
                <c:pt idx="574">
                  <c:v>1073427</c:v>
                </c:pt>
                <c:pt idx="575">
                  <c:v>1073427</c:v>
                </c:pt>
                <c:pt idx="576">
                  <c:v>1073427</c:v>
                </c:pt>
                <c:pt idx="577">
                  <c:v>1073427</c:v>
                </c:pt>
                <c:pt idx="578">
                  <c:v>1073427</c:v>
                </c:pt>
                <c:pt idx="579">
                  <c:v>1073427</c:v>
                </c:pt>
                <c:pt idx="580">
                  <c:v>1073427</c:v>
                </c:pt>
                <c:pt idx="581">
                  <c:v>1073427</c:v>
                </c:pt>
                <c:pt idx="582">
                  <c:v>1073427</c:v>
                </c:pt>
                <c:pt idx="583">
                  <c:v>1073427</c:v>
                </c:pt>
                <c:pt idx="584">
                  <c:v>1073427</c:v>
                </c:pt>
                <c:pt idx="585">
                  <c:v>1073427</c:v>
                </c:pt>
                <c:pt idx="586">
                  <c:v>1073427</c:v>
                </c:pt>
                <c:pt idx="587">
                  <c:v>1073427</c:v>
                </c:pt>
                <c:pt idx="588">
                  <c:v>1073427</c:v>
                </c:pt>
                <c:pt idx="589">
                  <c:v>1073427</c:v>
                </c:pt>
                <c:pt idx="590">
                  <c:v>1073427</c:v>
                </c:pt>
                <c:pt idx="591">
                  <c:v>1073427</c:v>
                </c:pt>
                <c:pt idx="592">
                  <c:v>1073427</c:v>
                </c:pt>
                <c:pt idx="593">
                  <c:v>1073427</c:v>
                </c:pt>
                <c:pt idx="594">
                  <c:v>1073427</c:v>
                </c:pt>
                <c:pt idx="595">
                  <c:v>1073427</c:v>
                </c:pt>
                <c:pt idx="596">
                  <c:v>1073427</c:v>
                </c:pt>
                <c:pt idx="597">
                  <c:v>1073427</c:v>
                </c:pt>
                <c:pt idx="598">
                  <c:v>1073427</c:v>
                </c:pt>
                <c:pt idx="599">
                  <c:v>1073427</c:v>
                </c:pt>
                <c:pt idx="600">
                  <c:v>1073427</c:v>
                </c:pt>
                <c:pt idx="601">
                  <c:v>1073427</c:v>
                </c:pt>
                <c:pt idx="602">
                  <c:v>1073427</c:v>
                </c:pt>
                <c:pt idx="603">
                  <c:v>1073427</c:v>
                </c:pt>
                <c:pt idx="604">
                  <c:v>1073427</c:v>
                </c:pt>
                <c:pt idx="605">
                  <c:v>1073427</c:v>
                </c:pt>
                <c:pt idx="606">
                  <c:v>1073427</c:v>
                </c:pt>
                <c:pt idx="607">
                  <c:v>1073427</c:v>
                </c:pt>
                <c:pt idx="608">
                  <c:v>1073427</c:v>
                </c:pt>
                <c:pt idx="609">
                  <c:v>1073427</c:v>
                </c:pt>
                <c:pt idx="610">
                  <c:v>1073427</c:v>
                </c:pt>
                <c:pt idx="611">
                  <c:v>1073427</c:v>
                </c:pt>
                <c:pt idx="612">
                  <c:v>1073427</c:v>
                </c:pt>
                <c:pt idx="613">
                  <c:v>1073427</c:v>
                </c:pt>
                <c:pt idx="614">
                  <c:v>1073427</c:v>
                </c:pt>
                <c:pt idx="615">
                  <c:v>1073427</c:v>
                </c:pt>
                <c:pt idx="616">
                  <c:v>1073427</c:v>
                </c:pt>
                <c:pt idx="617">
                  <c:v>1073427</c:v>
                </c:pt>
                <c:pt idx="618">
                  <c:v>1073427</c:v>
                </c:pt>
                <c:pt idx="619">
                  <c:v>1073427</c:v>
                </c:pt>
                <c:pt idx="620">
                  <c:v>1073427</c:v>
                </c:pt>
                <c:pt idx="621">
                  <c:v>1073427</c:v>
                </c:pt>
                <c:pt idx="622">
                  <c:v>1073427</c:v>
                </c:pt>
                <c:pt idx="623">
                  <c:v>1073427</c:v>
                </c:pt>
                <c:pt idx="624">
                  <c:v>1073427</c:v>
                </c:pt>
                <c:pt idx="625">
                  <c:v>1073427</c:v>
                </c:pt>
                <c:pt idx="626">
                  <c:v>1073427</c:v>
                </c:pt>
                <c:pt idx="627">
                  <c:v>1073427</c:v>
                </c:pt>
                <c:pt idx="628">
                  <c:v>1073427</c:v>
                </c:pt>
                <c:pt idx="629">
                  <c:v>1073427</c:v>
                </c:pt>
                <c:pt idx="630">
                  <c:v>1073427</c:v>
                </c:pt>
                <c:pt idx="631">
                  <c:v>1073427</c:v>
                </c:pt>
                <c:pt idx="632">
                  <c:v>1073427</c:v>
                </c:pt>
                <c:pt idx="633">
                  <c:v>1073427</c:v>
                </c:pt>
                <c:pt idx="634">
                  <c:v>1073427</c:v>
                </c:pt>
                <c:pt idx="635">
                  <c:v>1073427</c:v>
                </c:pt>
                <c:pt idx="636">
                  <c:v>1073427</c:v>
                </c:pt>
                <c:pt idx="637">
                  <c:v>1073427</c:v>
                </c:pt>
                <c:pt idx="638">
                  <c:v>1073427</c:v>
                </c:pt>
                <c:pt idx="639">
                  <c:v>1073427</c:v>
                </c:pt>
                <c:pt idx="640">
                  <c:v>1073427</c:v>
                </c:pt>
                <c:pt idx="641">
                  <c:v>1073427</c:v>
                </c:pt>
                <c:pt idx="642">
                  <c:v>1073427</c:v>
                </c:pt>
                <c:pt idx="643">
                  <c:v>1073427</c:v>
                </c:pt>
                <c:pt idx="644">
                  <c:v>1073427</c:v>
                </c:pt>
                <c:pt idx="645">
                  <c:v>1073427</c:v>
                </c:pt>
                <c:pt idx="646">
                  <c:v>1073427</c:v>
                </c:pt>
                <c:pt idx="647">
                  <c:v>1073427</c:v>
                </c:pt>
                <c:pt idx="648">
                  <c:v>1073427</c:v>
                </c:pt>
                <c:pt idx="649">
                  <c:v>1073427</c:v>
                </c:pt>
                <c:pt idx="650">
                  <c:v>1073427</c:v>
                </c:pt>
                <c:pt idx="651">
                  <c:v>1073427</c:v>
                </c:pt>
                <c:pt idx="652">
                  <c:v>1073427</c:v>
                </c:pt>
                <c:pt idx="653">
                  <c:v>1073427</c:v>
                </c:pt>
                <c:pt idx="654">
                  <c:v>1073427</c:v>
                </c:pt>
                <c:pt idx="655">
                  <c:v>1073427</c:v>
                </c:pt>
                <c:pt idx="656">
                  <c:v>1073427</c:v>
                </c:pt>
                <c:pt idx="657">
                  <c:v>1073427</c:v>
                </c:pt>
                <c:pt idx="658">
                  <c:v>1073427</c:v>
                </c:pt>
                <c:pt idx="659">
                  <c:v>1073427</c:v>
                </c:pt>
                <c:pt idx="660">
                  <c:v>1073427</c:v>
                </c:pt>
                <c:pt idx="661">
                  <c:v>1073427</c:v>
                </c:pt>
                <c:pt idx="662">
                  <c:v>1073427</c:v>
                </c:pt>
                <c:pt idx="663">
                  <c:v>1073427</c:v>
                </c:pt>
                <c:pt idx="664">
                  <c:v>1073427</c:v>
                </c:pt>
                <c:pt idx="665">
                  <c:v>1073427</c:v>
                </c:pt>
                <c:pt idx="666">
                  <c:v>1073427</c:v>
                </c:pt>
                <c:pt idx="667">
                  <c:v>1073427</c:v>
                </c:pt>
                <c:pt idx="668">
                  <c:v>1073427</c:v>
                </c:pt>
                <c:pt idx="669">
                  <c:v>1073427</c:v>
                </c:pt>
                <c:pt idx="670">
                  <c:v>1073427</c:v>
                </c:pt>
                <c:pt idx="671">
                  <c:v>1073427</c:v>
                </c:pt>
                <c:pt idx="672">
                  <c:v>1073427</c:v>
                </c:pt>
                <c:pt idx="673">
                  <c:v>1073427</c:v>
                </c:pt>
                <c:pt idx="674">
                  <c:v>1073427</c:v>
                </c:pt>
                <c:pt idx="675">
                  <c:v>1073427</c:v>
                </c:pt>
                <c:pt idx="676">
                  <c:v>1073427</c:v>
                </c:pt>
                <c:pt idx="677">
                  <c:v>1073427</c:v>
                </c:pt>
                <c:pt idx="678">
                  <c:v>1073427</c:v>
                </c:pt>
                <c:pt idx="679">
                  <c:v>1073427</c:v>
                </c:pt>
                <c:pt idx="680">
                  <c:v>1073427</c:v>
                </c:pt>
                <c:pt idx="681">
                  <c:v>1073427</c:v>
                </c:pt>
                <c:pt idx="682">
                  <c:v>1073427</c:v>
                </c:pt>
                <c:pt idx="683">
                  <c:v>1073427</c:v>
                </c:pt>
                <c:pt idx="684">
                  <c:v>1073427</c:v>
                </c:pt>
                <c:pt idx="685">
                  <c:v>1073427</c:v>
                </c:pt>
                <c:pt idx="686">
                  <c:v>1073427</c:v>
                </c:pt>
                <c:pt idx="687">
                  <c:v>1073427</c:v>
                </c:pt>
                <c:pt idx="688">
                  <c:v>1073427</c:v>
                </c:pt>
                <c:pt idx="689">
                  <c:v>1073427</c:v>
                </c:pt>
                <c:pt idx="690">
                  <c:v>1073427</c:v>
                </c:pt>
                <c:pt idx="691">
                  <c:v>1073427</c:v>
                </c:pt>
                <c:pt idx="692">
                  <c:v>1073427</c:v>
                </c:pt>
                <c:pt idx="693">
                  <c:v>1073427</c:v>
                </c:pt>
                <c:pt idx="694">
                  <c:v>1073427</c:v>
                </c:pt>
                <c:pt idx="695">
                  <c:v>1073427</c:v>
                </c:pt>
                <c:pt idx="696">
                  <c:v>1073427</c:v>
                </c:pt>
                <c:pt idx="697">
                  <c:v>1073427</c:v>
                </c:pt>
                <c:pt idx="698">
                  <c:v>1073427</c:v>
                </c:pt>
                <c:pt idx="699">
                  <c:v>1073427</c:v>
                </c:pt>
                <c:pt idx="700">
                  <c:v>1073427</c:v>
                </c:pt>
                <c:pt idx="701">
                  <c:v>1073427</c:v>
                </c:pt>
                <c:pt idx="702">
                  <c:v>1073427</c:v>
                </c:pt>
                <c:pt idx="703">
                  <c:v>1073427</c:v>
                </c:pt>
                <c:pt idx="704">
                  <c:v>1073427</c:v>
                </c:pt>
                <c:pt idx="705">
                  <c:v>1073427</c:v>
                </c:pt>
                <c:pt idx="706">
                  <c:v>1073427</c:v>
                </c:pt>
                <c:pt idx="707">
                  <c:v>1073427</c:v>
                </c:pt>
                <c:pt idx="708">
                  <c:v>1073427</c:v>
                </c:pt>
                <c:pt idx="709">
                  <c:v>1073427</c:v>
                </c:pt>
                <c:pt idx="710">
                  <c:v>1073427</c:v>
                </c:pt>
                <c:pt idx="711">
                  <c:v>1073427</c:v>
                </c:pt>
                <c:pt idx="712">
                  <c:v>1073427</c:v>
                </c:pt>
                <c:pt idx="713">
                  <c:v>1073427</c:v>
                </c:pt>
                <c:pt idx="714">
                  <c:v>1073427</c:v>
                </c:pt>
                <c:pt idx="715">
                  <c:v>1073427</c:v>
                </c:pt>
                <c:pt idx="716">
                  <c:v>1073427</c:v>
                </c:pt>
                <c:pt idx="717">
                  <c:v>1073427</c:v>
                </c:pt>
                <c:pt idx="718">
                  <c:v>1073427</c:v>
                </c:pt>
                <c:pt idx="719">
                  <c:v>1073427</c:v>
                </c:pt>
                <c:pt idx="720">
                  <c:v>1073427</c:v>
                </c:pt>
                <c:pt idx="721">
                  <c:v>1073427</c:v>
                </c:pt>
                <c:pt idx="722">
                  <c:v>1073427</c:v>
                </c:pt>
                <c:pt idx="723">
                  <c:v>1073427</c:v>
                </c:pt>
                <c:pt idx="724">
                  <c:v>1073427</c:v>
                </c:pt>
                <c:pt idx="725">
                  <c:v>1073427</c:v>
                </c:pt>
                <c:pt idx="726">
                  <c:v>1073427</c:v>
                </c:pt>
                <c:pt idx="727">
                  <c:v>1073427</c:v>
                </c:pt>
                <c:pt idx="728">
                  <c:v>1073427</c:v>
                </c:pt>
                <c:pt idx="729">
                  <c:v>1073427</c:v>
                </c:pt>
                <c:pt idx="730">
                  <c:v>1073427</c:v>
                </c:pt>
                <c:pt idx="731">
                  <c:v>1073427</c:v>
                </c:pt>
                <c:pt idx="732">
                  <c:v>1073427</c:v>
                </c:pt>
                <c:pt idx="733">
                  <c:v>1073427</c:v>
                </c:pt>
                <c:pt idx="734">
                  <c:v>1073427</c:v>
                </c:pt>
                <c:pt idx="735">
                  <c:v>1073427</c:v>
                </c:pt>
                <c:pt idx="736">
                  <c:v>1073427</c:v>
                </c:pt>
                <c:pt idx="737">
                  <c:v>1073427</c:v>
                </c:pt>
                <c:pt idx="738">
                  <c:v>1073427</c:v>
                </c:pt>
                <c:pt idx="739">
                  <c:v>1073427</c:v>
                </c:pt>
                <c:pt idx="740">
                  <c:v>1073427</c:v>
                </c:pt>
                <c:pt idx="741">
                  <c:v>1073427</c:v>
                </c:pt>
                <c:pt idx="742">
                  <c:v>1073427</c:v>
                </c:pt>
                <c:pt idx="743">
                  <c:v>1073427</c:v>
                </c:pt>
                <c:pt idx="744">
                  <c:v>1073427</c:v>
                </c:pt>
                <c:pt idx="745">
                  <c:v>1073427</c:v>
                </c:pt>
                <c:pt idx="746">
                  <c:v>1073427</c:v>
                </c:pt>
                <c:pt idx="747">
                  <c:v>1073427</c:v>
                </c:pt>
                <c:pt idx="748">
                  <c:v>1073427</c:v>
                </c:pt>
                <c:pt idx="749">
                  <c:v>1073427</c:v>
                </c:pt>
                <c:pt idx="750">
                  <c:v>1073427</c:v>
                </c:pt>
                <c:pt idx="751">
                  <c:v>1073427</c:v>
                </c:pt>
                <c:pt idx="752">
                  <c:v>1073427</c:v>
                </c:pt>
                <c:pt idx="753">
                  <c:v>1073427</c:v>
                </c:pt>
                <c:pt idx="754">
                  <c:v>1073427</c:v>
                </c:pt>
                <c:pt idx="755">
                  <c:v>1073427</c:v>
                </c:pt>
                <c:pt idx="756">
                  <c:v>1073427</c:v>
                </c:pt>
                <c:pt idx="757">
                  <c:v>1073427</c:v>
                </c:pt>
                <c:pt idx="758">
                  <c:v>1073427</c:v>
                </c:pt>
                <c:pt idx="759">
                  <c:v>1073427</c:v>
                </c:pt>
                <c:pt idx="760">
                  <c:v>1073427</c:v>
                </c:pt>
                <c:pt idx="761">
                  <c:v>1073427</c:v>
                </c:pt>
                <c:pt idx="762">
                  <c:v>1073427</c:v>
                </c:pt>
                <c:pt idx="763">
                  <c:v>1073427</c:v>
                </c:pt>
                <c:pt idx="764">
                  <c:v>1073427</c:v>
                </c:pt>
                <c:pt idx="765">
                  <c:v>1073427</c:v>
                </c:pt>
                <c:pt idx="766">
                  <c:v>1073427</c:v>
                </c:pt>
                <c:pt idx="767">
                  <c:v>1073427</c:v>
                </c:pt>
                <c:pt idx="768">
                  <c:v>1073427</c:v>
                </c:pt>
                <c:pt idx="769">
                  <c:v>1073427</c:v>
                </c:pt>
                <c:pt idx="770">
                  <c:v>1073427</c:v>
                </c:pt>
                <c:pt idx="771">
                  <c:v>1073427</c:v>
                </c:pt>
                <c:pt idx="772">
                  <c:v>1073427</c:v>
                </c:pt>
                <c:pt idx="773">
                  <c:v>1073427</c:v>
                </c:pt>
                <c:pt idx="774">
                  <c:v>1073427</c:v>
                </c:pt>
                <c:pt idx="775">
                  <c:v>1073427</c:v>
                </c:pt>
                <c:pt idx="776">
                  <c:v>1073427</c:v>
                </c:pt>
                <c:pt idx="777">
                  <c:v>1073427</c:v>
                </c:pt>
                <c:pt idx="778">
                  <c:v>1073427</c:v>
                </c:pt>
                <c:pt idx="779">
                  <c:v>1073427</c:v>
                </c:pt>
                <c:pt idx="780">
                  <c:v>1073427</c:v>
                </c:pt>
                <c:pt idx="781">
                  <c:v>1073427</c:v>
                </c:pt>
                <c:pt idx="782">
                  <c:v>1073427</c:v>
                </c:pt>
                <c:pt idx="783">
                  <c:v>1073427</c:v>
                </c:pt>
                <c:pt idx="784">
                  <c:v>1073427</c:v>
                </c:pt>
                <c:pt idx="785">
                  <c:v>1073427</c:v>
                </c:pt>
                <c:pt idx="786">
                  <c:v>1073427</c:v>
                </c:pt>
                <c:pt idx="787">
                  <c:v>1073427</c:v>
                </c:pt>
                <c:pt idx="788">
                  <c:v>1073427</c:v>
                </c:pt>
                <c:pt idx="789">
                  <c:v>1073427</c:v>
                </c:pt>
                <c:pt idx="790">
                  <c:v>1073427</c:v>
                </c:pt>
                <c:pt idx="791">
                  <c:v>1073427</c:v>
                </c:pt>
                <c:pt idx="792">
                  <c:v>1073427</c:v>
                </c:pt>
                <c:pt idx="793">
                  <c:v>1073427</c:v>
                </c:pt>
                <c:pt idx="794">
                  <c:v>1073427</c:v>
                </c:pt>
                <c:pt idx="795">
                  <c:v>1073427</c:v>
                </c:pt>
                <c:pt idx="796">
                  <c:v>1073427</c:v>
                </c:pt>
                <c:pt idx="797">
                  <c:v>1073427</c:v>
                </c:pt>
                <c:pt idx="798">
                  <c:v>1073427</c:v>
                </c:pt>
                <c:pt idx="799">
                  <c:v>1073427</c:v>
                </c:pt>
                <c:pt idx="800">
                  <c:v>1073427</c:v>
                </c:pt>
                <c:pt idx="801">
                  <c:v>1073427</c:v>
                </c:pt>
                <c:pt idx="802">
                  <c:v>1073427</c:v>
                </c:pt>
                <c:pt idx="803">
                  <c:v>1073427</c:v>
                </c:pt>
                <c:pt idx="804">
                  <c:v>1073427</c:v>
                </c:pt>
                <c:pt idx="805">
                  <c:v>1073427</c:v>
                </c:pt>
                <c:pt idx="806">
                  <c:v>1073427</c:v>
                </c:pt>
                <c:pt idx="807">
                  <c:v>1073427</c:v>
                </c:pt>
                <c:pt idx="808">
                  <c:v>1073427</c:v>
                </c:pt>
                <c:pt idx="809">
                  <c:v>1073427</c:v>
                </c:pt>
                <c:pt idx="810">
                  <c:v>1073427</c:v>
                </c:pt>
                <c:pt idx="811">
                  <c:v>1073427</c:v>
                </c:pt>
                <c:pt idx="812">
                  <c:v>1073427</c:v>
                </c:pt>
                <c:pt idx="813">
                  <c:v>1073427</c:v>
                </c:pt>
                <c:pt idx="814">
                  <c:v>1073427</c:v>
                </c:pt>
                <c:pt idx="815">
                  <c:v>1073427</c:v>
                </c:pt>
                <c:pt idx="816">
                  <c:v>1073427</c:v>
                </c:pt>
                <c:pt idx="817">
                  <c:v>1073427</c:v>
                </c:pt>
                <c:pt idx="818">
                  <c:v>1073427</c:v>
                </c:pt>
                <c:pt idx="819">
                  <c:v>1073427</c:v>
                </c:pt>
                <c:pt idx="820">
                  <c:v>1073427</c:v>
                </c:pt>
                <c:pt idx="821">
                  <c:v>1073427</c:v>
                </c:pt>
                <c:pt idx="822">
                  <c:v>1073427</c:v>
                </c:pt>
                <c:pt idx="823">
                  <c:v>1073427</c:v>
                </c:pt>
                <c:pt idx="824">
                  <c:v>1073427</c:v>
                </c:pt>
                <c:pt idx="825">
                  <c:v>1073427</c:v>
                </c:pt>
                <c:pt idx="826">
                  <c:v>1073427</c:v>
                </c:pt>
                <c:pt idx="827">
                  <c:v>1073427</c:v>
                </c:pt>
                <c:pt idx="828">
                  <c:v>1073427</c:v>
                </c:pt>
                <c:pt idx="829">
                  <c:v>1073427</c:v>
                </c:pt>
                <c:pt idx="830">
                  <c:v>1073427</c:v>
                </c:pt>
                <c:pt idx="831">
                  <c:v>1073427</c:v>
                </c:pt>
                <c:pt idx="832">
                  <c:v>1073427</c:v>
                </c:pt>
                <c:pt idx="833">
                  <c:v>1073427</c:v>
                </c:pt>
                <c:pt idx="834">
                  <c:v>1073427</c:v>
                </c:pt>
                <c:pt idx="835">
                  <c:v>1073427</c:v>
                </c:pt>
                <c:pt idx="836">
                  <c:v>1073427</c:v>
                </c:pt>
                <c:pt idx="837">
                  <c:v>1073427</c:v>
                </c:pt>
                <c:pt idx="838">
                  <c:v>1073427</c:v>
                </c:pt>
                <c:pt idx="839">
                  <c:v>1073427</c:v>
                </c:pt>
                <c:pt idx="840">
                  <c:v>1073427</c:v>
                </c:pt>
                <c:pt idx="841">
                  <c:v>1073427</c:v>
                </c:pt>
                <c:pt idx="842">
                  <c:v>1073427</c:v>
                </c:pt>
                <c:pt idx="843">
                  <c:v>1073427</c:v>
                </c:pt>
                <c:pt idx="844">
                  <c:v>1073427</c:v>
                </c:pt>
                <c:pt idx="845">
                  <c:v>1073427</c:v>
                </c:pt>
                <c:pt idx="846">
                  <c:v>1073427</c:v>
                </c:pt>
                <c:pt idx="847">
                  <c:v>1073427</c:v>
                </c:pt>
                <c:pt idx="848">
                  <c:v>1073427</c:v>
                </c:pt>
                <c:pt idx="849">
                  <c:v>1073427</c:v>
                </c:pt>
                <c:pt idx="850">
                  <c:v>1073427</c:v>
                </c:pt>
                <c:pt idx="851">
                  <c:v>1073427</c:v>
                </c:pt>
                <c:pt idx="852">
                  <c:v>1073427</c:v>
                </c:pt>
                <c:pt idx="853">
                  <c:v>1073427</c:v>
                </c:pt>
                <c:pt idx="854">
                  <c:v>1073427</c:v>
                </c:pt>
                <c:pt idx="855">
                  <c:v>1073427</c:v>
                </c:pt>
                <c:pt idx="856">
                  <c:v>1073427</c:v>
                </c:pt>
                <c:pt idx="857">
                  <c:v>1073427</c:v>
                </c:pt>
                <c:pt idx="858">
                  <c:v>1073427</c:v>
                </c:pt>
                <c:pt idx="859">
                  <c:v>1073427</c:v>
                </c:pt>
                <c:pt idx="860">
                  <c:v>1073427</c:v>
                </c:pt>
                <c:pt idx="861">
                  <c:v>1073427</c:v>
                </c:pt>
                <c:pt idx="862">
                  <c:v>1073427</c:v>
                </c:pt>
                <c:pt idx="863">
                  <c:v>1073427</c:v>
                </c:pt>
                <c:pt idx="864">
                  <c:v>1073427</c:v>
                </c:pt>
                <c:pt idx="865">
                  <c:v>1073427</c:v>
                </c:pt>
                <c:pt idx="866">
                  <c:v>1073427</c:v>
                </c:pt>
                <c:pt idx="867">
                  <c:v>1073427</c:v>
                </c:pt>
                <c:pt idx="868">
                  <c:v>1073427</c:v>
                </c:pt>
                <c:pt idx="869">
                  <c:v>1073427</c:v>
                </c:pt>
                <c:pt idx="870">
                  <c:v>1073427</c:v>
                </c:pt>
                <c:pt idx="871">
                  <c:v>1073427</c:v>
                </c:pt>
                <c:pt idx="872">
                  <c:v>1073427</c:v>
                </c:pt>
                <c:pt idx="873">
                  <c:v>1073427</c:v>
                </c:pt>
                <c:pt idx="874">
                  <c:v>1073427</c:v>
                </c:pt>
                <c:pt idx="875">
                  <c:v>1073427</c:v>
                </c:pt>
                <c:pt idx="876">
                  <c:v>1073427</c:v>
                </c:pt>
                <c:pt idx="877">
                  <c:v>1073427</c:v>
                </c:pt>
                <c:pt idx="878">
                  <c:v>1073427</c:v>
                </c:pt>
                <c:pt idx="879">
                  <c:v>1073427</c:v>
                </c:pt>
                <c:pt idx="880">
                  <c:v>1073427</c:v>
                </c:pt>
                <c:pt idx="881">
                  <c:v>1073427</c:v>
                </c:pt>
                <c:pt idx="882">
                  <c:v>1073427</c:v>
                </c:pt>
                <c:pt idx="883">
                  <c:v>1073427</c:v>
                </c:pt>
                <c:pt idx="884">
                  <c:v>1073427</c:v>
                </c:pt>
                <c:pt idx="885">
                  <c:v>1073427</c:v>
                </c:pt>
                <c:pt idx="886">
                  <c:v>1073427</c:v>
                </c:pt>
                <c:pt idx="887">
                  <c:v>1073427</c:v>
                </c:pt>
                <c:pt idx="888">
                  <c:v>1073427</c:v>
                </c:pt>
                <c:pt idx="889">
                  <c:v>1073427</c:v>
                </c:pt>
                <c:pt idx="890">
                  <c:v>1073427</c:v>
                </c:pt>
                <c:pt idx="891">
                  <c:v>1073427</c:v>
                </c:pt>
                <c:pt idx="892">
                  <c:v>1073427</c:v>
                </c:pt>
                <c:pt idx="893">
                  <c:v>1073427</c:v>
                </c:pt>
                <c:pt idx="894">
                  <c:v>1073427</c:v>
                </c:pt>
                <c:pt idx="895">
                  <c:v>1073427</c:v>
                </c:pt>
                <c:pt idx="896">
                  <c:v>1073427</c:v>
                </c:pt>
                <c:pt idx="897">
                  <c:v>1073427</c:v>
                </c:pt>
                <c:pt idx="898">
                  <c:v>1073427</c:v>
                </c:pt>
                <c:pt idx="899">
                  <c:v>1073427</c:v>
                </c:pt>
                <c:pt idx="900">
                  <c:v>1073427</c:v>
                </c:pt>
                <c:pt idx="901">
                  <c:v>1073427</c:v>
                </c:pt>
                <c:pt idx="902">
                  <c:v>1073427</c:v>
                </c:pt>
                <c:pt idx="903">
                  <c:v>1073427</c:v>
                </c:pt>
                <c:pt idx="904">
                  <c:v>1073427</c:v>
                </c:pt>
                <c:pt idx="905">
                  <c:v>1073427</c:v>
                </c:pt>
                <c:pt idx="906">
                  <c:v>1073427</c:v>
                </c:pt>
                <c:pt idx="907">
                  <c:v>1073427</c:v>
                </c:pt>
                <c:pt idx="908">
                  <c:v>1073427</c:v>
                </c:pt>
                <c:pt idx="909">
                  <c:v>1073427</c:v>
                </c:pt>
                <c:pt idx="910">
                  <c:v>1073427</c:v>
                </c:pt>
                <c:pt idx="911">
                  <c:v>1073427</c:v>
                </c:pt>
                <c:pt idx="912">
                  <c:v>1073427</c:v>
                </c:pt>
                <c:pt idx="913">
                  <c:v>1073427</c:v>
                </c:pt>
                <c:pt idx="914">
                  <c:v>1073427</c:v>
                </c:pt>
                <c:pt idx="915">
                  <c:v>1073427</c:v>
                </c:pt>
                <c:pt idx="916">
                  <c:v>1073427</c:v>
                </c:pt>
                <c:pt idx="917">
                  <c:v>1073427</c:v>
                </c:pt>
                <c:pt idx="918">
                  <c:v>1073427</c:v>
                </c:pt>
                <c:pt idx="919">
                  <c:v>1073427</c:v>
                </c:pt>
                <c:pt idx="920">
                  <c:v>1073427</c:v>
                </c:pt>
                <c:pt idx="921">
                  <c:v>1073427</c:v>
                </c:pt>
                <c:pt idx="922">
                  <c:v>1073427</c:v>
                </c:pt>
                <c:pt idx="923">
                  <c:v>1073427</c:v>
                </c:pt>
                <c:pt idx="924">
                  <c:v>1073427</c:v>
                </c:pt>
                <c:pt idx="925">
                  <c:v>1073427</c:v>
                </c:pt>
                <c:pt idx="926">
                  <c:v>1073427</c:v>
                </c:pt>
                <c:pt idx="927">
                  <c:v>1073427</c:v>
                </c:pt>
                <c:pt idx="928">
                  <c:v>1073427</c:v>
                </c:pt>
                <c:pt idx="929">
                  <c:v>1073427</c:v>
                </c:pt>
                <c:pt idx="930">
                  <c:v>1073427</c:v>
                </c:pt>
                <c:pt idx="931">
                  <c:v>1073427</c:v>
                </c:pt>
                <c:pt idx="932">
                  <c:v>1073427</c:v>
                </c:pt>
                <c:pt idx="933">
                  <c:v>1073427</c:v>
                </c:pt>
                <c:pt idx="934">
                  <c:v>1073427</c:v>
                </c:pt>
                <c:pt idx="935">
                  <c:v>1073427</c:v>
                </c:pt>
                <c:pt idx="936">
                  <c:v>1073427</c:v>
                </c:pt>
                <c:pt idx="937">
                  <c:v>1073427</c:v>
                </c:pt>
                <c:pt idx="938">
                  <c:v>1073427</c:v>
                </c:pt>
                <c:pt idx="939">
                  <c:v>1073427</c:v>
                </c:pt>
                <c:pt idx="940">
                  <c:v>1073427</c:v>
                </c:pt>
                <c:pt idx="941">
                  <c:v>1073427</c:v>
                </c:pt>
                <c:pt idx="942">
                  <c:v>1073427</c:v>
                </c:pt>
                <c:pt idx="943">
                  <c:v>1073427</c:v>
                </c:pt>
                <c:pt idx="944">
                  <c:v>1073427</c:v>
                </c:pt>
                <c:pt idx="945">
                  <c:v>1073427</c:v>
                </c:pt>
                <c:pt idx="946">
                  <c:v>1073427</c:v>
                </c:pt>
                <c:pt idx="947">
                  <c:v>1073427</c:v>
                </c:pt>
                <c:pt idx="948">
                  <c:v>1073427</c:v>
                </c:pt>
                <c:pt idx="949">
                  <c:v>1073427</c:v>
                </c:pt>
                <c:pt idx="950">
                  <c:v>1073427</c:v>
                </c:pt>
                <c:pt idx="951">
                  <c:v>1073427</c:v>
                </c:pt>
                <c:pt idx="952">
                  <c:v>1073427</c:v>
                </c:pt>
                <c:pt idx="953">
                  <c:v>1073427</c:v>
                </c:pt>
                <c:pt idx="954">
                  <c:v>1073427</c:v>
                </c:pt>
                <c:pt idx="955">
                  <c:v>1073427</c:v>
                </c:pt>
                <c:pt idx="956">
                  <c:v>1073427</c:v>
                </c:pt>
                <c:pt idx="957">
                  <c:v>1073427</c:v>
                </c:pt>
                <c:pt idx="958">
                  <c:v>1073427</c:v>
                </c:pt>
                <c:pt idx="959">
                  <c:v>1073427</c:v>
                </c:pt>
                <c:pt idx="960">
                  <c:v>1073427</c:v>
                </c:pt>
                <c:pt idx="961">
                  <c:v>1073427</c:v>
                </c:pt>
                <c:pt idx="962">
                  <c:v>1073427</c:v>
                </c:pt>
                <c:pt idx="963">
                  <c:v>1073427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E-4492-9619-D2576D58D100}"/>
            </c:ext>
          </c:extLst>
        </c:ser>
        <c:ser>
          <c:idx val="1"/>
          <c:order val="1"/>
          <c:tx>
            <c:strRef>
              <c:f>'Trace postproc'!$AV$4</c:f>
              <c:strCache>
                <c:ptCount val="1"/>
                <c:pt idx="0">
                  <c:v>Unk 403-D7,6,5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'Trace postproc'!$AV$5:$AV$968</c:f>
              <c:numCache>
                <c:formatCode>#,##0</c:formatCode>
                <c:ptCount val="96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1073427</c:v>
                </c:pt>
                <c:pt idx="63">
                  <c:v>1073427</c:v>
                </c:pt>
                <c:pt idx="64">
                  <c:v>1073427</c:v>
                </c:pt>
                <c:pt idx="65">
                  <c:v>1073427</c:v>
                </c:pt>
                <c:pt idx="66">
                  <c:v>1073427</c:v>
                </c:pt>
                <c:pt idx="67">
                  <c:v>1073427</c:v>
                </c:pt>
                <c:pt idx="68">
                  <c:v>1073427</c:v>
                </c:pt>
                <c:pt idx="69">
                  <c:v>1073427</c:v>
                </c:pt>
                <c:pt idx="70">
                  <c:v>1073427</c:v>
                </c:pt>
                <c:pt idx="71">
                  <c:v>1073427</c:v>
                </c:pt>
                <c:pt idx="72">
                  <c:v>1073427</c:v>
                </c:pt>
                <c:pt idx="73">
                  <c:v>1073427</c:v>
                </c:pt>
                <c:pt idx="74">
                  <c:v>1073427</c:v>
                </c:pt>
                <c:pt idx="75">
                  <c:v>1073427</c:v>
                </c:pt>
                <c:pt idx="76">
                  <c:v>1073427</c:v>
                </c:pt>
                <c:pt idx="77">
                  <c:v>1073427</c:v>
                </c:pt>
                <c:pt idx="78">
                  <c:v>1073427</c:v>
                </c:pt>
                <c:pt idx="79">
                  <c:v>1073427</c:v>
                </c:pt>
                <c:pt idx="80">
                  <c:v>1073427</c:v>
                </c:pt>
                <c:pt idx="81">
                  <c:v>1073427</c:v>
                </c:pt>
                <c:pt idx="82">
                  <c:v>1073427</c:v>
                </c:pt>
                <c:pt idx="83">
                  <c:v>1073427</c:v>
                </c:pt>
                <c:pt idx="84">
                  <c:v>1073427</c:v>
                </c:pt>
                <c:pt idx="85">
                  <c:v>1073427</c:v>
                </c:pt>
                <c:pt idx="86">
                  <c:v>1073427</c:v>
                </c:pt>
                <c:pt idx="87">
                  <c:v>1073427</c:v>
                </c:pt>
                <c:pt idx="88">
                  <c:v>1073427</c:v>
                </c:pt>
                <c:pt idx="89">
                  <c:v>1073427</c:v>
                </c:pt>
                <c:pt idx="90">
                  <c:v>1073427</c:v>
                </c:pt>
                <c:pt idx="91">
                  <c:v>1073427</c:v>
                </c:pt>
                <c:pt idx="92">
                  <c:v>1073427</c:v>
                </c:pt>
                <c:pt idx="93">
                  <c:v>1073427</c:v>
                </c:pt>
                <c:pt idx="94">
                  <c:v>1073427</c:v>
                </c:pt>
                <c:pt idx="95">
                  <c:v>1073427</c:v>
                </c:pt>
                <c:pt idx="96">
                  <c:v>1073427</c:v>
                </c:pt>
                <c:pt idx="97">
                  <c:v>1073427</c:v>
                </c:pt>
                <c:pt idx="98">
                  <c:v>1073427</c:v>
                </c:pt>
                <c:pt idx="99">
                  <c:v>1073427</c:v>
                </c:pt>
                <c:pt idx="100">
                  <c:v>1073427</c:v>
                </c:pt>
                <c:pt idx="101">
                  <c:v>1073427</c:v>
                </c:pt>
                <c:pt idx="102">
                  <c:v>1073427</c:v>
                </c:pt>
                <c:pt idx="103">
                  <c:v>1073427</c:v>
                </c:pt>
                <c:pt idx="104">
                  <c:v>1073427</c:v>
                </c:pt>
                <c:pt idx="105">
                  <c:v>1073427</c:v>
                </c:pt>
                <c:pt idx="106">
                  <c:v>1073427</c:v>
                </c:pt>
                <c:pt idx="107">
                  <c:v>1073427</c:v>
                </c:pt>
                <c:pt idx="108">
                  <c:v>1073427</c:v>
                </c:pt>
                <c:pt idx="109">
                  <c:v>1073427</c:v>
                </c:pt>
                <c:pt idx="110">
                  <c:v>1073427</c:v>
                </c:pt>
                <c:pt idx="111">
                  <c:v>1073427</c:v>
                </c:pt>
                <c:pt idx="112">
                  <c:v>1073427</c:v>
                </c:pt>
                <c:pt idx="113">
                  <c:v>1073427</c:v>
                </c:pt>
                <c:pt idx="114">
                  <c:v>1073427</c:v>
                </c:pt>
                <c:pt idx="115">
                  <c:v>1073427</c:v>
                </c:pt>
                <c:pt idx="116">
                  <c:v>1073427</c:v>
                </c:pt>
                <c:pt idx="117">
                  <c:v>1073427</c:v>
                </c:pt>
                <c:pt idx="118">
                  <c:v>1073427</c:v>
                </c:pt>
                <c:pt idx="119">
                  <c:v>1073427</c:v>
                </c:pt>
                <c:pt idx="120">
                  <c:v>1073427</c:v>
                </c:pt>
                <c:pt idx="121">
                  <c:v>1073427</c:v>
                </c:pt>
                <c:pt idx="122">
                  <c:v>1073427</c:v>
                </c:pt>
                <c:pt idx="123">
                  <c:v>1073427</c:v>
                </c:pt>
                <c:pt idx="124">
                  <c:v>1073427</c:v>
                </c:pt>
                <c:pt idx="125">
                  <c:v>1073427</c:v>
                </c:pt>
                <c:pt idx="126">
                  <c:v>1073427</c:v>
                </c:pt>
                <c:pt idx="127">
                  <c:v>1073427</c:v>
                </c:pt>
                <c:pt idx="128">
                  <c:v>1073427</c:v>
                </c:pt>
                <c:pt idx="129">
                  <c:v>1073427</c:v>
                </c:pt>
                <c:pt idx="130">
                  <c:v>1073427</c:v>
                </c:pt>
                <c:pt idx="131">
                  <c:v>1073427</c:v>
                </c:pt>
                <c:pt idx="132">
                  <c:v>1073427</c:v>
                </c:pt>
                <c:pt idx="133">
                  <c:v>1073427</c:v>
                </c:pt>
                <c:pt idx="134">
                  <c:v>1073427</c:v>
                </c:pt>
                <c:pt idx="135">
                  <c:v>1073427</c:v>
                </c:pt>
                <c:pt idx="136">
                  <c:v>1073427</c:v>
                </c:pt>
                <c:pt idx="137">
                  <c:v>1073427</c:v>
                </c:pt>
                <c:pt idx="138">
                  <c:v>1073427</c:v>
                </c:pt>
                <c:pt idx="139">
                  <c:v>1073427</c:v>
                </c:pt>
                <c:pt idx="140">
                  <c:v>1073427</c:v>
                </c:pt>
                <c:pt idx="141">
                  <c:v>1073427</c:v>
                </c:pt>
                <c:pt idx="142">
                  <c:v>1073427</c:v>
                </c:pt>
                <c:pt idx="143">
                  <c:v>1073427</c:v>
                </c:pt>
                <c:pt idx="144">
                  <c:v>1073427</c:v>
                </c:pt>
                <c:pt idx="145">
                  <c:v>1073427</c:v>
                </c:pt>
                <c:pt idx="146">
                  <c:v>1073427</c:v>
                </c:pt>
                <c:pt idx="147">
                  <c:v>1073427</c:v>
                </c:pt>
                <c:pt idx="148">
                  <c:v>1073427</c:v>
                </c:pt>
                <c:pt idx="149">
                  <c:v>1073427</c:v>
                </c:pt>
                <c:pt idx="150">
                  <c:v>1073427</c:v>
                </c:pt>
                <c:pt idx="151">
                  <c:v>1073427</c:v>
                </c:pt>
                <c:pt idx="152">
                  <c:v>1073427</c:v>
                </c:pt>
                <c:pt idx="153">
                  <c:v>1073427</c:v>
                </c:pt>
                <c:pt idx="154">
                  <c:v>1073427</c:v>
                </c:pt>
                <c:pt idx="155">
                  <c:v>1073427</c:v>
                </c:pt>
                <c:pt idx="156">
                  <c:v>1073427</c:v>
                </c:pt>
                <c:pt idx="157">
                  <c:v>1073427</c:v>
                </c:pt>
                <c:pt idx="158">
                  <c:v>1073427</c:v>
                </c:pt>
                <c:pt idx="159">
                  <c:v>1073427</c:v>
                </c:pt>
                <c:pt idx="160">
                  <c:v>1073427</c:v>
                </c:pt>
                <c:pt idx="161">
                  <c:v>1073427</c:v>
                </c:pt>
                <c:pt idx="162">
                  <c:v>1073427</c:v>
                </c:pt>
                <c:pt idx="163">
                  <c:v>1073427</c:v>
                </c:pt>
                <c:pt idx="164">
                  <c:v>1073427</c:v>
                </c:pt>
                <c:pt idx="165">
                  <c:v>1073427</c:v>
                </c:pt>
                <c:pt idx="166">
                  <c:v>1073427</c:v>
                </c:pt>
                <c:pt idx="167">
                  <c:v>1073427</c:v>
                </c:pt>
                <c:pt idx="168">
                  <c:v>1073427</c:v>
                </c:pt>
                <c:pt idx="169">
                  <c:v>1073427</c:v>
                </c:pt>
                <c:pt idx="170">
                  <c:v>1073427</c:v>
                </c:pt>
                <c:pt idx="171">
                  <c:v>1073427</c:v>
                </c:pt>
                <c:pt idx="172">
                  <c:v>1073427</c:v>
                </c:pt>
                <c:pt idx="173">
                  <c:v>1073427</c:v>
                </c:pt>
                <c:pt idx="174">
                  <c:v>1073427</c:v>
                </c:pt>
                <c:pt idx="175">
                  <c:v>1073427</c:v>
                </c:pt>
                <c:pt idx="176">
                  <c:v>1073427</c:v>
                </c:pt>
                <c:pt idx="177">
                  <c:v>1073427</c:v>
                </c:pt>
                <c:pt idx="178">
                  <c:v>1073427</c:v>
                </c:pt>
                <c:pt idx="179">
                  <c:v>1073427</c:v>
                </c:pt>
                <c:pt idx="180">
                  <c:v>1073427</c:v>
                </c:pt>
                <c:pt idx="181">
                  <c:v>1073427</c:v>
                </c:pt>
                <c:pt idx="182">
                  <c:v>1073427</c:v>
                </c:pt>
                <c:pt idx="183">
                  <c:v>1073427</c:v>
                </c:pt>
                <c:pt idx="184">
                  <c:v>1073427</c:v>
                </c:pt>
                <c:pt idx="185">
                  <c:v>1073427</c:v>
                </c:pt>
                <c:pt idx="186">
                  <c:v>1073427</c:v>
                </c:pt>
                <c:pt idx="187">
                  <c:v>1073427</c:v>
                </c:pt>
                <c:pt idx="188">
                  <c:v>1073427</c:v>
                </c:pt>
                <c:pt idx="189">
                  <c:v>1073427</c:v>
                </c:pt>
                <c:pt idx="190">
                  <c:v>1073427</c:v>
                </c:pt>
                <c:pt idx="191">
                  <c:v>1073427</c:v>
                </c:pt>
                <c:pt idx="192">
                  <c:v>1073427</c:v>
                </c:pt>
                <c:pt idx="193">
                  <c:v>1073427</c:v>
                </c:pt>
                <c:pt idx="194">
                  <c:v>1073427</c:v>
                </c:pt>
                <c:pt idx="195">
                  <c:v>1073427</c:v>
                </c:pt>
                <c:pt idx="196">
                  <c:v>1073427</c:v>
                </c:pt>
                <c:pt idx="197">
                  <c:v>1073427</c:v>
                </c:pt>
                <c:pt idx="198">
                  <c:v>1073427</c:v>
                </c:pt>
                <c:pt idx="199">
                  <c:v>1073427</c:v>
                </c:pt>
                <c:pt idx="200">
                  <c:v>1073427</c:v>
                </c:pt>
                <c:pt idx="201">
                  <c:v>1073427</c:v>
                </c:pt>
                <c:pt idx="202">
                  <c:v>1073427</c:v>
                </c:pt>
                <c:pt idx="203">
                  <c:v>1073427</c:v>
                </c:pt>
                <c:pt idx="204">
                  <c:v>1073427</c:v>
                </c:pt>
                <c:pt idx="205">
                  <c:v>1073427</c:v>
                </c:pt>
                <c:pt idx="206">
                  <c:v>1073427</c:v>
                </c:pt>
                <c:pt idx="207">
                  <c:v>1073427</c:v>
                </c:pt>
                <c:pt idx="208">
                  <c:v>1073427</c:v>
                </c:pt>
                <c:pt idx="209">
                  <c:v>1073427</c:v>
                </c:pt>
                <c:pt idx="210">
                  <c:v>1073427</c:v>
                </c:pt>
                <c:pt idx="211">
                  <c:v>1073427</c:v>
                </c:pt>
                <c:pt idx="212">
                  <c:v>1073427</c:v>
                </c:pt>
                <c:pt idx="213">
                  <c:v>1073427</c:v>
                </c:pt>
                <c:pt idx="214">
                  <c:v>1073427</c:v>
                </c:pt>
                <c:pt idx="215">
                  <c:v>1073427</c:v>
                </c:pt>
                <c:pt idx="216">
                  <c:v>1073427</c:v>
                </c:pt>
                <c:pt idx="217">
                  <c:v>1073427</c:v>
                </c:pt>
                <c:pt idx="218">
                  <c:v>1073427</c:v>
                </c:pt>
                <c:pt idx="219">
                  <c:v>1073427</c:v>
                </c:pt>
                <c:pt idx="220">
                  <c:v>1073427</c:v>
                </c:pt>
                <c:pt idx="221">
                  <c:v>1073427</c:v>
                </c:pt>
                <c:pt idx="222">
                  <c:v>1073427</c:v>
                </c:pt>
                <c:pt idx="223">
                  <c:v>1073427</c:v>
                </c:pt>
                <c:pt idx="224">
                  <c:v>1073427</c:v>
                </c:pt>
                <c:pt idx="225">
                  <c:v>1073427</c:v>
                </c:pt>
                <c:pt idx="226">
                  <c:v>1073427</c:v>
                </c:pt>
                <c:pt idx="227">
                  <c:v>1073427</c:v>
                </c:pt>
                <c:pt idx="228">
                  <c:v>1073427</c:v>
                </c:pt>
                <c:pt idx="229">
                  <c:v>1073427</c:v>
                </c:pt>
                <c:pt idx="230">
                  <c:v>1073427</c:v>
                </c:pt>
                <c:pt idx="231">
                  <c:v>1073427</c:v>
                </c:pt>
                <c:pt idx="232">
                  <c:v>1073427</c:v>
                </c:pt>
                <c:pt idx="233">
                  <c:v>1073427</c:v>
                </c:pt>
                <c:pt idx="234">
                  <c:v>1073427</c:v>
                </c:pt>
                <c:pt idx="235">
                  <c:v>1073427</c:v>
                </c:pt>
                <c:pt idx="236">
                  <c:v>1073427</c:v>
                </c:pt>
                <c:pt idx="237">
                  <c:v>1073427</c:v>
                </c:pt>
                <c:pt idx="238">
                  <c:v>1073427</c:v>
                </c:pt>
                <c:pt idx="239">
                  <c:v>1073427</c:v>
                </c:pt>
                <c:pt idx="240">
                  <c:v>1073427</c:v>
                </c:pt>
                <c:pt idx="241">
                  <c:v>1073427</c:v>
                </c:pt>
                <c:pt idx="242">
                  <c:v>1073427</c:v>
                </c:pt>
                <c:pt idx="243">
                  <c:v>1073427</c:v>
                </c:pt>
                <c:pt idx="244">
                  <c:v>1073427</c:v>
                </c:pt>
                <c:pt idx="245">
                  <c:v>1073427</c:v>
                </c:pt>
                <c:pt idx="246">
                  <c:v>1073427</c:v>
                </c:pt>
                <c:pt idx="247">
                  <c:v>1073427</c:v>
                </c:pt>
                <c:pt idx="248">
                  <c:v>1073427</c:v>
                </c:pt>
                <c:pt idx="249">
                  <c:v>1073427</c:v>
                </c:pt>
                <c:pt idx="250">
                  <c:v>1073427</c:v>
                </c:pt>
                <c:pt idx="251">
                  <c:v>1073427</c:v>
                </c:pt>
                <c:pt idx="252">
                  <c:v>1073427</c:v>
                </c:pt>
                <c:pt idx="253">
                  <c:v>1073427</c:v>
                </c:pt>
                <c:pt idx="254">
                  <c:v>1073427</c:v>
                </c:pt>
                <c:pt idx="255">
                  <c:v>1073427</c:v>
                </c:pt>
                <c:pt idx="256">
                  <c:v>1073427</c:v>
                </c:pt>
                <c:pt idx="257">
                  <c:v>1073427</c:v>
                </c:pt>
                <c:pt idx="258">
                  <c:v>1073427</c:v>
                </c:pt>
                <c:pt idx="259">
                  <c:v>1073427</c:v>
                </c:pt>
                <c:pt idx="260">
                  <c:v>1073427</c:v>
                </c:pt>
                <c:pt idx="261">
                  <c:v>1073427</c:v>
                </c:pt>
                <c:pt idx="262">
                  <c:v>1073427</c:v>
                </c:pt>
                <c:pt idx="263">
                  <c:v>1073427</c:v>
                </c:pt>
                <c:pt idx="264">
                  <c:v>1073427</c:v>
                </c:pt>
                <c:pt idx="265">
                  <c:v>1073427</c:v>
                </c:pt>
                <c:pt idx="266">
                  <c:v>1073427</c:v>
                </c:pt>
                <c:pt idx="267">
                  <c:v>1073427</c:v>
                </c:pt>
                <c:pt idx="268">
                  <c:v>1073427</c:v>
                </c:pt>
                <c:pt idx="269">
                  <c:v>1073427</c:v>
                </c:pt>
                <c:pt idx="270">
                  <c:v>1073427</c:v>
                </c:pt>
                <c:pt idx="271">
                  <c:v>1073427</c:v>
                </c:pt>
                <c:pt idx="272">
                  <c:v>1073427</c:v>
                </c:pt>
                <c:pt idx="273">
                  <c:v>1073427</c:v>
                </c:pt>
                <c:pt idx="274">
                  <c:v>1073427</c:v>
                </c:pt>
                <c:pt idx="275">
                  <c:v>1073427</c:v>
                </c:pt>
                <c:pt idx="276">
                  <c:v>1073427</c:v>
                </c:pt>
                <c:pt idx="277">
                  <c:v>1073427</c:v>
                </c:pt>
                <c:pt idx="278">
                  <c:v>1073427</c:v>
                </c:pt>
                <c:pt idx="279">
                  <c:v>1073427</c:v>
                </c:pt>
                <c:pt idx="280">
                  <c:v>1073427</c:v>
                </c:pt>
                <c:pt idx="281">
                  <c:v>1073427</c:v>
                </c:pt>
                <c:pt idx="282">
                  <c:v>1073427</c:v>
                </c:pt>
                <c:pt idx="283">
                  <c:v>1073427</c:v>
                </c:pt>
                <c:pt idx="284">
                  <c:v>1073427</c:v>
                </c:pt>
                <c:pt idx="285">
                  <c:v>1073427</c:v>
                </c:pt>
                <c:pt idx="286">
                  <c:v>1073427</c:v>
                </c:pt>
                <c:pt idx="287">
                  <c:v>1073427</c:v>
                </c:pt>
                <c:pt idx="288">
                  <c:v>1073427</c:v>
                </c:pt>
                <c:pt idx="289">
                  <c:v>1073427</c:v>
                </c:pt>
                <c:pt idx="290">
                  <c:v>1073427</c:v>
                </c:pt>
                <c:pt idx="291">
                  <c:v>1073427</c:v>
                </c:pt>
                <c:pt idx="292">
                  <c:v>1073427</c:v>
                </c:pt>
                <c:pt idx="293">
                  <c:v>1073427</c:v>
                </c:pt>
                <c:pt idx="294">
                  <c:v>1073427</c:v>
                </c:pt>
                <c:pt idx="295">
                  <c:v>1073427</c:v>
                </c:pt>
                <c:pt idx="296">
                  <c:v>1073427</c:v>
                </c:pt>
                <c:pt idx="297">
                  <c:v>1073427</c:v>
                </c:pt>
                <c:pt idx="298">
                  <c:v>1073427</c:v>
                </c:pt>
                <c:pt idx="299">
                  <c:v>1073427</c:v>
                </c:pt>
                <c:pt idx="300">
                  <c:v>1073427</c:v>
                </c:pt>
                <c:pt idx="301">
                  <c:v>1073427</c:v>
                </c:pt>
                <c:pt idx="302">
                  <c:v>1073427</c:v>
                </c:pt>
                <c:pt idx="303">
                  <c:v>1073427</c:v>
                </c:pt>
                <c:pt idx="304">
                  <c:v>1073427</c:v>
                </c:pt>
                <c:pt idx="305">
                  <c:v>1073427</c:v>
                </c:pt>
                <c:pt idx="306">
                  <c:v>1073427</c:v>
                </c:pt>
                <c:pt idx="307">
                  <c:v>1073427</c:v>
                </c:pt>
                <c:pt idx="308">
                  <c:v>1073427</c:v>
                </c:pt>
                <c:pt idx="309">
                  <c:v>1073427</c:v>
                </c:pt>
                <c:pt idx="310">
                  <c:v>1073427</c:v>
                </c:pt>
                <c:pt idx="311">
                  <c:v>1073427</c:v>
                </c:pt>
                <c:pt idx="312">
                  <c:v>1073427</c:v>
                </c:pt>
                <c:pt idx="313">
                  <c:v>1073427</c:v>
                </c:pt>
                <c:pt idx="314">
                  <c:v>1073427</c:v>
                </c:pt>
                <c:pt idx="315">
                  <c:v>1073427</c:v>
                </c:pt>
                <c:pt idx="316">
                  <c:v>1073427</c:v>
                </c:pt>
                <c:pt idx="317">
                  <c:v>1073427</c:v>
                </c:pt>
                <c:pt idx="318">
                  <c:v>1073427</c:v>
                </c:pt>
                <c:pt idx="319">
                  <c:v>1073427</c:v>
                </c:pt>
                <c:pt idx="320">
                  <c:v>1073427</c:v>
                </c:pt>
                <c:pt idx="321">
                  <c:v>1073427</c:v>
                </c:pt>
                <c:pt idx="322">
                  <c:v>1073427</c:v>
                </c:pt>
                <c:pt idx="323">
                  <c:v>1073427</c:v>
                </c:pt>
                <c:pt idx="324">
                  <c:v>1073427</c:v>
                </c:pt>
                <c:pt idx="325">
                  <c:v>1073427</c:v>
                </c:pt>
                <c:pt idx="326">
                  <c:v>1073427</c:v>
                </c:pt>
                <c:pt idx="327">
                  <c:v>1073427</c:v>
                </c:pt>
                <c:pt idx="328">
                  <c:v>1073427</c:v>
                </c:pt>
                <c:pt idx="329">
                  <c:v>1073427</c:v>
                </c:pt>
                <c:pt idx="330">
                  <c:v>1073427</c:v>
                </c:pt>
                <c:pt idx="331">
                  <c:v>1073427</c:v>
                </c:pt>
                <c:pt idx="332">
                  <c:v>1073427</c:v>
                </c:pt>
                <c:pt idx="333">
                  <c:v>1073427</c:v>
                </c:pt>
                <c:pt idx="334">
                  <c:v>1073427</c:v>
                </c:pt>
                <c:pt idx="335">
                  <c:v>1073427</c:v>
                </c:pt>
                <c:pt idx="336">
                  <c:v>1073427</c:v>
                </c:pt>
                <c:pt idx="337">
                  <c:v>1073427</c:v>
                </c:pt>
                <c:pt idx="338">
                  <c:v>1073427</c:v>
                </c:pt>
                <c:pt idx="339">
                  <c:v>1073427</c:v>
                </c:pt>
                <c:pt idx="340">
                  <c:v>1073427</c:v>
                </c:pt>
                <c:pt idx="341">
                  <c:v>1073427</c:v>
                </c:pt>
                <c:pt idx="342">
                  <c:v>1073427</c:v>
                </c:pt>
                <c:pt idx="343">
                  <c:v>1073427</c:v>
                </c:pt>
                <c:pt idx="344">
                  <c:v>1073427</c:v>
                </c:pt>
                <c:pt idx="345">
                  <c:v>1073427</c:v>
                </c:pt>
                <c:pt idx="346">
                  <c:v>1073427</c:v>
                </c:pt>
                <c:pt idx="347">
                  <c:v>1073427</c:v>
                </c:pt>
                <c:pt idx="348">
                  <c:v>1073427</c:v>
                </c:pt>
                <c:pt idx="349">
                  <c:v>1073427</c:v>
                </c:pt>
                <c:pt idx="350">
                  <c:v>1073427</c:v>
                </c:pt>
                <c:pt idx="351">
                  <c:v>1073427</c:v>
                </c:pt>
                <c:pt idx="352">
                  <c:v>1073427</c:v>
                </c:pt>
                <c:pt idx="353">
                  <c:v>1073427</c:v>
                </c:pt>
                <c:pt idx="354">
                  <c:v>1073427</c:v>
                </c:pt>
                <c:pt idx="355">
                  <c:v>1073427</c:v>
                </c:pt>
                <c:pt idx="356">
                  <c:v>1073427</c:v>
                </c:pt>
                <c:pt idx="357">
                  <c:v>1073427</c:v>
                </c:pt>
                <c:pt idx="358">
                  <c:v>1073427</c:v>
                </c:pt>
                <c:pt idx="359">
                  <c:v>1073427</c:v>
                </c:pt>
                <c:pt idx="360">
                  <c:v>1073427</c:v>
                </c:pt>
                <c:pt idx="361">
                  <c:v>1073427</c:v>
                </c:pt>
                <c:pt idx="362">
                  <c:v>1073427</c:v>
                </c:pt>
                <c:pt idx="363">
                  <c:v>1073427</c:v>
                </c:pt>
                <c:pt idx="364">
                  <c:v>1073427</c:v>
                </c:pt>
                <c:pt idx="365">
                  <c:v>1073427</c:v>
                </c:pt>
                <c:pt idx="366">
                  <c:v>1073427</c:v>
                </c:pt>
                <c:pt idx="367">
                  <c:v>1073427</c:v>
                </c:pt>
                <c:pt idx="368">
                  <c:v>1073427</c:v>
                </c:pt>
                <c:pt idx="369">
                  <c:v>1073427</c:v>
                </c:pt>
                <c:pt idx="370">
                  <c:v>1073427</c:v>
                </c:pt>
                <c:pt idx="371">
                  <c:v>1073427</c:v>
                </c:pt>
                <c:pt idx="372">
                  <c:v>1073427</c:v>
                </c:pt>
                <c:pt idx="373">
                  <c:v>1073427</c:v>
                </c:pt>
                <c:pt idx="374">
                  <c:v>1073427</c:v>
                </c:pt>
                <c:pt idx="375">
                  <c:v>1073427</c:v>
                </c:pt>
                <c:pt idx="376">
                  <c:v>1073427</c:v>
                </c:pt>
                <c:pt idx="377">
                  <c:v>1073427</c:v>
                </c:pt>
                <c:pt idx="378">
                  <c:v>1073427</c:v>
                </c:pt>
                <c:pt idx="379">
                  <c:v>1073427</c:v>
                </c:pt>
                <c:pt idx="380">
                  <c:v>1073427</c:v>
                </c:pt>
                <c:pt idx="381">
                  <c:v>1073427</c:v>
                </c:pt>
                <c:pt idx="382">
                  <c:v>1073427</c:v>
                </c:pt>
                <c:pt idx="383">
                  <c:v>1073427</c:v>
                </c:pt>
                <c:pt idx="384">
                  <c:v>1073427</c:v>
                </c:pt>
                <c:pt idx="385">
                  <c:v>1073427</c:v>
                </c:pt>
                <c:pt idx="386">
                  <c:v>1073427</c:v>
                </c:pt>
                <c:pt idx="387">
                  <c:v>1073427</c:v>
                </c:pt>
                <c:pt idx="388">
                  <c:v>1073427</c:v>
                </c:pt>
                <c:pt idx="389">
                  <c:v>1073427</c:v>
                </c:pt>
                <c:pt idx="390">
                  <c:v>1073427</c:v>
                </c:pt>
                <c:pt idx="391">
                  <c:v>1073427</c:v>
                </c:pt>
                <c:pt idx="392">
                  <c:v>1073427</c:v>
                </c:pt>
                <c:pt idx="393">
                  <c:v>1073427</c:v>
                </c:pt>
                <c:pt idx="394">
                  <c:v>1073427</c:v>
                </c:pt>
                <c:pt idx="395">
                  <c:v>1073427</c:v>
                </c:pt>
                <c:pt idx="396">
                  <c:v>1073427</c:v>
                </c:pt>
                <c:pt idx="397">
                  <c:v>1073427</c:v>
                </c:pt>
                <c:pt idx="398">
                  <c:v>1073427</c:v>
                </c:pt>
                <c:pt idx="399">
                  <c:v>1073427</c:v>
                </c:pt>
                <c:pt idx="400">
                  <c:v>1073427</c:v>
                </c:pt>
                <c:pt idx="401">
                  <c:v>1073427</c:v>
                </c:pt>
                <c:pt idx="402">
                  <c:v>1073427</c:v>
                </c:pt>
                <c:pt idx="403">
                  <c:v>1073427</c:v>
                </c:pt>
                <c:pt idx="404">
                  <c:v>1073427</c:v>
                </c:pt>
                <c:pt idx="405">
                  <c:v>1073427</c:v>
                </c:pt>
                <c:pt idx="406">
                  <c:v>1073427</c:v>
                </c:pt>
                <c:pt idx="407">
                  <c:v>1073427</c:v>
                </c:pt>
                <c:pt idx="408">
                  <c:v>1073427</c:v>
                </c:pt>
                <c:pt idx="409">
                  <c:v>1073427</c:v>
                </c:pt>
                <c:pt idx="410">
                  <c:v>1073427</c:v>
                </c:pt>
                <c:pt idx="411">
                  <c:v>1073427</c:v>
                </c:pt>
                <c:pt idx="412">
                  <c:v>1073427</c:v>
                </c:pt>
                <c:pt idx="413">
                  <c:v>1073427</c:v>
                </c:pt>
                <c:pt idx="414">
                  <c:v>1073427</c:v>
                </c:pt>
                <c:pt idx="415">
                  <c:v>1073427</c:v>
                </c:pt>
                <c:pt idx="416">
                  <c:v>1073427</c:v>
                </c:pt>
                <c:pt idx="417">
                  <c:v>1073427</c:v>
                </c:pt>
                <c:pt idx="418">
                  <c:v>1073427</c:v>
                </c:pt>
                <c:pt idx="419">
                  <c:v>1073427</c:v>
                </c:pt>
                <c:pt idx="420">
                  <c:v>1073427</c:v>
                </c:pt>
                <c:pt idx="421">
                  <c:v>1073427</c:v>
                </c:pt>
                <c:pt idx="422">
                  <c:v>1073427</c:v>
                </c:pt>
                <c:pt idx="423">
                  <c:v>1073427</c:v>
                </c:pt>
                <c:pt idx="424">
                  <c:v>1073427</c:v>
                </c:pt>
                <c:pt idx="425">
                  <c:v>1073427</c:v>
                </c:pt>
                <c:pt idx="426">
                  <c:v>1073427</c:v>
                </c:pt>
                <c:pt idx="427">
                  <c:v>1073427</c:v>
                </c:pt>
                <c:pt idx="428">
                  <c:v>1073427</c:v>
                </c:pt>
                <c:pt idx="429">
                  <c:v>1073427</c:v>
                </c:pt>
                <c:pt idx="430">
                  <c:v>1073427</c:v>
                </c:pt>
                <c:pt idx="431">
                  <c:v>1073427</c:v>
                </c:pt>
                <c:pt idx="432">
                  <c:v>1073427</c:v>
                </c:pt>
                <c:pt idx="433">
                  <c:v>1073427</c:v>
                </c:pt>
                <c:pt idx="434">
                  <c:v>1073427</c:v>
                </c:pt>
                <c:pt idx="435">
                  <c:v>1073427</c:v>
                </c:pt>
                <c:pt idx="436">
                  <c:v>1073427</c:v>
                </c:pt>
                <c:pt idx="437">
                  <c:v>1073427</c:v>
                </c:pt>
                <c:pt idx="438">
                  <c:v>1073427</c:v>
                </c:pt>
                <c:pt idx="439">
                  <c:v>1073427</c:v>
                </c:pt>
                <c:pt idx="440">
                  <c:v>1073427</c:v>
                </c:pt>
                <c:pt idx="441">
                  <c:v>1073427</c:v>
                </c:pt>
                <c:pt idx="442">
                  <c:v>1073427</c:v>
                </c:pt>
                <c:pt idx="443">
                  <c:v>1073427</c:v>
                </c:pt>
                <c:pt idx="444">
                  <c:v>1073427</c:v>
                </c:pt>
                <c:pt idx="445">
                  <c:v>1073427</c:v>
                </c:pt>
                <c:pt idx="446">
                  <c:v>1073427</c:v>
                </c:pt>
                <c:pt idx="447">
                  <c:v>1073427</c:v>
                </c:pt>
                <c:pt idx="448">
                  <c:v>1073427</c:v>
                </c:pt>
                <c:pt idx="449">
                  <c:v>1073427</c:v>
                </c:pt>
                <c:pt idx="450">
                  <c:v>1073427</c:v>
                </c:pt>
                <c:pt idx="451">
                  <c:v>1073427</c:v>
                </c:pt>
                <c:pt idx="452">
                  <c:v>1073427</c:v>
                </c:pt>
                <c:pt idx="453">
                  <c:v>1073427</c:v>
                </c:pt>
                <c:pt idx="454">
                  <c:v>1073427</c:v>
                </c:pt>
                <c:pt idx="455">
                  <c:v>1073427</c:v>
                </c:pt>
                <c:pt idx="456">
                  <c:v>1073427</c:v>
                </c:pt>
                <c:pt idx="457">
                  <c:v>1073427</c:v>
                </c:pt>
                <c:pt idx="458">
                  <c:v>1073427</c:v>
                </c:pt>
                <c:pt idx="459">
                  <c:v>1073427</c:v>
                </c:pt>
                <c:pt idx="460">
                  <c:v>1073427</c:v>
                </c:pt>
                <c:pt idx="461">
                  <c:v>1073427</c:v>
                </c:pt>
                <c:pt idx="462">
                  <c:v>1073427</c:v>
                </c:pt>
                <c:pt idx="463">
                  <c:v>1073427</c:v>
                </c:pt>
                <c:pt idx="464">
                  <c:v>1073427</c:v>
                </c:pt>
                <c:pt idx="465">
                  <c:v>1073427</c:v>
                </c:pt>
                <c:pt idx="466">
                  <c:v>1073427</c:v>
                </c:pt>
                <c:pt idx="467">
                  <c:v>1073427</c:v>
                </c:pt>
                <c:pt idx="468">
                  <c:v>1073427</c:v>
                </c:pt>
                <c:pt idx="469">
                  <c:v>1073427</c:v>
                </c:pt>
                <c:pt idx="470">
                  <c:v>1073427</c:v>
                </c:pt>
                <c:pt idx="471">
                  <c:v>1073427</c:v>
                </c:pt>
                <c:pt idx="472">
                  <c:v>1073427</c:v>
                </c:pt>
                <c:pt idx="473">
                  <c:v>1073427</c:v>
                </c:pt>
                <c:pt idx="474">
                  <c:v>1073427</c:v>
                </c:pt>
                <c:pt idx="475">
                  <c:v>1073427</c:v>
                </c:pt>
                <c:pt idx="476">
                  <c:v>1073427</c:v>
                </c:pt>
                <c:pt idx="477">
                  <c:v>1073427</c:v>
                </c:pt>
                <c:pt idx="478">
                  <c:v>1073427</c:v>
                </c:pt>
                <c:pt idx="479">
                  <c:v>1073427</c:v>
                </c:pt>
                <c:pt idx="480">
                  <c:v>1073427</c:v>
                </c:pt>
                <c:pt idx="481">
                  <c:v>1073427</c:v>
                </c:pt>
                <c:pt idx="482">
                  <c:v>1073427</c:v>
                </c:pt>
                <c:pt idx="483">
                  <c:v>1073427</c:v>
                </c:pt>
                <c:pt idx="484">
                  <c:v>1073427</c:v>
                </c:pt>
                <c:pt idx="485">
                  <c:v>1073427</c:v>
                </c:pt>
                <c:pt idx="486">
                  <c:v>1073427</c:v>
                </c:pt>
                <c:pt idx="487">
                  <c:v>1073427</c:v>
                </c:pt>
                <c:pt idx="488">
                  <c:v>1073427</c:v>
                </c:pt>
                <c:pt idx="489">
                  <c:v>1073427</c:v>
                </c:pt>
                <c:pt idx="490">
                  <c:v>1073427</c:v>
                </c:pt>
                <c:pt idx="491">
                  <c:v>1073427</c:v>
                </c:pt>
                <c:pt idx="492">
                  <c:v>1073427</c:v>
                </c:pt>
                <c:pt idx="493">
                  <c:v>1073427</c:v>
                </c:pt>
                <c:pt idx="494">
                  <c:v>1073427</c:v>
                </c:pt>
                <c:pt idx="495">
                  <c:v>1073427</c:v>
                </c:pt>
                <c:pt idx="496">
                  <c:v>1073427</c:v>
                </c:pt>
                <c:pt idx="497">
                  <c:v>1073427</c:v>
                </c:pt>
                <c:pt idx="498">
                  <c:v>1073427</c:v>
                </c:pt>
                <c:pt idx="499">
                  <c:v>1073427</c:v>
                </c:pt>
                <c:pt idx="500">
                  <c:v>1073427</c:v>
                </c:pt>
                <c:pt idx="501">
                  <c:v>1073427</c:v>
                </c:pt>
                <c:pt idx="502">
                  <c:v>1073427</c:v>
                </c:pt>
                <c:pt idx="503">
                  <c:v>1073427</c:v>
                </c:pt>
                <c:pt idx="504">
                  <c:v>1073427</c:v>
                </c:pt>
                <c:pt idx="505">
                  <c:v>1073427</c:v>
                </c:pt>
                <c:pt idx="506">
                  <c:v>1073427</c:v>
                </c:pt>
                <c:pt idx="507">
                  <c:v>1073427</c:v>
                </c:pt>
                <c:pt idx="508">
                  <c:v>1073427</c:v>
                </c:pt>
                <c:pt idx="509">
                  <c:v>1073427</c:v>
                </c:pt>
                <c:pt idx="510">
                  <c:v>1073427</c:v>
                </c:pt>
                <c:pt idx="511">
                  <c:v>1073427</c:v>
                </c:pt>
                <c:pt idx="512">
                  <c:v>1073427</c:v>
                </c:pt>
                <c:pt idx="513">
                  <c:v>1073427</c:v>
                </c:pt>
                <c:pt idx="514">
                  <c:v>1073427</c:v>
                </c:pt>
                <c:pt idx="515">
                  <c:v>1073427</c:v>
                </c:pt>
                <c:pt idx="516">
                  <c:v>1073427</c:v>
                </c:pt>
                <c:pt idx="517">
                  <c:v>1073427</c:v>
                </c:pt>
                <c:pt idx="518">
                  <c:v>1073427</c:v>
                </c:pt>
                <c:pt idx="519">
                  <c:v>1073427</c:v>
                </c:pt>
                <c:pt idx="520">
                  <c:v>1073427</c:v>
                </c:pt>
                <c:pt idx="521">
                  <c:v>1073427</c:v>
                </c:pt>
                <c:pt idx="522">
                  <c:v>1073427</c:v>
                </c:pt>
                <c:pt idx="523">
                  <c:v>1073427</c:v>
                </c:pt>
                <c:pt idx="524">
                  <c:v>1073427</c:v>
                </c:pt>
                <c:pt idx="525">
                  <c:v>1073427</c:v>
                </c:pt>
                <c:pt idx="526">
                  <c:v>1073427</c:v>
                </c:pt>
                <c:pt idx="527">
                  <c:v>1073427</c:v>
                </c:pt>
                <c:pt idx="528">
                  <c:v>1073427</c:v>
                </c:pt>
                <c:pt idx="529">
                  <c:v>1073427</c:v>
                </c:pt>
                <c:pt idx="530">
                  <c:v>1073427</c:v>
                </c:pt>
                <c:pt idx="531">
                  <c:v>1073427</c:v>
                </c:pt>
                <c:pt idx="532">
                  <c:v>1073427</c:v>
                </c:pt>
                <c:pt idx="533">
                  <c:v>1073427</c:v>
                </c:pt>
                <c:pt idx="534">
                  <c:v>1073427</c:v>
                </c:pt>
                <c:pt idx="535">
                  <c:v>1073427</c:v>
                </c:pt>
                <c:pt idx="536">
                  <c:v>1073427</c:v>
                </c:pt>
                <c:pt idx="537">
                  <c:v>1073427</c:v>
                </c:pt>
                <c:pt idx="538">
                  <c:v>1073427</c:v>
                </c:pt>
                <c:pt idx="539">
                  <c:v>1073427</c:v>
                </c:pt>
                <c:pt idx="540">
                  <c:v>1073427</c:v>
                </c:pt>
                <c:pt idx="541">
                  <c:v>1073427</c:v>
                </c:pt>
                <c:pt idx="542">
                  <c:v>1073427</c:v>
                </c:pt>
                <c:pt idx="543">
                  <c:v>1073427</c:v>
                </c:pt>
                <c:pt idx="544">
                  <c:v>1073427</c:v>
                </c:pt>
                <c:pt idx="545">
                  <c:v>1073427</c:v>
                </c:pt>
                <c:pt idx="546">
                  <c:v>1073427</c:v>
                </c:pt>
                <c:pt idx="547">
                  <c:v>1073427</c:v>
                </c:pt>
                <c:pt idx="548">
                  <c:v>1073427</c:v>
                </c:pt>
                <c:pt idx="549">
                  <c:v>1073427</c:v>
                </c:pt>
                <c:pt idx="550">
                  <c:v>1073427</c:v>
                </c:pt>
                <c:pt idx="551">
                  <c:v>1073427</c:v>
                </c:pt>
                <c:pt idx="552">
                  <c:v>1073427</c:v>
                </c:pt>
                <c:pt idx="553">
                  <c:v>1073427</c:v>
                </c:pt>
                <c:pt idx="554">
                  <c:v>1073427</c:v>
                </c:pt>
                <c:pt idx="555">
                  <c:v>1073427</c:v>
                </c:pt>
                <c:pt idx="556">
                  <c:v>1073427</c:v>
                </c:pt>
                <c:pt idx="557">
                  <c:v>1073427</c:v>
                </c:pt>
                <c:pt idx="558">
                  <c:v>1073427</c:v>
                </c:pt>
                <c:pt idx="559">
                  <c:v>1073427</c:v>
                </c:pt>
                <c:pt idx="560">
                  <c:v>1073427</c:v>
                </c:pt>
                <c:pt idx="561">
                  <c:v>1073427</c:v>
                </c:pt>
                <c:pt idx="562">
                  <c:v>1073427</c:v>
                </c:pt>
                <c:pt idx="563">
                  <c:v>1073427</c:v>
                </c:pt>
                <c:pt idx="564">
                  <c:v>1073427</c:v>
                </c:pt>
                <c:pt idx="565">
                  <c:v>1073427</c:v>
                </c:pt>
                <c:pt idx="566">
                  <c:v>1073427</c:v>
                </c:pt>
                <c:pt idx="567">
                  <c:v>1073427</c:v>
                </c:pt>
                <c:pt idx="568">
                  <c:v>1073427</c:v>
                </c:pt>
                <c:pt idx="569">
                  <c:v>1073427</c:v>
                </c:pt>
                <c:pt idx="570">
                  <c:v>1073427</c:v>
                </c:pt>
                <c:pt idx="571">
                  <c:v>1073427</c:v>
                </c:pt>
                <c:pt idx="572">
                  <c:v>1073427</c:v>
                </c:pt>
                <c:pt idx="573">
                  <c:v>1073427</c:v>
                </c:pt>
                <c:pt idx="574">
                  <c:v>1073427</c:v>
                </c:pt>
                <c:pt idx="575">
                  <c:v>1073427</c:v>
                </c:pt>
                <c:pt idx="576">
                  <c:v>1073427</c:v>
                </c:pt>
                <c:pt idx="577">
                  <c:v>1073427</c:v>
                </c:pt>
                <c:pt idx="578">
                  <c:v>1073427</c:v>
                </c:pt>
                <c:pt idx="579">
                  <c:v>1073427</c:v>
                </c:pt>
                <c:pt idx="580">
                  <c:v>1073427</c:v>
                </c:pt>
                <c:pt idx="581">
                  <c:v>1073427</c:v>
                </c:pt>
                <c:pt idx="582">
                  <c:v>1073427</c:v>
                </c:pt>
                <c:pt idx="583">
                  <c:v>1073427</c:v>
                </c:pt>
                <c:pt idx="584">
                  <c:v>1073427</c:v>
                </c:pt>
                <c:pt idx="585">
                  <c:v>1073427</c:v>
                </c:pt>
                <c:pt idx="586">
                  <c:v>1073427</c:v>
                </c:pt>
                <c:pt idx="587">
                  <c:v>1073427</c:v>
                </c:pt>
                <c:pt idx="588">
                  <c:v>1073427</c:v>
                </c:pt>
                <c:pt idx="589">
                  <c:v>1073427</c:v>
                </c:pt>
                <c:pt idx="590">
                  <c:v>1073427</c:v>
                </c:pt>
                <c:pt idx="591">
                  <c:v>1073427</c:v>
                </c:pt>
                <c:pt idx="592">
                  <c:v>1073427</c:v>
                </c:pt>
                <c:pt idx="593">
                  <c:v>1073427</c:v>
                </c:pt>
                <c:pt idx="594">
                  <c:v>1073427</c:v>
                </c:pt>
                <c:pt idx="595">
                  <c:v>1073427</c:v>
                </c:pt>
                <c:pt idx="596">
                  <c:v>1073427</c:v>
                </c:pt>
                <c:pt idx="597">
                  <c:v>1073427</c:v>
                </c:pt>
                <c:pt idx="598">
                  <c:v>1073427</c:v>
                </c:pt>
                <c:pt idx="599">
                  <c:v>1073427</c:v>
                </c:pt>
                <c:pt idx="600">
                  <c:v>1073427</c:v>
                </c:pt>
                <c:pt idx="601">
                  <c:v>1073427</c:v>
                </c:pt>
                <c:pt idx="602">
                  <c:v>1073427</c:v>
                </c:pt>
                <c:pt idx="603">
                  <c:v>1073427</c:v>
                </c:pt>
                <c:pt idx="604">
                  <c:v>1073427</c:v>
                </c:pt>
                <c:pt idx="605">
                  <c:v>1073427</c:v>
                </c:pt>
                <c:pt idx="606">
                  <c:v>1073427</c:v>
                </c:pt>
                <c:pt idx="607">
                  <c:v>1073427</c:v>
                </c:pt>
                <c:pt idx="608">
                  <c:v>1073427</c:v>
                </c:pt>
                <c:pt idx="609">
                  <c:v>1073427</c:v>
                </c:pt>
                <c:pt idx="610">
                  <c:v>1073427</c:v>
                </c:pt>
                <c:pt idx="611">
                  <c:v>1073427</c:v>
                </c:pt>
                <c:pt idx="612">
                  <c:v>1073427</c:v>
                </c:pt>
                <c:pt idx="613">
                  <c:v>1073427</c:v>
                </c:pt>
                <c:pt idx="614">
                  <c:v>1073427</c:v>
                </c:pt>
                <c:pt idx="615">
                  <c:v>1073427</c:v>
                </c:pt>
                <c:pt idx="616">
                  <c:v>1073427</c:v>
                </c:pt>
                <c:pt idx="617">
                  <c:v>1073427</c:v>
                </c:pt>
                <c:pt idx="618">
                  <c:v>1073427</c:v>
                </c:pt>
                <c:pt idx="619">
                  <c:v>1073427</c:v>
                </c:pt>
                <c:pt idx="620">
                  <c:v>1073427</c:v>
                </c:pt>
                <c:pt idx="621">
                  <c:v>1073427</c:v>
                </c:pt>
                <c:pt idx="622">
                  <c:v>1073427</c:v>
                </c:pt>
                <c:pt idx="623">
                  <c:v>1073427</c:v>
                </c:pt>
                <c:pt idx="624">
                  <c:v>1073427</c:v>
                </c:pt>
                <c:pt idx="625">
                  <c:v>1073427</c:v>
                </c:pt>
                <c:pt idx="626">
                  <c:v>1073427</c:v>
                </c:pt>
                <c:pt idx="627">
                  <c:v>1073427</c:v>
                </c:pt>
                <c:pt idx="628">
                  <c:v>1073427</c:v>
                </c:pt>
                <c:pt idx="629">
                  <c:v>1073427</c:v>
                </c:pt>
                <c:pt idx="630">
                  <c:v>1073427</c:v>
                </c:pt>
                <c:pt idx="631">
                  <c:v>1073427</c:v>
                </c:pt>
                <c:pt idx="632">
                  <c:v>1073427</c:v>
                </c:pt>
                <c:pt idx="633">
                  <c:v>1073427</c:v>
                </c:pt>
                <c:pt idx="634">
                  <c:v>1073427</c:v>
                </c:pt>
                <c:pt idx="635">
                  <c:v>1073427</c:v>
                </c:pt>
                <c:pt idx="636">
                  <c:v>1073427</c:v>
                </c:pt>
                <c:pt idx="637">
                  <c:v>1073427</c:v>
                </c:pt>
                <c:pt idx="638">
                  <c:v>1073427</c:v>
                </c:pt>
                <c:pt idx="639">
                  <c:v>1073427</c:v>
                </c:pt>
                <c:pt idx="640">
                  <c:v>1073427</c:v>
                </c:pt>
                <c:pt idx="641">
                  <c:v>1073427</c:v>
                </c:pt>
                <c:pt idx="642">
                  <c:v>1073427</c:v>
                </c:pt>
                <c:pt idx="643">
                  <c:v>1073427</c:v>
                </c:pt>
                <c:pt idx="644">
                  <c:v>1073427</c:v>
                </c:pt>
                <c:pt idx="645">
                  <c:v>1073427</c:v>
                </c:pt>
                <c:pt idx="646">
                  <c:v>1073427</c:v>
                </c:pt>
                <c:pt idx="647">
                  <c:v>1073427</c:v>
                </c:pt>
                <c:pt idx="648">
                  <c:v>1073427</c:v>
                </c:pt>
                <c:pt idx="649">
                  <c:v>1073427</c:v>
                </c:pt>
                <c:pt idx="650">
                  <c:v>1073427</c:v>
                </c:pt>
                <c:pt idx="651">
                  <c:v>1073427</c:v>
                </c:pt>
                <c:pt idx="652">
                  <c:v>1073427</c:v>
                </c:pt>
                <c:pt idx="653">
                  <c:v>1073427</c:v>
                </c:pt>
                <c:pt idx="654">
                  <c:v>1073427</c:v>
                </c:pt>
                <c:pt idx="655">
                  <c:v>1073427</c:v>
                </c:pt>
                <c:pt idx="656">
                  <c:v>1073427</c:v>
                </c:pt>
                <c:pt idx="657">
                  <c:v>1073427</c:v>
                </c:pt>
                <c:pt idx="658">
                  <c:v>1073427</c:v>
                </c:pt>
                <c:pt idx="659">
                  <c:v>1073427</c:v>
                </c:pt>
                <c:pt idx="660">
                  <c:v>1073427</c:v>
                </c:pt>
                <c:pt idx="661">
                  <c:v>1073427</c:v>
                </c:pt>
                <c:pt idx="662">
                  <c:v>1073427</c:v>
                </c:pt>
                <c:pt idx="663">
                  <c:v>1073427</c:v>
                </c:pt>
                <c:pt idx="664">
                  <c:v>1073427</c:v>
                </c:pt>
                <c:pt idx="665">
                  <c:v>1073427</c:v>
                </c:pt>
                <c:pt idx="666">
                  <c:v>1073427</c:v>
                </c:pt>
                <c:pt idx="667">
                  <c:v>1073427</c:v>
                </c:pt>
                <c:pt idx="668">
                  <c:v>1073427</c:v>
                </c:pt>
                <c:pt idx="669">
                  <c:v>1073427</c:v>
                </c:pt>
                <c:pt idx="670">
                  <c:v>1073427</c:v>
                </c:pt>
                <c:pt idx="671">
                  <c:v>1073427</c:v>
                </c:pt>
                <c:pt idx="672">
                  <c:v>1073427</c:v>
                </c:pt>
                <c:pt idx="673">
                  <c:v>1073427</c:v>
                </c:pt>
                <c:pt idx="674">
                  <c:v>1073427</c:v>
                </c:pt>
                <c:pt idx="675">
                  <c:v>1073427</c:v>
                </c:pt>
                <c:pt idx="676">
                  <c:v>1073427</c:v>
                </c:pt>
                <c:pt idx="677">
                  <c:v>1073427</c:v>
                </c:pt>
                <c:pt idx="678">
                  <c:v>1073427</c:v>
                </c:pt>
                <c:pt idx="679">
                  <c:v>1073427</c:v>
                </c:pt>
                <c:pt idx="680">
                  <c:v>1073427</c:v>
                </c:pt>
                <c:pt idx="681">
                  <c:v>1073427</c:v>
                </c:pt>
                <c:pt idx="682">
                  <c:v>1073427</c:v>
                </c:pt>
                <c:pt idx="683">
                  <c:v>1073427</c:v>
                </c:pt>
                <c:pt idx="684">
                  <c:v>1073427</c:v>
                </c:pt>
                <c:pt idx="685">
                  <c:v>1073427</c:v>
                </c:pt>
                <c:pt idx="686">
                  <c:v>1073427</c:v>
                </c:pt>
                <c:pt idx="687">
                  <c:v>1073427</c:v>
                </c:pt>
                <c:pt idx="688">
                  <c:v>1073427</c:v>
                </c:pt>
                <c:pt idx="689">
                  <c:v>1073427</c:v>
                </c:pt>
                <c:pt idx="690">
                  <c:v>1073427</c:v>
                </c:pt>
                <c:pt idx="691">
                  <c:v>1073427</c:v>
                </c:pt>
                <c:pt idx="692">
                  <c:v>1073427</c:v>
                </c:pt>
                <c:pt idx="693">
                  <c:v>1073427</c:v>
                </c:pt>
                <c:pt idx="694">
                  <c:v>1073427</c:v>
                </c:pt>
                <c:pt idx="695">
                  <c:v>1073427</c:v>
                </c:pt>
                <c:pt idx="696">
                  <c:v>1073427</c:v>
                </c:pt>
                <c:pt idx="697">
                  <c:v>1073427</c:v>
                </c:pt>
                <c:pt idx="698">
                  <c:v>1073427</c:v>
                </c:pt>
                <c:pt idx="699">
                  <c:v>1073427</c:v>
                </c:pt>
                <c:pt idx="700">
                  <c:v>1073427</c:v>
                </c:pt>
                <c:pt idx="701">
                  <c:v>1073427</c:v>
                </c:pt>
                <c:pt idx="702">
                  <c:v>1073427</c:v>
                </c:pt>
                <c:pt idx="703">
                  <c:v>1073427</c:v>
                </c:pt>
                <c:pt idx="704">
                  <c:v>1073427</c:v>
                </c:pt>
                <c:pt idx="705">
                  <c:v>1073427</c:v>
                </c:pt>
                <c:pt idx="706">
                  <c:v>1073427</c:v>
                </c:pt>
                <c:pt idx="707">
                  <c:v>1073427</c:v>
                </c:pt>
                <c:pt idx="708">
                  <c:v>1073427</c:v>
                </c:pt>
                <c:pt idx="709">
                  <c:v>1073427</c:v>
                </c:pt>
                <c:pt idx="710">
                  <c:v>1073427</c:v>
                </c:pt>
                <c:pt idx="711">
                  <c:v>1073427</c:v>
                </c:pt>
                <c:pt idx="712">
                  <c:v>1073427</c:v>
                </c:pt>
                <c:pt idx="713">
                  <c:v>1073427</c:v>
                </c:pt>
                <c:pt idx="714">
                  <c:v>1073427</c:v>
                </c:pt>
                <c:pt idx="715">
                  <c:v>1073427</c:v>
                </c:pt>
                <c:pt idx="716">
                  <c:v>1073427</c:v>
                </c:pt>
                <c:pt idx="717">
                  <c:v>1073427</c:v>
                </c:pt>
                <c:pt idx="718">
                  <c:v>1073427</c:v>
                </c:pt>
                <c:pt idx="719">
                  <c:v>1073427</c:v>
                </c:pt>
                <c:pt idx="720">
                  <c:v>1073427</c:v>
                </c:pt>
                <c:pt idx="721">
                  <c:v>1073427</c:v>
                </c:pt>
                <c:pt idx="722">
                  <c:v>1073427</c:v>
                </c:pt>
                <c:pt idx="723">
                  <c:v>1073427</c:v>
                </c:pt>
                <c:pt idx="724">
                  <c:v>1073427</c:v>
                </c:pt>
                <c:pt idx="725">
                  <c:v>1073427</c:v>
                </c:pt>
                <c:pt idx="726">
                  <c:v>1073427</c:v>
                </c:pt>
                <c:pt idx="727">
                  <c:v>1073427</c:v>
                </c:pt>
                <c:pt idx="728">
                  <c:v>1073427</c:v>
                </c:pt>
                <c:pt idx="729">
                  <c:v>1073427</c:v>
                </c:pt>
                <c:pt idx="730">
                  <c:v>1073427</c:v>
                </c:pt>
                <c:pt idx="731">
                  <c:v>1073427</c:v>
                </c:pt>
                <c:pt idx="732">
                  <c:v>1073427</c:v>
                </c:pt>
                <c:pt idx="733">
                  <c:v>1073427</c:v>
                </c:pt>
                <c:pt idx="734">
                  <c:v>1073427</c:v>
                </c:pt>
                <c:pt idx="735">
                  <c:v>1073427</c:v>
                </c:pt>
                <c:pt idx="736">
                  <c:v>1073427</c:v>
                </c:pt>
                <c:pt idx="737">
                  <c:v>1073427</c:v>
                </c:pt>
                <c:pt idx="738">
                  <c:v>1073427</c:v>
                </c:pt>
                <c:pt idx="739">
                  <c:v>1073427</c:v>
                </c:pt>
                <c:pt idx="740">
                  <c:v>1073427</c:v>
                </c:pt>
                <c:pt idx="741">
                  <c:v>1073427</c:v>
                </c:pt>
                <c:pt idx="742">
                  <c:v>1073427</c:v>
                </c:pt>
                <c:pt idx="743">
                  <c:v>1073427</c:v>
                </c:pt>
                <c:pt idx="744">
                  <c:v>1073427</c:v>
                </c:pt>
                <c:pt idx="745">
                  <c:v>1073427</c:v>
                </c:pt>
                <c:pt idx="746">
                  <c:v>1073427</c:v>
                </c:pt>
                <c:pt idx="747">
                  <c:v>1073427</c:v>
                </c:pt>
                <c:pt idx="748">
                  <c:v>1073427</c:v>
                </c:pt>
                <c:pt idx="749">
                  <c:v>1073427</c:v>
                </c:pt>
                <c:pt idx="750">
                  <c:v>1073427</c:v>
                </c:pt>
                <c:pt idx="751">
                  <c:v>1073427</c:v>
                </c:pt>
                <c:pt idx="752">
                  <c:v>1073427</c:v>
                </c:pt>
                <c:pt idx="753">
                  <c:v>1073427</c:v>
                </c:pt>
                <c:pt idx="754">
                  <c:v>1073427</c:v>
                </c:pt>
                <c:pt idx="755">
                  <c:v>1073427</c:v>
                </c:pt>
                <c:pt idx="756">
                  <c:v>1073427</c:v>
                </c:pt>
                <c:pt idx="757">
                  <c:v>1073427</c:v>
                </c:pt>
                <c:pt idx="758">
                  <c:v>1073427</c:v>
                </c:pt>
                <c:pt idx="759">
                  <c:v>1073427</c:v>
                </c:pt>
                <c:pt idx="760">
                  <c:v>1073427</c:v>
                </c:pt>
                <c:pt idx="761">
                  <c:v>1073427</c:v>
                </c:pt>
                <c:pt idx="762">
                  <c:v>1073427</c:v>
                </c:pt>
                <c:pt idx="763">
                  <c:v>1073427</c:v>
                </c:pt>
                <c:pt idx="764">
                  <c:v>1073427</c:v>
                </c:pt>
                <c:pt idx="765">
                  <c:v>1073427</c:v>
                </c:pt>
                <c:pt idx="766">
                  <c:v>1073427</c:v>
                </c:pt>
                <c:pt idx="767">
                  <c:v>1073427</c:v>
                </c:pt>
                <c:pt idx="768">
                  <c:v>1073427</c:v>
                </c:pt>
                <c:pt idx="769">
                  <c:v>1073427</c:v>
                </c:pt>
                <c:pt idx="770">
                  <c:v>1073427</c:v>
                </c:pt>
                <c:pt idx="771">
                  <c:v>1073427</c:v>
                </c:pt>
                <c:pt idx="772">
                  <c:v>1073427</c:v>
                </c:pt>
                <c:pt idx="773">
                  <c:v>1073427</c:v>
                </c:pt>
                <c:pt idx="774">
                  <c:v>1073427</c:v>
                </c:pt>
                <c:pt idx="775">
                  <c:v>1073427</c:v>
                </c:pt>
                <c:pt idx="776">
                  <c:v>1073427</c:v>
                </c:pt>
                <c:pt idx="777">
                  <c:v>1073427</c:v>
                </c:pt>
                <c:pt idx="778">
                  <c:v>1073427</c:v>
                </c:pt>
                <c:pt idx="779">
                  <c:v>1073427</c:v>
                </c:pt>
                <c:pt idx="780">
                  <c:v>1073427</c:v>
                </c:pt>
                <c:pt idx="781">
                  <c:v>1073427</c:v>
                </c:pt>
                <c:pt idx="782">
                  <c:v>1073427</c:v>
                </c:pt>
                <c:pt idx="783">
                  <c:v>1073427</c:v>
                </c:pt>
                <c:pt idx="784">
                  <c:v>1073427</c:v>
                </c:pt>
                <c:pt idx="785">
                  <c:v>1073427</c:v>
                </c:pt>
                <c:pt idx="786">
                  <c:v>1073427</c:v>
                </c:pt>
                <c:pt idx="787">
                  <c:v>1073427</c:v>
                </c:pt>
                <c:pt idx="788">
                  <c:v>1073427</c:v>
                </c:pt>
                <c:pt idx="789">
                  <c:v>1073427</c:v>
                </c:pt>
                <c:pt idx="790">
                  <c:v>1073427</c:v>
                </c:pt>
                <c:pt idx="791">
                  <c:v>1073427</c:v>
                </c:pt>
                <c:pt idx="792">
                  <c:v>1073427</c:v>
                </c:pt>
                <c:pt idx="793">
                  <c:v>1073427</c:v>
                </c:pt>
                <c:pt idx="794">
                  <c:v>1073427</c:v>
                </c:pt>
                <c:pt idx="795">
                  <c:v>1073427</c:v>
                </c:pt>
                <c:pt idx="796">
                  <c:v>1073427</c:v>
                </c:pt>
                <c:pt idx="797">
                  <c:v>1073427</c:v>
                </c:pt>
                <c:pt idx="798">
                  <c:v>1073427</c:v>
                </c:pt>
                <c:pt idx="799">
                  <c:v>1073427</c:v>
                </c:pt>
                <c:pt idx="800">
                  <c:v>1073427</c:v>
                </c:pt>
                <c:pt idx="801">
                  <c:v>1073427</c:v>
                </c:pt>
                <c:pt idx="802">
                  <c:v>1073427</c:v>
                </c:pt>
                <c:pt idx="803">
                  <c:v>1073427</c:v>
                </c:pt>
                <c:pt idx="804">
                  <c:v>1073427</c:v>
                </c:pt>
                <c:pt idx="805">
                  <c:v>1073427</c:v>
                </c:pt>
                <c:pt idx="806">
                  <c:v>1073427</c:v>
                </c:pt>
                <c:pt idx="807">
                  <c:v>1073427</c:v>
                </c:pt>
                <c:pt idx="808">
                  <c:v>1073427</c:v>
                </c:pt>
                <c:pt idx="809">
                  <c:v>1073427</c:v>
                </c:pt>
                <c:pt idx="810">
                  <c:v>1073427</c:v>
                </c:pt>
                <c:pt idx="811">
                  <c:v>1073427</c:v>
                </c:pt>
                <c:pt idx="812">
                  <c:v>1073427</c:v>
                </c:pt>
                <c:pt idx="813">
                  <c:v>1073427</c:v>
                </c:pt>
                <c:pt idx="814">
                  <c:v>1073427</c:v>
                </c:pt>
                <c:pt idx="815">
                  <c:v>1073427</c:v>
                </c:pt>
                <c:pt idx="816">
                  <c:v>1073427</c:v>
                </c:pt>
                <c:pt idx="817">
                  <c:v>1073427</c:v>
                </c:pt>
                <c:pt idx="818">
                  <c:v>1073427</c:v>
                </c:pt>
                <c:pt idx="819">
                  <c:v>1073427</c:v>
                </c:pt>
                <c:pt idx="820">
                  <c:v>1073427</c:v>
                </c:pt>
                <c:pt idx="821">
                  <c:v>1073427</c:v>
                </c:pt>
                <c:pt idx="822">
                  <c:v>1073427</c:v>
                </c:pt>
                <c:pt idx="823">
                  <c:v>1073427</c:v>
                </c:pt>
                <c:pt idx="824">
                  <c:v>1073427</c:v>
                </c:pt>
                <c:pt idx="825">
                  <c:v>1073427</c:v>
                </c:pt>
                <c:pt idx="826">
                  <c:v>1073427</c:v>
                </c:pt>
                <c:pt idx="827">
                  <c:v>1073427</c:v>
                </c:pt>
                <c:pt idx="828">
                  <c:v>1073427</c:v>
                </c:pt>
                <c:pt idx="829">
                  <c:v>1073427</c:v>
                </c:pt>
                <c:pt idx="830">
                  <c:v>1073427</c:v>
                </c:pt>
                <c:pt idx="831">
                  <c:v>1073427</c:v>
                </c:pt>
                <c:pt idx="832">
                  <c:v>1073427</c:v>
                </c:pt>
                <c:pt idx="833">
                  <c:v>1073427</c:v>
                </c:pt>
                <c:pt idx="834">
                  <c:v>1073427</c:v>
                </c:pt>
                <c:pt idx="835">
                  <c:v>1073427</c:v>
                </c:pt>
                <c:pt idx="836">
                  <c:v>1073427</c:v>
                </c:pt>
                <c:pt idx="837">
                  <c:v>1073427</c:v>
                </c:pt>
                <c:pt idx="838">
                  <c:v>1073427</c:v>
                </c:pt>
                <c:pt idx="839">
                  <c:v>1073427</c:v>
                </c:pt>
                <c:pt idx="840">
                  <c:v>1073427</c:v>
                </c:pt>
                <c:pt idx="841">
                  <c:v>1073427</c:v>
                </c:pt>
                <c:pt idx="842">
                  <c:v>1073427</c:v>
                </c:pt>
                <c:pt idx="843">
                  <c:v>1073427</c:v>
                </c:pt>
                <c:pt idx="844">
                  <c:v>1073427</c:v>
                </c:pt>
                <c:pt idx="845">
                  <c:v>1073427</c:v>
                </c:pt>
                <c:pt idx="846">
                  <c:v>1073427</c:v>
                </c:pt>
                <c:pt idx="847">
                  <c:v>1073427</c:v>
                </c:pt>
                <c:pt idx="848">
                  <c:v>1073427</c:v>
                </c:pt>
                <c:pt idx="849">
                  <c:v>1073427</c:v>
                </c:pt>
                <c:pt idx="850">
                  <c:v>1073427</c:v>
                </c:pt>
                <c:pt idx="851">
                  <c:v>1073427</c:v>
                </c:pt>
                <c:pt idx="852">
                  <c:v>1073427</c:v>
                </c:pt>
                <c:pt idx="853">
                  <c:v>1073427</c:v>
                </c:pt>
                <c:pt idx="854">
                  <c:v>1073427</c:v>
                </c:pt>
                <c:pt idx="855">
                  <c:v>1073427</c:v>
                </c:pt>
                <c:pt idx="856">
                  <c:v>1073427</c:v>
                </c:pt>
                <c:pt idx="857">
                  <c:v>1073427</c:v>
                </c:pt>
                <c:pt idx="858">
                  <c:v>1073427</c:v>
                </c:pt>
                <c:pt idx="859">
                  <c:v>1073427</c:v>
                </c:pt>
                <c:pt idx="860">
                  <c:v>1073427</c:v>
                </c:pt>
                <c:pt idx="861">
                  <c:v>1073427</c:v>
                </c:pt>
                <c:pt idx="862">
                  <c:v>1073427</c:v>
                </c:pt>
                <c:pt idx="863">
                  <c:v>1073427</c:v>
                </c:pt>
                <c:pt idx="864">
                  <c:v>1073427</c:v>
                </c:pt>
                <c:pt idx="865">
                  <c:v>1073427</c:v>
                </c:pt>
                <c:pt idx="866">
                  <c:v>1073427</c:v>
                </c:pt>
                <c:pt idx="867">
                  <c:v>1073427</c:v>
                </c:pt>
                <c:pt idx="868">
                  <c:v>1073427</c:v>
                </c:pt>
                <c:pt idx="869">
                  <c:v>1073427</c:v>
                </c:pt>
                <c:pt idx="870">
                  <c:v>1073427</c:v>
                </c:pt>
                <c:pt idx="871">
                  <c:v>1073427</c:v>
                </c:pt>
                <c:pt idx="872">
                  <c:v>1073427</c:v>
                </c:pt>
                <c:pt idx="873">
                  <c:v>1073427</c:v>
                </c:pt>
                <c:pt idx="874">
                  <c:v>1073427</c:v>
                </c:pt>
                <c:pt idx="875">
                  <c:v>1073427</c:v>
                </c:pt>
                <c:pt idx="876">
                  <c:v>1073427</c:v>
                </c:pt>
                <c:pt idx="877">
                  <c:v>1073427</c:v>
                </c:pt>
                <c:pt idx="878">
                  <c:v>1073427</c:v>
                </c:pt>
                <c:pt idx="879">
                  <c:v>1073427</c:v>
                </c:pt>
                <c:pt idx="880">
                  <c:v>1073427</c:v>
                </c:pt>
                <c:pt idx="881">
                  <c:v>1073427</c:v>
                </c:pt>
                <c:pt idx="882">
                  <c:v>1073427</c:v>
                </c:pt>
                <c:pt idx="883">
                  <c:v>1073427</c:v>
                </c:pt>
                <c:pt idx="884">
                  <c:v>1073427</c:v>
                </c:pt>
                <c:pt idx="885">
                  <c:v>1073427</c:v>
                </c:pt>
                <c:pt idx="886">
                  <c:v>1073427</c:v>
                </c:pt>
                <c:pt idx="887">
                  <c:v>1073427</c:v>
                </c:pt>
                <c:pt idx="888">
                  <c:v>1073427</c:v>
                </c:pt>
                <c:pt idx="889">
                  <c:v>1073427</c:v>
                </c:pt>
                <c:pt idx="890">
                  <c:v>1073427</c:v>
                </c:pt>
                <c:pt idx="891">
                  <c:v>1073427</c:v>
                </c:pt>
                <c:pt idx="892">
                  <c:v>1073427</c:v>
                </c:pt>
                <c:pt idx="893">
                  <c:v>1073427</c:v>
                </c:pt>
                <c:pt idx="894">
                  <c:v>1073427</c:v>
                </c:pt>
                <c:pt idx="895">
                  <c:v>1073427</c:v>
                </c:pt>
                <c:pt idx="896">
                  <c:v>1073427</c:v>
                </c:pt>
                <c:pt idx="897">
                  <c:v>1073427</c:v>
                </c:pt>
                <c:pt idx="898">
                  <c:v>1073427</c:v>
                </c:pt>
                <c:pt idx="899">
                  <c:v>1073427</c:v>
                </c:pt>
                <c:pt idx="900">
                  <c:v>1073427</c:v>
                </c:pt>
                <c:pt idx="901">
                  <c:v>1073427</c:v>
                </c:pt>
                <c:pt idx="902">
                  <c:v>1073427</c:v>
                </c:pt>
                <c:pt idx="903">
                  <c:v>1073427</c:v>
                </c:pt>
                <c:pt idx="904">
                  <c:v>1073427</c:v>
                </c:pt>
                <c:pt idx="905">
                  <c:v>1073427</c:v>
                </c:pt>
                <c:pt idx="906">
                  <c:v>1073427</c:v>
                </c:pt>
                <c:pt idx="907">
                  <c:v>1073427</c:v>
                </c:pt>
                <c:pt idx="908">
                  <c:v>1073427</c:v>
                </c:pt>
                <c:pt idx="909">
                  <c:v>1073427</c:v>
                </c:pt>
                <c:pt idx="910">
                  <c:v>1073427</c:v>
                </c:pt>
                <c:pt idx="911">
                  <c:v>1073427</c:v>
                </c:pt>
                <c:pt idx="912">
                  <c:v>1073427</c:v>
                </c:pt>
                <c:pt idx="913">
                  <c:v>1073427</c:v>
                </c:pt>
                <c:pt idx="914">
                  <c:v>1073427</c:v>
                </c:pt>
                <c:pt idx="915">
                  <c:v>1073427</c:v>
                </c:pt>
                <c:pt idx="916">
                  <c:v>1073427</c:v>
                </c:pt>
                <c:pt idx="917">
                  <c:v>1073427</c:v>
                </c:pt>
                <c:pt idx="918">
                  <c:v>1073427</c:v>
                </c:pt>
                <c:pt idx="919">
                  <c:v>1073427</c:v>
                </c:pt>
                <c:pt idx="920">
                  <c:v>1073427</c:v>
                </c:pt>
                <c:pt idx="921">
                  <c:v>1073427</c:v>
                </c:pt>
                <c:pt idx="922">
                  <c:v>1073427</c:v>
                </c:pt>
                <c:pt idx="923">
                  <c:v>1073427</c:v>
                </c:pt>
                <c:pt idx="924">
                  <c:v>1073427</c:v>
                </c:pt>
                <c:pt idx="925">
                  <c:v>1073427</c:v>
                </c:pt>
                <c:pt idx="926">
                  <c:v>1073427</c:v>
                </c:pt>
                <c:pt idx="927">
                  <c:v>1073427</c:v>
                </c:pt>
                <c:pt idx="928">
                  <c:v>1073427</c:v>
                </c:pt>
                <c:pt idx="929">
                  <c:v>1073427</c:v>
                </c:pt>
                <c:pt idx="930">
                  <c:v>1073427</c:v>
                </c:pt>
                <c:pt idx="931">
                  <c:v>1073427</c:v>
                </c:pt>
                <c:pt idx="932">
                  <c:v>1073427</c:v>
                </c:pt>
                <c:pt idx="933">
                  <c:v>1073427</c:v>
                </c:pt>
                <c:pt idx="934">
                  <c:v>1073427</c:v>
                </c:pt>
                <c:pt idx="935">
                  <c:v>1073427</c:v>
                </c:pt>
                <c:pt idx="936">
                  <c:v>1073427</c:v>
                </c:pt>
                <c:pt idx="937">
                  <c:v>1073427</c:v>
                </c:pt>
                <c:pt idx="938">
                  <c:v>1073427</c:v>
                </c:pt>
                <c:pt idx="939">
                  <c:v>1073427</c:v>
                </c:pt>
                <c:pt idx="940">
                  <c:v>1073427</c:v>
                </c:pt>
                <c:pt idx="941">
                  <c:v>1073427</c:v>
                </c:pt>
                <c:pt idx="942">
                  <c:v>1073427</c:v>
                </c:pt>
                <c:pt idx="943">
                  <c:v>1073427</c:v>
                </c:pt>
                <c:pt idx="944">
                  <c:v>1073427</c:v>
                </c:pt>
                <c:pt idx="945">
                  <c:v>1073427</c:v>
                </c:pt>
                <c:pt idx="946">
                  <c:v>1073427</c:v>
                </c:pt>
                <c:pt idx="947">
                  <c:v>1073427</c:v>
                </c:pt>
                <c:pt idx="948">
                  <c:v>1073427</c:v>
                </c:pt>
                <c:pt idx="949">
                  <c:v>1073427</c:v>
                </c:pt>
                <c:pt idx="950">
                  <c:v>1073427</c:v>
                </c:pt>
                <c:pt idx="951">
                  <c:v>1073427</c:v>
                </c:pt>
                <c:pt idx="952">
                  <c:v>1073427</c:v>
                </c:pt>
                <c:pt idx="953">
                  <c:v>1073427</c:v>
                </c:pt>
                <c:pt idx="954">
                  <c:v>1073427</c:v>
                </c:pt>
                <c:pt idx="955">
                  <c:v>1073427</c:v>
                </c:pt>
                <c:pt idx="956">
                  <c:v>1073427</c:v>
                </c:pt>
                <c:pt idx="957">
                  <c:v>1073427</c:v>
                </c:pt>
                <c:pt idx="958">
                  <c:v>1073427</c:v>
                </c:pt>
                <c:pt idx="959">
                  <c:v>1073427</c:v>
                </c:pt>
                <c:pt idx="960">
                  <c:v>1073427</c:v>
                </c:pt>
                <c:pt idx="961">
                  <c:v>1073427</c:v>
                </c:pt>
                <c:pt idx="962">
                  <c:v>1073427</c:v>
                </c:pt>
                <c:pt idx="963">
                  <c:v>1073427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6E-4492-9619-D2576D58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19920"/>
        <c:axId val="573157472"/>
      </c:lineChart>
      <c:catAx>
        <c:axId val="60219920"/>
        <c:scaling>
          <c:orientation val="minMax"/>
        </c:scaling>
        <c:delete val="0"/>
        <c:axPos val="b"/>
        <c:numFmt formatCode="h:mm:ss.0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57472"/>
        <c:crosses val="autoZero"/>
        <c:auto val="1"/>
        <c:lblAlgn val="ctr"/>
        <c:lblOffset val="100"/>
        <c:noMultiLvlLbl val="0"/>
      </c:catAx>
      <c:valAx>
        <c:axId val="5731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600073</xdr:colOff>
      <xdr:row>14</xdr:row>
      <xdr:rowOff>85725</xdr:rowOff>
    </xdr:from>
    <xdr:to>
      <xdr:col>28</xdr:col>
      <xdr:colOff>238125</xdr:colOff>
      <xdr:row>45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625FCB-126E-491E-9F8B-84D8E1F2A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38099</xdr:colOff>
      <xdr:row>47</xdr:row>
      <xdr:rowOff>4762</xdr:rowOff>
    </xdr:from>
    <xdr:to>
      <xdr:col>28</xdr:col>
      <xdr:colOff>180975</xdr:colOff>
      <xdr:row>61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018F30-8262-4B9E-861D-0C3385EF0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B7EFE-CDBE-42A6-8D99-91F701D52EF5}" name="Table1" displayName="Table1" ref="A1:T423" totalsRowShown="0" headerRowDxfId="89" dataDxfId="88">
  <autoFilter ref="A1:T423" xr:uid="{AF3466D6-56DF-4398-BBB4-681D1B1F50E4}"/>
  <tableColumns count="20">
    <tableColumn id="1" xr3:uid="{04E26F02-22FA-4825-AEE8-41E526A0C7D0}" name="Time" dataDxfId="87"/>
    <tableColumn id="2" xr3:uid="{7FBFA5A4-2493-4B8C-8574-C9F07A3BCC46}" name="ID" dataDxfId="86"/>
    <tableColumn id="3" xr3:uid="{49CDDB0C-7AC1-457F-B748-8D0DF774F38D}" name="DLC" dataDxfId="85"/>
    <tableColumn id="4" xr3:uid="{23B2B97E-2E07-4A61-A430-1BA180E643DF}" name="D1" dataDxfId="84"/>
    <tableColumn id="5" xr3:uid="{8AF226C6-36E9-47CE-9869-59255161905E}" name="D2" dataDxfId="83"/>
    <tableColumn id="6" xr3:uid="{BBBB44AF-E902-485B-9033-1C5302BD1E2B}" name="D3" dataDxfId="82"/>
    <tableColumn id="7" xr3:uid="{4F3D1BCE-7DDE-48CA-A3F3-D84EC3F1E0DF}" name="D4" dataDxfId="81"/>
    <tableColumn id="8" xr3:uid="{1936F254-7569-49BA-8F78-C9647D2219BE}" name="D5" dataDxfId="80"/>
    <tableColumn id="9" xr3:uid="{6A58EFC0-9F09-42A0-8418-D660E6988115}" name="D6" dataDxfId="79"/>
    <tableColumn id="10" xr3:uid="{04BB69D4-704B-4AE4-85D9-8B755698CE97}" name="D7" dataDxfId="78"/>
    <tableColumn id="11" xr3:uid="{60B10057-94E9-4721-9E25-4B50F612DB6B}" name="D8" dataDxfId="77"/>
    <tableColumn id="12" xr3:uid="{C194040E-E27F-46DC-91AF-8974C154E4AC}" name="Comment" dataDxfId="76"/>
    <tableColumn id="13" xr3:uid="{FCD94B6F-ACC9-436A-B1CC-26D7E6CDE6EC}" name="A1" dataDxfId="75">
      <calculatedColumnFormula>IFERROR(CHAR(HEX2DEC(Table1[[#This Row],[D1]])),"…")</calculatedColumnFormula>
    </tableColumn>
    <tableColumn id="14" xr3:uid="{9ED0B625-FA5B-44D5-966B-F05B753DCEE3}" name="A2" dataDxfId="74">
      <calculatedColumnFormula>IFERROR(CHAR(HEX2DEC(Table1[[#This Row],[D2]])),"…")</calculatedColumnFormula>
    </tableColumn>
    <tableColumn id="15" xr3:uid="{CE34B20A-9E3E-469D-BF26-A4ED333CECCC}" name="A3" dataDxfId="73">
      <calculatedColumnFormula>IFERROR(CHAR(HEX2DEC(Table1[[#This Row],[D3]])),"…")</calculatedColumnFormula>
    </tableColumn>
    <tableColumn id="16" xr3:uid="{11B722CB-E20E-4F05-976E-126A580A7681}" name="A4" dataDxfId="72">
      <calculatedColumnFormula>IFERROR(CHAR(HEX2DEC(Table1[[#This Row],[D4]])),"…")</calculatedColumnFormula>
    </tableColumn>
    <tableColumn id="17" xr3:uid="{4A59AF89-3918-456F-8C0F-3ECF64431F69}" name="A5" dataDxfId="71">
      <calculatedColumnFormula>IFERROR(CHAR(HEX2DEC(Table1[[#This Row],[D5]])),"…")</calculatedColumnFormula>
    </tableColumn>
    <tableColumn id="18" xr3:uid="{92EDF176-7ACC-4634-906A-339119B37C57}" name="A6" dataDxfId="70">
      <calculatedColumnFormula>IFERROR(CHAR(HEX2DEC(Table1[[#This Row],[D6]])),"…")</calculatedColumnFormula>
    </tableColumn>
    <tableColumn id="19" xr3:uid="{0CAB1CC1-FA5E-43A1-A5AB-03FC685E681B}" name="A7" dataDxfId="69">
      <calculatedColumnFormula>IFERROR(CHAR(HEX2DEC(Table1[[#This Row],[D7]])),"…")</calculatedColumnFormula>
    </tableColumn>
    <tableColumn id="20" xr3:uid="{A33BC7B0-901E-4F64-A12F-8A35BAB2FC51}" name="A8" dataDxfId="68">
      <calculatedColumnFormula>IFERROR(CHAR(HEX2DEC(Table1[[#This Row],[D8]])),"…")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CC4E23-A90F-4CCD-AE31-47E948E6827F}" name="Table2" displayName="Table2" ref="A1:T965" totalsRowShown="0" headerRowDxfId="18">
  <autoFilter ref="A1:T965" xr:uid="{F9036C9B-7B64-45A5-9F2A-C79E1B792C1D}"/>
  <tableColumns count="20">
    <tableColumn id="1" xr3:uid="{33DE1DAB-F81D-4A33-979E-45BE0BDADF20}" name="Time"/>
    <tableColumn id="2" xr3:uid="{D3514454-FD73-417D-BF7F-BBC22A104D93}" name="ID"/>
    <tableColumn id="3" xr3:uid="{C627ED3A-A7BF-441A-BAF8-8955A8B221D3}" name="DLC"/>
    <tableColumn id="4" xr3:uid="{421F6DA7-58C6-452A-8CFB-9EA3C45A1C81}" name="D1"/>
    <tableColumn id="5" xr3:uid="{523E06AD-0297-4EA3-9F63-096858F742FA}" name="D2"/>
    <tableColumn id="6" xr3:uid="{2C0B9D38-5F31-4435-8449-2A21B4355A20}" name="D3"/>
    <tableColumn id="7" xr3:uid="{3F400E06-D979-4A12-BB6D-0D752F086017}" name="D4"/>
    <tableColumn id="8" xr3:uid="{8CBBC857-A8BB-46E1-B6B4-BB8E61AF920D}" name="D5"/>
    <tableColumn id="9" xr3:uid="{34E9DF8B-1E3D-4F9C-BC1D-E520663E7F35}" name="D6"/>
    <tableColumn id="10" xr3:uid="{54B1E711-4ECC-48CC-860B-63FBF45F6BEE}" name="D7"/>
    <tableColumn id="11" xr3:uid="{7F4CC221-BF69-400C-8D23-31E1E55849FC}" name="D8"/>
    <tableColumn id="12" xr3:uid="{767CC916-0BD8-4E02-A3B0-2010812C75E5}" name="Comment"/>
    <tableColumn id="13" xr3:uid="{D9DF8634-9946-4033-92CB-7F2911027AB5}" name="A1" dataDxfId="17">
      <calculatedColumnFormula>IFERROR(CHAR(HEX2DEC(Table2[[#This Row],[D1]])),"…")</calculatedColumnFormula>
    </tableColumn>
    <tableColumn id="14" xr3:uid="{31A66BF2-DFC2-442D-954A-6574541FAB3D}" name="A2" dataDxfId="16">
      <calculatedColumnFormula>IFERROR(CHAR(HEX2DEC(Table1[[#This Row],[D2]])),"…")</calculatedColumnFormula>
    </tableColumn>
    <tableColumn id="15" xr3:uid="{3E52AD7B-5C8B-48E3-B477-74D61970C5FE}" name="A3" dataDxfId="15">
      <calculatedColumnFormula>IFERROR(CHAR(HEX2DEC(Table1[[#This Row],[D3]])),"…")</calculatedColumnFormula>
    </tableColumn>
    <tableColumn id="16" xr3:uid="{35CCE09C-A726-468D-ACC0-985AAC17DBA7}" name="A4" dataDxfId="14">
      <calculatedColumnFormula>IFERROR(CHAR(HEX2DEC(Table1[[#This Row],[D4]])),"…")</calculatedColumnFormula>
    </tableColumn>
    <tableColumn id="17" xr3:uid="{33DCDB02-D593-43E8-8B42-BB4E2D384FB4}" name="A5" dataDxfId="13">
      <calculatedColumnFormula>IFERROR(CHAR(HEX2DEC(Table1[[#This Row],[D5]])),"…")</calculatedColumnFormula>
    </tableColumn>
    <tableColumn id="18" xr3:uid="{2F77C305-591A-40F9-BE8E-80E8EC166B72}" name="A6" dataDxfId="12">
      <calculatedColumnFormula>IFERROR(CHAR(HEX2DEC(Table1[[#This Row],[D6]])),"…")</calculatedColumnFormula>
    </tableColumn>
    <tableColumn id="19" xr3:uid="{51A600F0-98CA-4A94-ADF5-F38E950815CB}" name="A7" dataDxfId="11">
      <calculatedColumnFormula>IFERROR(CHAR(HEX2DEC(Table1[[#This Row],[D7]])),"…")</calculatedColumnFormula>
    </tableColumn>
    <tableColumn id="20" xr3:uid="{F8EBD055-9DC7-46D8-8887-D9AB2A1E20DD}" name="A8" dataDxfId="10">
      <calculatedColumnFormula>IFERROR(CHAR(HEX2DEC(Table1[[#This Row],[D8]])),"…")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6DE7F6-D0C8-4B14-BD39-41875F458A0D}" name="Table4" displayName="Table4" ref="A4:AZ968" totalsRowShown="0" headerRowDxfId="67">
  <autoFilter ref="A4:AZ968" xr:uid="{4708822C-85A4-4CF7-9CA2-AFD02BA87E9D}">
    <filterColumn colId="49">
      <customFilters>
        <customFilter operator="notEqual" val=" "/>
      </customFilters>
    </filterColumn>
  </autoFilter>
  <tableColumns count="52">
    <tableColumn id="1" xr3:uid="{0B07FEAA-4AEB-4B77-9DE2-227D182BEB14}" name="Time"/>
    <tableColumn id="2" xr3:uid="{1521125C-0C2B-4606-ADCF-C34AE76759EA}" name="ID"/>
    <tableColumn id="3" xr3:uid="{DE4E92E0-AF37-4E88-AA30-8CBFE9B027C2}" name="DLC"/>
    <tableColumn id="4" xr3:uid="{46263EF8-947B-4461-8135-66064DC9E9FC}" name="H1" dataDxfId="66"/>
    <tableColumn id="5" xr3:uid="{050B67DB-BF8F-4827-A75E-1228E565D790}" name="H2" dataDxfId="65"/>
    <tableColumn id="6" xr3:uid="{11F82284-1A87-4CAE-88DA-6D4630E4B40E}" name="H3" dataDxfId="64"/>
    <tableColumn id="7" xr3:uid="{504D145D-865D-4AEC-82D0-208ED762E2E2}" name="H4" dataDxfId="63"/>
    <tableColumn id="8" xr3:uid="{33458F77-A4FF-4364-9EEC-FD9D236DD436}" name="H5" dataDxfId="62"/>
    <tableColumn id="9" xr3:uid="{E8DFB411-A801-43D1-AD8E-CD879383E412}" name="H6" dataDxfId="61"/>
    <tableColumn id="10" xr3:uid="{BC86D817-7A48-4972-BCCF-5FA8F190CF7C}" name="H7" dataDxfId="60"/>
    <tableColumn id="11" xr3:uid="{B8E3398A-F65B-4FCD-A22D-03724C638C78}" name="H8" dataDxfId="59"/>
    <tableColumn id="12" xr3:uid="{4141DD18-F12B-4783-8E0A-0F4547317259}" name="Comment"/>
    <tableColumn id="13" xr3:uid="{65D16960-79C2-4431-B472-B3B142ADDACB}" name="A1" dataDxfId="58">
      <calculatedColumnFormula>IF(OR(HEX2DEC(D5)&lt;32,HEX2DEC(D5)&gt;126),"…",CHAR(HEX2DEC(D5)))</calculatedColumnFormula>
    </tableColumn>
    <tableColumn id="14" xr3:uid="{2940B995-C688-476D-BD76-701F29DED742}" name="A2" dataDxfId="57">
      <calculatedColumnFormula>IF(OR(HEX2DEC(E5)&lt;32,HEX2DEC(E5)&gt;126),"…",CHAR(HEX2DEC(E5)))</calculatedColumnFormula>
    </tableColumn>
    <tableColumn id="15" xr3:uid="{7FDEAE5B-67EB-4912-8707-2D7C8DDED1FF}" name="A3" dataDxfId="56">
      <calculatedColumnFormula>IF(OR(HEX2DEC(F5)&lt;32,HEX2DEC(F5)&gt;126),"…",CHAR(HEX2DEC(F5)))</calculatedColumnFormula>
    </tableColumn>
    <tableColumn id="16" xr3:uid="{10DFBDE2-105D-4358-97AD-200BB2CD62B9}" name="A4" dataDxfId="55">
      <calculatedColumnFormula>IF(OR(HEX2DEC(G5)&lt;32,HEX2DEC(G5)&gt;126),"…",CHAR(HEX2DEC(G5)))</calculatedColumnFormula>
    </tableColumn>
    <tableColumn id="17" xr3:uid="{6AC45E31-600D-4084-B076-4E2FADFA4304}" name="A5" dataDxfId="54">
      <calculatedColumnFormula>IF(OR(HEX2DEC(H5)&lt;32,HEX2DEC(H5)&gt;126),"…",CHAR(HEX2DEC(H5)))</calculatedColumnFormula>
    </tableColumn>
    <tableColumn id="18" xr3:uid="{1B996FCD-2D00-4C50-95DA-D73C35EC606F}" name="A6" dataDxfId="53">
      <calculatedColumnFormula>IF(OR(HEX2DEC(I5)&lt;32,HEX2DEC(I5)&gt;126),"…",CHAR(HEX2DEC(I5)))</calculatedColumnFormula>
    </tableColumn>
    <tableColumn id="19" xr3:uid="{851FF54A-1598-4258-90E9-6BA35ED418E0}" name="A7" dataDxfId="52">
      <calculatedColumnFormula>IF(OR(HEX2DEC(J5)&lt;32,HEX2DEC(J5)&gt;126),"…",CHAR(HEX2DEC(J5)))</calculatedColumnFormula>
    </tableColumn>
    <tableColumn id="20" xr3:uid="{85F582BC-8655-4C1F-A88A-C503F313B6F3}" name="A8" dataDxfId="51">
      <calculatedColumnFormula>IF(OR(HEX2DEC(K5)&lt;32,HEX2DEC(K5)&gt;126),"…",CHAR(HEX2DEC(K5)))</calculatedColumnFormula>
    </tableColumn>
    <tableColumn id="44" xr3:uid="{6221F3C5-8C03-4DF2-A9E3-C5FA1463416C}" name="d8b" dataDxfId="50"/>
    <tableColumn id="56" xr3:uid="{108E0E6F-1836-4FBC-B723-2481A806B600}" name="D1" dataDxfId="49">
      <calculatedColumnFormula>HEX2DEC(D5)</calculatedColumnFormula>
    </tableColumn>
    <tableColumn id="45" xr3:uid="{1B4B2269-0206-40C9-84E6-745CC63C35B0}" name="D2" dataDxfId="48">
      <calculatedColumnFormula>HEX2DEC(E5)</calculatedColumnFormula>
    </tableColumn>
    <tableColumn id="46" xr3:uid="{5694BAD2-3D14-4FAB-91B2-A0FAD0BE5204}" name="D3" dataDxfId="47">
      <calculatedColumnFormula>HEX2DEC(F5)</calculatedColumnFormula>
    </tableColumn>
    <tableColumn id="47" xr3:uid="{FB1A64C6-3A3E-44B2-BDF5-ED237B99E0C9}" name="D4" dataDxfId="46">
      <calculatedColumnFormula>HEX2DEC(G5)</calculatedColumnFormula>
    </tableColumn>
    <tableColumn id="48" xr3:uid="{022E20F8-9ED0-4723-A738-83605B269269}" name="D5" dataDxfId="45">
      <calculatedColumnFormula>HEX2DEC(H5)</calculatedColumnFormula>
    </tableColumn>
    <tableColumn id="49" xr3:uid="{7281DCC4-E131-42CB-BCBA-B90135B1CA9C}" name="D6" dataDxfId="44">
      <calculatedColumnFormula>HEX2DEC(I5)</calculatedColumnFormula>
    </tableColumn>
    <tableColumn id="50" xr3:uid="{A68B01FE-244C-4C56-BB53-55604384A7B7}" name="D7" dataDxfId="43">
      <calculatedColumnFormula>HEX2DEC(J5)</calculatedColumnFormula>
    </tableColumn>
    <tableColumn id="51" xr3:uid="{E6F1F802-01E8-4C50-8DCD-476BAA0D3960}" name="D8" dataDxfId="42">
      <calculatedColumnFormula>HEX2DEC(K5)</calculatedColumnFormula>
    </tableColumn>
    <tableColumn id="52" xr3:uid="{3DBB3ADF-E827-4FE6-9F27-9EABF61F9191}" name="d16b" dataDxfId="41"/>
    <tableColumn id="57" xr3:uid="{4CDD5307-A00E-46FD-807C-46AC66B5578C}" name="D2,1" dataDxfId="40">
      <calculatedColumnFormula>HEX2DEC(E5)*256+HEX2DEC(D5)</calculatedColumnFormula>
    </tableColumn>
    <tableColumn id="53" xr3:uid="{A3A068AA-B361-4620-AA61-3A33CBC08F21}" name="D4,3" dataDxfId="39">
      <calculatedColumnFormula>HEX2DEC(G5)*256+HEX2DEC(F5)</calculatedColumnFormula>
    </tableColumn>
    <tableColumn id="54" xr3:uid="{DE23DD7F-A2E5-4C03-BD76-3ACEC536C308}" name="D6,5" dataDxfId="38">
      <calculatedColumnFormula>HEX2DEC(I5)*256+HEX2DEC(H5)</calculatedColumnFormula>
    </tableColumn>
    <tableColumn id="43" xr3:uid="{2DA77D4C-75E5-47C2-B16F-16FB5EC3274F}" name="D8,7" dataDxfId="37">
      <calculatedColumnFormula>HEX2DEC(K5)*256+HEX2DEC(J5)</calculatedColumnFormula>
    </tableColumn>
    <tableColumn id="55" xr3:uid="{A7CDD0CA-3C2D-423A-AD94-C548A7ADB902}" name="Del" dataDxfId="36"/>
    <tableColumn id="37" xr3:uid="{0EA3BB42-437B-4FB3-8B6E-A93B42908D7C}" name="Data as String" dataDxfId="35">
      <calculatedColumnFormula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calculatedColumnFormula>
    </tableColumn>
    <tableColumn id="39" xr3:uid="{D4F7EA1E-2D48-4425-8F34-CBE0F9BB2D63}" name="Data Masked States only" dataDxfId="34">
      <calculatedColumnFormula array="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calculatedColumnFormula>
    </tableColumn>
    <tableColumn id="36" xr3:uid="{DF670A25-CA68-421F-B9CB-3CE17CB0799F}" name="Prior of This Frm" dataDxfId="33">
      <calculatedColumnFormula array="1">IF(ROW(Table4[[#This Row],[ID]])=ROW(Table4[[#Headers],[ID]]),0,SUMPRODUCT(MAX(($B4:$B$5=Table4[[#This Row],[ID]])*ROW($B4:$B$5))))</calculatedColumnFormula>
    </tableColumn>
    <tableColumn id="41" xr3:uid="{EA00E0FB-8D11-4180-961B-129A668C8165}" name="Per Raw" dataDxfId="32">
      <calculatedColumnFormula array="1">IF(Table4[[#This Row],[Prior of This Frm]]&lt;&gt;0,Table4[[#This Row],[Time]]-INDIRECT("R"&amp;Table4[[#This Row],[Prior of This Frm]]&amp;"C"&amp;COLUMN(Table4[[#This Row],[Time]]),FALSE),"")</calculatedColumnFormula>
    </tableColumn>
    <tableColumn id="60" xr3:uid="{25BBE634-DF83-4B4A-B300-801E3B30A1CC}" name="Mins" dataDxfId="31">
      <calculatedColumnFormula>IF(ROW(Table4[[#This Row],[Time]])-1=ROW(Table4[[#Headers],[Time]]),0,IF(A5&lt;A4,AN4+1,AN4))</calculatedColumnFormula>
    </tableColumn>
    <tableColumn id="61" xr3:uid="{4D32531B-58EC-4F10-8D78-D60C8DC6FC67}" name="Time (M.I.)" dataDxfId="30">
      <calculatedColumnFormula>(Table4[[#This Row],[Time]]+(Table4[[#This Row],[Mins]]*60)-$A$5)/60/60/24</calculatedColumnFormula>
    </tableColumn>
    <tableColumn id="42" xr3:uid="{4EACFF3A-34F7-43A2-A85E-C2B478774CBD}" name="Period (s)" dataDxfId="29">
      <calculatedColumnFormula>IF(Table4[[#This Row],[Prior of This Frm]]&lt;&gt;0,IF(Table4[[#This Row],[Per Raw]]&lt;0,Table4[[#This Row],[Per Raw]]+60,Table4[[#This Row],[Per Raw]]),"")</calculatedColumnFormula>
    </tableColumn>
    <tableColumn id="22" xr3:uid="{80ADB29B-0F84-45CB-B56D-90CEE23BABCF}" name="Batt V" dataDxfId="28">
      <calculatedColumnFormula>IF(Table4[[#This Row],[ID]]=401,(HEX2DEC(Table4[[#This Row],[H1]])+256*HEX2DEC(Table4[[#This Row],[H2]]))/1000,NA())</calculatedColumnFormula>
    </tableColumn>
    <tableColumn id="23" xr3:uid="{A3ABC11E-0C3A-43CF-BB05-3031A5615FF3}" name="Batt A chg" dataDxfId="27">
      <calculatedColumnFormula>IF(Table4[[#This Row],[ID]]=401,(HEX2DEC(Table4[[#This Row],[H5]])+256*HEX2DEC(Table4[[#This Row],[H6]]))/1000,NA())</calculatedColumnFormula>
    </tableColumn>
    <tableColumn id="24" xr3:uid="{8AFC719C-2022-41D0-8FFD-88F58001D5F4}" name="%SOC" dataDxfId="26">
      <calculatedColumnFormula>IF(Table4[[#This Row],[ID]]=402,HEX2DEC(Table4[[#This Row],[H1]])/100,NA())</calculatedColumnFormula>
    </tableColumn>
    <tableColumn id="27" xr3:uid="{F62B94F7-1B79-4787-A367-A5C2D515689C}" name="Batt Temp" dataDxfId="25">
      <calculatedColumnFormula>IF(Table4[[#This Row],[ID]]=404,((HEX2DEC(F5)+256*HEX2DEC(G5))/10)*(9/5)+32,NA())</calculatedColumnFormula>
    </tableColumn>
    <tableColumn id="21" xr3:uid="{EFE3E4AF-9005-4DC8-927A-AB3D1D1A3CD6}" name="Unk 402-D7,6,5" dataDxfId="24">
      <calculatedColumnFormula>IF(Table4[[#This Row],[ID]]=402,(HEX2DEC(Table4[[#This Row],[H7]])*256*256+HEX2DEC(Table4[[#This Row],[H6]])*256+HEX2DEC(Table4[[#This Row],[H5]]))/AU$3,IF(ISNUMBER(AU4),AU4,NA()))</calculatedColumnFormula>
    </tableColumn>
    <tableColumn id="59" xr3:uid="{045415C1-86C6-48E0-9B12-DE50B545AB00}" name="Unk 403-D7,6,5" dataDxfId="23">
      <calculatedColumnFormula>IF(Table4[[#This Row],[ID]]=403,(HEX2DEC(Table4[[#This Row],[H7]])*256*256+HEX2DEC(Table4[[#This Row],[H6]])*256+HEX2DEC(Table4[[#This Row],[H5]]))/AV$3,IF(ISNUMBER(AV4),AV4,NA()))</calculatedColumnFormula>
    </tableColumn>
    <tableColumn id="26" xr3:uid="{6933D185-AC33-4F36-89BF-ED7B715B0B18}" name="Compare" dataDxfId="22">
      <calculatedColumnFormula>Table4[[#This Row],[Unk 402-D7,6,5]]/Table4[[#This Row],[Batt V]]</calculatedColumnFormula>
    </tableColumn>
    <tableColumn id="25" xr3:uid="{26109157-B89E-411F-9A70-7961D64BC0FE}" name="Chg in any" dataDxfId="21">
      <calculatedColumnFormula array="1">IF(Table4[[#This Row],[Prior of This Frm]]=0,"First",IF(Table4[[#This Row],[Data as String]]&lt;&gt;INDIRECT("R"&amp;AL5&amp;"C"&amp;COLUMN(Table4[[#This Row],[Data as String]]),FALSE),"Change",""))</calculatedColumnFormula>
    </tableColumn>
    <tableColumn id="38" xr3:uid="{A22F0FBB-F65B-4EDD-94DD-90DC29882538}" name="Chg in state" dataDxfId="20">
      <calculatedColumnFormula array="1">IF(Table4[[#This Row],[Prior of This Frm]]=0,"First",IF(Table4[[#This Row],[Data Masked States only]]&lt;&gt;INDIRECT("R"&amp;AL5&amp;"C"&amp;COLUMN(Table4[[#This Row],[Data Masked States only]]),FALSE),"Change",""))</calculatedColumnFormula>
    </tableColumn>
    <tableColumn id="40" xr3:uid="{271EDF08-466B-432B-8796-C98FADF6F17B}" name="Note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6E1D-54C3-444E-ACCE-FF6294DA8561}">
  <dimension ref="A1:T423"/>
  <sheetViews>
    <sheetView workbookViewId="0">
      <selection activeCell="O1" sqref="O1:O1048576"/>
    </sheetView>
  </sheetViews>
  <sheetFormatPr defaultRowHeight="15" x14ac:dyDescent="0.25"/>
  <cols>
    <col min="2" max="2" width="4.85546875" customWidth="1"/>
    <col min="3" max="3" width="4.28515625" bestFit="1" customWidth="1"/>
    <col min="4" max="11" width="3.28515625" bestFit="1" customWidth="1"/>
    <col min="12" max="12" width="6.28515625" customWidth="1"/>
    <col min="13" max="20" width="3.5703125" customWidth="1"/>
  </cols>
  <sheetData>
    <row r="1" spans="1:20" ht="30.75" customHeight="1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22</v>
      </c>
      <c r="G1" s="2" t="s">
        <v>21</v>
      </c>
      <c r="H1" s="2" t="s">
        <v>20</v>
      </c>
      <c r="I1" s="2" t="s">
        <v>19</v>
      </c>
      <c r="J1" s="2" t="s">
        <v>18</v>
      </c>
      <c r="K1" s="2" t="s">
        <v>17</v>
      </c>
      <c r="L1" s="2" t="s">
        <v>16</v>
      </c>
      <c r="M1" s="2" t="s">
        <v>15</v>
      </c>
      <c r="N1" s="2" t="s">
        <v>7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10</v>
      </c>
      <c r="T1" s="2" t="s">
        <v>9</v>
      </c>
    </row>
    <row r="2" spans="1:20" x14ac:dyDescent="0.25">
      <c r="A2" s="1">
        <v>23.766999999999999</v>
      </c>
      <c r="B2" s="1">
        <v>400</v>
      </c>
      <c r="C2" s="1">
        <v>8</v>
      </c>
      <c r="D2" s="1">
        <v>0</v>
      </c>
      <c r="E2" s="1">
        <v>0</v>
      </c>
      <c r="F2" s="1">
        <v>8</v>
      </c>
      <c r="G2" s="1">
        <v>0</v>
      </c>
      <c r="H2" s="1">
        <v>33</v>
      </c>
      <c r="I2" s="1">
        <v>0</v>
      </c>
      <c r="J2" s="1">
        <v>0</v>
      </c>
      <c r="K2" s="1">
        <v>0</v>
      </c>
      <c r="L2" s="1"/>
      <c r="M2" s="1" t="str">
        <f>IFERROR(CHAR(HEX2DEC(Table1[[#This Row],[D1]])),"…")</f>
        <v>…</v>
      </c>
      <c r="N2" s="1" t="str">
        <f>IFERROR(CHAR(HEX2DEC(Table1[[#This Row],[D2]])),"…")</f>
        <v>…</v>
      </c>
      <c r="O2" s="1" t="str">
        <f>IFERROR(CHAR(HEX2DEC(Table1[[#This Row],[D3]])),"…")</f>
        <v>_x0008_</v>
      </c>
      <c r="P2" s="1" t="str">
        <f>IFERROR(CHAR(HEX2DEC(Table1[[#This Row],[D4]])),"…")</f>
        <v>…</v>
      </c>
      <c r="Q2" s="1" t="str">
        <f>IFERROR(CHAR(HEX2DEC(Table1[[#This Row],[D5]])),"…")</f>
        <v>3</v>
      </c>
      <c r="R2" s="1" t="str">
        <f>IFERROR(CHAR(HEX2DEC(Table1[[#This Row],[D6]])),"…")</f>
        <v>…</v>
      </c>
      <c r="S2" s="1" t="str">
        <f>IFERROR(CHAR(HEX2DEC(Table1[[#This Row],[D7]])),"…")</f>
        <v>…</v>
      </c>
      <c r="T2" s="1" t="str">
        <f>IFERROR(CHAR(HEX2DEC(Table1[[#This Row],[D8]])),"…")</f>
        <v>…</v>
      </c>
    </row>
    <row r="3" spans="1:20" x14ac:dyDescent="0.25">
      <c r="A3" s="1">
        <v>23.815999999999999</v>
      </c>
      <c r="B3" s="1">
        <v>401</v>
      </c>
      <c r="C3" s="1">
        <v>8</v>
      </c>
      <c r="D3" s="1" t="s">
        <v>1</v>
      </c>
      <c r="E3" s="1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 t="str">
        <f>IFERROR(CHAR(HEX2DEC(Table1[[#This Row],[D1]])),"…")</f>
        <v>:</v>
      </c>
      <c r="N3" s="1" t="str">
        <f>IFERROR(CHAR(HEX2DEC(Table1[[#This Row],[D2]])),"…")</f>
        <v>Ï</v>
      </c>
      <c r="O3" s="1" t="str">
        <f>IFERROR(CHAR(HEX2DEC(Table1[[#This Row],[D3]])),"…")</f>
        <v>…</v>
      </c>
      <c r="P3" s="1" t="str">
        <f>IFERROR(CHAR(HEX2DEC(Table1[[#This Row],[D4]])),"…")</f>
        <v>…</v>
      </c>
      <c r="Q3" s="1" t="str">
        <f>IFERROR(CHAR(HEX2DEC(Table1[[#This Row],[D5]])),"…")</f>
        <v>…</v>
      </c>
      <c r="R3" s="1" t="str">
        <f>IFERROR(CHAR(HEX2DEC(Table1[[#This Row],[D6]])),"…")</f>
        <v>…</v>
      </c>
      <c r="S3" s="1" t="str">
        <f>IFERROR(CHAR(HEX2DEC(Table1[[#This Row],[D7]])),"…")</f>
        <v>…</v>
      </c>
      <c r="T3" s="1" t="str">
        <f>IFERROR(CHAR(HEX2DEC(Table1[[#This Row],[D8]])),"…")</f>
        <v>…</v>
      </c>
    </row>
    <row r="4" spans="1:20" x14ac:dyDescent="0.25">
      <c r="A4" s="1">
        <v>23.869</v>
      </c>
      <c r="B4" s="1">
        <v>400</v>
      </c>
      <c r="C4" s="1">
        <v>8</v>
      </c>
      <c r="D4" s="1">
        <v>0</v>
      </c>
      <c r="E4" s="1">
        <v>0</v>
      </c>
      <c r="F4" s="1">
        <v>8</v>
      </c>
      <c r="G4" s="1">
        <v>0</v>
      </c>
      <c r="H4" s="1">
        <v>33</v>
      </c>
      <c r="I4" s="1">
        <v>0</v>
      </c>
      <c r="J4" s="1">
        <v>0</v>
      </c>
      <c r="K4" s="1">
        <v>0</v>
      </c>
      <c r="L4" s="1"/>
      <c r="M4" s="1" t="str">
        <f>IFERROR(CHAR(HEX2DEC(Table1[[#This Row],[D1]])),"…")</f>
        <v>…</v>
      </c>
      <c r="N4" s="1" t="str">
        <f>IFERROR(CHAR(HEX2DEC(Table1[[#This Row],[D2]])),"…")</f>
        <v>…</v>
      </c>
      <c r="O4" s="1" t="str">
        <f>IFERROR(CHAR(HEX2DEC(Table1[[#This Row],[D3]])),"…")</f>
        <v>_x0008_</v>
      </c>
      <c r="P4" s="1" t="str">
        <f>IFERROR(CHAR(HEX2DEC(Table1[[#This Row],[D4]])),"…")</f>
        <v>…</v>
      </c>
      <c r="Q4" s="1" t="str">
        <f>IFERROR(CHAR(HEX2DEC(Table1[[#This Row],[D5]])),"…")</f>
        <v>3</v>
      </c>
      <c r="R4" s="1" t="str">
        <f>IFERROR(CHAR(HEX2DEC(Table1[[#This Row],[D6]])),"…")</f>
        <v>…</v>
      </c>
      <c r="S4" s="1" t="str">
        <f>IFERROR(CHAR(HEX2DEC(Table1[[#This Row],[D7]])),"…")</f>
        <v>…</v>
      </c>
      <c r="T4" s="1" t="str">
        <f>IFERROR(CHAR(HEX2DEC(Table1[[#This Row],[D8]])),"…")</f>
        <v>…</v>
      </c>
    </row>
    <row r="5" spans="1:20" x14ac:dyDescent="0.25">
      <c r="A5" s="1">
        <v>23.922000000000001</v>
      </c>
      <c r="B5" s="1">
        <v>401</v>
      </c>
      <c r="C5" s="1">
        <v>8</v>
      </c>
      <c r="D5" s="1" t="s">
        <v>1</v>
      </c>
      <c r="E5" s="1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 t="str">
        <f>IFERROR(CHAR(HEX2DEC(Table1[[#This Row],[D1]])),"…")</f>
        <v>:</v>
      </c>
      <c r="N5" s="1" t="str">
        <f>IFERROR(CHAR(HEX2DEC(Table1[[#This Row],[D2]])),"…")</f>
        <v>Ï</v>
      </c>
      <c r="O5" s="1" t="str">
        <f>IFERROR(CHAR(HEX2DEC(Table1[[#This Row],[D3]])),"…")</f>
        <v>…</v>
      </c>
      <c r="P5" s="1" t="str">
        <f>IFERROR(CHAR(HEX2DEC(Table1[[#This Row],[D4]])),"…")</f>
        <v>…</v>
      </c>
      <c r="Q5" s="1" t="str">
        <f>IFERROR(CHAR(HEX2DEC(Table1[[#This Row],[D5]])),"…")</f>
        <v>…</v>
      </c>
      <c r="R5" s="1" t="str">
        <f>IFERROR(CHAR(HEX2DEC(Table1[[#This Row],[D6]])),"…")</f>
        <v>…</v>
      </c>
      <c r="S5" s="1" t="str">
        <f>IFERROR(CHAR(HEX2DEC(Table1[[#This Row],[D7]])),"…")</f>
        <v>…</v>
      </c>
      <c r="T5" s="1" t="str">
        <f>IFERROR(CHAR(HEX2DEC(Table1[[#This Row],[D8]])),"…")</f>
        <v>…</v>
      </c>
    </row>
    <row r="6" spans="1:20" x14ac:dyDescent="0.25">
      <c r="A6" s="1">
        <v>23.975000000000001</v>
      </c>
      <c r="B6" s="1">
        <v>400</v>
      </c>
      <c r="C6" s="1">
        <v>8</v>
      </c>
      <c r="D6" s="1">
        <v>0</v>
      </c>
      <c r="E6" s="1">
        <v>0</v>
      </c>
      <c r="F6" s="1">
        <v>8</v>
      </c>
      <c r="G6" s="1">
        <v>0</v>
      </c>
      <c r="H6" s="1">
        <v>33</v>
      </c>
      <c r="I6" s="1">
        <v>0</v>
      </c>
      <c r="J6" s="1">
        <v>0</v>
      </c>
      <c r="K6" s="1">
        <v>0</v>
      </c>
      <c r="L6" s="1"/>
      <c r="M6" s="1" t="str">
        <f>IFERROR(CHAR(HEX2DEC(Table1[[#This Row],[D1]])),"…")</f>
        <v>…</v>
      </c>
      <c r="N6" s="1" t="str">
        <f>IFERROR(CHAR(HEX2DEC(Table1[[#This Row],[D2]])),"…")</f>
        <v>…</v>
      </c>
      <c r="O6" s="1" t="str">
        <f>IFERROR(CHAR(HEX2DEC(Table1[[#This Row],[D3]])),"…")</f>
        <v>_x0008_</v>
      </c>
      <c r="P6" s="1" t="str">
        <f>IFERROR(CHAR(HEX2DEC(Table1[[#This Row],[D4]])),"…")</f>
        <v>…</v>
      </c>
      <c r="Q6" s="1" t="str">
        <f>IFERROR(CHAR(HEX2DEC(Table1[[#This Row],[D5]])),"…")</f>
        <v>3</v>
      </c>
      <c r="R6" s="1" t="str">
        <f>IFERROR(CHAR(HEX2DEC(Table1[[#This Row],[D6]])),"…")</f>
        <v>…</v>
      </c>
      <c r="S6" s="1" t="str">
        <f>IFERROR(CHAR(HEX2DEC(Table1[[#This Row],[D7]])),"…")</f>
        <v>…</v>
      </c>
      <c r="T6" s="1" t="str">
        <f>IFERROR(CHAR(HEX2DEC(Table1[[#This Row],[D8]])),"…")</f>
        <v>…</v>
      </c>
    </row>
    <row r="7" spans="1:20" x14ac:dyDescent="0.25">
      <c r="A7" s="1">
        <v>24.029</v>
      </c>
      <c r="B7" s="1">
        <v>401</v>
      </c>
      <c r="C7" s="1">
        <v>8</v>
      </c>
      <c r="D7" s="1" t="s">
        <v>1</v>
      </c>
      <c r="E7" s="1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  <c r="M7" s="1" t="str">
        <f>IFERROR(CHAR(HEX2DEC(Table1[[#This Row],[D1]])),"…")</f>
        <v>:</v>
      </c>
      <c r="N7" s="1" t="str">
        <f>IFERROR(CHAR(HEX2DEC(Table1[[#This Row],[D2]])),"…")</f>
        <v>Ï</v>
      </c>
      <c r="O7" s="1" t="str">
        <f>IFERROR(CHAR(HEX2DEC(Table1[[#This Row],[D3]])),"…")</f>
        <v>…</v>
      </c>
      <c r="P7" s="1" t="str">
        <f>IFERROR(CHAR(HEX2DEC(Table1[[#This Row],[D4]])),"…")</f>
        <v>…</v>
      </c>
      <c r="Q7" s="1" t="str">
        <f>IFERROR(CHAR(HEX2DEC(Table1[[#This Row],[D5]])),"…")</f>
        <v>…</v>
      </c>
      <c r="R7" s="1" t="str">
        <f>IFERROR(CHAR(HEX2DEC(Table1[[#This Row],[D6]])),"…")</f>
        <v>…</v>
      </c>
      <c r="S7" s="1" t="str">
        <f>IFERROR(CHAR(HEX2DEC(Table1[[#This Row],[D7]])),"…")</f>
        <v>…</v>
      </c>
      <c r="T7" s="1" t="str">
        <f>IFERROR(CHAR(HEX2DEC(Table1[[#This Row],[D8]])),"…")</f>
        <v>…</v>
      </c>
    </row>
    <row r="8" spans="1:20" x14ac:dyDescent="0.25">
      <c r="A8" s="1">
        <v>24.082000000000001</v>
      </c>
      <c r="B8" s="1">
        <v>400</v>
      </c>
      <c r="C8" s="1">
        <v>8</v>
      </c>
      <c r="D8" s="1">
        <v>0</v>
      </c>
      <c r="E8" s="1">
        <v>0</v>
      </c>
      <c r="F8" s="1">
        <v>8</v>
      </c>
      <c r="G8" s="1">
        <v>0</v>
      </c>
      <c r="H8" s="1">
        <v>33</v>
      </c>
      <c r="I8" s="1">
        <v>0</v>
      </c>
      <c r="J8" s="1">
        <v>0</v>
      </c>
      <c r="K8" s="1">
        <v>0</v>
      </c>
      <c r="L8" s="1"/>
      <c r="M8" s="1" t="str">
        <f>IFERROR(CHAR(HEX2DEC(Table1[[#This Row],[D1]])),"…")</f>
        <v>…</v>
      </c>
      <c r="N8" s="1" t="str">
        <f>IFERROR(CHAR(HEX2DEC(Table1[[#This Row],[D2]])),"…")</f>
        <v>…</v>
      </c>
      <c r="O8" s="1" t="str">
        <f>IFERROR(CHAR(HEX2DEC(Table1[[#This Row],[D3]])),"…")</f>
        <v>_x0008_</v>
      </c>
      <c r="P8" s="1" t="str">
        <f>IFERROR(CHAR(HEX2DEC(Table1[[#This Row],[D4]])),"…")</f>
        <v>…</v>
      </c>
      <c r="Q8" s="1" t="str">
        <f>IFERROR(CHAR(HEX2DEC(Table1[[#This Row],[D5]])),"…")</f>
        <v>3</v>
      </c>
      <c r="R8" s="1" t="str">
        <f>IFERROR(CHAR(HEX2DEC(Table1[[#This Row],[D6]])),"…")</f>
        <v>…</v>
      </c>
      <c r="S8" s="1" t="str">
        <f>IFERROR(CHAR(HEX2DEC(Table1[[#This Row],[D7]])),"…")</f>
        <v>…</v>
      </c>
      <c r="T8" s="1" t="str">
        <f>IFERROR(CHAR(HEX2DEC(Table1[[#This Row],[D8]])),"…")</f>
        <v>…</v>
      </c>
    </row>
    <row r="9" spans="1:20" x14ac:dyDescent="0.25">
      <c r="A9" s="1">
        <v>24.134</v>
      </c>
      <c r="B9" s="1">
        <v>401</v>
      </c>
      <c r="C9" s="1">
        <v>8</v>
      </c>
      <c r="D9" s="1" t="s">
        <v>1</v>
      </c>
      <c r="E9" s="1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 t="str">
        <f>IFERROR(CHAR(HEX2DEC(Table1[[#This Row],[D1]])),"…")</f>
        <v>:</v>
      </c>
      <c r="N9" s="1" t="str">
        <f>IFERROR(CHAR(HEX2DEC(Table1[[#This Row],[D2]])),"…")</f>
        <v>Ï</v>
      </c>
      <c r="O9" s="1" t="str">
        <f>IFERROR(CHAR(HEX2DEC(Table1[[#This Row],[D3]])),"…")</f>
        <v>…</v>
      </c>
      <c r="P9" s="1" t="str">
        <f>IFERROR(CHAR(HEX2DEC(Table1[[#This Row],[D4]])),"…")</f>
        <v>…</v>
      </c>
      <c r="Q9" s="1" t="str">
        <f>IFERROR(CHAR(HEX2DEC(Table1[[#This Row],[D5]])),"…")</f>
        <v>…</v>
      </c>
      <c r="R9" s="1" t="str">
        <f>IFERROR(CHAR(HEX2DEC(Table1[[#This Row],[D6]])),"…")</f>
        <v>…</v>
      </c>
      <c r="S9" s="1" t="str">
        <f>IFERROR(CHAR(HEX2DEC(Table1[[#This Row],[D7]])),"…")</f>
        <v>…</v>
      </c>
      <c r="T9" s="1" t="str">
        <f>IFERROR(CHAR(HEX2DEC(Table1[[#This Row],[D8]])),"…")</f>
        <v>…</v>
      </c>
    </row>
    <row r="10" spans="1:20" x14ac:dyDescent="0.25">
      <c r="A10" s="1">
        <v>24.187000000000001</v>
      </c>
      <c r="B10" s="1">
        <v>400</v>
      </c>
      <c r="C10" s="1">
        <v>8</v>
      </c>
      <c r="D10" s="1">
        <v>0</v>
      </c>
      <c r="E10" s="1">
        <v>0</v>
      </c>
      <c r="F10" s="1">
        <v>8</v>
      </c>
      <c r="G10" s="1">
        <v>0</v>
      </c>
      <c r="H10" s="1">
        <v>33</v>
      </c>
      <c r="I10" s="1">
        <v>0</v>
      </c>
      <c r="J10" s="1">
        <v>0</v>
      </c>
      <c r="K10" s="1">
        <v>0</v>
      </c>
      <c r="L10" s="1"/>
      <c r="M10" s="1" t="str">
        <f>IFERROR(CHAR(HEX2DEC(Table1[[#This Row],[D1]])),"…")</f>
        <v>…</v>
      </c>
      <c r="N10" s="1" t="str">
        <f>IFERROR(CHAR(HEX2DEC(Table1[[#This Row],[D2]])),"…")</f>
        <v>…</v>
      </c>
      <c r="O10" s="1" t="str">
        <f>IFERROR(CHAR(HEX2DEC(Table1[[#This Row],[D3]])),"…")</f>
        <v>_x0008_</v>
      </c>
      <c r="P10" s="1" t="str">
        <f>IFERROR(CHAR(HEX2DEC(Table1[[#This Row],[D4]])),"…")</f>
        <v>…</v>
      </c>
      <c r="Q10" s="1" t="str">
        <f>IFERROR(CHAR(HEX2DEC(Table1[[#This Row],[D5]])),"…")</f>
        <v>3</v>
      </c>
      <c r="R10" s="1" t="str">
        <f>IFERROR(CHAR(HEX2DEC(Table1[[#This Row],[D6]])),"…")</f>
        <v>…</v>
      </c>
      <c r="S10" s="1" t="str">
        <f>IFERROR(CHAR(HEX2DEC(Table1[[#This Row],[D7]])),"…")</f>
        <v>…</v>
      </c>
      <c r="T10" s="1" t="str">
        <f>IFERROR(CHAR(HEX2DEC(Table1[[#This Row],[D8]])),"…")</f>
        <v>…</v>
      </c>
    </row>
    <row r="11" spans="1:20" x14ac:dyDescent="0.25">
      <c r="A11" s="1">
        <v>24.241</v>
      </c>
      <c r="B11" s="1">
        <v>401</v>
      </c>
      <c r="C11" s="1">
        <v>8</v>
      </c>
      <c r="D11" s="1" t="s">
        <v>1</v>
      </c>
      <c r="E11" s="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 t="str">
        <f>IFERROR(CHAR(HEX2DEC(Table1[[#This Row],[D1]])),"…")</f>
        <v>:</v>
      </c>
      <c r="N11" s="1" t="str">
        <f>IFERROR(CHAR(HEX2DEC(Table1[[#This Row],[D2]])),"…")</f>
        <v>Ï</v>
      </c>
      <c r="O11" s="1" t="str">
        <f>IFERROR(CHAR(HEX2DEC(Table1[[#This Row],[D3]])),"…")</f>
        <v>…</v>
      </c>
      <c r="P11" s="1" t="str">
        <f>IFERROR(CHAR(HEX2DEC(Table1[[#This Row],[D4]])),"…")</f>
        <v>…</v>
      </c>
      <c r="Q11" s="1" t="str">
        <f>IFERROR(CHAR(HEX2DEC(Table1[[#This Row],[D5]])),"…")</f>
        <v>…</v>
      </c>
      <c r="R11" s="1" t="str">
        <f>IFERROR(CHAR(HEX2DEC(Table1[[#This Row],[D6]])),"…")</f>
        <v>…</v>
      </c>
      <c r="S11" s="1" t="str">
        <f>IFERROR(CHAR(HEX2DEC(Table1[[#This Row],[D7]])),"…")</f>
        <v>…</v>
      </c>
      <c r="T11" s="1" t="str">
        <f>IFERROR(CHAR(HEX2DEC(Table1[[#This Row],[D8]])),"…")</f>
        <v>…</v>
      </c>
    </row>
    <row r="12" spans="1:20" x14ac:dyDescent="0.25">
      <c r="A12" s="1">
        <v>24.294</v>
      </c>
      <c r="B12" s="1">
        <v>400</v>
      </c>
      <c r="C12" s="1">
        <v>8</v>
      </c>
      <c r="D12" s="1">
        <v>0</v>
      </c>
      <c r="E12" s="1">
        <v>0</v>
      </c>
      <c r="F12" s="1">
        <v>8</v>
      </c>
      <c r="G12" s="1">
        <v>0</v>
      </c>
      <c r="H12" s="1">
        <v>33</v>
      </c>
      <c r="I12" s="1">
        <v>0</v>
      </c>
      <c r="J12" s="1">
        <v>0</v>
      </c>
      <c r="K12" s="1">
        <v>0</v>
      </c>
      <c r="L12" s="1"/>
      <c r="M12" s="1" t="str">
        <f>IFERROR(CHAR(HEX2DEC(Table1[[#This Row],[D1]])),"…")</f>
        <v>…</v>
      </c>
      <c r="N12" s="1" t="str">
        <f>IFERROR(CHAR(HEX2DEC(Table1[[#This Row],[D2]])),"…")</f>
        <v>…</v>
      </c>
      <c r="O12" s="1" t="str">
        <f>IFERROR(CHAR(HEX2DEC(Table1[[#This Row],[D3]])),"…")</f>
        <v>_x0008_</v>
      </c>
      <c r="P12" s="1" t="str">
        <f>IFERROR(CHAR(HEX2DEC(Table1[[#This Row],[D4]])),"…")</f>
        <v>…</v>
      </c>
      <c r="Q12" s="1" t="str">
        <f>IFERROR(CHAR(HEX2DEC(Table1[[#This Row],[D5]])),"…")</f>
        <v>3</v>
      </c>
      <c r="R12" s="1" t="str">
        <f>IFERROR(CHAR(HEX2DEC(Table1[[#This Row],[D6]])),"…")</f>
        <v>…</v>
      </c>
      <c r="S12" s="1" t="str">
        <f>IFERROR(CHAR(HEX2DEC(Table1[[#This Row],[D7]])),"…")</f>
        <v>…</v>
      </c>
      <c r="T12" s="1" t="str">
        <f>IFERROR(CHAR(HEX2DEC(Table1[[#This Row],[D8]])),"…")</f>
        <v>…</v>
      </c>
    </row>
    <row r="13" spans="1:20" x14ac:dyDescent="0.25">
      <c r="A13" s="1">
        <v>24.347000000000001</v>
      </c>
      <c r="B13" s="1">
        <v>401</v>
      </c>
      <c r="C13" s="1">
        <v>8</v>
      </c>
      <c r="D13" s="1" t="s">
        <v>1</v>
      </c>
      <c r="E13" s="1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  <c r="M13" s="1" t="str">
        <f>IFERROR(CHAR(HEX2DEC(Table1[[#This Row],[D1]])),"…")</f>
        <v>:</v>
      </c>
      <c r="N13" s="1" t="str">
        <f>IFERROR(CHAR(HEX2DEC(Table1[[#This Row],[D2]])),"…")</f>
        <v>Ï</v>
      </c>
      <c r="O13" s="1" t="str">
        <f>IFERROR(CHAR(HEX2DEC(Table1[[#This Row],[D3]])),"…")</f>
        <v>…</v>
      </c>
      <c r="P13" s="1" t="str">
        <f>IFERROR(CHAR(HEX2DEC(Table1[[#This Row],[D4]])),"…")</f>
        <v>…</v>
      </c>
      <c r="Q13" s="1" t="str">
        <f>IFERROR(CHAR(HEX2DEC(Table1[[#This Row],[D5]])),"…")</f>
        <v>…</v>
      </c>
      <c r="R13" s="1" t="str">
        <f>IFERROR(CHAR(HEX2DEC(Table1[[#This Row],[D6]])),"…")</f>
        <v>…</v>
      </c>
      <c r="S13" s="1" t="str">
        <f>IFERROR(CHAR(HEX2DEC(Table1[[#This Row],[D7]])),"…")</f>
        <v>…</v>
      </c>
      <c r="T13" s="1" t="str">
        <f>IFERROR(CHAR(HEX2DEC(Table1[[#This Row],[D8]])),"…")</f>
        <v>…</v>
      </c>
    </row>
    <row r="14" spans="1:20" x14ac:dyDescent="0.25">
      <c r="A14" s="1">
        <v>24.4</v>
      </c>
      <c r="B14" s="1">
        <v>400</v>
      </c>
      <c r="C14" s="1">
        <v>8</v>
      </c>
      <c r="D14" s="1">
        <v>0</v>
      </c>
      <c r="E14" s="1">
        <v>0</v>
      </c>
      <c r="F14" s="1">
        <v>8</v>
      </c>
      <c r="G14" s="1">
        <v>0</v>
      </c>
      <c r="H14" s="1">
        <v>33</v>
      </c>
      <c r="I14" s="1">
        <v>0</v>
      </c>
      <c r="J14" s="1">
        <v>0</v>
      </c>
      <c r="K14" s="1">
        <v>0</v>
      </c>
      <c r="L14" s="1"/>
      <c r="M14" s="1" t="str">
        <f>IFERROR(CHAR(HEX2DEC(Table1[[#This Row],[D1]])),"…")</f>
        <v>…</v>
      </c>
      <c r="N14" s="1" t="str">
        <f>IFERROR(CHAR(HEX2DEC(Table1[[#This Row],[D2]])),"…")</f>
        <v>…</v>
      </c>
      <c r="O14" s="1" t="str">
        <f>IFERROR(CHAR(HEX2DEC(Table1[[#This Row],[D3]])),"…")</f>
        <v>_x0008_</v>
      </c>
      <c r="P14" s="1" t="str">
        <f>IFERROR(CHAR(HEX2DEC(Table1[[#This Row],[D4]])),"…")</f>
        <v>…</v>
      </c>
      <c r="Q14" s="1" t="str">
        <f>IFERROR(CHAR(HEX2DEC(Table1[[#This Row],[D5]])),"…")</f>
        <v>3</v>
      </c>
      <c r="R14" s="1" t="str">
        <f>IFERROR(CHAR(HEX2DEC(Table1[[#This Row],[D6]])),"…")</f>
        <v>…</v>
      </c>
      <c r="S14" s="1" t="str">
        <f>IFERROR(CHAR(HEX2DEC(Table1[[#This Row],[D7]])),"…")</f>
        <v>…</v>
      </c>
      <c r="T14" s="1" t="str">
        <f>IFERROR(CHAR(HEX2DEC(Table1[[#This Row],[D8]])),"…")</f>
        <v>…</v>
      </c>
    </row>
    <row r="15" spans="1:20" x14ac:dyDescent="0.25">
      <c r="A15" s="1">
        <v>24.452999999999999</v>
      </c>
      <c r="B15" s="1">
        <v>401</v>
      </c>
      <c r="C15" s="1">
        <v>8</v>
      </c>
      <c r="D15" s="1" t="s">
        <v>1</v>
      </c>
      <c r="E15" s="1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/>
      <c r="M15" s="1" t="str">
        <f>IFERROR(CHAR(HEX2DEC(Table1[[#This Row],[D1]])),"…")</f>
        <v>:</v>
      </c>
      <c r="N15" s="1" t="str">
        <f>IFERROR(CHAR(HEX2DEC(Table1[[#This Row],[D2]])),"…")</f>
        <v>Ï</v>
      </c>
      <c r="O15" s="1" t="str">
        <f>IFERROR(CHAR(HEX2DEC(Table1[[#This Row],[D3]])),"…")</f>
        <v>…</v>
      </c>
      <c r="P15" s="1" t="str">
        <f>IFERROR(CHAR(HEX2DEC(Table1[[#This Row],[D4]])),"…")</f>
        <v>…</v>
      </c>
      <c r="Q15" s="1" t="str">
        <f>IFERROR(CHAR(HEX2DEC(Table1[[#This Row],[D5]])),"…")</f>
        <v>…</v>
      </c>
      <c r="R15" s="1" t="str">
        <f>IFERROR(CHAR(HEX2DEC(Table1[[#This Row],[D6]])),"…")</f>
        <v>…</v>
      </c>
      <c r="S15" s="1" t="str">
        <f>IFERROR(CHAR(HEX2DEC(Table1[[#This Row],[D7]])),"…")</f>
        <v>…</v>
      </c>
      <c r="T15" s="1" t="str">
        <f>IFERROR(CHAR(HEX2DEC(Table1[[#This Row],[D8]])),"…")</f>
        <v>…</v>
      </c>
    </row>
    <row r="16" spans="1:20" x14ac:dyDescent="0.25">
      <c r="A16" s="1">
        <v>24.506</v>
      </c>
      <c r="B16" s="1">
        <v>400</v>
      </c>
      <c r="C16" s="1">
        <v>8</v>
      </c>
      <c r="D16" s="1">
        <v>0</v>
      </c>
      <c r="E16" s="1">
        <v>0</v>
      </c>
      <c r="F16" s="1">
        <v>8</v>
      </c>
      <c r="G16" s="1">
        <v>0</v>
      </c>
      <c r="H16" s="1">
        <v>33</v>
      </c>
      <c r="I16" s="1">
        <v>0</v>
      </c>
      <c r="J16" s="1">
        <v>0</v>
      </c>
      <c r="K16" s="1">
        <v>0</v>
      </c>
      <c r="L16" s="1"/>
      <c r="M16" s="1" t="str">
        <f>IFERROR(CHAR(HEX2DEC(Table1[[#This Row],[D1]])),"…")</f>
        <v>…</v>
      </c>
      <c r="N16" s="1" t="str">
        <f>IFERROR(CHAR(HEX2DEC(Table1[[#This Row],[D2]])),"…")</f>
        <v>…</v>
      </c>
      <c r="O16" s="1" t="str">
        <f>IFERROR(CHAR(HEX2DEC(Table1[[#This Row],[D3]])),"…")</f>
        <v>_x0008_</v>
      </c>
      <c r="P16" s="1" t="str">
        <f>IFERROR(CHAR(HEX2DEC(Table1[[#This Row],[D4]])),"…")</f>
        <v>…</v>
      </c>
      <c r="Q16" s="1" t="str">
        <f>IFERROR(CHAR(HEX2DEC(Table1[[#This Row],[D5]])),"…")</f>
        <v>3</v>
      </c>
      <c r="R16" s="1" t="str">
        <f>IFERROR(CHAR(HEX2DEC(Table1[[#This Row],[D6]])),"…")</f>
        <v>…</v>
      </c>
      <c r="S16" s="1" t="str">
        <f>IFERROR(CHAR(HEX2DEC(Table1[[#This Row],[D7]])),"…")</f>
        <v>…</v>
      </c>
      <c r="T16" s="1" t="str">
        <f>IFERROR(CHAR(HEX2DEC(Table1[[#This Row],[D8]])),"…")</f>
        <v>…</v>
      </c>
    </row>
    <row r="17" spans="1:20" x14ac:dyDescent="0.25">
      <c r="A17" s="1">
        <v>24.559000000000001</v>
      </c>
      <c r="B17" s="1">
        <v>401</v>
      </c>
      <c r="C17" s="1">
        <v>8</v>
      </c>
      <c r="D17" s="1" t="s">
        <v>1</v>
      </c>
      <c r="E17" s="1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 t="str">
        <f>IFERROR(CHAR(HEX2DEC(Table1[[#This Row],[D1]])),"…")</f>
        <v>:</v>
      </c>
      <c r="N17" s="1" t="str">
        <f>IFERROR(CHAR(HEX2DEC(Table1[[#This Row],[D2]])),"…")</f>
        <v>Ï</v>
      </c>
      <c r="O17" s="1" t="str">
        <f>IFERROR(CHAR(HEX2DEC(Table1[[#This Row],[D3]])),"…")</f>
        <v>…</v>
      </c>
      <c r="P17" s="1" t="str">
        <f>IFERROR(CHAR(HEX2DEC(Table1[[#This Row],[D4]])),"…")</f>
        <v>…</v>
      </c>
      <c r="Q17" s="1" t="str">
        <f>IFERROR(CHAR(HEX2DEC(Table1[[#This Row],[D5]])),"…")</f>
        <v>…</v>
      </c>
      <c r="R17" s="1" t="str">
        <f>IFERROR(CHAR(HEX2DEC(Table1[[#This Row],[D6]])),"…")</f>
        <v>…</v>
      </c>
      <c r="S17" s="1" t="str">
        <f>IFERROR(CHAR(HEX2DEC(Table1[[#This Row],[D7]])),"…")</f>
        <v>…</v>
      </c>
      <c r="T17" s="1" t="str">
        <f>IFERROR(CHAR(HEX2DEC(Table1[[#This Row],[D8]])),"…")</f>
        <v>…</v>
      </c>
    </row>
    <row r="18" spans="1:20" x14ac:dyDescent="0.25">
      <c r="A18" s="1">
        <v>24.611999999999998</v>
      </c>
      <c r="B18" s="1">
        <v>400</v>
      </c>
      <c r="C18" s="1">
        <v>8</v>
      </c>
      <c r="D18" s="1">
        <v>0</v>
      </c>
      <c r="E18" s="1">
        <v>0</v>
      </c>
      <c r="F18" s="1">
        <v>8</v>
      </c>
      <c r="G18" s="1">
        <v>0</v>
      </c>
      <c r="H18" s="1">
        <v>33</v>
      </c>
      <c r="I18" s="1">
        <v>0</v>
      </c>
      <c r="J18" s="1">
        <v>0</v>
      </c>
      <c r="K18" s="1">
        <v>0</v>
      </c>
      <c r="L18" s="1"/>
      <c r="M18" s="1" t="str">
        <f>IFERROR(CHAR(HEX2DEC(Table1[[#This Row],[D1]])),"…")</f>
        <v>…</v>
      </c>
      <c r="N18" s="1" t="str">
        <f>IFERROR(CHAR(HEX2DEC(Table1[[#This Row],[D2]])),"…")</f>
        <v>…</v>
      </c>
      <c r="O18" s="1" t="str">
        <f>IFERROR(CHAR(HEX2DEC(Table1[[#This Row],[D3]])),"…")</f>
        <v>_x0008_</v>
      </c>
      <c r="P18" s="1" t="str">
        <f>IFERROR(CHAR(HEX2DEC(Table1[[#This Row],[D4]])),"…")</f>
        <v>…</v>
      </c>
      <c r="Q18" s="1" t="str">
        <f>IFERROR(CHAR(HEX2DEC(Table1[[#This Row],[D5]])),"…")</f>
        <v>3</v>
      </c>
      <c r="R18" s="1" t="str">
        <f>IFERROR(CHAR(HEX2DEC(Table1[[#This Row],[D6]])),"…")</f>
        <v>…</v>
      </c>
      <c r="S18" s="1" t="str">
        <f>IFERROR(CHAR(HEX2DEC(Table1[[#This Row],[D7]])),"…")</f>
        <v>…</v>
      </c>
      <c r="T18" s="1" t="str">
        <f>IFERROR(CHAR(HEX2DEC(Table1[[#This Row],[D8]])),"…")</f>
        <v>…</v>
      </c>
    </row>
    <row r="19" spans="1:20" x14ac:dyDescent="0.25">
      <c r="A19" s="1">
        <v>24.666</v>
      </c>
      <c r="B19" s="1">
        <v>401</v>
      </c>
      <c r="C19" s="1">
        <v>8</v>
      </c>
      <c r="D19" s="1" t="s">
        <v>1</v>
      </c>
      <c r="E19" s="1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  <c r="M19" s="1" t="str">
        <f>IFERROR(CHAR(HEX2DEC(Table1[[#This Row],[D1]])),"…")</f>
        <v>:</v>
      </c>
      <c r="N19" s="1" t="str">
        <f>IFERROR(CHAR(HEX2DEC(Table1[[#This Row],[D2]])),"…")</f>
        <v>Ï</v>
      </c>
      <c r="O19" s="1" t="str">
        <f>IFERROR(CHAR(HEX2DEC(Table1[[#This Row],[D3]])),"…")</f>
        <v>…</v>
      </c>
      <c r="P19" s="1" t="str">
        <f>IFERROR(CHAR(HEX2DEC(Table1[[#This Row],[D4]])),"…")</f>
        <v>…</v>
      </c>
      <c r="Q19" s="1" t="str">
        <f>IFERROR(CHAR(HEX2DEC(Table1[[#This Row],[D5]])),"…")</f>
        <v>…</v>
      </c>
      <c r="R19" s="1" t="str">
        <f>IFERROR(CHAR(HEX2DEC(Table1[[#This Row],[D6]])),"…")</f>
        <v>…</v>
      </c>
      <c r="S19" s="1" t="str">
        <f>IFERROR(CHAR(HEX2DEC(Table1[[#This Row],[D7]])),"…")</f>
        <v>…</v>
      </c>
      <c r="T19" s="1" t="str">
        <f>IFERROR(CHAR(HEX2DEC(Table1[[#This Row],[D8]])),"…")</f>
        <v>…</v>
      </c>
    </row>
    <row r="20" spans="1:20" x14ac:dyDescent="0.25">
      <c r="A20" s="1">
        <v>24.719000000000001</v>
      </c>
      <c r="B20" s="1">
        <v>400</v>
      </c>
      <c r="C20" s="1">
        <v>8</v>
      </c>
      <c r="D20" s="1">
        <v>0</v>
      </c>
      <c r="E20" s="1">
        <v>0</v>
      </c>
      <c r="F20" s="1">
        <v>8</v>
      </c>
      <c r="G20" s="1">
        <v>0</v>
      </c>
      <c r="H20" s="1">
        <v>33</v>
      </c>
      <c r="I20" s="1">
        <v>0</v>
      </c>
      <c r="J20" s="1">
        <v>0</v>
      </c>
      <c r="K20" s="1">
        <v>0</v>
      </c>
      <c r="L20" s="1"/>
      <c r="M20" s="1" t="str">
        <f>IFERROR(CHAR(HEX2DEC(Table1[[#This Row],[D1]])),"…")</f>
        <v>…</v>
      </c>
      <c r="N20" s="1" t="str">
        <f>IFERROR(CHAR(HEX2DEC(Table1[[#This Row],[D2]])),"…")</f>
        <v>…</v>
      </c>
      <c r="O20" s="1" t="str">
        <f>IFERROR(CHAR(HEX2DEC(Table1[[#This Row],[D3]])),"…")</f>
        <v>_x0008_</v>
      </c>
      <c r="P20" s="1" t="str">
        <f>IFERROR(CHAR(HEX2DEC(Table1[[#This Row],[D4]])),"…")</f>
        <v>…</v>
      </c>
      <c r="Q20" s="1" t="str">
        <f>IFERROR(CHAR(HEX2DEC(Table1[[#This Row],[D5]])),"…")</f>
        <v>3</v>
      </c>
      <c r="R20" s="1" t="str">
        <f>IFERROR(CHAR(HEX2DEC(Table1[[#This Row],[D6]])),"…")</f>
        <v>…</v>
      </c>
      <c r="S20" s="1" t="str">
        <f>IFERROR(CHAR(HEX2DEC(Table1[[#This Row],[D7]])),"…")</f>
        <v>…</v>
      </c>
      <c r="T20" s="1" t="str">
        <f>IFERROR(CHAR(HEX2DEC(Table1[[#This Row],[D8]])),"…")</f>
        <v>…</v>
      </c>
    </row>
    <row r="21" spans="1:20" x14ac:dyDescent="0.25">
      <c r="A21" s="1">
        <v>24.771999999999998</v>
      </c>
      <c r="B21" s="1">
        <v>401</v>
      </c>
      <c r="C21" s="1">
        <v>8</v>
      </c>
      <c r="D21" s="1" t="s">
        <v>1</v>
      </c>
      <c r="E21" s="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  <c r="M21" s="1" t="str">
        <f>IFERROR(CHAR(HEX2DEC(Table1[[#This Row],[D1]])),"…")</f>
        <v>:</v>
      </c>
      <c r="N21" s="1" t="str">
        <f>IFERROR(CHAR(HEX2DEC(Table1[[#This Row],[D2]])),"…")</f>
        <v>Ï</v>
      </c>
      <c r="O21" s="1" t="str">
        <f>IFERROR(CHAR(HEX2DEC(Table1[[#This Row],[D3]])),"…")</f>
        <v>…</v>
      </c>
      <c r="P21" s="1" t="str">
        <f>IFERROR(CHAR(HEX2DEC(Table1[[#This Row],[D4]])),"…")</f>
        <v>…</v>
      </c>
      <c r="Q21" s="1" t="str">
        <f>IFERROR(CHAR(HEX2DEC(Table1[[#This Row],[D5]])),"…")</f>
        <v>…</v>
      </c>
      <c r="R21" s="1" t="str">
        <f>IFERROR(CHAR(HEX2DEC(Table1[[#This Row],[D6]])),"…")</f>
        <v>…</v>
      </c>
      <c r="S21" s="1" t="str">
        <f>IFERROR(CHAR(HEX2DEC(Table1[[#This Row],[D7]])),"…")</f>
        <v>…</v>
      </c>
      <c r="T21" s="1" t="str">
        <f>IFERROR(CHAR(HEX2DEC(Table1[[#This Row],[D8]])),"…")</f>
        <v>…</v>
      </c>
    </row>
    <row r="22" spans="1:20" x14ac:dyDescent="0.25">
      <c r="A22" s="1">
        <v>24.824000000000002</v>
      </c>
      <c r="B22" s="1">
        <v>400</v>
      </c>
      <c r="C22" s="1">
        <v>8</v>
      </c>
      <c r="D22" s="1">
        <v>0</v>
      </c>
      <c r="E22" s="1">
        <v>0</v>
      </c>
      <c r="F22" s="1">
        <v>8</v>
      </c>
      <c r="G22" s="1">
        <v>0</v>
      </c>
      <c r="H22" s="1">
        <v>33</v>
      </c>
      <c r="I22" s="1">
        <v>0</v>
      </c>
      <c r="J22" s="1">
        <v>0</v>
      </c>
      <c r="K22" s="1">
        <v>0</v>
      </c>
      <c r="L22" s="1"/>
      <c r="M22" s="1" t="str">
        <f>IFERROR(CHAR(HEX2DEC(Table1[[#This Row],[D1]])),"…")</f>
        <v>…</v>
      </c>
      <c r="N22" s="1" t="str">
        <f>IFERROR(CHAR(HEX2DEC(Table1[[#This Row],[D2]])),"…")</f>
        <v>…</v>
      </c>
      <c r="O22" s="1" t="str">
        <f>IFERROR(CHAR(HEX2DEC(Table1[[#This Row],[D3]])),"…")</f>
        <v>_x0008_</v>
      </c>
      <c r="P22" s="1" t="str">
        <f>IFERROR(CHAR(HEX2DEC(Table1[[#This Row],[D4]])),"…")</f>
        <v>…</v>
      </c>
      <c r="Q22" s="1" t="str">
        <f>IFERROR(CHAR(HEX2DEC(Table1[[#This Row],[D5]])),"…")</f>
        <v>3</v>
      </c>
      <c r="R22" s="1" t="str">
        <f>IFERROR(CHAR(HEX2DEC(Table1[[#This Row],[D6]])),"…")</f>
        <v>…</v>
      </c>
      <c r="S22" s="1" t="str">
        <f>IFERROR(CHAR(HEX2DEC(Table1[[#This Row],[D7]])),"…")</f>
        <v>…</v>
      </c>
      <c r="T22" s="1" t="str">
        <f>IFERROR(CHAR(HEX2DEC(Table1[[#This Row],[D8]])),"…")</f>
        <v>…</v>
      </c>
    </row>
    <row r="23" spans="1:20" x14ac:dyDescent="0.25">
      <c r="A23" s="1">
        <v>24.878</v>
      </c>
      <c r="B23" s="1">
        <v>401</v>
      </c>
      <c r="C23" s="1">
        <v>8</v>
      </c>
      <c r="D23" s="1" t="s">
        <v>1</v>
      </c>
      <c r="E23" s="1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/>
      <c r="M23" s="1" t="str">
        <f>IFERROR(CHAR(HEX2DEC(Table1[[#This Row],[D1]])),"…")</f>
        <v>:</v>
      </c>
      <c r="N23" s="1" t="str">
        <f>IFERROR(CHAR(HEX2DEC(Table1[[#This Row],[D2]])),"…")</f>
        <v>Ï</v>
      </c>
      <c r="O23" s="1" t="str">
        <f>IFERROR(CHAR(HEX2DEC(Table1[[#This Row],[D3]])),"…")</f>
        <v>…</v>
      </c>
      <c r="P23" s="1" t="str">
        <f>IFERROR(CHAR(HEX2DEC(Table1[[#This Row],[D4]])),"…")</f>
        <v>…</v>
      </c>
      <c r="Q23" s="1" t="str">
        <f>IFERROR(CHAR(HEX2DEC(Table1[[#This Row],[D5]])),"…")</f>
        <v>…</v>
      </c>
      <c r="R23" s="1" t="str">
        <f>IFERROR(CHAR(HEX2DEC(Table1[[#This Row],[D6]])),"…")</f>
        <v>…</v>
      </c>
      <c r="S23" s="1" t="str">
        <f>IFERROR(CHAR(HEX2DEC(Table1[[#This Row],[D7]])),"…")</f>
        <v>…</v>
      </c>
      <c r="T23" s="1" t="str">
        <f>IFERROR(CHAR(HEX2DEC(Table1[[#This Row],[D8]])),"…")</f>
        <v>…</v>
      </c>
    </row>
    <row r="24" spans="1:20" x14ac:dyDescent="0.25">
      <c r="A24" s="1">
        <v>24.931000000000001</v>
      </c>
      <c r="B24" s="1">
        <v>400</v>
      </c>
      <c r="C24" s="1">
        <v>8</v>
      </c>
      <c r="D24" s="1">
        <v>0</v>
      </c>
      <c r="E24" s="1">
        <v>0</v>
      </c>
      <c r="F24" s="1">
        <v>8</v>
      </c>
      <c r="G24" s="1">
        <v>0</v>
      </c>
      <c r="H24" s="1">
        <v>33</v>
      </c>
      <c r="I24" s="1">
        <v>0</v>
      </c>
      <c r="J24" s="1">
        <v>0</v>
      </c>
      <c r="K24" s="1">
        <v>0</v>
      </c>
      <c r="L24" s="1"/>
      <c r="M24" s="1" t="str">
        <f>IFERROR(CHAR(HEX2DEC(Table1[[#This Row],[D1]])),"…")</f>
        <v>…</v>
      </c>
      <c r="N24" s="1" t="str">
        <f>IFERROR(CHAR(HEX2DEC(Table1[[#This Row],[D2]])),"…")</f>
        <v>…</v>
      </c>
      <c r="O24" s="1" t="str">
        <f>IFERROR(CHAR(HEX2DEC(Table1[[#This Row],[D3]])),"…")</f>
        <v>_x0008_</v>
      </c>
      <c r="P24" s="1" t="str">
        <f>IFERROR(CHAR(HEX2DEC(Table1[[#This Row],[D4]])),"…")</f>
        <v>…</v>
      </c>
      <c r="Q24" s="1" t="str">
        <f>IFERROR(CHAR(HEX2DEC(Table1[[#This Row],[D5]])),"…")</f>
        <v>3</v>
      </c>
      <c r="R24" s="1" t="str">
        <f>IFERROR(CHAR(HEX2DEC(Table1[[#This Row],[D6]])),"…")</f>
        <v>…</v>
      </c>
      <c r="S24" s="1" t="str">
        <f>IFERROR(CHAR(HEX2DEC(Table1[[#This Row],[D7]])),"…")</f>
        <v>…</v>
      </c>
      <c r="T24" s="1" t="str">
        <f>IFERROR(CHAR(HEX2DEC(Table1[[#This Row],[D8]])),"…")</f>
        <v>…</v>
      </c>
    </row>
    <row r="25" spans="1:20" x14ac:dyDescent="0.25">
      <c r="A25" s="1">
        <v>24.984000000000002</v>
      </c>
      <c r="B25" s="1">
        <v>401</v>
      </c>
      <c r="C25" s="1">
        <v>8</v>
      </c>
      <c r="D25" s="1" t="s">
        <v>1</v>
      </c>
      <c r="E25" s="1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  <c r="M25" s="1" t="str">
        <f>IFERROR(CHAR(HEX2DEC(Table1[[#This Row],[D1]])),"…")</f>
        <v>:</v>
      </c>
      <c r="N25" s="1" t="str">
        <f>IFERROR(CHAR(HEX2DEC(Table1[[#This Row],[D2]])),"…")</f>
        <v>Ï</v>
      </c>
      <c r="O25" s="1" t="str">
        <f>IFERROR(CHAR(HEX2DEC(Table1[[#This Row],[D3]])),"…")</f>
        <v>…</v>
      </c>
      <c r="P25" s="1" t="str">
        <f>IFERROR(CHAR(HEX2DEC(Table1[[#This Row],[D4]])),"…")</f>
        <v>…</v>
      </c>
      <c r="Q25" s="1" t="str">
        <f>IFERROR(CHAR(HEX2DEC(Table1[[#This Row],[D5]])),"…")</f>
        <v>…</v>
      </c>
      <c r="R25" s="1" t="str">
        <f>IFERROR(CHAR(HEX2DEC(Table1[[#This Row],[D6]])),"…")</f>
        <v>…</v>
      </c>
      <c r="S25" s="1" t="str">
        <f>IFERROR(CHAR(HEX2DEC(Table1[[#This Row],[D7]])),"…")</f>
        <v>…</v>
      </c>
      <c r="T25" s="1" t="str">
        <f>IFERROR(CHAR(HEX2DEC(Table1[[#This Row],[D8]])),"…")</f>
        <v>…</v>
      </c>
    </row>
    <row r="26" spans="1:20" x14ac:dyDescent="0.25">
      <c r="A26" s="1">
        <v>25.036999999999999</v>
      </c>
      <c r="B26" s="1">
        <v>400</v>
      </c>
      <c r="C26" s="1">
        <v>8</v>
      </c>
      <c r="D26" s="1">
        <v>0</v>
      </c>
      <c r="E26" s="1">
        <v>0</v>
      </c>
      <c r="F26" s="1">
        <v>8</v>
      </c>
      <c r="G26" s="1">
        <v>0</v>
      </c>
      <c r="H26" s="1">
        <v>33</v>
      </c>
      <c r="I26" s="1">
        <v>0</v>
      </c>
      <c r="J26" s="1">
        <v>0</v>
      </c>
      <c r="K26" s="1">
        <v>0</v>
      </c>
      <c r="L26" s="1"/>
      <c r="M26" s="1" t="str">
        <f>IFERROR(CHAR(HEX2DEC(Table1[[#This Row],[D1]])),"…")</f>
        <v>…</v>
      </c>
      <c r="N26" s="1" t="str">
        <f>IFERROR(CHAR(HEX2DEC(Table1[[#This Row],[D2]])),"…")</f>
        <v>…</v>
      </c>
      <c r="O26" s="1" t="str">
        <f>IFERROR(CHAR(HEX2DEC(Table1[[#This Row],[D3]])),"…")</f>
        <v>_x0008_</v>
      </c>
      <c r="P26" s="1" t="str">
        <f>IFERROR(CHAR(HEX2DEC(Table1[[#This Row],[D4]])),"…")</f>
        <v>…</v>
      </c>
      <c r="Q26" s="1" t="str">
        <f>IFERROR(CHAR(HEX2DEC(Table1[[#This Row],[D5]])),"…")</f>
        <v>3</v>
      </c>
      <c r="R26" s="1" t="str">
        <f>IFERROR(CHAR(HEX2DEC(Table1[[#This Row],[D6]])),"…")</f>
        <v>…</v>
      </c>
      <c r="S26" s="1" t="str">
        <f>IFERROR(CHAR(HEX2DEC(Table1[[#This Row],[D7]])),"…")</f>
        <v>…</v>
      </c>
      <c r="T26" s="1" t="str">
        <f>IFERROR(CHAR(HEX2DEC(Table1[[#This Row],[D8]])),"…")</f>
        <v>…</v>
      </c>
    </row>
    <row r="27" spans="1:20" x14ac:dyDescent="0.25">
      <c r="A27" s="1">
        <v>25.091000000000001</v>
      </c>
      <c r="B27" s="1">
        <v>401</v>
      </c>
      <c r="C27" s="1">
        <v>8</v>
      </c>
      <c r="D27" s="1" t="s">
        <v>1</v>
      </c>
      <c r="E27" s="1" t="s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/>
      <c r="M27" s="1" t="str">
        <f>IFERROR(CHAR(HEX2DEC(Table1[[#This Row],[D1]])),"…")</f>
        <v>:</v>
      </c>
      <c r="N27" s="1" t="str">
        <f>IFERROR(CHAR(HEX2DEC(Table1[[#This Row],[D2]])),"…")</f>
        <v>Ï</v>
      </c>
      <c r="O27" s="1" t="str">
        <f>IFERROR(CHAR(HEX2DEC(Table1[[#This Row],[D3]])),"…")</f>
        <v>…</v>
      </c>
      <c r="P27" s="1" t="str">
        <f>IFERROR(CHAR(HEX2DEC(Table1[[#This Row],[D4]])),"…")</f>
        <v>…</v>
      </c>
      <c r="Q27" s="1" t="str">
        <f>IFERROR(CHAR(HEX2DEC(Table1[[#This Row],[D5]])),"…")</f>
        <v>…</v>
      </c>
      <c r="R27" s="1" t="str">
        <f>IFERROR(CHAR(HEX2DEC(Table1[[#This Row],[D6]])),"…")</f>
        <v>…</v>
      </c>
      <c r="S27" s="1" t="str">
        <f>IFERROR(CHAR(HEX2DEC(Table1[[#This Row],[D7]])),"…")</f>
        <v>…</v>
      </c>
      <c r="T27" s="1" t="str">
        <f>IFERROR(CHAR(HEX2DEC(Table1[[#This Row],[D8]])),"…")</f>
        <v>…</v>
      </c>
    </row>
    <row r="28" spans="1:20" x14ac:dyDescent="0.25">
      <c r="A28" s="1">
        <v>25.143999999999998</v>
      </c>
      <c r="B28" s="1">
        <v>400</v>
      </c>
      <c r="C28" s="1">
        <v>8</v>
      </c>
      <c r="D28" s="1">
        <v>0</v>
      </c>
      <c r="E28" s="1">
        <v>0</v>
      </c>
      <c r="F28" s="1">
        <v>8</v>
      </c>
      <c r="G28" s="1">
        <v>0</v>
      </c>
      <c r="H28" s="1">
        <v>33</v>
      </c>
      <c r="I28" s="1">
        <v>0</v>
      </c>
      <c r="J28" s="1">
        <v>0</v>
      </c>
      <c r="K28" s="1">
        <v>0</v>
      </c>
      <c r="L28" s="1"/>
      <c r="M28" s="1" t="str">
        <f>IFERROR(CHAR(HEX2DEC(Table1[[#This Row],[D1]])),"…")</f>
        <v>…</v>
      </c>
      <c r="N28" s="1" t="str">
        <f>IFERROR(CHAR(HEX2DEC(Table1[[#This Row],[D2]])),"…")</f>
        <v>…</v>
      </c>
      <c r="O28" s="1" t="str">
        <f>IFERROR(CHAR(HEX2DEC(Table1[[#This Row],[D3]])),"…")</f>
        <v>_x0008_</v>
      </c>
      <c r="P28" s="1" t="str">
        <f>IFERROR(CHAR(HEX2DEC(Table1[[#This Row],[D4]])),"…")</f>
        <v>…</v>
      </c>
      <c r="Q28" s="1" t="str">
        <f>IFERROR(CHAR(HEX2DEC(Table1[[#This Row],[D5]])),"…")</f>
        <v>3</v>
      </c>
      <c r="R28" s="1" t="str">
        <f>IFERROR(CHAR(HEX2DEC(Table1[[#This Row],[D6]])),"…")</f>
        <v>…</v>
      </c>
      <c r="S28" s="1" t="str">
        <f>IFERROR(CHAR(HEX2DEC(Table1[[#This Row],[D7]])),"…")</f>
        <v>…</v>
      </c>
      <c r="T28" s="1" t="str">
        <f>IFERROR(CHAR(HEX2DEC(Table1[[#This Row],[D8]])),"…")</f>
        <v>…</v>
      </c>
    </row>
    <row r="29" spans="1:20" x14ac:dyDescent="0.25">
      <c r="A29" s="1">
        <v>25.196000000000002</v>
      </c>
      <c r="B29" s="1">
        <v>401</v>
      </c>
      <c r="C29" s="1">
        <v>8</v>
      </c>
      <c r="D29" s="1" t="s">
        <v>1</v>
      </c>
      <c r="E29" s="1" t="s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/>
      <c r="M29" s="1" t="str">
        <f>IFERROR(CHAR(HEX2DEC(Table1[[#This Row],[D1]])),"…")</f>
        <v>:</v>
      </c>
      <c r="N29" s="1" t="str">
        <f>IFERROR(CHAR(HEX2DEC(Table1[[#This Row],[D2]])),"…")</f>
        <v>Ï</v>
      </c>
      <c r="O29" s="1" t="str">
        <f>IFERROR(CHAR(HEX2DEC(Table1[[#This Row],[D3]])),"…")</f>
        <v>…</v>
      </c>
      <c r="P29" s="1" t="str">
        <f>IFERROR(CHAR(HEX2DEC(Table1[[#This Row],[D4]])),"…")</f>
        <v>…</v>
      </c>
      <c r="Q29" s="1" t="str">
        <f>IFERROR(CHAR(HEX2DEC(Table1[[#This Row],[D5]])),"…")</f>
        <v>…</v>
      </c>
      <c r="R29" s="1" t="str">
        <f>IFERROR(CHAR(HEX2DEC(Table1[[#This Row],[D6]])),"…")</f>
        <v>…</v>
      </c>
      <c r="S29" s="1" t="str">
        <f>IFERROR(CHAR(HEX2DEC(Table1[[#This Row],[D7]])),"…")</f>
        <v>…</v>
      </c>
      <c r="T29" s="1" t="str">
        <f>IFERROR(CHAR(HEX2DEC(Table1[[#This Row],[D8]])),"…")</f>
        <v>…</v>
      </c>
    </row>
    <row r="30" spans="1:20" x14ac:dyDescent="0.25">
      <c r="A30" s="1">
        <v>25.248999999999999</v>
      </c>
      <c r="B30" s="1">
        <v>400</v>
      </c>
      <c r="C30" s="1">
        <v>8</v>
      </c>
      <c r="D30" s="1">
        <v>0</v>
      </c>
      <c r="E30" s="1">
        <v>0</v>
      </c>
      <c r="F30" s="1">
        <v>8</v>
      </c>
      <c r="G30" s="1">
        <v>0</v>
      </c>
      <c r="H30" s="1">
        <v>33</v>
      </c>
      <c r="I30" s="1">
        <v>0</v>
      </c>
      <c r="J30" s="1">
        <v>0</v>
      </c>
      <c r="K30" s="1">
        <v>0</v>
      </c>
      <c r="L30" s="1"/>
      <c r="M30" s="1" t="str">
        <f>IFERROR(CHAR(HEX2DEC(Table1[[#This Row],[D1]])),"…")</f>
        <v>…</v>
      </c>
      <c r="N30" s="1" t="str">
        <f>IFERROR(CHAR(HEX2DEC(Table1[[#This Row],[D2]])),"…")</f>
        <v>…</v>
      </c>
      <c r="O30" s="1" t="str">
        <f>IFERROR(CHAR(HEX2DEC(Table1[[#This Row],[D3]])),"…")</f>
        <v>_x0008_</v>
      </c>
      <c r="P30" s="1" t="str">
        <f>IFERROR(CHAR(HEX2DEC(Table1[[#This Row],[D4]])),"…")</f>
        <v>…</v>
      </c>
      <c r="Q30" s="1" t="str">
        <f>IFERROR(CHAR(HEX2DEC(Table1[[#This Row],[D5]])),"…")</f>
        <v>3</v>
      </c>
      <c r="R30" s="1" t="str">
        <f>IFERROR(CHAR(HEX2DEC(Table1[[#This Row],[D6]])),"…")</f>
        <v>…</v>
      </c>
      <c r="S30" s="1" t="str">
        <f>IFERROR(CHAR(HEX2DEC(Table1[[#This Row],[D7]])),"…")</f>
        <v>…</v>
      </c>
      <c r="T30" s="1" t="str">
        <f>IFERROR(CHAR(HEX2DEC(Table1[[#This Row],[D8]])),"…")</f>
        <v>…</v>
      </c>
    </row>
    <row r="31" spans="1:20" x14ac:dyDescent="0.25">
      <c r="A31" s="1">
        <v>25.303000000000001</v>
      </c>
      <c r="B31" s="1">
        <v>401</v>
      </c>
      <c r="C31" s="1">
        <v>8</v>
      </c>
      <c r="D31" s="1" t="s">
        <v>1</v>
      </c>
      <c r="E31" s="1" t="s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/>
      <c r="M31" s="1" t="str">
        <f>IFERROR(CHAR(HEX2DEC(Table1[[#This Row],[D1]])),"…")</f>
        <v>:</v>
      </c>
      <c r="N31" s="1" t="str">
        <f>IFERROR(CHAR(HEX2DEC(Table1[[#This Row],[D2]])),"…")</f>
        <v>Ï</v>
      </c>
      <c r="O31" s="1" t="str">
        <f>IFERROR(CHAR(HEX2DEC(Table1[[#This Row],[D3]])),"…")</f>
        <v>…</v>
      </c>
      <c r="P31" s="1" t="str">
        <f>IFERROR(CHAR(HEX2DEC(Table1[[#This Row],[D4]])),"…")</f>
        <v>…</v>
      </c>
      <c r="Q31" s="1" t="str">
        <f>IFERROR(CHAR(HEX2DEC(Table1[[#This Row],[D5]])),"…")</f>
        <v>…</v>
      </c>
      <c r="R31" s="1" t="str">
        <f>IFERROR(CHAR(HEX2DEC(Table1[[#This Row],[D6]])),"…")</f>
        <v>…</v>
      </c>
      <c r="S31" s="1" t="str">
        <f>IFERROR(CHAR(HEX2DEC(Table1[[#This Row],[D7]])),"…")</f>
        <v>…</v>
      </c>
      <c r="T31" s="1" t="str">
        <f>IFERROR(CHAR(HEX2DEC(Table1[[#This Row],[D8]])),"…")</f>
        <v>…</v>
      </c>
    </row>
    <row r="32" spans="1:20" x14ac:dyDescent="0.25">
      <c r="A32" s="1">
        <v>25.356000000000002</v>
      </c>
      <c r="B32" s="1">
        <v>400</v>
      </c>
      <c r="C32" s="1">
        <v>8</v>
      </c>
      <c r="D32" s="1">
        <v>0</v>
      </c>
      <c r="E32" s="1">
        <v>0</v>
      </c>
      <c r="F32" s="1">
        <v>8</v>
      </c>
      <c r="G32" s="1">
        <v>0</v>
      </c>
      <c r="H32" s="1">
        <v>33</v>
      </c>
      <c r="I32" s="1">
        <v>0</v>
      </c>
      <c r="J32" s="1">
        <v>0</v>
      </c>
      <c r="K32" s="1">
        <v>0</v>
      </c>
      <c r="L32" s="1"/>
      <c r="M32" s="1" t="str">
        <f>IFERROR(CHAR(HEX2DEC(Table1[[#This Row],[D1]])),"…")</f>
        <v>…</v>
      </c>
      <c r="N32" s="1" t="str">
        <f>IFERROR(CHAR(HEX2DEC(Table1[[#This Row],[D2]])),"…")</f>
        <v>…</v>
      </c>
      <c r="O32" s="1" t="str">
        <f>IFERROR(CHAR(HEX2DEC(Table1[[#This Row],[D3]])),"…")</f>
        <v>_x0008_</v>
      </c>
      <c r="P32" s="1" t="str">
        <f>IFERROR(CHAR(HEX2DEC(Table1[[#This Row],[D4]])),"…")</f>
        <v>…</v>
      </c>
      <c r="Q32" s="1" t="str">
        <f>IFERROR(CHAR(HEX2DEC(Table1[[#This Row],[D5]])),"…")</f>
        <v>3</v>
      </c>
      <c r="R32" s="1" t="str">
        <f>IFERROR(CHAR(HEX2DEC(Table1[[#This Row],[D6]])),"…")</f>
        <v>…</v>
      </c>
      <c r="S32" s="1" t="str">
        <f>IFERROR(CHAR(HEX2DEC(Table1[[#This Row],[D7]])),"…")</f>
        <v>…</v>
      </c>
      <c r="T32" s="1" t="str">
        <f>IFERROR(CHAR(HEX2DEC(Table1[[#This Row],[D8]])),"…")</f>
        <v>…</v>
      </c>
    </row>
    <row r="33" spans="1:20" x14ac:dyDescent="0.25">
      <c r="A33" s="1">
        <v>25.408999999999999</v>
      </c>
      <c r="B33" s="1">
        <v>401</v>
      </c>
      <c r="C33" s="1">
        <v>8</v>
      </c>
      <c r="D33" s="1" t="s">
        <v>1</v>
      </c>
      <c r="E33" s="1" t="s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/>
      <c r="M33" s="1" t="str">
        <f>IFERROR(CHAR(HEX2DEC(Table1[[#This Row],[D1]])),"…")</f>
        <v>:</v>
      </c>
      <c r="N33" s="1" t="str">
        <f>IFERROR(CHAR(HEX2DEC(Table1[[#This Row],[D2]])),"…")</f>
        <v>Ï</v>
      </c>
      <c r="O33" s="1" t="str">
        <f>IFERROR(CHAR(HEX2DEC(Table1[[#This Row],[D3]])),"…")</f>
        <v>…</v>
      </c>
      <c r="P33" s="1" t="str">
        <f>IFERROR(CHAR(HEX2DEC(Table1[[#This Row],[D4]])),"…")</f>
        <v>…</v>
      </c>
      <c r="Q33" s="1" t="str">
        <f>IFERROR(CHAR(HEX2DEC(Table1[[#This Row],[D5]])),"…")</f>
        <v>…</v>
      </c>
      <c r="R33" s="1" t="str">
        <f>IFERROR(CHAR(HEX2DEC(Table1[[#This Row],[D6]])),"…")</f>
        <v>…</v>
      </c>
      <c r="S33" s="1" t="str">
        <f>IFERROR(CHAR(HEX2DEC(Table1[[#This Row],[D7]])),"…")</f>
        <v>…</v>
      </c>
      <c r="T33" s="1" t="str">
        <f>IFERROR(CHAR(HEX2DEC(Table1[[#This Row],[D8]])),"…")</f>
        <v>…</v>
      </c>
    </row>
    <row r="34" spans="1:20" x14ac:dyDescent="0.25">
      <c r="A34" s="1">
        <v>25.462</v>
      </c>
      <c r="B34" s="1">
        <v>400</v>
      </c>
      <c r="C34" s="1">
        <v>8</v>
      </c>
      <c r="D34" s="1">
        <v>0</v>
      </c>
      <c r="E34" s="1">
        <v>0</v>
      </c>
      <c r="F34" s="1">
        <v>8</v>
      </c>
      <c r="G34" s="1">
        <v>0</v>
      </c>
      <c r="H34" s="1">
        <v>33</v>
      </c>
      <c r="I34" s="1">
        <v>0</v>
      </c>
      <c r="J34" s="1">
        <v>0</v>
      </c>
      <c r="K34" s="1">
        <v>0</v>
      </c>
      <c r="L34" s="1"/>
      <c r="M34" s="1" t="str">
        <f>IFERROR(CHAR(HEX2DEC(Table1[[#This Row],[D1]])),"…")</f>
        <v>…</v>
      </c>
      <c r="N34" s="1" t="str">
        <f>IFERROR(CHAR(HEX2DEC(Table1[[#This Row],[D2]])),"…")</f>
        <v>…</v>
      </c>
      <c r="O34" s="1" t="str">
        <f>IFERROR(CHAR(HEX2DEC(Table1[[#This Row],[D3]])),"…")</f>
        <v>_x0008_</v>
      </c>
      <c r="P34" s="1" t="str">
        <f>IFERROR(CHAR(HEX2DEC(Table1[[#This Row],[D4]])),"…")</f>
        <v>…</v>
      </c>
      <c r="Q34" s="1" t="str">
        <f>IFERROR(CHAR(HEX2DEC(Table1[[#This Row],[D5]])),"…")</f>
        <v>3</v>
      </c>
      <c r="R34" s="1" t="str">
        <f>IFERROR(CHAR(HEX2DEC(Table1[[#This Row],[D6]])),"…")</f>
        <v>…</v>
      </c>
      <c r="S34" s="1" t="str">
        <f>IFERROR(CHAR(HEX2DEC(Table1[[#This Row],[D7]])),"…")</f>
        <v>…</v>
      </c>
      <c r="T34" s="1" t="str">
        <f>IFERROR(CHAR(HEX2DEC(Table1[[#This Row],[D8]])),"…")</f>
        <v>…</v>
      </c>
    </row>
    <row r="35" spans="1:20" x14ac:dyDescent="0.25">
      <c r="A35" s="1">
        <v>25.515000000000001</v>
      </c>
      <c r="B35" s="1">
        <v>401</v>
      </c>
      <c r="C35" s="1">
        <v>8</v>
      </c>
      <c r="D35" s="1" t="s">
        <v>1</v>
      </c>
      <c r="E35" s="1" t="s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/>
      <c r="M35" s="1" t="str">
        <f>IFERROR(CHAR(HEX2DEC(Table1[[#This Row],[D1]])),"…")</f>
        <v>:</v>
      </c>
      <c r="N35" s="1" t="str">
        <f>IFERROR(CHAR(HEX2DEC(Table1[[#This Row],[D2]])),"…")</f>
        <v>Ï</v>
      </c>
      <c r="O35" s="1" t="str">
        <f>IFERROR(CHAR(HEX2DEC(Table1[[#This Row],[D3]])),"…")</f>
        <v>…</v>
      </c>
      <c r="P35" s="1" t="str">
        <f>IFERROR(CHAR(HEX2DEC(Table1[[#This Row],[D4]])),"…")</f>
        <v>…</v>
      </c>
      <c r="Q35" s="1" t="str">
        <f>IFERROR(CHAR(HEX2DEC(Table1[[#This Row],[D5]])),"…")</f>
        <v>…</v>
      </c>
      <c r="R35" s="1" t="str">
        <f>IFERROR(CHAR(HEX2DEC(Table1[[#This Row],[D6]])),"…")</f>
        <v>…</v>
      </c>
      <c r="S35" s="1" t="str">
        <f>IFERROR(CHAR(HEX2DEC(Table1[[#This Row],[D7]])),"…")</f>
        <v>…</v>
      </c>
      <c r="T35" s="1" t="str">
        <f>IFERROR(CHAR(HEX2DEC(Table1[[#This Row],[D8]])),"…")</f>
        <v>…</v>
      </c>
    </row>
    <row r="36" spans="1:20" x14ac:dyDescent="0.25">
      <c r="A36" s="1">
        <v>25.568000000000001</v>
      </c>
      <c r="B36" s="1">
        <v>400</v>
      </c>
      <c r="C36" s="1">
        <v>8</v>
      </c>
      <c r="D36" s="1">
        <v>0</v>
      </c>
      <c r="E36" s="1">
        <v>0</v>
      </c>
      <c r="F36" s="1">
        <v>8</v>
      </c>
      <c r="G36" s="1">
        <v>0</v>
      </c>
      <c r="H36" s="1">
        <v>33</v>
      </c>
      <c r="I36" s="1">
        <v>0</v>
      </c>
      <c r="J36" s="1">
        <v>0</v>
      </c>
      <c r="K36" s="1">
        <v>0</v>
      </c>
      <c r="L36" s="1"/>
      <c r="M36" s="1" t="str">
        <f>IFERROR(CHAR(HEX2DEC(Table1[[#This Row],[D1]])),"…")</f>
        <v>…</v>
      </c>
      <c r="N36" s="1" t="str">
        <f>IFERROR(CHAR(HEX2DEC(Table1[[#This Row],[D2]])),"…")</f>
        <v>…</v>
      </c>
      <c r="O36" s="1" t="str">
        <f>IFERROR(CHAR(HEX2DEC(Table1[[#This Row],[D3]])),"…")</f>
        <v>_x0008_</v>
      </c>
      <c r="P36" s="1" t="str">
        <f>IFERROR(CHAR(HEX2DEC(Table1[[#This Row],[D4]])),"…")</f>
        <v>…</v>
      </c>
      <c r="Q36" s="1" t="str">
        <f>IFERROR(CHAR(HEX2DEC(Table1[[#This Row],[D5]])),"…")</f>
        <v>3</v>
      </c>
      <c r="R36" s="1" t="str">
        <f>IFERROR(CHAR(HEX2DEC(Table1[[#This Row],[D6]])),"…")</f>
        <v>…</v>
      </c>
      <c r="S36" s="1" t="str">
        <f>IFERROR(CHAR(HEX2DEC(Table1[[#This Row],[D7]])),"…")</f>
        <v>…</v>
      </c>
      <c r="T36" s="1" t="str">
        <f>IFERROR(CHAR(HEX2DEC(Table1[[#This Row],[D8]])),"…")</f>
        <v>…</v>
      </c>
    </row>
    <row r="37" spans="1:20" x14ac:dyDescent="0.25">
      <c r="A37" s="1">
        <v>25.620999999999999</v>
      </c>
      <c r="B37" s="1">
        <v>401</v>
      </c>
      <c r="C37" s="1">
        <v>8</v>
      </c>
      <c r="D37" s="1" t="s">
        <v>1</v>
      </c>
      <c r="E37" s="1" t="s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/>
      <c r="M37" s="1" t="str">
        <f>IFERROR(CHAR(HEX2DEC(Table1[[#This Row],[D1]])),"…")</f>
        <v>:</v>
      </c>
      <c r="N37" s="1" t="str">
        <f>IFERROR(CHAR(HEX2DEC(Table1[[#This Row],[D2]])),"…")</f>
        <v>Ï</v>
      </c>
      <c r="O37" s="1" t="str">
        <f>IFERROR(CHAR(HEX2DEC(Table1[[#This Row],[D3]])),"…")</f>
        <v>…</v>
      </c>
      <c r="P37" s="1" t="str">
        <f>IFERROR(CHAR(HEX2DEC(Table1[[#This Row],[D4]])),"…")</f>
        <v>…</v>
      </c>
      <c r="Q37" s="1" t="str">
        <f>IFERROR(CHAR(HEX2DEC(Table1[[#This Row],[D5]])),"…")</f>
        <v>…</v>
      </c>
      <c r="R37" s="1" t="str">
        <f>IFERROR(CHAR(HEX2DEC(Table1[[#This Row],[D6]])),"…")</f>
        <v>…</v>
      </c>
      <c r="S37" s="1" t="str">
        <f>IFERROR(CHAR(HEX2DEC(Table1[[#This Row],[D7]])),"…")</f>
        <v>…</v>
      </c>
      <c r="T37" s="1" t="str">
        <f>IFERROR(CHAR(HEX2DEC(Table1[[#This Row],[D8]])),"…")</f>
        <v>…</v>
      </c>
    </row>
    <row r="38" spans="1:20" x14ac:dyDescent="0.25">
      <c r="A38" s="1">
        <v>25.673999999999999</v>
      </c>
      <c r="B38" s="1">
        <v>400</v>
      </c>
      <c r="C38" s="1">
        <v>8</v>
      </c>
      <c r="D38" s="1">
        <v>0</v>
      </c>
      <c r="E38" s="1">
        <v>0</v>
      </c>
      <c r="F38" s="1">
        <v>8</v>
      </c>
      <c r="G38" s="1">
        <v>0</v>
      </c>
      <c r="H38" s="1">
        <v>33</v>
      </c>
      <c r="I38" s="1">
        <v>0</v>
      </c>
      <c r="J38" s="1">
        <v>0</v>
      </c>
      <c r="K38" s="1">
        <v>0</v>
      </c>
      <c r="L38" s="1"/>
      <c r="M38" s="1" t="str">
        <f>IFERROR(CHAR(HEX2DEC(Table1[[#This Row],[D1]])),"…")</f>
        <v>…</v>
      </c>
      <c r="N38" s="1" t="str">
        <f>IFERROR(CHAR(HEX2DEC(Table1[[#This Row],[D2]])),"…")</f>
        <v>…</v>
      </c>
      <c r="O38" s="1" t="str">
        <f>IFERROR(CHAR(HEX2DEC(Table1[[#This Row],[D3]])),"…")</f>
        <v>_x0008_</v>
      </c>
      <c r="P38" s="1" t="str">
        <f>IFERROR(CHAR(HEX2DEC(Table1[[#This Row],[D4]])),"…")</f>
        <v>…</v>
      </c>
      <c r="Q38" s="1" t="str">
        <f>IFERROR(CHAR(HEX2DEC(Table1[[#This Row],[D5]])),"…")</f>
        <v>3</v>
      </c>
      <c r="R38" s="1" t="str">
        <f>IFERROR(CHAR(HEX2DEC(Table1[[#This Row],[D6]])),"…")</f>
        <v>…</v>
      </c>
      <c r="S38" s="1" t="str">
        <f>IFERROR(CHAR(HEX2DEC(Table1[[#This Row],[D7]])),"…")</f>
        <v>…</v>
      </c>
      <c r="T38" s="1" t="str">
        <f>IFERROR(CHAR(HEX2DEC(Table1[[#This Row],[D8]])),"…")</f>
        <v>…</v>
      </c>
    </row>
    <row r="39" spans="1:20" x14ac:dyDescent="0.25">
      <c r="A39" s="1">
        <v>25.728000000000002</v>
      </c>
      <c r="B39" s="1">
        <v>401</v>
      </c>
      <c r="C39" s="1">
        <v>8</v>
      </c>
      <c r="D39" s="1" t="s">
        <v>1</v>
      </c>
      <c r="E39" s="1" t="s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/>
      <c r="M39" s="1" t="str">
        <f>IFERROR(CHAR(HEX2DEC(Table1[[#This Row],[D1]])),"…")</f>
        <v>:</v>
      </c>
      <c r="N39" s="1" t="str">
        <f>IFERROR(CHAR(HEX2DEC(Table1[[#This Row],[D2]])),"…")</f>
        <v>Ï</v>
      </c>
      <c r="O39" s="1" t="str">
        <f>IFERROR(CHAR(HEX2DEC(Table1[[#This Row],[D3]])),"…")</f>
        <v>…</v>
      </c>
      <c r="P39" s="1" t="str">
        <f>IFERROR(CHAR(HEX2DEC(Table1[[#This Row],[D4]])),"…")</f>
        <v>…</v>
      </c>
      <c r="Q39" s="1" t="str">
        <f>IFERROR(CHAR(HEX2DEC(Table1[[#This Row],[D5]])),"…")</f>
        <v>…</v>
      </c>
      <c r="R39" s="1" t="str">
        <f>IFERROR(CHAR(HEX2DEC(Table1[[#This Row],[D6]])),"…")</f>
        <v>…</v>
      </c>
      <c r="S39" s="1" t="str">
        <f>IFERROR(CHAR(HEX2DEC(Table1[[#This Row],[D7]])),"…")</f>
        <v>…</v>
      </c>
      <c r="T39" s="1" t="str">
        <f>IFERROR(CHAR(HEX2DEC(Table1[[#This Row],[D8]])),"…")</f>
        <v>…</v>
      </c>
    </row>
    <row r="40" spans="1:20" x14ac:dyDescent="0.25">
      <c r="A40" s="1">
        <v>25.780999999999999</v>
      </c>
      <c r="B40" s="1">
        <v>400</v>
      </c>
      <c r="C40" s="1">
        <v>8</v>
      </c>
      <c r="D40" s="1">
        <v>0</v>
      </c>
      <c r="E40" s="1">
        <v>0</v>
      </c>
      <c r="F40" s="1">
        <v>8</v>
      </c>
      <c r="G40" s="1">
        <v>0</v>
      </c>
      <c r="H40" s="1">
        <v>33</v>
      </c>
      <c r="I40" s="1">
        <v>0</v>
      </c>
      <c r="J40" s="1">
        <v>0</v>
      </c>
      <c r="K40" s="1">
        <v>0</v>
      </c>
      <c r="L40" s="1"/>
      <c r="M40" s="1" t="str">
        <f>IFERROR(CHAR(HEX2DEC(Table1[[#This Row],[D1]])),"…")</f>
        <v>…</v>
      </c>
      <c r="N40" s="1" t="str">
        <f>IFERROR(CHAR(HEX2DEC(Table1[[#This Row],[D2]])),"…")</f>
        <v>…</v>
      </c>
      <c r="O40" s="1" t="str">
        <f>IFERROR(CHAR(HEX2DEC(Table1[[#This Row],[D3]])),"…")</f>
        <v>_x0008_</v>
      </c>
      <c r="P40" s="1" t="str">
        <f>IFERROR(CHAR(HEX2DEC(Table1[[#This Row],[D4]])),"…")</f>
        <v>…</v>
      </c>
      <c r="Q40" s="1" t="str">
        <f>IFERROR(CHAR(HEX2DEC(Table1[[#This Row],[D5]])),"…")</f>
        <v>3</v>
      </c>
      <c r="R40" s="1" t="str">
        <f>IFERROR(CHAR(HEX2DEC(Table1[[#This Row],[D6]])),"…")</f>
        <v>…</v>
      </c>
      <c r="S40" s="1" t="str">
        <f>IFERROR(CHAR(HEX2DEC(Table1[[#This Row],[D7]])),"…")</f>
        <v>…</v>
      </c>
      <c r="T40" s="1" t="str">
        <f>IFERROR(CHAR(HEX2DEC(Table1[[#This Row],[D8]])),"…")</f>
        <v>…</v>
      </c>
    </row>
    <row r="41" spans="1:20" x14ac:dyDescent="0.25">
      <c r="A41" s="1">
        <v>25.834</v>
      </c>
      <c r="B41" s="1">
        <v>401</v>
      </c>
      <c r="C41" s="1">
        <v>8</v>
      </c>
      <c r="D41" s="1" t="s">
        <v>1</v>
      </c>
      <c r="E41" s="1" t="s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  <c r="M41" s="1" t="str">
        <f>IFERROR(CHAR(HEX2DEC(Table1[[#This Row],[D1]])),"…")</f>
        <v>:</v>
      </c>
      <c r="N41" s="1" t="str">
        <f>IFERROR(CHAR(HEX2DEC(Table1[[#This Row],[D2]])),"…")</f>
        <v>Ï</v>
      </c>
      <c r="O41" s="1" t="str">
        <f>IFERROR(CHAR(HEX2DEC(Table1[[#This Row],[D3]])),"…")</f>
        <v>…</v>
      </c>
      <c r="P41" s="1" t="str">
        <f>IFERROR(CHAR(HEX2DEC(Table1[[#This Row],[D4]])),"…")</f>
        <v>…</v>
      </c>
      <c r="Q41" s="1" t="str">
        <f>IFERROR(CHAR(HEX2DEC(Table1[[#This Row],[D5]])),"…")</f>
        <v>…</v>
      </c>
      <c r="R41" s="1" t="str">
        <f>IFERROR(CHAR(HEX2DEC(Table1[[#This Row],[D6]])),"…")</f>
        <v>…</v>
      </c>
      <c r="S41" s="1" t="str">
        <f>IFERROR(CHAR(HEX2DEC(Table1[[#This Row],[D7]])),"…")</f>
        <v>…</v>
      </c>
      <c r="T41" s="1" t="str">
        <f>IFERROR(CHAR(HEX2DEC(Table1[[#This Row],[D8]])),"…")</f>
        <v>…</v>
      </c>
    </row>
    <row r="42" spans="1:20" x14ac:dyDescent="0.25">
      <c r="A42" s="1">
        <v>25.835999999999999</v>
      </c>
      <c r="B42" s="1">
        <v>466</v>
      </c>
      <c r="C42" s="1">
        <v>8</v>
      </c>
      <c r="D42" s="1">
        <v>30</v>
      </c>
      <c r="E42" s="1">
        <v>32</v>
      </c>
      <c r="F42" s="1">
        <v>30</v>
      </c>
      <c r="G42" s="1">
        <v>35</v>
      </c>
      <c r="H42" s="1">
        <v>56</v>
      </c>
      <c r="I42" s="1">
        <v>35</v>
      </c>
      <c r="J42" s="1">
        <v>30</v>
      </c>
      <c r="K42" s="1">
        <v>31</v>
      </c>
      <c r="L42" s="1"/>
      <c r="M42" s="1" t="str">
        <f>IFERROR(CHAR(HEX2DEC(Table1[[#This Row],[D1]])),"…")</f>
        <v>0</v>
      </c>
      <c r="N42" s="1" t="str">
        <f>IFERROR(CHAR(HEX2DEC(Table1[[#This Row],[D2]])),"…")</f>
        <v>2</v>
      </c>
      <c r="O42" s="1" t="str">
        <f>IFERROR(CHAR(HEX2DEC(Table1[[#This Row],[D3]])),"…")</f>
        <v>0</v>
      </c>
      <c r="P42" s="1" t="str">
        <f>IFERROR(CHAR(HEX2DEC(Table1[[#This Row],[D4]])),"…")</f>
        <v>5</v>
      </c>
      <c r="Q42" s="1" t="str">
        <f>IFERROR(CHAR(HEX2DEC(Table1[[#This Row],[D5]])),"…")</f>
        <v>V</v>
      </c>
      <c r="R42" s="1" t="str">
        <f>IFERROR(CHAR(HEX2DEC(Table1[[#This Row],[D6]])),"…")</f>
        <v>5</v>
      </c>
      <c r="S42" s="1" t="str">
        <f>IFERROR(CHAR(HEX2DEC(Table1[[#This Row],[D7]])),"…")</f>
        <v>0</v>
      </c>
      <c r="T42" s="1" t="str">
        <f>IFERROR(CHAR(HEX2DEC(Table1[[#This Row],[D8]])),"…")</f>
        <v>1</v>
      </c>
    </row>
    <row r="43" spans="1:20" x14ac:dyDescent="0.25">
      <c r="A43" s="1">
        <v>25.885999999999999</v>
      </c>
      <c r="B43" s="1">
        <v>400</v>
      </c>
      <c r="C43" s="1">
        <v>8</v>
      </c>
      <c r="D43" s="1">
        <v>0</v>
      </c>
      <c r="E43" s="1">
        <v>0</v>
      </c>
      <c r="F43" s="1">
        <v>8</v>
      </c>
      <c r="G43" s="1">
        <v>0</v>
      </c>
      <c r="H43" s="1">
        <v>33</v>
      </c>
      <c r="I43" s="1">
        <v>0</v>
      </c>
      <c r="J43" s="1">
        <v>0</v>
      </c>
      <c r="K43" s="1">
        <v>0</v>
      </c>
      <c r="L43" s="1"/>
      <c r="M43" s="1" t="str">
        <f>IFERROR(CHAR(HEX2DEC(Table1[[#This Row],[D1]])),"…")</f>
        <v>…</v>
      </c>
      <c r="N43" s="1" t="str">
        <f>IFERROR(CHAR(HEX2DEC(Table1[[#This Row],[D2]])),"…")</f>
        <v>…</v>
      </c>
      <c r="O43" s="1" t="str">
        <f>IFERROR(CHAR(HEX2DEC(Table1[[#This Row],[D3]])),"…")</f>
        <v>_x0008_</v>
      </c>
      <c r="P43" s="1" t="str">
        <f>IFERROR(CHAR(HEX2DEC(Table1[[#This Row],[D4]])),"…")</f>
        <v>…</v>
      </c>
      <c r="Q43" s="1" t="str">
        <f>IFERROR(CHAR(HEX2DEC(Table1[[#This Row],[D5]])),"…")</f>
        <v>3</v>
      </c>
      <c r="R43" s="1" t="str">
        <f>IFERROR(CHAR(HEX2DEC(Table1[[#This Row],[D6]])),"…")</f>
        <v>…</v>
      </c>
      <c r="S43" s="1" t="str">
        <f>IFERROR(CHAR(HEX2DEC(Table1[[#This Row],[D7]])),"…")</f>
        <v>…</v>
      </c>
      <c r="T43" s="1" t="str">
        <f>IFERROR(CHAR(HEX2DEC(Table1[[#This Row],[D8]])),"…")</f>
        <v>…</v>
      </c>
    </row>
    <row r="44" spans="1:20" x14ac:dyDescent="0.25">
      <c r="A44" s="1">
        <v>25.939</v>
      </c>
      <c r="B44" s="1">
        <v>401</v>
      </c>
      <c r="C44" s="1">
        <v>8</v>
      </c>
      <c r="D44" s="1" t="s">
        <v>1</v>
      </c>
      <c r="E44" s="1" t="s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/>
      <c r="M44" s="1" t="str">
        <f>IFERROR(CHAR(HEX2DEC(Table1[[#This Row],[D1]])),"…")</f>
        <v>:</v>
      </c>
      <c r="N44" s="1" t="str">
        <f>IFERROR(CHAR(HEX2DEC(Table1[[#This Row],[D2]])),"…")</f>
        <v>Ï</v>
      </c>
      <c r="O44" s="1" t="str">
        <f>IFERROR(CHAR(HEX2DEC(Table1[[#This Row],[D3]])),"…")</f>
        <v>…</v>
      </c>
      <c r="P44" s="1" t="str">
        <f>IFERROR(CHAR(HEX2DEC(Table1[[#This Row],[D4]])),"…")</f>
        <v>…</v>
      </c>
      <c r="Q44" s="1" t="str">
        <f>IFERROR(CHAR(HEX2DEC(Table1[[#This Row],[D5]])),"…")</f>
        <v>…</v>
      </c>
      <c r="R44" s="1" t="str">
        <f>IFERROR(CHAR(HEX2DEC(Table1[[#This Row],[D6]])),"…")</f>
        <v>…</v>
      </c>
      <c r="S44" s="1" t="str">
        <f>IFERROR(CHAR(HEX2DEC(Table1[[#This Row],[D7]])),"…")</f>
        <v>…</v>
      </c>
      <c r="T44" s="1" t="str">
        <f>IFERROR(CHAR(HEX2DEC(Table1[[#This Row],[D8]])),"…")</f>
        <v>…</v>
      </c>
    </row>
    <row r="45" spans="1:20" x14ac:dyDescent="0.25">
      <c r="A45" s="1">
        <v>25.992999999999999</v>
      </c>
      <c r="B45" s="1">
        <v>400</v>
      </c>
      <c r="C45" s="1">
        <v>8</v>
      </c>
      <c r="D45" s="1">
        <v>0</v>
      </c>
      <c r="E45" s="1">
        <v>0</v>
      </c>
      <c r="F45" s="1">
        <v>8</v>
      </c>
      <c r="G45" s="1">
        <v>0</v>
      </c>
      <c r="H45" s="1">
        <v>33</v>
      </c>
      <c r="I45" s="1">
        <v>0</v>
      </c>
      <c r="J45" s="1">
        <v>0</v>
      </c>
      <c r="K45" s="1">
        <v>0</v>
      </c>
      <c r="L45" s="1"/>
      <c r="M45" s="1" t="str">
        <f>IFERROR(CHAR(HEX2DEC(Table1[[#This Row],[D1]])),"…")</f>
        <v>…</v>
      </c>
      <c r="N45" s="1" t="str">
        <f>IFERROR(CHAR(HEX2DEC(Table1[[#This Row],[D2]])),"…")</f>
        <v>…</v>
      </c>
      <c r="O45" s="1" t="str">
        <f>IFERROR(CHAR(HEX2DEC(Table1[[#This Row],[D3]])),"…")</f>
        <v>_x0008_</v>
      </c>
      <c r="P45" s="1" t="str">
        <f>IFERROR(CHAR(HEX2DEC(Table1[[#This Row],[D4]])),"…")</f>
        <v>…</v>
      </c>
      <c r="Q45" s="1" t="str">
        <f>IFERROR(CHAR(HEX2DEC(Table1[[#This Row],[D5]])),"…")</f>
        <v>3</v>
      </c>
      <c r="R45" s="1" t="str">
        <f>IFERROR(CHAR(HEX2DEC(Table1[[#This Row],[D6]])),"…")</f>
        <v>…</v>
      </c>
      <c r="S45" s="1" t="str">
        <f>IFERROR(CHAR(HEX2DEC(Table1[[#This Row],[D7]])),"…")</f>
        <v>…</v>
      </c>
      <c r="T45" s="1" t="str">
        <f>IFERROR(CHAR(HEX2DEC(Table1[[#This Row],[D8]])),"…")</f>
        <v>…</v>
      </c>
    </row>
    <row r="46" spans="1:20" x14ac:dyDescent="0.25">
      <c r="A46" s="1">
        <v>26.045999999999999</v>
      </c>
      <c r="B46" s="1">
        <v>401</v>
      </c>
      <c r="C46" s="1">
        <v>8</v>
      </c>
      <c r="D46" s="1" t="s">
        <v>1</v>
      </c>
      <c r="E46" s="1" t="s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  <c r="M46" s="1" t="str">
        <f>IFERROR(CHAR(HEX2DEC(Table1[[#This Row],[D1]])),"…")</f>
        <v>:</v>
      </c>
      <c r="N46" s="1" t="str">
        <f>IFERROR(CHAR(HEX2DEC(Table1[[#This Row],[D2]])),"…")</f>
        <v>Ï</v>
      </c>
      <c r="O46" s="1" t="str">
        <f>IFERROR(CHAR(HEX2DEC(Table1[[#This Row],[D3]])),"…")</f>
        <v>…</v>
      </c>
      <c r="P46" s="1" t="str">
        <f>IFERROR(CHAR(HEX2DEC(Table1[[#This Row],[D4]])),"…")</f>
        <v>…</v>
      </c>
      <c r="Q46" s="1" t="str">
        <f>IFERROR(CHAR(HEX2DEC(Table1[[#This Row],[D5]])),"…")</f>
        <v>…</v>
      </c>
      <c r="R46" s="1" t="str">
        <f>IFERROR(CHAR(HEX2DEC(Table1[[#This Row],[D6]])),"…")</f>
        <v>…</v>
      </c>
      <c r="S46" s="1" t="str">
        <f>IFERROR(CHAR(HEX2DEC(Table1[[#This Row],[D7]])),"…")</f>
        <v>…</v>
      </c>
      <c r="T46" s="1" t="str">
        <f>IFERROR(CHAR(HEX2DEC(Table1[[#This Row],[D8]])),"…")</f>
        <v>…</v>
      </c>
    </row>
    <row r="47" spans="1:20" x14ac:dyDescent="0.25">
      <c r="A47" s="1">
        <v>26.099</v>
      </c>
      <c r="B47" s="1">
        <v>400</v>
      </c>
      <c r="C47" s="1">
        <v>8</v>
      </c>
      <c r="D47" s="1">
        <v>0</v>
      </c>
      <c r="E47" s="1">
        <v>0</v>
      </c>
      <c r="F47" s="1">
        <v>8</v>
      </c>
      <c r="G47" s="1">
        <v>0</v>
      </c>
      <c r="H47" s="1">
        <v>33</v>
      </c>
      <c r="I47" s="1">
        <v>0</v>
      </c>
      <c r="J47" s="1">
        <v>0</v>
      </c>
      <c r="K47" s="1">
        <v>0</v>
      </c>
      <c r="L47" s="1"/>
      <c r="M47" s="1" t="str">
        <f>IFERROR(CHAR(HEX2DEC(Table1[[#This Row],[D1]])),"…")</f>
        <v>…</v>
      </c>
      <c r="N47" s="1" t="str">
        <f>IFERROR(CHAR(HEX2DEC(Table1[[#This Row],[D2]])),"…")</f>
        <v>…</v>
      </c>
      <c r="O47" s="1" t="str">
        <f>IFERROR(CHAR(HEX2DEC(Table1[[#This Row],[D3]])),"…")</f>
        <v>_x0008_</v>
      </c>
      <c r="P47" s="1" t="str">
        <f>IFERROR(CHAR(HEX2DEC(Table1[[#This Row],[D4]])),"…")</f>
        <v>…</v>
      </c>
      <c r="Q47" s="1" t="str">
        <f>IFERROR(CHAR(HEX2DEC(Table1[[#This Row],[D5]])),"…")</f>
        <v>3</v>
      </c>
      <c r="R47" s="1" t="str">
        <f>IFERROR(CHAR(HEX2DEC(Table1[[#This Row],[D6]])),"…")</f>
        <v>…</v>
      </c>
      <c r="S47" s="1" t="str">
        <f>IFERROR(CHAR(HEX2DEC(Table1[[#This Row],[D7]])),"…")</f>
        <v>…</v>
      </c>
      <c r="T47" s="1" t="str">
        <f>IFERROR(CHAR(HEX2DEC(Table1[[#This Row],[D8]])),"…")</f>
        <v>…</v>
      </c>
    </row>
    <row r="48" spans="1:20" x14ac:dyDescent="0.25">
      <c r="A48" s="1">
        <v>26.152000000000001</v>
      </c>
      <c r="B48" s="1">
        <v>401</v>
      </c>
      <c r="C48" s="1">
        <v>8</v>
      </c>
      <c r="D48" s="1" t="s">
        <v>1</v>
      </c>
      <c r="E48" s="1" t="s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/>
      <c r="M48" s="1" t="str">
        <f>IFERROR(CHAR(HEX2DEC(Table1[[#This Row],[D1]])),"…")</f>
        <v>:</v>
      </c>
      <c r="N48" s="1" t="str">
        <f>IFERROR(CHAR(HEX2DEC(Table1[[#This Row],[D2]])),"…")</f>
        <v>Ï</v>
      </c>
      <c r="O48" s="1" t="str">
        <f>IFERROR(CHAR(HEX2DEC(Table1[[#This Row],[D3]])),"…")</f>
        <v>…</v>
      </c>
      <c r="P48" s="1" t="str">
        <f>IFERROR(CHAR(HEX2DEC(Table1[[#This Row],[D4]])),"…")</f>
        <v>…</v>
      </c>
      <c r="Q48" s="1" t="str">
        <f>IFERROR(CHAR(HEX2DEC(Table1[[#This Row],[D5]])),"…")</f>
        <v>…</v>
      </c>
      <c r="R48" s="1" t="str">
        <f>IFERROR(CHAR(HEX2DEC(Table1[[#This Row],[D6]])),"…")</f>
        <v>…</v>
      </c>
      <c r="S48" s="1" t="str">
        <f>IFERROR(CHAR(HEX2DEC(Table1[[#This Row],[D7]])),"…")</f>
        <v>…</v>
      </c>
      <c r="T48" s="1" t="str">
        <f>IFERROR(CHAR(HEX2DEC(Table1[[#This Row],[D8]])),"…")</f>
        <v>…</v>
      </c>
    </row>
    <row r="49" spans="1:20" x14ac:dyDescent="0.25">
      <c r="A49" s="1">
        <v>26.206</v>
      </c>
      <c r="B49" s="1">
        <v>400</v>
      </c>
      <c r="C49" s="1">
        <v>8</v>
      </c>
      <c r="D49" s="1">
        <v>0</v>
      </c>
      <c r="E49" s="1">
        <v>0</v>
      </c>
      <c r="F49" s="1">
        <v>8</v>
      </c>
      <c r="G49" s="1">
        <v>0</v>
      </c>
      <c r="H49" s="1">
        <v>33</v>
      </c>
      <c r="I49" s="1">
        <v>0</v>
      </c>
      <c r="J49" s="1">
        <v>0</v>
      </c>
      <c r="K49" s="1">
        <v>0</v>
      </c>
      <c r="L49" s="1"/>
      <c r="M49" s="1" t="str">
        <f>IFERROR(CHAR(HEX2DEC(Table1[[#This Row],[D1]])),"…")</f>
        <v>…</v>
      </c>
      <c r="N49" s="1" t="str">
        <f>IFERROR(CHAR(HEX2DEC(Table1[[#This Row],[D2]])),"…")</f>
        <v>…</v>
      </c>
      <c r="O49" s="1" t="str">
        <f>IFERROR(CHAR(HEX2DEC(Table1[[#This Row],[D3]])),"…")</f>
        <v>_x0008_</v>
      </c>
      <c r="P49" s="1" t="str">
        <f>IFERROR(CHAR(HEX2DEC(Table1[[#This Row],[D4]])),"…")</f>
        <v>…</v>
      </c>
      <c r="Q49" s="1" t="str">
        <f>IFERROR(CHAR(HEX2DEC(Table1[[#This Row],[D5]])),"…")</f>
        <v>3</v>
      </c>
      <c r="R49" s="1" t="str">
        <f>IFERROR(CHAR(HEX2DEC(Table1[[#This Row],[D6]])),"…")</f>
        <v>…</v>
      </c>
      <c r="S49" s="1" t="str">
        <f>IFERROR(CHAR(HEX2DEC(Table1[[#This Row],[D7]])),"…")</f>
        <v>…</v>
      </c>
      <c r="T49" s="1" t="str">
        <f>IFERROR(CHAR(HEX2DEC(Table1[[#This Row],[D8]])),"…")</f>
        <v>…</v>
      </c>
    </row>
    <row r="50" spans="1:20" x14ac:dyDescent="0.25">
      <c r="A50" s="1">
        <v>26.257999999999999</v>
      </c>
      <c r="B50" s="1">
        <v>401</v>
      </c>
      <c r="C50" s="1">
        <v>8</v>
      </c>
      <c r="D50" s="1" t="s">
        <v>1</v>
      </c>
      <c r="E50" s="1" t="s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/>
      <c r="M50" s="1" t="str">
        <f>IFERROR(CHAR(HEX2DEC(Table1[[#This Row],[D1]])),"…")</f>
        <v>:</v>
      </c>
      <c r="N50" s="1" t="str">
        <f>IFERROR(CHAR(HEX2DEC(Table1[[#This Row],[D2]])),"…")</f>
        <v>Ï</v>
      </c>
      <c r="O50" s="1" t="str">
        <f>IFERROR(CHAR(HEX2DEC(Table1[[#This Row],[D3]])),"…")</f>
        <v>…</v>
      </c>
      <c r="P50" s="1" t="str">
        <f>IFERROR(CHAR(HEX2DEC(Table1[[#This Row],[D4]])),"…")</f>
        <v>…</v>
      </c>
      <c r="Q50" s="1" t="str">
        <f>IFERROR(CHAR(HEX2DEC(Table1[[#This Row],[D5]])),"…")</f>
        <v>…</v>
      </c>
      <c r="R50" s="1" t="str">
        <f>IFERROR(CHAR(HEX2DEC(Table1[[#This Row],[D6]])),"…")</f>
        <v>…</v>
      </c>
      <c r="S50" s="1" t="str">
        <f>IFERROR(CHAR(HEX2DEC(Table1[[#This Row],[D7]])),"…")</f>
        <v>…</v>
      </c>
      <c r="T50" s="1" t="str">
        <f>IFERROR(CHAR(HEX2DEC(Table1[[#This Row],[D8]])),"…")</f>
        <v>…</v>
      </c>
    </row>
    <row r="51" spans="1:20" x14ac:dyDescent="0.25">
      <c r="A51" s="1">
        <v>26.311</v>
      </c>
      <c r="B51" s="1">
        <v>400</v>
      </c>
      <c r="C51" s="1">
        <v>8</v>
      </c>
      <c r="D51" s="1">
        <v>0</v>
      </c>
      <c r="E51" s="1">
        <v>0</v>
      </c>
      <c r="F51" s="1">
        <v>8</v>
      </c>
      <c r="G51" s="1">
        <v>0</v>
      </c>
      <c r="H51" s="1">
        <v>33</v>
      </c>
      <c r="I51" s="1">
        <v>0</v>
      </c>
      <c r="J51" s="1">
        <v>0</v>
      </c>
      <c r="K51" s="1">
        <v>0</v>
      </c>
      <c r="L51" s="1"/>
      <c r="M51" s="1" t="str">
        <f>IFERROR(CHAR(HEX2DEC(Table1[[#This Row],[D1]])),"…")</f>
        <v>…</v>
      </c>
      <c r="N51" s="1" t="str">
        <f>IFERROR(CHAR(HEX2DEC(Table1[[#This Row],[D2]])),"…")</f>
        <v>…</v>
      </c>
      <c r="O51" s="1" t="str">
        <f>IFERROR(CHAR(HEX2DEC(Table1[[#This Row],[D3]])),"…")</f>
        <v>_x0008_</v>
      </c>
      <c r="P51" s="1" t="str">
        <f>IFERROR(CHAR(HEX2DEC(Table1[[#This Row],[D4]])),"…")</f>
        <v>…</v>
      </c>
      <c r="Q51" s="1" t="str">
        <f>IFERROR(CHAR(HEX2DEC(Table1[[#This Row],[D5]])),"…")</f>
        <v>3</v>
      </c>
      <c r="R51" s="1" t="str">
        <f>IFERROR(CHAR(HEX2DEC(Table1[[#This Row],[D6]])),"…")</f>
        <v>…</v>
      </c>
      <c r="S51" s="1" t="str">
        <f>IFERROR(CHAR(HEX2DEC(Table1[[#This Row],[D7]])),"…")</f>
        <v>…</v>
      </c>
      <c r="T51" s="1" t="str">
        <f>IFERROR(CHAR(HEX2DEC(Table1[[#This Row],[D8]])),"…")</f>
        <v>…</v>
      </c>
    </row>
    <row r="52" spans="1:20" x14ac:dyDescent="0.25">
      <c r="A52" s="1">
        <v>26.364000000000001</v>
      </c>
      <c r="B52" s="1">
        <v>401</v>
      </c>
      <c r="C52" s="1">
        <v>8</v>
      </c>
      <c r="D52" s="1" t="s">
        <v>1</v>
      </c>
      <c r="E52" s="1" t="s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/>
      <c r="M52" s="1" t="str">
        <f>IFERROR(CHAR(HEX2DEC(Table1[[#This Row],[D1]])),"…")</f>
        <v>:</v>
      </c>
      <c r="N52" s="1" t="str">
        <f>IFERROR(CHAR(HEX2DEC(Table1[[#This Row],[D2]])),"…")</f>
        <v>Ï</v>
      </c>
      <c r="O52" s="1" t="str">
        <f>IFERROR(CHAR(HEX2DEC(Table1[[#This Row],[D3]])),"…")</f>
        <v>…</v>
      </c>
      <c r="P52" s="1" t="str">
        <f>IFERROR(CHAR(HEX2DEC(Table1[[#This Row],[D4]])),"…")</f>
        <v>…</v>
      </c>
      <c r="Q52" s="1" t="str">
        <f>IFERROR(CHAR(HEX2DEC(Table1[[#This Row],[D5]])),"…")</f>
        <v>…</v>
      </c>
      <c r="R52" s="1" t="str">
        <f>IFERROR(CHAR(HEX2DEC(Table1[[#This Row],[D6]])),"…")</f>
        <v>…</v>
      </c>
      <c r="S52" s="1" t="str">
        <f>IFERROR(CHAR(HEX2DEC(Table1[[#This Row],[D7]])),"…")</f>
        <v>…</v>
      </c>
      <c r="T52" s="1" t="str">
        <f>IFERROR(CHAR(HEX2DEC(Table1[[#This Row],[D8]])),"…")</f>
        <v>…</v>
      </c>
    </row>
    <row r="53" spans="1:20" x14ac:dyDescent="0.25">
      <c r="A53" s="1">
        <v>26.417999999999999</v>
      </c>
      <c r="B53" s="1">
        <v>400</v>
      </c>
      <c r="C53" s="1">
        <v>8</v>
      </c>
      <c r="D53" s="1">
        <v>0</v>
      </c>
      <c r="E53" s="1">
        <v>0</v>
      </c>
      <c r="F53" s="1">
        <v>8</v>
      </c>
      <c r="G53" s="1">
        <v>0</v>
      </c>
      <c r="H53" s="1">
        <v>33</v>
      </c>
      <c r="I53" s="1">
        <v>0</v>
      </c>
      <c r="J53" s="1">
        <v>0</v>
      </c>
      <c r="K53" s="1">
        <v>0</v>
      </c>
      <c r="L53" s="1"/>
      <c r="M53" s="1" t="str">
        <f>IFERROR(CHAR(HEX2DEC(Table1[[#This Row],[D1]])),"…")</f>
        <v>…</v>
      </c>
      <c r="N53" s="1" t="str">
        <f>IFERROR(CHAR(HEX2DEC(Table1[[#This Row],[D2]])),"…")</f>
        <v>…</v>
      </c>
      <c r="O53" s="1" t="str">
        <f>IFERROR(CHAR(HEX2DEC(Table1[[#This Row],[D3]])),"…")</f>
        <v>_x0008_</v>
      </c>
      <c r="P53" s="1" t="str">
        <f>IFERROR(CHAR(HEX2DEC(Table1[[#This Row],[D4]])),"…")</f>
        <v>…</v>
      </c>
      <c r="Q53" s="1" t="str">
        <f>IFERROR(CHAR(HEX2DEC(Table1[[#This Row],[D5]])),"…")</f>
        <v>3</v>
      </c>
      <c r="R53" s="1" t="str">
        <f>IFERROR(CHAR(HEX2DEC(Table1[[#This Row],[D6]])),"…")</f>
        <v>…</v>
      </c>
      <c r="S53" s="1" t="str">
        <f>IFERROR(CHAR(HEX2DEC(Table1[[#This Row],[D7]])),"…")</f>
        <v>…</v>
      </c>
      <c r="T53" s="1" t="str">
        <f>IFERROR(CHAR(HEX2DEC(Table1[[#This Row],[D8]])),"…")</f>
        <v>…</v>
      </c>
    </row>
    <row r="54" spans="1:20" x14ac:dyDescent="0.25">
      <c r="A54" s="1">
        <v>26.471</v>
      </c>
      <c r="B54" s="1">
        <v>401</v>
      </c>
      <c r="C54" s="1">
        <v>8</v>
      </c>
      <c r="D54" s="1" t="s">
        <v>1</v>
      </c>
      <c r="E54" s="1" t="s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/>
      <c r="M54" s="1" t="str">
        <f>IFERROR(CHAR(HEX2DEC(Table1[[#This Row],[D1]])),"…")</f>
        <v>:</v>
      </c>
      <c r="N54" s="1" t="str">
        <f>IFERROR(CHAR(HEX2DEC(Table1[[#This Row],[D2]])),"…")</f>
        <v>Ï</v>
      </c>
      <c r="O54" s="1" t="str">
        <f>IFERROR(CHAR(HEX2DEC(Table1[[#This Row],[D3]])),"…")</f>
        <v>…</v>
      </c>
      <c r="P54" s="1" t="str">
        <f>IFERROR(CHAR(HEX2DEC(Table1[[#This Row],[D4]])),"…")</f>
        <v>…</v>
      </c>
      <c r="Q54" s="1" t="str">
        <f>IFERROR(CHAR(HEX2DEC(Table1[[#This Row],[D5]])),"…")</f>
        <v>…</v>
      </c>
      <c r="R54" s="1" t="str">
        <f>IFERROR(CHAR(HEX2DEC(Table1[[#This Row],[D6]])),"…")</f>
        <v>…</v>
      </c>
      <c r="S54" s="1" t="str">
        <f>IFERROR(CHAR(HEX2DEC(Table1[[#This Row],[D7]])),"…")</f>
        <v>…</v>
      </c>
      <c r="T54" s="1" t="str">
        <f>IFERROR(CHAR(HEX2DEC(Table1[[#This Row],[D8]])),"…")</f>
        <v>…</v>
      </c>
    </row>
    <row r="55" spans="1:20" x14ac:dyDescent="0.25">
      <c r="A55" s="1">
        <v>26.524000000000001</v>
      </c>
      <c r="B55" s="1">
        <v>400</v>
      </c>
      <c r="C55" s="1">
        <v>8</v>
      </c>
      <c r="D55" s="1">
        <v>0</v>
      </c>
      <c r="E55" s="1">
        <v>0</v>
      </c>
      <c r="F55" s="1">
        <v>8</v>
      </c>
      <c r="G55" s="1">
        <v>0</v>
      </c>
      <c r="H55" s="1">
        <v>33</v>
      </c>
      <c r="I55" s="1">
        <v>0</v>
      </c>
      <c r="J55" s="1">
        <v>0</v>
      </c>
      <c r="K55" s="1">
        <v>0</v>
      </c>
      <c r="L55" s="1"/>
      <c r="M55" s="1" t="str">
        <f>IFERROR(CHAR(HEX2DEC(Table1[[#This Row],[D1]])),"…")</f>
        <v>…</v>
      </c>
      <c r="N55" s="1" t="str">
        <f>IFERROR(CHAR(HEX2DEC(Table1[[#This Row],[D2]])),"…")</f>
        <v>…</v>
      </c>
      <c r="O55" s="1" t="str">
        <f>IFERROR(CHAR(HEX2DEC(Table1[[#This Row],[D3]])),"…")</f>
        <v>_x0008_</v>
      </c>
      <c r="P55" s="1" t="str">
        <f>IFERROR(CHAR(HEX2DEC(Table1[[#This Row],[D4]])),"…")</f>
        <v>…</v>
      </c>
      <c r="Q55" s="1" t="str">
        <f>IFERROR(CHAR(HEX2DEC(Table1[[#This Row],[D5]])),"…")</f>
        <v>3</v>
      </c>
      <c r="R55" s="1" t="str">
        <f>IFERROR(CHAR(HEX2DEC(Table1[[#This Row],[D6]])),"…")</f>
        <v>…</v>
      </c>
      <c r="S55" s="1" t="str">
        <f>IFERROR(CHAR(HEX2DEC(Table1[[#This Row],[D7]])),"…")</f>
        <v>…</v>
      </c>
      <c r="T55" s="1" t="str">
        <f>IFERROR(CHAR(HEX2DEC(Table1[[#This Row],[D8]])),"…")</f>
        <v>…</v>
      </c>
    </row>
    <row r="56" spans="1:20" x14ac:dyDescent="0.25">
      <c r="A56" s="1">
        <v>26.576000000000001</v>
      </c>
      <c r="B56" s="1">
        <v>401</v>
      </c>
      <c r="C56" s="1">
        <v>8</v>
      </c>
      <c r="D56" s="1" t="s">
        <v>1</v>
      </c>
      <c r="E56" s="1" t="s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/>
      <c r="M56" s="1" t="str">
        <f>IFERROR(CHAR(HEX2DEC(Table1[[#This Row],[D1]])),"…")</f>
        <v>:</v>
      </c>
      <c r="N56" s="1" t="str">
        <f>IFERROR(CHAR(HEX2DEC(Table1[[#This Row],[D2]])),"…")</f>
        <v>Ï</v>
      </c>
      <c r="O56" s="1" t="str">
        <f>IFERROR(CHAR(HEX2DEC(Table1[[#This Row],[D3]])),"…")</f>
        <v>…</v>
      </c>
      <c r="P56" s="1" t="str">
        <f>IFERROR(CHAR(HEX2DEC(Table1[[#This Row],[D4]])),"…")</f>
        <v>…</v>
      </c>
      <c r="Q56" s="1" t="str">
        <f>IFERROR(CHAR(HEX2DEC(Table1[[#This Row],[D5]])),"…")</f>
        <v>…</v>
      </c>
      <c r="R56" s="1" t="str">
        <f>IFERROR(CHAR(HEX2DEC(Table1[[#This Row],[D6]])),"…")</f>
        <v>…</v>
      </c>
      <c r="S56" s="1" t="str">
        <f>IFERROR(CHAR(HEX2DEC(Table1[[#This Row],[D7]])),"…")</f>
        <v>…</v>
      </c>
      <c r="T56" s="1" t="str">
        <f>IFERROR(CHAR(HEX2DEC(Table1[[#This Row],[D8]])),"…")</f>
        <v>…</v>
      </c>
    </row>
    <row r="57" spans="1:20" x14ac:dyDescent="0.25">
      <c r="A57" s="1">
        <v>26.63</v>
      </c>
      <c r="B57" s="1">
        <v>400</v>
      </c>
      <c r="C57" s="1">
        <v>8</v>
      </c>
      <c r="D57" s="1">
        <v>0</v>
      </c>
      <c r="E57" s="1">
        <v>0</v>
      </c>
      <c r="F57" s="1">
        <v>8</v>
      </c>
      <c r="G57" s="1">
        <v>0</v>
      </c>
      <c r="H57" s="1">
        <v>33</v>
      </c>
      <c r="I57" s="1">
        <v>0</v>
      </c>
      <c r="J57" s="1">
        <v>0</v>
      </c>
      <c r="K57" s="1">
        <v>0</v>
      </c>
      <c r="L57" s="1"/>
      <c r="M57" s="1" t="str">
        <f>IFERROR(CHAR(HEX2DEC(Table1[[#This Row],[D1]])),"…")</f>
        <v>…</v>
      </c>
      <c r="N57" s="1" t="str">
        <f>IFERROR(CHAR(HEX2DEC(Table1[[#This Row],[D2]])),"…")</f>
        <v>…</v>
      </c>
      <c r="O57" s="1" t="str">
        <f>IFERROR(CHAR(HEX2DEC(Table1[[#This Row],[D3]])),"…")</f>
        <v>_x0008_</v>
      </c>
      <c r="P57" s="1" t="str">
        <f>IFERROR(CHAR(HEX2DEC(Table1[[#This Row],[D4]])),"…")</f>
        <v>…</v>
      </c>
      <c r="Q57" s="1" t="str">
        <f>IFERROR(CHAR(HEX2DEC(Table1[[#This Row],[D5]])),"…")</f>
        <v>3</v>
      </c>
      <c r="R57" s="1" t="str">
        <f>IFERROR(CHAR(HEX2DEC(Table1[[#This Row],[D6]])),"…")</f>
        <v>…</v>
      </c>
      <c r="S57" s="1" t="str">
        <f>IFERROR(CHAR(HEX2DEC(Table1[[#This Row],[D7]])),"…")</f>
        <v>…</v>
      </c>
      <c r="T57" s="1" t="str">
        <f>IFERROR(CHAR(HEX2DEC(Table1[[#This Row],[D8]])),"…")</f>
        <v>…</v>
      </c>
    </row>
    <row r="58" spans="1:20" x14ac:dyDescent="0.25">
      <c r="A58" s="1">
        <v>26.683</v>
      </c>
      <c r="B58" s="1">
        <v>401</v>
      </c>
      <c r="C58" s="1">
        <v>8</v>
      </c>
      <c r="D58" s="1" t="s">
        <v>1</v>
      </c>
      <c r="E58" s="1" t="s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  <c r="M58" s="1" t="str">
        <f>IFERROR(CHAR(HEX2DEC(Table1[[#This Row],[D1]])),"…")</f>
        <v>:</v>
      </c>
      <c r="N58" s="1" t="str">
        <f>IFERROR(CHAR(HEX2DEC(Table1[[#This Row],[D2]])),"…")</f>
        <v>Ï</v>
      </c>
      <c r="O58" s="1" t="str">
        <f>IFERROR(CHAR(HEX2DEC(Table1[[#This Row],[D3]])),"…")</f>
        <v>…</v>
      </c>
      <c r="P58" s="1" t="str">
        <f>IFERROR(CHAR(HEX2DEC(Table1[[#This Row],[D4]])),"…")</f>
        <v>…</v>
      </c>
      <c r="Q58" s="1" t="str">
        <f>IFERROR(CHAR(HEX2DEC(Table1[[#This Row],[D5]])),"…")</f>
        <v>…</v>
      </c>
      <c r="R58" s="1" t="str">
        <f>IFERROR(CHAR(HEX2DEC(Table1[[#This Row],[D6]])),"…")</f>
        <v>…</v>
      </c>
      <c r="S58" s="1" t="str">
        <f>IFERROR(CHAR(HEX2DEC(Table1[[#This Row],[D7]])),"…")</f>
        <v>…</v>
      </c>
      <c r="T58" s="1" t="str">
        <f>IFERROR(CHAR(HEX2DEC(Table1[[#This Row],[D8]])),"…")</f>
        <v>…</v>
      </c>
    </row>
    <row r="59" spans="1:20" x14ac:dyDescent="0.25">
      <c r="A59" s="1">
        <v>26.736000000000001</v>
      </c>
      <c r="B59" s="1">
        <v>400</v>
      </c>
      <c r="C59" s="1">
        <v>8</v>
      </c>
      <c r="D59" s="1">
        <v>0</v>
      </c>
      <c r="E59" s="1">
        <v>0</v>
      </c>
      <c r="F59" s="1">
        <v>8</v>
      </c>
      <c r="G59" s="1">
        <v>0</v>
      </c>
      <c r="H59" s="1">
        <v>33</v>
      </c>
      <c r="I59" s="1">
        <v>0</v>
      </c>
      <c r="J59" s="1">
        <v>0</v>
      </c>
      <c r="K59" s="1">
        <v>0</v>
      </c>
      <c r="L59" s="1"/>
      <c r="M59" s="1" t="str">
        <f>IFERROR(CHAR(HEX2DEC(Table1[[#This Row],[D1]])),"…")</f>
        <v>…</v>
      </c>
      <c r="N59" s="1" t="str">
        <f>IFERROR(CHAR(HEX2DEC(Table1[[#This Row],[D2]])),"…")</f>
        <v>…</v>
      </c>
      <c r="O59" s="1" t="str">
        <f>IFERROR(CHAR(HEX2DEC(Table1[[#This Row],[D3]])),"…")</f>
        <v>_x0008_</v>
      </c>
      <c r="P59" s="1" t="str">
        <f>IFERROR(CHAR(HEX2DEC(Table1[[#This Row],[D4]])),"…")</f>
        <v>…</v>
      </c>
      <c r="Q59" s="1" t="str">
        <f>IFERROR(CHAR(HEX2DEC(Table1[[#This Row],[D5]])),"…")</f>
        <v>3</v>
      </c>
      <c r="R59" s="1" t="str">
        <f>IFERROR(CHAR(HEX2DEC(Table1[[#This Row],[D6]])),"…")</f>
        <v>…</v>
      </c>
      <c r="S59" s="1" t="str">
        <f>IFERROR(CHAR(HEX2DEC(Table1[[#This Row],[D7]])),"…")</f>
        <v>…</v>
      </c>
      <c r="T59" s="1" t="str">
        <f>IFERROR(CHAR(HEX2DEC(Table1[[#This Row],[D8]])),"…")</f>
        <v>…</v>
      </c>
    </row>
    <row r="60" spans="1:20" x14ac:dyDescent="0.25">
      <c r="A60" s="1">
        <v>26.789000000000001</v>
      </c>
      <c r="B60" s="1">
        <v>401</v>
      </c>
      <c r="C60" s="1">
        <v>8</v>
      </c>
      <c r="D60" s="1" t="s">
        <v>1</v>
      </c>
      <c r="E60" s="1" t="s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  <c r="M60" s="1" t="str">
        <f>IFERROR(CHAR(HEX2DEC(Table1[[#This Row],[D1]])),"…")</f>
        <v>:</v>
      </c>
      <c r="N60" s="1" t="str">
        <f>IFERROR(CHAR(HEX2DEC(Table1[[#This Row],[D2]])),"…")</f>
        <v>Ï</v>
      </c>
      <c r="O60" s="1" t="str">
        <f>IFERROR(CHAR(HEX2DEC(Table1[[#This Row],[D3]])),"…")</f>
        <v>…</v>
      </c>
      <c r="P60" s="1" t="str">
        <f>IFERROR(CHAR(HEX2DEC(Table1[[#This Row],[D4]])),"…")</f>
        <v>…</v>
      </c>
      <c r="Q60" s="1" t="str">
        <f>IFERROR(CHAR(HEX2DEC(Table1[[#This Row],[D5]])),"…")</f>
        <v>…</v>
      </c>
      <c r="R60" s="1" t="str">
        <f>IFERROR(CHAR(HEX2DEC(Table1[[#This Row],[D6]])),"…")</f>
        <v>…</v>
      </c>
      <c r="S60" s="1" t="str">
        <f>IFERROR(CHAR(HEX2DEC(Table1[[#This Row],[D7]])),"…")</f>
        <v>…</v>
      </c>
      <c r="T60" s="1" t="str">
        <f>IFERROR(CHAR(HEX2DEC(Table1[[#This Row],[D8]])),"…")</f>
        <v>…</v>
      </c>
    </row>
    <row r="61" spans="1:20" x14ac:dyDescent="0.25">
      <c r="A61" s="1">
        <v>26.843</v>
      </c>
      <c r="B61" s="1">
        <v>400</v>
      </c>
      <c r="C61" s="1">
        <v>8</v>
      </c>
      <c r="D61" s="1">
        <v>0</v>
      </c>
      <c r="E61" s="1">
        <v>0</v>
      </c>
      <c r="F61" s="1">
        <v>8</v>
      </c>
      <c r="G61" s="1">
        <v>0</v>
      </c>
      <c r="H61" s="1">
        <v>33</v>
      </c>
      <c r="I61" s="1">
        <v>0</v>
      </c>
      <c r="J61" s="1">
        <v>0</v>
      </c>
      <c r="K61" s="1">
        <v>0</v>
      </c>
      <c r="L61" s="1"/>
      <c r="M61" s="1" t="str">
        <f>IFERROR(CHAR(HEX2DEC(Table1[[#This Row],[D1]])),"…")</f>
        <v>…</v>
      </c>
      <c r="N61" s="1" t="str">
        <f>IFERROR(CHAR(HEX2DEC(Table1[[#This Row],[D2]])),"…")</f>
        <v>…</v>
      </c>
      <c r="O61" s="1" t="str">
        <f>IFERROR(CHAR(HEX2DEC(Table1[[#This Row],[D3]])),"…")</f>
        <v>_x0008_</v>
      </c>
      <c r="P61" s="1" t="str">
        <f>IFERROR(CHAR(HEX2DEC(Table1[[#This Row],[D4]])),"…")</f>
        <v>…</v>
      </c>
      <c r="Q61" s="1" t="str">
        <f>IFERROR(CHAR(HEX2DEC(Table1[[#This Row],[D5]])),"…")</f>
        <v>3</v>
      </c>
      <c r="R61" s="1" t="str">
        <f>IFERROR(CHAR(HEX2DEC(Table1[[#This Row],[D6]])),"…")</f>
        <v>…</v>
      </c>
      <c r="S61" s="1" t="str">
        <f>IFERROR(CHAR(HEX2DEC(Table1[[#This Row],[D7]])),"…")</f>
        <v>…</v>
      </c>
      <c r="T61" s="1" t="str">
        <f>IFERROR(CHAR(HEX2DEC(Table1[[#This Row],[D8]])),"…")</f>
        <v>…</v>
      </c>
    </row>
    <row r="62" spans="1:20" x14ac:dyDescent="0.25">
      <c r="A62" s="1">
        <v>26.896000000000001</v>
      </c>
      <c r="B62" s="1">
        <v>401</v>
      </c>
      <c r="C62" s="1">
        <v>8</v>
      </c>
      <c r="D62" s="1" t="s">
        <v>1</v>
      </c>
      <c r="E62" s="1" t="s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/>
      <c r="M62" s="1" t="str">
        <f>IFERROR(CHAR(HEX2DEC(Table1[[#This Row],[D1]])),"…")</f>
        <v>:</v>
      </c>
      <c r="N62" s="1" t="str">
        <f>IFERROR(CHAR(HEX2DEC(Table1[[#This Row],[D2]])),"…")</f>
        <v>Ï</v>
      </c>
      <c r="O62" s="1" t="str">
        <f>IFERROR(CHAR(HEX2DEC(Table1[[#This Row],[D3]])),"…")</f>
        <v>…</v>
      </c>
      <c r="P62" s="1" t="str">
        <f>IFERROR(CHAR(HEX2DEC(Table1[[#This Row],[D4]])),"…")</f>
        <v>…</v>
      </c>
      <c r="Q62" s="1" t="str">
        <f>IFERROR(CHAR(HEX2DEC(Table1[[#This Row],[D5]])),"…")</f>
        <v>…</v>
      </c>
      <c r="R62" s="1" t="str">
        <f>IFERROR(CHAR(HEX2DEC(Table1[[#This Row],[D6]])),"…")</f>
        <v>…</v>
      </c>
      <c r="S62" s="1" t="str">
        <f>IFERROR(CHAR(HEX2DEC(Table1[[#This Row],[D7]])),"…")</f>
        <v>…</v>
      </c>
      <c r="T62" s="1" t="str">
        <f>IFERROR(CHAR(HEX2DEC(Table1[[#This Row],[D8]])),"…")</f>
        <v>…</v>
      </c>
    </row>
    <row r="63" spans="1:20" x14ac:dyDescent="0.25">
      <c r="A63" s="1">
        <v>26.898</v>
      </c>
      <c r="B63" s="1">
        <v>402</v>
      </c>
      <c r="C63" s="1">
        <v>8</v>
      </c>
      <c r="D63" s="1">
        <v>59</v>
      </c>
      <c r="E63" s="1">
        <v>0</v>
      </c>
      <c r="F63" s="1">
        <v>0</v>
      </c>
      <c r="G63" s="1">
        <v>0</v>
      </c>
      <c r="H63" s="1" t="s">
        <v>7</v>
      </c>
      <c r="I63" s="1">
        <v>68</v>
      </c>
      <c r="J63" s="1" t="s">
        <v>6</v>
      </c>
      <c r="K63" s="1">
        <v>0</v>
      </c>
      <c r="L63" s="1"/>
      <c r="M63" s="1" t="str">
        <f>IFERROR(CHAR(HEX2DEC(Table1[[#This Row],[D1]])),"…")</f>
        <v>Y</v>
      </c>
      <c r="N63" s="1" t="str">
        <f>IFERROR(CHAR(HEX2DEC(Table1[[#This Row],[D2]])),"…")</f>
        <v>…</v>
      </c>
      <c r="O63" s="1" t="str">
        <f>IFERROR(CHAR(HEX2DEC(Table1[[#This Row],[D3]])),"…")</f>
        <v>…</v>
      </c>
      <c r="P63" s="1" t="str">
        <f>IFERROR(CHAR(HEX2DEC(Table1[[#This Row],[D4]])),"…")</f>
        <v>…</v>
      </c>
      <c r="Q63" s="1" t="str">
        <f>IFERROR(CHAR(HEX2DEC(Table1[[#This Row],[D5]])),"…")</f>
        <v>¢</v>
      </c>
      <c r="R63" s="1" t="str">
        <f>IFERROR(CHAR(HEX2DEC(Table1[[#This Row],[D6]])),"…")</f>
        <v>h</v>
      </c>
      <c r="S63" s="1" t="str">
        <f>IFERROR(CHAR(HEX2DEC(Table1[[#This Row],[D7]])),"…")</f>
        <v>_x000E_</v>
      </c>
      <c r="T63" s="1" t="str">
        <f>IFERROR(CHAR(HEX2DEC(Table1[[#This Row],[D8]])),"…")</f>
        <v>…</v>
      </c>
    </row>
    <row r="64" spans="1:20" x14ac:dyDescent="0.25">
      <c r="A64" s="1">
        <v>26.901</v>
      </c>
      <c r="B64" s="1">
        <v>403</v>
      </c>
      <c r="C64" s="1">
        <v>8</v>
      </c>
      <c r="D64" s="1">
        <v>64</v>
      </c>
      <c r="E64" s="1">
        <v>0</v>
      </c>
      <c r="F64" s="1">
        <v>0</v>
      </c>
      <c r="G64" s="1">
        <v>0</v>
      </c>
      <c r="H64" s="1" t="s">
        <v>5</v>
      </c>
      <c r="I64" s="1" t="s">
        <v>4</v>
      </c>
      <c r="J64" s="1">
        <v>10</v>
      </c>
      <c r="K64" s="1">
        <v>0</v>
      </c>
      <c r="L64" s="1"/>
      <c r="M64" s="1" t="str">
        <f>IFERROR(CHAR(HEX2DEC(Table1[[#This Row],[D1]])),"…")</f>
        <v>d</v>
      </c>
      <c r="N64" s="1" t="str">
        <f>IFERROR(CHAR(HEX2DEC(Table1[[#This Row],[D2]])),"…")</f>
        <v>…</v>
      </c>
      <c r="O64" s="1" t="str">
        <f>IFERROR(CHAR(HEX2DEC(Table1[[#This Row],[D3]])),"…")</f>
        <v>…</v>
      </c>
      <c r="P64" s="1" t="str">
        <f>IFERROR(CHAR(HEX2DEC(Table1[[#This Row],[D4]])),"…")</f>
        <v>…</v>
      </c>
      <c r="Q64" s="1" t="str">
        <f>IFERROR(CHAR(HEX2DEC(Table1[[#This Row],[D5]])),"…")</f>
        <v>ô</v>
      </c>
      <c r="R64" s="1" t="str">
        <f>IFERROR(CHAR(HEX2DEC(Table1[[#This Row],[D6]])),"…")</f>
        <v>_x001F_</v>
      </c>
      <c r="S64" s="1" t="str">
        <f>IFERROR(CHAR(HEX2DEC(Table1[[#This Row],[D7]])),"…")</f>
        <v>_x0010_</v>
      </c>
      <c r="T64" s="1" t="str">
        <f>IFERROR(CHAR(HEX2DEC(Table1[[#This Row],[D8]])),"…")</f>
        <v>…</v>
      </c>
    </row>
    <row r="65" spans="1:20" x14ac:dyDescent="0.25">
      <c r="A65" s="1">
        <v>26.902999999999999</v>
      </c>
      <c r="B65" s="1">
        <v>404</v>
      </c>
      <c r="C65" s="1">
        <v>8</v>
      </c>
      <c r="D65" s="1">
        <v>0</v>
      </c>
      <c r="E65" s="1">
        <v>66</v>
      </c>
      <c r="F65" s="1" t="s">
        <v>3</v>
      </c>
      <c r="G65" s="1">
        <v>0</v>
      </c>
      <c r="H65" s="1" t="s">
        <v>2</v>
      </c>
      <c r="I65" s="1" t="s">
        <v>2</v>
      </c>
      <c r="J65" s="1" t="s">
        <v>2</v>
      </c>
      <c r="K65" s="1" t="s">
        <v>2</v>
      </c>
      <c r="L65" s="1"/>
      <c r="M65" s="1" t="str">
        <f>IFERROR(CHAR(HEX2DEC(Table1[[#This Row],[D1]])),"…")</f>
        <v>…</v>
      </c>
      <c r="N65" s="1" t="str">
        <f>IFERROR(CHAR(HEX2DEC(Table1[[#This Row],[D2]])),"…")</f>
        <v>f</v>
      </c>
      <c r="O65" s="1" t="str">
        <f>IFERROR(CHAR(HEX2DEC(Table1[[#This Row],[D3]])),"…")</f>
        <v>Æ</v>
      </c>
      <c r="P65" s="1" t="str">
        <f>IFERROR(CHAR(HEX2DEC(Table1[[#This Row],[D4]])),"…")</f>
        <v>…</v>
      </c>
      <c r="Q65" s="1" t="str">
        <f>IFERROR(CHAR(HEX2DEC(Table1[[#This Row],[D5]])),"…")</f>
        <v>ÿ</v>
      </c>
      <c r="R65" s="1" t="str">
        <f>IFERROR(CHAR(HEX2DEC(Table1[[#This Row],[D6]])),"…")</f>
        <v>ÿ</v>
      </c>
      <c r="S65" s="1" t="str">
        <f>IFERROR(CHAR(HEX2DEC(Table1[[#This Row],[D7]])),"…")</f>
        <v>ÿ</v>
      </c>
      <c r="T65" s="1" t="str">
        <f>IFERROR(CHAR(HEX2DEC(Table1[[#This Row],[D8]])),"…")</f>
        <v>ÿ</v>
      </c>
    </row>
    <row r="66" spans="1:20" x14ac:dyDescent="0.25">
      <c r="A66" s="1">
        <v>26.948</v>
      </c>
      <c r="B66" s="1">
        <v>400</v>
      </c>
      <c r="C66" s="1">
        <v>8</v>
      </c>
      <c r="D66" s="1">
        <v>0</v>
      </c>
      <c r="E66" s="1">
        <v>0</v>
      </c>
      <c r="F66" s="1">
        <v>8</v>
      </c>
      <c r="G66" s="1">
        <v>0</v>
      </c>
      <c r="H66" s="1">
        <v>33</v>
      </c>
      <c r="I66" s="1">
        <v>0</v>
      </c>
      <c r="J66" s="1">
        <v>0</v>
      </c>
      <c r="K66" s="1">
        <v>0</v>
      </c>
      <c r="L66" s="1"/>
      <c r="M66" s="1" t="str">
        <f>IFERROR(CHAR(HEX2DEC(Table1[[#This Row],[D1]])),"…")</f>
        <v>…</v>
      </c>
      <c r="N66" s="1" t="str">
        <f>IFERROR(CHAR(HEX2DEC(Table1[[#This Row],[D2]])),"…")</f>
        <v>…</v>
      </c>
      <c r="O66" s="1" t="str">
        <f>IFERROR(CHAR(HEX2DEC(Table1[[#This Row],[D3]])),"…")</f>
        <v>_x0008_</v>
      </c>
      <c r="P66" s="1" t="str">
        <f>IFERROR(CHAR(HEX2DEC(Table1[[#This Row],[D4]])),"…")</f>
        <v>…</v>
      </c>
      <c r="Q66" s="1" t="str">
        <f>IFERROR(CHAR(HEX2DEC(Table1[[#This Row],[D5]])),"…")</f>
        <v>3</v>
      </c>
      <c r="R66" s="1" t="str">
        <f>IFERROR(CHAR(HEX2DEC(Table1[[#This Row],[D6]])),"…")</f>
        <v>…</v>
      </c>
      <c r="S66" s="1" t="str">
        <f>IFERROR(CHAR(HEX2DEC(Table1[[#This Row],[D7]])),"…")</f>
        <v>…</v>
      </c>
      <c r="T66" s="1" t="str">
        <f>IFERROR(CHAR(HEX2DEC(Table1[[#This Row],[D8]])),"…")</f>
        <v>…</v>
      </c>
    </row>
    <row r="67" spans="1:20" x14ac:dyDescent="0.25">
      <c r="A67" s="1">
        <v>27.001000000000001</v>
      </c>
      <c r="B67" s="1">
        <v>401</v>
      </c>
      <c r="C67" s="1">
        <v>8</v>
      </c>
      <c r="D67" s="1" t="s">
        <v>1</v>
      </c>
      <c r="E67" s="1" t="s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/>
      <c r="M67" s="1" t="str">
        <f>IFERROR(CHAR(HEX2DEC(Table1[[#This Row],[D1]])),"…")</f>
        <v>:</v>
      </c>
      <c r="N67" s="1" t="str">
        <f>IFERROR(CHAR(HEX2DEC(Table1[[#This Row],[D2]])),"…")</f>
        <v>Ï</v>
      </c>
      <c r="O67" s="1" t="str">
        <f>IFERROR(CHAR(HEX2DEC(Table1[[#This Row],[D3]])),"…")</f>
        <v>…</v>
      </c>
      <c r="P67" s="1" t="str">
        <f>IFERROR(CHAR(HEX2DEC(Table1[[#This Row],[D4]])),"…")</f>
        <v>…</v>
      </c>
      <c r="Q67" s="1" t="str">
        <f>IFERROR(CHAR(HEX2DEC(Table1[[#This Row],[D5]])),"…")</f>
        <v>…</v>
      </c>
      <c r="R67" s="1" t="str">
        <f>IFERROR(CHAR(HEX2DEC(Table1[[#This Row],[D6]])),"…")</f>
        <v>…</v>
      </c>
      <c r="S67" s="1" t="str">
        <f>IFERROR(CHAR(HEX2DEC(Table1[[#This Row],[D7]])),"…")</f>
        <v>…</v>
      </c>
      <c r="T67" s="1" t="str">
        <f>IFERROR(CHAR(HEX2DEC(Table1[[#This Row],[D8]])),"…")</f>
        <v>…</v>
      </c>
    </row>
    <row r="68" spans="1:20" x14ac:dyDescent="0.25">
      <c r="A68" s="1">
        <v>27.055</v>
      </c>
      <c r="B68" s="1">
        <v>400</v>
      </c>
      <c r="C68" s="1">
        <v>8</v>
      </c>
      <c r="D68" s="1">
        <v>0</v>
      </c>
      <c r="E68" s="1">
        <v>0</v>
      </c>
      <c r="F68" s="1">
        <v>8</v>
      </c>
      <c r="G68" s="1">
        <v>0</v>
      </c>
      <c r="H68" s="1">
        <v>33</v>
      </c>
      <c r="I68" s="1">
        <v>0</v>
      </c>
      <c r="J68" s="1">
        <v>0</v>
      </c>
      <c r="K68" s="1">
        <v>0</v>
      </c>
      <c r="L68" s="1"/>
      <c r="M68" s="1" t="str">
        <f>IFERROR(CHAR(HEX2DEC(Table1[[#This Row],[D1]])),"…")</f>
        <v>…</v>
      </c>
      <c r="N68" s="1" t="str">
        <f>IFERROR(CHAR(HEX2DEC(Table1[[#This Row],[D2]])),"…")</f>
        <v>…</v>
      </c>
      <c r="O68" s="1" t="str">
        <f>IFERROR(CHAR(HEX2DEC(Table1[[#This Row],[D3]])),"…")</f>
        <v>_x0008_</v>
      </c>
      <c r="P68" s="1" t="str">
        <f>IFERROR(CHAR(HEX2DEC(Table1[[#This Row],[D4]])),"…")</f>
        <v>…</v>
      </c>
      <c r="Q68" s="1" t="str">
        <f>IFERROR(CHAR(HEX2DEC(Table1[[#This Row],[D5]])),"…")</f>
        <v>3</v>
      </c>
      <c r="R68" s="1" t="str">
        <f>IFERROR(CHAR(HEX2DEC(Table1[[#This Row],[D6]])),"…")</f>
        <v>…</v>
      </c>
      <c r="S68" s="1" t="str">
        <f>IFERROR(CHAR(HEX2DEC(Table1[[#This Row],[D7]])),"…")</f>
        <v>…</v>
      </c>
      <c r="T68" s="1" t="str">
        <f>IFERROR(CHAR(HEX2DEC(Table1[[#This Row],[D8]])),"…")</f>
        <v>…</v>
      </c>
    </row>
    <row r="69" spans="1:20" x14ac:dyDescent="0.25">
      <c r="A69" s="1">
        <v>27.108000000000001</v>
      </c>
      <c r="B69" s="1">
        <v>401</v>
      </c>
      <c r="C69" s="1">
        <v>8</v>
      </c>
      <c r="D69" s="1" t="s">
        <v>1</v>
      </c>
      <c r="E69" s="1" t="s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/>
      <c r="M69" s="1" t="str">
        <f>IFERROR(CHAR(HEX2DEC(Table1[[#This Row],[D1]])),"…")</f>
        <v>:</v>
      </c>
      <c r="N69" s="1" t="str">
        <f>IFERROR(CHAR(HEX2DEC(Table1[[#This Row],[D2]])),"…")</f>
        <v>Ï</v>
      </c>
      <c r="O69" s="1" t="str">
        <f>IFERROR(CHAR(HEX2DEC(Table1[[#This Row],[D3]])),"…")</f>
        <v>…</v>
      </c>
      <c r="P69" s="1" t="str">
        <f>IFERROR(CHAR(HEX2DEC(Table1[[#This Row],[D4]])),"…")</f>
        <v>…</v>
      </c>
      <c r="Q69" s="1" t="str">
        <f>IFERROR(CHAR(HEX2DEC(Table1[[#This Row],[D5]])),"…")</f>
        <v>…</v>
      </c>
      <c r="R69" s="1" t="str">
        <f>IFERROR(CHAR(HEX2DEC(Table1[[#This Row],[D6]])),"…")</f>
        <v>…</v>
      </c>
      <c r="S69" s="1" t="str">
        <f>IFERROR(CHAR(HEX2DEC(Table1[[#This Row],[D7]])),"…")</f>
        <v>…</v>
      </c>
      <c r="T69" s="1" t="str">
        <f>IFERROR(CHAR(HEX2DEC(Table1[[#This Row],[D8]])),"…")</f>
        <v>…</v>
      </c>
    </row>
    <row r="70" spans="1:20" x14ac:dyDescent="0.25">
      <c r="A70" s="1">
        <v>27.161000000000001</v>
      </c>
      <c r="B70" s="1">
        <v>400</v>
      </c>
      <c r="C70" s="1">
        <v>8</v>
      </c>
      <c r="D70" s="1">
        <v>0</v>
      </c>
      <c r="E70" s="1">
        <v>0</v>
      </c>
      <c r="F70" s="1">
        <v>8</v>
      </c>
      <c r="G70" s="1">
        <v>0</v>
      </c>
      <c r="H70" s="1">
        <v>33</v>
      </c>
      <c r="I70" s="1">
        <v>0</v>
      </c>
      <c r="J70" s="1">
        <v>0</v>
      </c>
      <c r="K70" s="1">
        <v>0</v>
      </c>
      <c r="L70" s="1"/>
      <c r="M70" s="1" t="str">
        <f>IFERROR(CHAR(HEX2DEC(Table1[[#This Row],[D1]])),"…")</f>
        <v>…</v>
      </c>
      <c r="N70" s="1" t="str">
        <f>IFERROR(CHAR(HEX2DEC(Table1[[#This Row],[D2]])),"…")</f>
        <v>…</v>
      </c>
      <c r="O70" s="1" t="str">
        <f>IFERROR(CHAR(HEX2DEC(Table1[[#This Row],[D3]])),"…")</f>
        <v>_x0008_</v>
      </c>
      <c r="P70" s="1" t="str">
        <f>IFERROR(CHAR(HEX2DEC(Table1[[#This Row],[D4]])),"…")</f>
        <v>…</v>
      </c>
      <c r="Q70" s="1" t="str">
        <f>IFERROR(CHAR(HEX2DEC(Table1[[#This Row],[D5]])),"…")</f>
        <v>3</v>
      </c>
      <c r="R70" s="1" t="str">
        <f>IFERROR(CHAR(HEX2DEC(Table1[[#This Row],[D6]])),"…")</f>
        <v>…</v>
      </c>
      <c r="S70" s="1" t="str">
        <f>IFERROR(CHAR(HEX2DEC(Table1[[#This Row],[D7]])),"…")</f>
        <v>…</v>
      </c>
      <c r="T70" s="1" t="str">
        <f>IFERROR(CHAR(HEX2DEC(Table1[[#This Row],[D8]])),"…")</f>
        <v>…</v>
      </c>
    </row>
    <row r="71" spans="1:20" x14ac:dyDescent="0.25">
      <c r="A71" s="1">
        <v>27.213999999999999</v>
      </c>
      <c r="B71" s="1">
        <v>401</v>
      </c>
      <c r="C71" s="1">
        <v>8</v>
      </c>
      <c r="D71" s="1" t="s">
        <v>1</v>
      </c>
      <c r="E71" s="1" t="s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/>
      <c r="M71" s="1" t="str">
        <f>IFERROR(CHAR(HEX2DEC(Table1[[#This Row],[D1]])),"…")</f>
        <v>:</v>
      </c>
      <c r="N71" s="1" t="str">
        <f>IFERROR(CHAR(HEX2DEC(Table1[[#This Row],[D2]])),"…")</f>
        <v>Ï</v>
      </c>
      <c r="O71" s="1" t="str">
        <f>IFERROR(CHAR(HEX2DEC(Table1[[#This Row],[D3]])),"…")</f>
        <v>…</v>
      </c>
      <c r="P71" s="1" t="str">
        <f>IFERROR(CHAR(HEX2DEC(Table1[[#This Row],[D4]])),"…")</f>
        <v>…</v>
      </c>
      <c r="Q71" s="1" t="str">
        <f>IFERROR(CHAR(HEX2DEC(Table1[[#This Row],[D5]])),"…")</f>
        <v>…</v>
      </c>
      <c r="R71" s="1" t="str">
        <f>IFERROR(CHAR(HEX2DEC(Table1[[#This Row],[D6]])),"…")</f>
        <v>…</v>
      </c>
      <c r="S71" s="1" t="str">
        <f>IFERROR(CHAR(HEX2DEC(Table1[[#This Row],[D7]])),"…")</f>
        <v>…</v>
      </c>
      <c r="T71" s="1" t="str">
        <f>IFERROR(CHAR(HEX2DEC(Table1[[#This Row],[D8]])),"…")</f>
        <v>…</v>
      </c>
    </row>
    <row r="72" spans="1:20" x14ac:dyDescent="0.25">
      <c r="A72" s="1">
        <v>27.268000000000001</v>
      </c>
      <c r="B72" s="1">
        <v>400</v>
      </c>
      <c r="C72" s="1">
        <v>8</v>
      </c>
      <c r="D72" s="1">
        <v>0</v>
      </c>
      <c r="E72" s="1">
        <v>0</v>
      </c>
      <c r="F72" s="1">
        <v>8</v>
      </c>
      <c r="G72" s="1">
        <v>0</v>
      </c>
      <c r="H72" s="1">
        <v>33</v>
      </c>
      <c r="I72" s="1">
        <v>0</v>
      </c>
      <c r="J72" s="1">
        <v>0</v>
      </c>
      <c r="K72" s="1">
        <v>0</v>
      </c>
      <c r="L72" s="1"/>
      <c r="M72" s="1" t="str">
        <f>IFERROR(CHAR(HEX2DEC(Table1[[#This Row],[D1]])),"…")</f>
        <v>…</v>
      </c>
      <c r="N72" s="1" t="str">
        <f>IFERROR(CHAR(HEX2DEC(Table1[[#This Row],[D2]])),"…")</f>
        <v>…</v>
      </c>
      <c r="O72" s="1" t="str">
        <f>IFERROR(CHAR(HEX2DEC(Table1[[#This Row],[D3]])),"…")</f>
        <v>_x0008_</v>
      </c>
      <c r="P72" s="1" t="str">
        <f>IFERROR(CHAR(HEX2DEC(Table1[[#This Row],[D4]])),"…")</f>
        <v>…</v>
      </c>
      <c r="Q72" s="1" t="str">
        <f>IFERROR(CHAR(HEX2DEC(Table1[[#This Row],[D5]])),"…")</f>
        <v>3</v>
      </c>
      <c r="R72" s="1" t="str">
        <f>IFERROR(CHAR(HEX2DEC(Table1[[#This Row],[D6]])),"…")</f>
        <v>…</v>
      </c>
      <c r="S72" s="1" t="str">
        <f>IFERROR(CHAR(HEX2DEC(Table1[[#This Row],[D7]])),"…")</f>
        <v>…</v>
      </c>
      <c r="T72" s="1" t="str">
        <f>IFERROR(CHAR(HEX2DEC(Table1[[#This Row],[D8]])),"…")</f>
        <v>…</v>
      </c>
    </row>
    <row r="73" spans="1:20" x14ac:dyDescent="0.25">
      <c r="A73" s="1">
        <v>27.32</v>
      </c>
      <c r="B73" s="1">
        <v>401</v>
      </c>
      <c r="C73" s="1">
        <v>8</v>
      </c>
      <c r="D73" s="1" t="s">
        <v>1</v>
      </c>
      <c r="E73" s="1" t="s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/>
      <c r="M73" s="1" t="str">
        <f>IFERROR(CHAR(HEX2DEC(Table1[[#This Row],[D1]])),"…")</f>
        <v>:</v>
      </c>
      <c r="N73" s="1" t="str">
        <f>IFERROR(CHAR(HEX2DEC(Table1[[#This Row],[D2]])),"…")</f>
        <v>Ï</v>
      </c>
      <c r="O73" s="1" t="str">
        <f>IFERROR(CHAR(HEX2DEC(Table1[[#This Row],[D3]])),"…")</f>
        <v>…</v>
      </c>
      <c r="P73" s="1" t="str">
        <f>IFERROR(CHAR(HEX2DEC(Table1[[#This Row],[D4]])),"…")</f>
        <v>…</v>
      </c>
      <c r="Q73" s="1" t="str">
        <f>IFERROR(CHAR(HEX2DEC(Table1[[#This Row],[D5]])),"…")</f>
        <v>…</v>
      </c>
      <c r="R73" s="1" t="str">
        <f>IFERROR(CHAR(HEX2DEC(Table1[[#This Row],[D6]])),"…")</f>
        <v>…</v>
      </c>
      <c r="S73" s="1" t="str">
        <f>IFERROR(CHAR(HEX2DEC(Table1[[#This Row],[D7]])),"…")</f>
        <v>…</v>
      </c>
      <c r="T73" s="1" t="str">
        <f>IFERROR(CHAR(HEX2DEC(Table1[[#This Row],[D8]])),"…")</f>
        <v>…</v>
      </c>
    </row>
    <row r="74" spans="1:20" x14ac:dyDescent="0.25">
      <c r="A74" s="1">
        <v>27.373000000000001</v>
      </c>
      <c r="B74" s="1">
        <v>400</v>
      </c>
      <c r="C74" s="1">
        <v>8</v>
      </c>
      <c r="D74" s="1">
        <v>0</v>
      </c>
      <c r="E74" s="1">
        <v>0</v>
      </c>
      <c r="F74" s="1">
        <v>8</v>
      </c>
      <c r="G74" s="1">
        <v>0</v>
      </c>
      <c r="H74" s="1">
        <v>33</v>
      </c>
      <c r="I74" s="1">
        <v>0</v>
      </c>
      <c r="J74" s="1">
        <v>0</v>
      </c>
      <c r="K74" s="1">
        <v>0</v>
      </c>
      <c r="L74" s="1"/>
      <c r="M74" s="1" t="str">
        <f>IFERROR(CHAR(HEX2DEC(Table1[[#This Row],[D1]])),"…")</f>
        <v>…</v>
      </c>
      <c r="N74" s="1" t="str">
        <f>IFERROR(CHAR(HEX2DEC(Table1[[#This Row],[D2]])),"…")</f>
        <v>…</v>
      </c>
      <c r="O74" s="1" t="str">
        <f>IFERROR(CHAR(HEX2DEC(Table1[[#This Row],[D3]])),"…")</f>
        <v>_x0008_</v>
      </c>
      <c r="P74" s="1" t="str">
        <f>IFERROR(CHAR(HEX2DEC(Table1[[#This Row],[D4]])),"…")</f>
        <v>…</v>
      </c>
      <c r="Q74" s="1" t="str">
        <f>IFERROR(CHAR(HEX2DEC(Table1[[#This Row],[D5]])),"…")</f>
        <v>3</v>
      </c>
      <c r="R74" s="1" t="str">
        <f>IFERROR(CHAR(HEX2DEC(Table1[[#This Row],[D6]])),"…")</f>
        <v>…</v>
      </c>
      <c r="S74" s="1" t="str">
        <f>IFERROR(CHAR(HEX2DEC(Table1[[#This Row],[D7]])),"…")</f>
        <v>…</v>
      </c>
      <c r="T74" s="1" t="str">
        <f>IFERROR(CHAR(HEX2DEC(Table1[[#This Row],[D8]])),"…")</f>
        <v>…</v>
      </c>
    </row>
    <row r="75" spans="1:20" x14ac:dyDescent="0.25">
      <c r="A75" s="1">
        <v>27.425999999999998</v>
      </c>
      <c r="B75" s="1">
        <v>401</v>
      </c>
      <c r="C75" s="1">
        <v>8</v>
      </c>
      <c r="D75" s="1" t="s">
        <v>1</v>
      </c>
      <c r="E75" s="1" t="s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/>
      <c r="M75" s="1" t="str">
        <f>IFERROR(CHAR(HEX2DEC(Table1[[#This Row],[D1]])),"…")</f>
        <v>:</v>
      </c>
      <c r="N75" s="1" t="str">
        <f>IFERROR(CHAR(HEX2DEC(Table1[[#This Row],[D2]])),"…")</f>
        <v>Ï</v>
      </c>
      <c r="O75" s="1" t="str">
        <f>IFERROR(CHAR(HEX2DEC(Table1[[#This Row],[D3]])),"…")</f>
        <v>…</v>
      </c>
      <c r="P75" s="1" t="str">
        <f>IFERROR(CHAR(HEX2DEC(Table1[[#This Row],[D4]])),"…")</f>
        <v>…</v>
      </c>
      <c r="Q75" s="1" t="str">
        <f>IFERROR(CHAR(HEX2DEC(Table1[[#This Row],[D5]])),"…")</f>
        <v>…</v>
      </c>
      <c r="R75" s="1" t="str">
        <f>IFERROR(CHAR(HEX2DEC(Table1[[#This Row],[D6]])),"…")</f>
        <v>…</v>
      </c>
      <c r="S75" s="1" t="str">
        <f>IFERROR(CHAR(HEX2DEC(Table1[[#This Row],[D7]])),"…")</f>
        <v>…</v>
      </c>
      <c r="T75" s="1" t="str">
        <f>IFERROR(CHAR(HEX2DEC(Table1[[#This Row],[D8]])),"…")</f>
        <v>…</v>
      </c>
    </row>
    <row r="76" spans="1:20" x14ac:dyDescent="0.25">
      <c r="A76" s="1">
        <v>27.48</v>
      </c>
      <c r="B76" s="1">
        <v>400</v>
      </c>
      <c r="C76" s="1">
        <v>8</v>
      </c>
      <c r="D76" s="1">
        <v>0</v>
      </c>
      <c r="E76" s="1">
        <v>0</v>
      </c>
      <c r="F76" s="1">
        <v>8</v>
      </c>
      <c r="G76" s="1">
        <v>0</v>
      </c>
      <c r="H76" s="1">
        <v>33</v>
      </c>
      <c r="I76" s="1">
        <v>0</v>
      </c>
      <c r="J76" s="1">
        <v>0</v>
      </c>
      <c r="K76" s="1">
        <v>0</v>
      </c>
      <c r="L76" s="1"/>
      <c r="M76" s="1" t="str">
        <f>IFERROR(CHAR(HEX2DEC(Table1[[#This Row],[D1]])),"…")</f>
        <v>…</v>
      </c>
      <c r="N76" s="1" t="str">
        <f>IFERROR(CHAR(HEX2DEC(Table1[[#This Row],[D2]])),"…")</f>
        <v>…</v>
      </c>
      <c r="O76" s="1" t="str">
        <f>IFERROR(CHAR(HEX2DEC(Table1[[#This Row],[D3]])),"…")</f>
        <v>_x0008_</v>
      </c>
      <c r="P76" s="1" t="str">
        <f>IFERROR(CHAR(HEX2DEC(Table1[[#This Row],[D4]])),"…")</f>
        <v>…</v>
      </c>
      <c r="Q76" s="1" t="str">
        <f>IFERROR(CHAR(HEX2DEC(Table1[[#This Row],[D5]])),"…")</f>
        <v>3</v>
      </c>
      <c r="R76" s="1" t="str">
        <f>IFERROR(CHAR(HEX2DEC(Table1[[#This Row],[D6]])),"…")</f>
        <v>…</v>
      </c>
      <c r="S76" s="1" t="str">
        <f>IFERROR(CHAR(HEX2DEC(Table1[[#This Row],[D7]])),"…")</f>
        <v>…</v>
      </c>
      <c r="T76" s="1" t="str">
        <f>IFERROR(CHAR(HEX2DEC(Table1[[#This Row],[D8]])),"…")</f>
        <v>…</v>
      </c>
    </row>
    <row r="77" spans="1:20" x14ac:dyDescent="0.25">
      <c r="A77" s="1">
        <v>27.533000000000001</v>
      </c>
      <c r="B77" s="1">
        <v>401</v>
      </c>
      <c r="C77" s="1">
        <v>8</v>
      </c>
      <c r="D77" s="1" t="s">
        <v>1</v>
      </c>
      <c r="E77" s="1" t="s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/>
      <c r="M77" s="1" t="str">
        <f>IFERROR(CHAR(HEX2DEC(Table1[[#This Row],[D1]])),"…")</f>
        <v>:</v>
      </c>
      <c r="N77" s="1" t="str">
        <f>IFERROR(CHAR(HEX2DEC(Table1[[#This Row],[D2]])),"…")</f>
        <v>Ï</v>
      </c>
      <c r="O77" s="1" t="str">
        <f>IFERROR(CHAR(HEX2DEC(Table1[[#This Row],[D3]])),"…")</f>
        <v>…</v>
      </c>
      <c r="P77" s="1" t="str">
        <f>IFERROR(CHAR(HEX2DEC(Table1[[#This Row],[D4]])),"…")</f>
        <v>…</v>
      </c>
      <c r="Q77" s="1" t="str">
        <f>IFERROR(CHAR(HEX2DEC(Table1[[#This Row],[D5]])),"…")</f>
        <v>…</v>
      </c>
      <c r="R77" s="1" t="str">
        <f>IFERROR(CHAR(HEX2DEC(Table1[[#This Row],[D6]])),"…")</f>
        <v>…</v>
      </c>
      <c r="S77" s="1" t="str">
        <f>IFERROR(CHAR(HEX2DEC(Table1[[#This Row],[D7]])),"…")</f>
        <v>…</v>
      </c>
      <c r="T77" s="1" t="str">
        <f>IFERROR(CHAR(HEX2DEC(Table1[[#This Row],[D8]])),"…")</f>
        <v>…</v>
      </c>
    </row>
    <row r="78" spans="1:20" x14ac:dyDescent="0.25">
      <c r="A78" s="1">
        <v>27.585999999999999</v>
      </c>
      <c r="B78" s="1">
        <v>400</v>
      </c>
      <c r="C78" s="1">
        <v>8</v>
      </c>
      <c r="D78" s="1">
        <v>0</v>
      </c>
      <c r="E78" s="1">
        <v>0</v>
      </c>
      <c r="F78" s="1">
        <v>8</v>
      </c>
      <c r="G78" s="1">
        <v>0</v>
      </c>
      <c r="H78" s="1">
        <v>33</v>
      </c>
      <c r="I78" s="1">
        <v>0</v>
      </c>
      <c r="J78" s="1">
        <v>0</v>
      </c>
      <c r="K78" s="1">
        <v>0</v>
      </c>
      <c r="L78" s="1"/>
      <c r="M78" s="1" t="str">
        <f>IFERROR(CHAR(HEX2DEC(Table1[[#This Row],[D1]])),"…")</f>
        <v>…</v>
      </c>
      <c r="N78" s="1" t="str">
        <f>IFERROR(CHAR(HEX2DEC(Table1[[#This Row],[D2]])),"…")</f>
        <v>…</v>
      </c>
      <c r="O78" s="1" t="str">
        <f>IFERROR(CHAR(HEX2DEC(Table1[[#This Row],[D3]])),"…")</f>
        <v>_x0008_</v>
      </c>
      <c r="P78" s="1" t="str">
        <f>IFERROR(CHAR(HEX2DEC(Table1[[#This Row],[D4]])),"…")</f>
        <v>…</v>
      </c>
      <c r="Q78" s="1" t="str">
        <f>IFERROR(CHAR(HEX2DEC(Table1[[#This Row],[D5]])),"…")</f>
        <v>3</v>
      </c>
      <c r="R78" s="1" t="str">
        <f>IFERROR(CHAR(HEX2DEC(Table1[[#This Row],[D6]])),"…")</f>
        <v>…</v>
      </c>
      <c r="S78" s="1" t="str">
        <f>IFERROR(CHAR(HEX2DEC(Table1[[#This Row],[D7]])),"…")</f>
        <v>…</v>
      </c>
      <c r="T78" s="1" t="str">
        <f>IFERROR(CHAR(HEX2DEC(Table1[[#This Row],[D8]])),"…")</f>
        <v>…</v>
      </c>
    </row>
    <row r="79" spans="1:20" x14ac:dyDescent="0.25">
      <c r="A79" s="1">
        <v>27.638000000000002</v>
      </c>
      <c r="B79" s="1">
        <v>401</v>
      </c>
      <c r="C79" s="1">
        <v>8</v>
      </c>
      <c r="D79" s="1" t="s">
        <v>1</v>
      </c>
      <c r="E79" s="1" t="s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/>
      <c r="M79" s="1" t="str">
        <f>IFERROR(CHAR(HEX2DEC(Table1[[#This Row],[D1]])),"…")</f>
        <v>:</v>
      </c>
      <c r="N79" s="1" t="str">
        <f>IFERROR(CHAR(HEX2DEC(Table1[[#This Row],[D2]])),"…")</f>
        <v>Ï</v>
      </c>
      <c r="O79" s="1" t="str">
        <f>IFERROR(CHAR(HEX2DEC(Table1[[#This Row],[D3]])),"…")</f>
        <v>…</v>
      </c>
      <c r="P79" s="1" t="str">
        <f>IFERROR(CHAR(HEX2DEC(Table1[[#This Row],[D4]])),"…")</f>
        <v>…</v>
      </c>
      <c r="Q79" s="1" t="str">
        <f>IFERROR(CHAR(HEX2DEC(Table1[[#This Row],[D5]])),"…")</f>
        <v>…</v>
      </c>
      <c r="R79" s="1" t="str">
        <f>IFERROR(CHAR(HEX2DEC(Table1[[#This Row],[D6]])),"…")</f>
        <v>…</v>
      </c>
      <c r="S79" s="1" t="str">
        <f>IFERROR(CHAR(HEX2DEC(Table1[[#This Row],[D7]])),"…")</f>
        <v>…</v>
      </c>
      <c r="T79" s="1" t="str">
        <f>IFERROR(CHAR(HEX2DEC(Table1[[#This Row],[D8]])),"…")</f>
        <v>…</v>
      </c>
    </row>
    <row r="80" spans="1:20" x14ac:dyDescent="0.25">
      <c r="A80" s="1">
        <v>27.692</v>
      </c>
      <c r="B80" s="1">
        <v>400</v>
      </c>
      <c r="C80" s="1">
        <v>8</v>
      </c>
      <c r="D80" s="1">
        <v>0</v>
      </c>
      <c r="E80" s="1">
        <v>0</v>
      </c>
      <c r="F80" s="1">
        <v>8</v>
      </c>
      <c r="G80" s="1">
        <v>0</v>
      </c>
      <c r="H80" s="1">
        <v>33</v>
      </c>
      <c r="I80" s="1">
        <v>0</v>
      </c>
      <c r="J80" s="1">
        <v>0</v>
      </c>
      <c r="K80" s="1">
        <v>0</v>
      </c>
      <c r="L80" s="1"/>
      <c r="M80" s="1" t="str">
        <f>IFERROR(CHAR(HEX2DEC(Table1[[#This Row],[D1]])),"…")</f>
        <v>…</v>
      </c>
      <c r="N80" s="1" t="str">
        <f>IFERROR(CHAR(HEX2DEC(Table1[[#This Row],[D2]])),"…")</f>
        <v>…</v>
      </c>
      <c r="O80" s="1" t="str">
        <f>IFERROR(CHAR(HEX2DEC(Table1[[#This Row],[D3]])),"…")</f>
        <v>_x0008_</v>
      </c>
      <c r="P80" s="1" t="str">
        <f>IFERROR(CHAR(HEX2DEC(Table1[[#This Row],[D4]])),"…")</f>
        <v>…</v>
      </c>
      <c r="Q80" s="1" t="str">
        <f>IFERROR(CHAR(HEX2DEC(Table1[[#This Row],[D5]])),"…")</f>
        <v>3</v>
      </c>
      <c r="R80" s="1" t="str">
        <f>IFERROR(CHAR(HEX2DEC(Table1[[#This Row],[D6]])),"…")</f>
        <v>…</v>
      </c>
      <c r="S80" s="1" t="str">
        <f>IFERROR(CHAR(HEX2DEC(Table1[[#This Row],[D7]])),"…")</f>
        <v>…</v>
      </c>
      <c r="T80" s="1" t="str">
        <f>IFERROR(CHAR(HEX2DEC(Table1[[#This Row],[D8]])),"…")</f>
        <v>…</v>
      </c>
    </row>
    <row r="81" spans="1:20" x14ac:dyDescent="0.25">
      <c r="A81" s="1">
        <v>27.745000000000001</v>
      </c>
      <c r="B81" s="1">
        <v>401</v>
      </c>
      <c r="C81" s="1">
        <v>8</v>
      </c>
      <c r="D81" s="1" t="s">
        <v>1</v>
      </c>
      <c r="E81" s="1" t="s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/>
      <c r="M81" s="1" t="str">
        <f>IFERROR(CHAR(HEX2DEC(Table1[[#This Row],[D1]])),"…")</f>
        <v>:</v>
      </c>
      <c r="N81" s="1" t="str">
        <f>IFERROR(CHAR(HEX2DEC(Table1[[#This Row],[D2]])),"…")</f>
        <v>Ï</v>
      </c>
      <c r="O81" s="1" t="str">
        <f>IFERROR(CHAR(HEX2DEC(Table1[[#This Row],[D3]])),"…")</f>
        <v>…</v>
      </c>
      <c r="P81" s="1" t="str">
        <f>IFERROR(CHAR(HEX2DEC(Table1[[#This Row],[D4]])),"…")</f>
        <v>…</v>
      </c>
      <c r="Q81" s="1" t="str">
        <f>IFERROR(CHAR(HEX2DEC(Table1[[#This Row],[D5]])),"…")</f>
        <v>…</v>
      </c>
      <c r="R81" s="1" t="str">
        <f>IFERROR(CHAR(HEX2DEC(Table1[[#This Row],[D6]])),"…")</f>
        <v>…</v>
      </c>
      <c r="S81" s="1" t="str">
        <f>IFERROR(CHAR(HEX2DEC(Table1[[#This Row],[D7]])),"…")</f>
        <v>…</v>
      </c>
      <c r="T81" s="1" t="str">
        <f>IFERROR(CHAR(HEX2DEC(Table1[[#This Row],[D8]])),"…")</f>
        <v>…</v>
      </c>
    </row>
    <row r="82" spans="1:20" x14ac:dyDescent="0.25">
      <c r="A82" s="1">
        <v>27.797999999999998</v>
      </c>
      <c r="B82" s="1">
        <v>400</v>
      </c>
      <c r="C82" s="1">
        <v>8</v>
      </c>
      <c r="D82" s="1">
        <v>0</v>
      </c>
      <c r="E82" s="1">
        <v>0</v>
      </c>
      <c r="F82" s="1">
        <v>8</v>
      </c>
      <c r="G82" s="1">
        <v>0</v>
      </c>
      <c r="H82" s="1">
        <v>33</v>
      </c>
      <c r="I82" s="1">
        <v>0</v>
      </c>
      <c r="J82" s="1">
        <v>0</v>
      </c>
      <c r="K82" s="1">
        <v>0</v>
      </c>
      <c r="L82" s="1"/>
      <c r="M82" s="1" t="str">
        <f>IFERROR(CHAR(HEX2DEC(Table1[[#This Row],[D1]])),"…")</f>
        <v>…</v>
      </c>
      <c r="N82" s="1" t="str">
        <f>IFERROR(CHAR(HEX2DEC(Table1[[#This Row],[D2]])),"…")</f>
        <v>…</v>
      </c>
      <c r="O82" s="1" t="str">
        <f>IFERROR(CHAR(HEX2DEC(Table1[[#This Row],[D3]])),"…")</f>
        <v>_x0008_</v>
      </c>
      <c r="P82" s="1" t="str">
        <f>IFERROR(CHAR(HEX2DEC(Table1[[#This Row],[D4]])),"…")</f>
        <v>…</v>
      </c>
      <c r="Q82" s="1" t="str">
        <f>IFERROR(CHAR(HEX2DEC(Table1[[#This Row],[D5]])),"…")</f>
        <v>3</v>
      </c>
      <c r="R82" s="1" t="str">
        <f>IFERROR(CHAR(HEX2DEC(Table1[[#This Row],[D6]])),"…")</f>
        <v>…</v>
      </c>
      <c r="S82" s="1" t="str">
        <f>IFERROR(CHAR(HEX2DEC(Table1[[#This Row],[D7]])),"…")</f>
        <v>…</v>
      </c>
      <c r="T82" s="1" t="str">
        <f>IFERROR(CHAR(HEX2DEC(Table1[[#This Row],[D8]])),"…")</f>
        <v>…</v>
      </c>
    </row>
    <row r="83" spans="1:20" x14ac:dyDescent="0.25">
      <c r="A83" s="1">
        <v>27.850999999999999</v>
      </c>
      <c r="B83" s="1">
        <v>401</v>
      </c>
      <c r="C83" s="1">
        <v>8</v>
      </c>
      <c r="D83" s="1" t="s">
        <v>1</v>
      </c>
      <c r="E83" s="1" t="s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/>
      <c r="M83" s="1" t="str">
        <f>IFERROR(CHAR(HEX2DEC(Table1[[#This Row],[D1]])),"…")</f>
        <v>:</v>
      </c>
      <c r="N83" s="1" t="str">
        <f>IFERROR(CHAR(HEX2DEC(Table1[[#This Row],[D2]])),"…")</f>
        <v>Ï</v>
      </c>
      <c r="O83" s="1" t="str">
        <f>IFERROR(CHAR(HEX2DEC(Table1[[#This Row],[D3]])),"…")</f>
        <v>…</v>
      </c>
      <c r="P83" s="1" t="str">
        <f>IFERROR(CHAR(HEX2DEC(Table1[[#This Row],[D4]])),"…")</f>
        <v>…</v>
      </c>
      <c r="Q83" s="1" t="str">
        <f>IFERROR(CHAR(HEX2DEC(Table1[[#This Row],[D5]])),"…")</f>
        <v>…</v>
      </c>
      <c r="R83" s="1" t="str">
        <f>IFERROR(CHAR(HEX2DEC(Table1[[#This Row],[D6]])),"…")</f>
        <v>…</v>
      </c>
      <c r="S83" s="1" t="str">
        <f>IFERROR(CHAR(HEX2DEC(Table1[[#This Row],[D7]])),"…")</f>
        <v>…</v>
      </c>
      <c r="T83" s="1" t="str">
        <f>IFERROR(CHAR(HEX2DEC(Table1[[#This Row],[D8]])),"…")</f>
        <v>…</v>
      </c>
    </row>
    <row r="84" spans="1:20" x14ac:dyDescent="0.25">
      <c r="A84" s="1">
        <v>27.905000000000001</v>
      </c>
      <c r="B84" s="1">
        <v>400</v>
      </c>
      <c r="C84" s="1">
        <v>8</v>
      </c>
      <c r="D84" s="1">
        <v>0</v>
      </c>
      <c r="E84" s="1">
        <v>0</v>
      </c>
      <c r="F84" s="1">
        <v>8</v>
      </c>
      <c r="G84" s="1">
        <v>0</v>
      </c>
      <c r="H84" s="1">
        <v>33</v>
      </c>
      <c r="I84" s="1">
        <v>0</v>
      </c>
      <c r="J84" s="1">
        <v>0</v>
      </c>
      <c r="K84" s="1">
        <v>0</v>
      </c>
      <c r="L84" s="1"/>
      <c r="M84" s="1" t="str">
        <f>IFERROR(CHAR(HEX2DEC(Table1[[#This Row],[D1]])),"…")</f>
        <v>…</v>
      </c>
      <c r="N84" s="1" t="str">
        <f>IFERROR(CHAR(HEX2DEC(Table1[[#This Row],[D2]])),"…")</f>
        <v>…</v>
      </c>
      <c r="O84" s="1" t="str">
        <f>IFERROR(CHAR(HEX2DEC(Table1[[#This Row],[D3]])),"…")</f>
        <v>_x0008_</v>
      </c>
      <c r="P84" s="1" t="str">
        <f>IFERROR(CHAR(HEX2DEC(Table1[[#This Row],[D4]])),"…")</f>
        <v>…</v>
      </c>
      <c r="Q84" s="1" t="str">
        <f>IFERROR(CHAR(HEX2DEC(Table1[[#This Row],[D5]])),"…")</f>
        <v>3</v>
      </c>
      <c r="R84" s="1" t="str">
        <f>IFERROR(CHAR(HEX2DEC(Table1[[#This Row],[D6]])),"…")</f>
        <v>…</v>
      </c>
      <c r="S84" s="1" t="str">
        <f>IFERROR(CHAR(HEX2DEC(Table1[[#This Row],[D7]])),"…")</f>
        <v>…</v>
      </c>
      <c r="T84" s="1" t="str">
        <f>IFERROR(CHAR(HEX2DEC(Table1[[#This Row],[D8]])),"…")</f>
        <v>…</v>
      </c>
    </row>
    <row r="85" spans="1:20" x14ac:dyDescent="0.25">
      <c r="A85" s="1">
        <v>27.957999999999998</v>
      </c>
      <c r="B85" s="1">
        <v>401</v>
      </c>
      <c r="C85" s="1">
        <v>8</v>
      </c>
      <c r="D85" s="1" t="s">
        <v>1</v>
      </c>
      <c r="E85" s="1" t="s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/>
      <c r="M85" s="1" t="str">
        <f>IFERROR(CHAR(HEX2DEC(Table1[[#This Row],[D1]])),"…")</f>
        <v>:</v>
      </c>
      <c r="N85" s="1" t="str">
        <f>IFERROR(CHAR(HEX2DEC(Table1[[#This Row],[D2]])),"…")</f>
        <v>Ï</v>
      </c>
      <c r="O85" s="1" t="str">
        <f>IFERROR(CHAR(HEX2DEC(Table1[[#This Row],[D3]])),"…")</f>
        <v>…</v>
      </c>
      <c r="P85" s="1" t="str">
        <f>IFERROR(CHAR(HEX2DEC(Table1[[#This Row],[D4]])),"…")</f>
        <v>…</v>
      </c>
      <c r="Q85" s="1" t="str">
        <f>IFERROR(CHAR(HEX2DEC(Table1[[#This Row],[D5]])),"…")</f>
        <v>…</v>
      </c>
      <c r="R85" s="1" t="str">
        <f>IFERROR(CHAR(HEX2DEC(Table1[[#This Row],[D6]])),"…")</f>
        <v>…</v>
      </c>
      <c r="S85" s="1" t="str">
        <f>IFERROR(CHAR(HEX2DEC(Table1[[#This Row],[D7]])),"…")</f>
        <v>…</v>
      </c>
      <c r="T85" s="1" t="str">
        <f>IFERROR(CHAR(HEX2DEC(Table1[[#This Row],[D8]])),"…")</f>
        <v>…</v>
      </c>
    </row>
    <row r="86" spans="1:20" x14ac:dyDescent="0.25">
      <c r="A86" s="1">
        <v>27.96</v>
      </c>
      <c r="B86" s="1">
        <v>466</v>
      </c>
      <c r="C86" s="1">
        <v>8</v>
      </c>
      <c r="D86" s="1">
        <v>30</v>
      </c>
      <c r="E86" s="1">
        <v>32</v>
      </c>
      <c r="F86" s="1">
        <v>30</v>
      </c>
      <c r="G86" s="1">
        <v>35</v>
      </c>
      <c r="H86" s="1">
        <v>56</v>
      </c>
      <c r="I86" s="1">
        <v>35</v>
      </c>
      <c r="J86" s="1">
        <v>30</v>
      </c>
      <c r="K86" s="1">
        <v>31</v>
      </c>
      <c r="L86" s="1"/>
      <c r="M86" s="1" t="str">
        <f>IFERROR(CHAR(HEX2DEC(Table1[[#This Row],[D1]])),"…")</f>
        <v>0</v>
      </c>
      <c r="N86" s="1" t="str">
        <f>IFERROR(CHAR(HEX2DEC(Table1[[#This Row],[D2]])),"…")</f>
        <v>2</v>
      </c>
      <c r="O86" s="1" t="str">
        <f>IFERROR(CHAR(HEX2DEC(Table1[[#This Row],[D3]])),"…")</f>
        <v>0</v>
      </c>
      <c r="P86" s="1" t="str">
        <f>IFERROR(CHAR(HEX2DEC(Table1[[#This Row],[D4]])),"…")</f>
        <v>5</v>
      </c>
      <c r="Q86" s="1" t="str">
        <f>IFERROR(CHAR(HEX2DEC(Table1[[#This Row],[D5]])),"…")</f>
        <v>V</v>
      </c>
      <c r="R86" s="1" t="str">
        <f>IFERROR(CHAR(HEX2DEC(Table1[[#This Row],[D6]])),"…")</f>
        <v>5</v>
      </c>
      <c r="S86" s="1" t="str">
        <f>IFERROR(CHAR(HEX2DEC(Table1[[#This Row],[D7]])),"…")</f>
        <v>0</v>
      </c>
      <c r="T86" s="1" t="str">
        <f>IFERROR(CHAR(HEX2DEC(Table1[[#This Row],[D8]])),"…")</f>
        <v>1</v>
      </c>
    </row>
    <row r="87" spans="1:20" x14ac:dyDescent="0.25">
      <c r="A87" s="1">
        <v>27.963000000000001</v>
      </c>
      <c r="B87" s="1">
        <v>410</v>
      </c>
      <c r="C87" s="1">
        <v>8</v>
      </c>
      <c r="D87" s="1">
        <v>53</v>
      </c>
      <c r="E87" s="1">
        <v>37</v>
      </c>
      <c r="F87" s="1">
        <v>33</v>
      </c>
      <c r="G87" s="1" t="s">
        <v>8</v>
      </c>
      <c r="H87" s="1">
        <v>32</v>
      </c>
      <c r="I87" s="1">
        <v>32</v>
      </c>
      <c r="J87" s="1">
        <v>30</v>
      </c>
      <c r="K87" s="1">
        <v>33</v>
      </c>
      <c r="L87" s="1"/>
      <c r="M87" s="1" t="str">
        <f>IFERROR(CHAR(HEX2DEC(Table1[[#This Row],[D1]])),"…")</f>
        <v>S</v>
      </c>
      <c r="N87" s="1" t="str">
        <f>IFERROR(CHAR(HEX2DEC(Table1[[#This Row],[D2]])),"…")</f>
        <v>7</v>
      </c>
      <c r="O87" s="1" t="str">
        <f>IFERROR(CHAR(HEX2DEC(Table1[[#This Row],[D3]])),"…")</f>
        <v>3</v>
      </c>
      <c r="P87" s="1" t="str">
        <f>IFERROR(CHAR(HEX2DEC(Table1[[#This Row],[D4]])),"…")</f>
        <v>-</v>
      </c>
      <c r="Q87" s="1" t="str">
        <f>IFERROR(CHAR(HEX2DEC(Table1[[#This Row],[D5]])),"…")</f>
        <v>2</v>
      </c>
      <c r="R87" s="1" t="str">
        <f>IFERROR(CHAR(HEX2DEC(Table1[[#This Row],[D6]])),"…")</f>
        <v>2</v>
      </c>
      <c r="S87" s="1" t="str">
        <f>IFERROR(CHAR(HEX2DEC(Table1[[#This Row],[D7]])),"…")</f>
        <v>0</v>
      </c>
      <c r="T87" s="1" t="str">
        <f>IFERROR(CHAR(HEX2DEC(Table1[[#This Row],[D8]])),"…")</f>
        <v>3</v>
      </c>
    </row>
    <row r="88" spans="1:20" x14ac:dyDescent="0.25">
      <c r="A88" s="1">
        <v>27.965</v>
      </c>
      <c r="B88" s="1">
        <v>411</v>
      </c>
      <c r="C88" s="1">
        <v>8</v>
      </c>
      <c r="D88" s="1">
        <v>31</v>
      </c>
      <c r="E88" s="1">
        <v>31</v>
      </c>
      <c r="F88" s="1">
        <v>34</v>
      </c>
      <c r="G88" s="1">
        <v>32</v>
      </c>
      <c r="H88" s="1">
        <v>35</v>
      </c>
      <c r="I88" s="1">
        <v>38</v>
      </c>
      <c r="J88" s="1">
        <v>52</v>
      </c>
      <c r="K88" s="1">
        <v>53</v>
      </c>
      <c r="L88" s="1"/>
      <c r="M88" s="1" t="str">
        <f>IFERROR(CHAR(HEX2DEC(Table1[[#This Row],[D1]])),"…")</f>
        <v>1</v>
      </c>
      <c r="N88" s="1" t="str">
        <f>IFERROR(CHAR(HEX2DEC(Table1[[#This Row],[D2]])),"…")</f>
        <v>1</v>
      </c>
      <c r="O88" s="1" t="str">
        <f>IFERROR(CHAR(HEX2DEC(Table1[[#This Row],[D3]])),"…")</f>
        <v>4</v>
      </c>
      <c r="P88" s="1" t="str">
        <f>IFERROR(CHAR(HEX2DEC(Table1[[#This Row],[D4]])),"…")</f>
        <v>2</v>
      </c>
      <c r="Q88" s="1" t="str">
        <f>IFERROR(CHAR(HEX2DEC(Table1[[#This Row],[D5]])),"…")</f>
        <v>5</v>
      </c>
      <c r="R88" s="1" t="str">
        <f>IFERROR(CHAR(HEX2DEC(Table1[[#This Row],[D6]])),"…")</f>
        <v>8</v>
      </c>
      <c r="S88" s="1" t="str">
        <f>IFERROR(CHAR(HEX2DEC(Table1[[#This Row],[D7]])),"…")</f>
        <v>R</v>
      </c>
      <c r="T88" s="1" t="str">
        <f>IFERROR(CHAR(HEX2DEC(Table1[[#This Row],[D8]])),"…")</f>
        <v>S</v>
      </c>
    </row>
    <row r="89" spans="1:20" x14ac:dyDescent="0.25">
      <c r="A89" s="1">
        <v>27.968</v>
      </c>
      <c r="B89" s="1">
        <v>412</v>
      </c>
      <c r="C89" s="1">
        <v>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/>
      <c r="M89" s="1" t="str">
        <f>IFERROR(CHAR(HEX2DEC(Table1[[#This Row],[D1]])),"…")</f>
        <v>…</v>
      </c>
      <c r="N89" s="1" t="str">
        <f>IFERROR(CHAR(HEX2DEC(Table1[[#This Row],[D2]])),"…")</f>
        <v>…</v>
      </c>
      <c r="O89" s="1" t="str">
        <f>IFERROR(CHAR(HEX2DEC(Table1[[#This Row],[D3]])),"…")</f>
        <v>…</v>
      </c>
      <c r="P89" s="1" t="str">
        <f>IFERROR(CHAR(HEX2DEC(Table1[[#This Row],[D4]])),"…")</f>
        <v>…</v>
      </c>
      <c r="Q89" s="1" t="str">
        <f>IFERROR(CHAR(HEX2DEC(Table1[[#This Row],[D5]])),"…")</f>
        <v>…</v>
      </c>
      <c r="R89" s="1" t="str">
        <f>IFERROR(CHAR(HEX2DEC(Table1[[#This Row],[D6]])),"…")</f>
        <v>…</v>
      </c>
      <c r="S89" s="1" t="str">
        <f>IFERROR(CHAR(HEX2DEC(Table1[[#This Row],[D7]])),"…")</f>
        <v>…</v>
      </c>
      <c r="T89" s="1" t="str">
        <f>IFERROR(CHAR(HEX2DEC(Table1[[#This Row],[D8]])),"…")</f>
        <v>…</v>
      </c>
    </row>
    <row r="90" spans="1:20" x14ac:dyDescent="0.25">
      <c r="A90" s="1">
        <v>28.01</v>
      </c>
      <c r="B90" s="1">
        <v>400</v>
      </c>
      <c r="C90" s="1">
        <v>8</v>
      </c>
      <c r="D90" s="1">
        <v>0</v>
      </c>
      <c r="E90" s="1">
        <v>0</v>
      </c>
      <c r="F90" s="1">
        <v>8</v>
      </c>
      <c r="G90" s="1">
        <v>0</v>
      </c>
      <c r="H90" s="1">
        <v>33</v>
      </c>
      <c r="I90" s="1">
        <v>0</v>
      </c>
      <c r="J90" s="1">
        <v>0</v>
      </c>
      <c r="K90" s="1">
        <v>0</v>
      </c>
      <c r="L90" s="1"/>
      <c r="M90" s="1" t="str">
        <f>IFERROR(CHAR(HEX2DEC(Table1[[#This Row],[D1]])),"…")</f>
        <v>…</v>
      </c>
      <c r="N90" s="1" t="str">
        <f>IFERROR(CHAR(HEX2DEC(Table1[[#This Row],[D2]])),"…")</f>
        <v>…</v>
      </c>
      <c r="O90" s="1" t="str">
        <f>IFERROR(CHAR(HEX2DEC(Table1[[#This Row],[D3]])),"…")</f>
        <v>_x0008_</v>
      </c>
      <c r="P90" s="1" t="str">
        <f>IFERROR(CHAR(HEX2DEC(Table1[[#This Row],[D4]])),"…")</f>
        <v>…</v>
      </c>
      <c r="Q90" s="1" t="str">
        <f>IFERROR(CHAR(HEX2DEC(Table1[[#This Row],[D5]])),"…")</f>
        <v>3</v>
      </c>
      <c r="R90" s="1" t="str">
        <f>IFERROR(CHAR(HEX2DEC(Table1[[#This Row],[D6]])),"…")</f>
        <v>…</v>
      </c>
      <c r="S90" s="1" t="str">
        <f>IFERROR(CHAR(HEX2DEC(Table1[[#This Row],[D7]])),"…")</f>
        <v>…</v>
      </c>
      <c r="T90" s="1" t="str">
        <f>IFERROR(CHAR(HEX2DEC(Table1[[#This Row],[D8]])),"…")</f>
        <v>…</v>
      </c>
    </row>
    <row r="91" spans="1:20" x14ac:dyDescent="0.25">
      <c r="A91" s="1">
        <v>28.062999999999999</v>
      </c>
      <c r="B91" s="1">
        <v>401</v>
      </c>
      <c r="C91" s="1">
        <v>8</v>
      </c>
      <c r="D91" s="1" t="s">
        <v>1</v>
      </c>
      <c r="E91" s="1" t="s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/>
      <c r="M91" s="1" t="str">
        <f>IFERROR(CHAR(HEX2DEC(Table1[[#This Row],[D1]])),"…")</f>
        <v>:</v>
      </c>
      <c r="N91" s="1" t="str">
        <f>IFERROR(CHAR(HEX2DEC(Table1[[#This Row],[D2]])),"…")</f>
        <v>Ï</v>
      </c>
      <c r="O91" s="1" t="str">
        <f>IFERROR(CHAR(HEX2DEC(Table1[[#This Row],[D3]])),"…")</f>
        <v>…</v>
      </c>
      <c r="P91" s="1" t="str">
        <f>IFERROR(CHAR(HEX2DEC(Table1[[#This Row],[D4]])),"…")</f>
        <v>…</v>
      </c>
      <c r="Q91" s="1" t="str">
        <f>IFERROR(CHAR(HEX2DEC(Table1[[#This Row],[D5]])),"…")</f>
        <v>…</v>
      </c>
      <c r="R91" s="1" t="str">
        <f>IFERROR(CHAR(HEX2DEC(Table1[[#This Row],[D6]])),"…")</f>
        <v>…</v>
      </c>
      <c r="S91" s="1" t="str">
        <f>IFERROR(CHAR(HEX2DEC(Table1[[#This Row],[D7]])),"…")</f>
        <v>…</v>
      </c>
      <c r="T91" s="1" t="str">
        <f>IFERROR(CHAR(HEX2DEC(Table1[[#This Row],[D8]])),"…")</f>
        <v>…</v>
      </c>
    </row>
    <row r="92" spans="1:20" x14ac:dyDescent="0.25">
      <c r="A92" s="1">
        <v>28.116</v>
      </c>
      <c r="B92" s="1">
        <v>400</v>
      </c>
      <c r="C92" s="1">
        <v>8</v>
      </c>
      <c r="D92" s="1">
        <v>0</v>
      </c>
      <c r="E92" s="1">
        <v>0</v>
      </c>
      <c r="F92" s="1">
        <v>8</v>
      </c>
      <c r="G92" s="1">
        <v>0</v>
      </c>
      <c r="H92" s="1">
        <v>33</v>
      </c>
      <c r="I92" s="1">
        <v>0</v>
      </c>
      <c r="J92" s="1">
        <v>0</v>
      </c>
      <c r="K92" s="1">
        <v>0</v>
      </c>
      <c r="L92" s="1"/>
      <c r="M92" s="1" t="str">
        <f>IFERROR(CHAR(HEX2DEC(Table1[[#This Row],[D1]])),"…")</f>
        <v>…</v>
      </c>
      <c r="N92" s="1" t="str">
        <f>IFERROR(CHAR(HEX2DEC(Table1[[#This Row],[D2]])),"…")</f>
        <v>…</v>
      </c>
      <c r="O92" s="1" t="str">
        <f>IFERROR(CHAR(HEX2DEC(Table1[[#This Row],[D3]])),"…")</f>
        <v>_x0008_</v>
      </c>
      <c r="P92" s="1" t="str">
        <f>IFERROR(CHAR(HEX2DEC(Table1[[#This Row],[D4]])),"…")</f>
        <v>…</v>
      </c>
      <c r="Q92" s="1" t="str">
        <f>IFERROR(CHAR(HEX2DEC(Table1[[#This Row],[D5]])),"…")</f>
        <v>3</v>
      </c>
      <c r="R92" s="1" t="str">
        <f>IFERROR(CHAR(HEX2DEC(Table1[[#This Row],[D6]])),"…")</f>
        <v>…</v>
      </c>
      <c r="S92" s="1" t="str">
        <f>IFERROR(CHAR(HEX2DEC(Table1[[#This Row],[D7]])),"…")</f>
        <v>…</v>
      </c>
      <c r="T92" s="1" t="str">
        <f>IFERROR(CHAR(HEX2DEC(Table1[[#This Row],[D8]])),"…")</f>
        <v>…</v>
      </c>
    </row>
    <row r="93" spans="1:20" x14ac:dyDescent="0.25">
      <c r="A93" s="1">
        <v>28.17</v>
      </c>
      <c r="B93" s="1">
        <v>401</v>
      </c>
      <c r="C93" s="1">
        <v>8</v>
      </c>
      <c r="D93" s="1" t="s">
        <v>1</v>
      </c>
      <c r="E93" s="1" t="s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/>
      <c r="M93" s="1" t="str">
        <f>IFERROR(CHAR(HEX2DEC(Table1[[#This Row],[D1]])),"…")</f>
        <v>:</v>
      </c>
      <c r="N93" s="1" t="str">
        <f>IFERROR(CHAR(HEX2DEC(Table1[[#This Row],[D2]])),"…")</f>
        <v>Ï</v>
      </c>
      <c r="O93" s="1" t="str">
        <f>IFERROR(CHAR(HEX2DEC(Table1[[#This Row],[D3]])),"…")</f>
        <v>…</v>
      </c>
      <c r="P93" s="1" t="str">
        <f>IFERROR(CHAR(HEX2DEC(Table1[[#This Row],[D4]])),"…")</f>
        <v>…</v>
      </c>
      <c r="Q93" s="1" t="str">
        <f>IFERROR(CHAR(HEX2DEC(Table1[[#This Row],[D5]])),"…")</f>
        <v>…</v>
      </c>
      <c r="R93" s="1" t="str">
        <f>IFERROR(CHAR(HEX2DEC(Table1[[#This Row],[D6]])),"…")</f>
        <v>…</v>
      </c>
      <c r="S93" s="1" t="str">
        <f>IFERROR(CHAR(HEX2DEC(Table1[[#This Row],[D7]])),"…")</f>
        <v>…</v>
      </c>
      <c r="T93" s="1" t="str">
        <f>IFERROR(CHAR(HEX2DEC(Table1[[#This Row],[D8]])),"…")</f>
        <v>…</v>
      </c>
    </row>
    <row r="94" spans="1:20" x14ac:dyDescent="0.25">
      <c r="A94" s="1">
        <v>28.222999999999999</v>
      </c>
      <c r="B94" s="1">
        <v>400</v>
      </c>
      <c r="C94" s="1">
        <v>8</v>
      </c>
      <c r="D94" s="1">
        <v>0</v>
      </c>
      <c r="E94" s="1">
        <v>0</v>
      </c>
      <c r="F94" s="1">
        <v>8</v>
      </c>
      <c r="G94" s="1">
        <v>0</v>
      </c>
      <c r="H94" s="1">
        <v>33</v>
      </c>
      <c r="I94" s="1">
        <v>0</v>
      </c>
      <c r="J94" s="1">
        <v>0</v>
      </c>
      <c r="K94" s="1">
        <v>0</v>
      </c>
      <c r="L94" s="1"/>
      <c r="M94" s="1" t="str">
        <f>IFERROR(CHAR(HEX2DEC(Table1[[#This Row],[D1]])),"…")</f>
        <v>…</v>
      </c>
      <c r="N94" s="1" t="str">
        <f>IFERROR(CHAR(HEX2DEC(Table1[[#This Row],[D2]])),"…")</f>
        <v>…</v>
      </c>
      <c r="O94" s="1" t="str">
        <f>IFERROR(CHAR(HEX2DEC(Table1[[#This Row],[D3]])),"…")</f>
        <v>_x0008_</v>
      </c>
      <c r="P94" s="1" t="str">
        <f>IFERROR(CHAR(HEX2DEC(Table1[[#This Row],[D4]])),"…")</f>
        <v>…</v>
      </c>
      <c r="Q94" s="1" t="str">
        <f>IFERROR(CHAR(HEX2DEC(Table1[[#This Row],[D5]])),"…")</f>
        <v>3</v>
      </c>
      <c r="R94" s="1" t="str">
        <f>IFERROR(CHAR(HEX2DEC(Table1[[#This Row],[D6]])),"…")</f>
        <v>…</v>
      </c>
      <c r="S94" s="1" t="str">
        <f>IFERROR(CHAR(HEX2DEC(Table1[[#This Row],[D7]])),"…")</f>
        <v>…</v>
      </c>
      <c r="T94" s="1" t="str">
        <f>IFERROR(CHAR(HEX2DEC(Table1[[#This Row],[D8]])),"…")</f>
        <v>…</v>
      </c>
    </row>
    <row r="95" spans="1:20" x14ac:dyDescent="0.25">
      <c r="A95" s="1">
        <v>28.276</v>
      </c>
      <c r="B95" s="1">
        <v>401</v>
      </c>
      <c r="C95" s="1">
        <v>8</v>
      </c>
      <c r="D95" s="1" t="s">
        <v>1</v>
      </c>
      <c r="E95" s="1" t="s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/>
      <c r="M95" s="1" t="str">
        <f>IFERROR(CHAR(HEX2DEC(Table1[[#This Row],[D1]])),"…")</f>
        <v>:</v>
      </c>
      <c r="N95" s="1" t="str">
        <f>IFERROR(CHAR(HEX2DEC(Table1[[#This Row],[D2]])),"…")</f>
        <v>Ï</v>
      </c>
      <c r="O95" s="1" t="str">
        <f>IFERROR(CHAR(HEX2DEC(Table1[[#This Row],[D3]])),"…")</f>
        <v>…</v>
      </c>
      <c r="P95" s="1" t="str">
        <f>IFERROR(CHAR(HEX2DEC(Table1[[#This Row],[D4]])),"…")</f>
        <v>…</v>
      </c>
      <c r="Q95" s="1" t="str">
        <f>IFERROR(CHAR(HEX2DEC(Table1[[#This Row],[D5]])),"…")</f>
        <v>…</v>
      </c>
      <c r="R95" s="1" t="str">
        <f>IFERROR(CHAR(HEX2DEC(Table1[[#This Row],[D6]])),"…")</f>
        <v>…</v>
      </c>
      <c r="S95" s="1" t="str">
        <f>IFERROR(CHAR(HEX2DEC(Table1[[#This Row],[D7]])),"…")</f>
        <v>…</v>
      </c>
      <c r="T95" s="1" t="str">
        <f>IFERROR(CHAR(HEX2DEC(Table1[[#This Row],[D8]])),"…")</f>
        <v>…</v>
      </c>
    </row>
    <row r="96" spans="1:20" x14ac:dyDescent="0.25">
      <c r="A96" s="1">
        <v>28.329000000000001</v>
      </c>
      <c r="B96" s="1">
        <v>400</v>
      </c>
      <c r="C96" s="1">
        <v>8</v>
      </c>
      <c r="D96" s="1">
        <v>0</v>
      </c>
      <c r="E96" s="1">
        <v>0</v>
      </c>
      <c r="F96" s="1">
        <v>8</v>
      </c>
      <c r="G96" s="1">
        <v>0</v>
      </c>
      <c r="H96" s="1">
        <v>33</v>
      </c>
      <c r="I96" s="1">
        <v>0</v>
      </c>
      <c r="J96" s="1">
        <v>0</v>
      </c>
      <c r="K96" s="1">
        <v>0</v>
      </c>
      <c r="L96" s="1"/>
      <c r="M96" s="1" t="str">
        <f>IFERROR(CHAR(HEX2DEC(Table1[[#This Row],[D1]])),"…")</f>
        <v>…</v>
      </c>
      <c r="N96" s="1" t="str">
        <f>IFERROR(CHAR(HEX2DEC(Table1[[#This Row],[D2]])),"…")</f>
        <v>…</v>
      </c>
      <c r="O96" s="1" t="str">
        <f>IFERROR(CHAR(HEX2DEC(Table1[[#This Row],[D3]])),"…")</f>
        <v>_x0008_</v>
      </c>
      <c r="P96" s="1" t="str">
        <f>IFERROR(CHAR(HEX2DEC(Table1[[#This Row],[D4]])),"…")</f>
        <v>…</v>
      </c>
      <c r="Q96" s="1" t="str">
        <f>IFERROR(CHAR(HEX2DEC(Table1[[#This Row],[D5]])),"…")</f>
        <v>3</v>
      </c>
      <c r="R96" s="1" t="str">
        <f>IFERROR(CHAR(HEX2DEC(Table1[[#This Row],[D6]])),"…")</f>
        <v>…</v>
      </c>
      <c r="S96" s="1" t="str">
        <f>IFERROR(CHAR(HEX2DEC(Table1[[#This Row],[D7]])),"…")</f>
        <v>…</v>
      </c>
      <c r="T96" s="1" t="str">
        <f>IFERROR(CHAR(HEX2DEC(Table1[[#This Row],[D8]])),"…")</f>
        <v>…</v>
      </c>
    </row>
    <row r="97" spans="1:20" x14ac:dyDescent="0.25">
      <c r="A97" s="1">
        <v>28.382000000000001</v>
      </c>
      <c r="B97" s="1">
        <v>401</v>
      </c>
      <c r="C97" s="1">
        <v>8</v>
      </c>
      <c r="D97" s="1" t="s">
        <v>1</v>
      </c>
      <c r="E97" s="1" t="s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/>
      <c r="M97" s="1" t="str">
        <f>IFERROR(CHAR(HEX2DEC(Table1[[#This Row],[D1]])),"…")</f>
        <v>:</v>
      </c>
      <c r="N97" s="1" t="str">
        <f>IFERROR(CHAR(HEX2DEC(Table1[[#This Row],[D2]])),"…")</f>
        <v>Ï</v>
      </c>
      <c r="O97" s="1" t="str">
        <f>IFERROR(CHAR(HEX2DEC(Table1[[#This Row],[D3]])),"…")</f>
        <v>…</v>
      </c>
      <c r="P97" s="1" t="str">
        <f>IFERROR(CHAR(HEX2DEC(Table1[[#This Row],[D4]])),"…")</f>
        <v>…</v>
      </c>
      <c r="Q97" s="1" t="str">
        <f>IFERROR(CHAR(HEX2DEC(Table1[[#This Row],[D5]])),"…")</f>
        <v>…</v>
      </c>
      <c r="R97" s="1" t="str">
        <f>IFERROR(CHAR(HEX2DEC(Table1[[#This Row],[D6]])),"…")</f>
        <v>…</v>
      </c>
      <c r="S97" s="1" t="str">
        <f>IFERROR(CHAR(HEX2DEC(Table1[[#This Row],[D7]])),"…")</f>
        <v>…</v>
      </c>
      <c r="T97" s="1" t="str">
        <f>IFERROR(CHAR(HEX2DEC(Table1[[#This Row],[D8]])),"…")</f>
        <v>…</v>
      </c>
    </row>
    <row r="98" spans="1:20" x14ac:dyDescent="0.25">
      <c r="A98" s="1">
        <v>28.434999999999999</v>
      </c>
      <c r="B98" s="1">
        <v>400</v>
      </c>
      <c r="C98" s="1">
        <v>8</v>
      </c>
      <c r="D98" s="1">
        <v>0</v>
      </c>
      <c r="E98" s="1">
        <v>0</v>
      </c>
      <c r="F98" s="1">
        <v>8</v>
      </c>
      <c r="G98" s="1">
        <v>0</v>
      </c>
      <c r="H98" s="1">
        <v>33</v>
      </c>
      <c r="I98" s="1">
        <v>0</v>
      </c>
      <c r="J98" s="1">
        <v>0</v>
      </c>
      <c r="K98" s="1">
        <v>0</v>
      </c>
      <c r="L98" s="1"/>
      <c r="M98" s="1" t="str">
        <f>IFERROR(CHAR(HEX2DEC(Table1[[#This Row],[D1]])),"…")</f>
        <v>…</v>
      </c>
      <c r="N98" s="1" t="str">
        <f>IFERROR(CHAR(HEX2DEC(Table1[[#This Row],[D2]])),"…")</f>
        <v>…</v>
      </c>
      <c r="O98" s="1" t="str">
        <f>IFERROR(CHAR(HEX2DEC(Table1[[#This Row],[D3]])),"…")</f>
        <v>_x0008_</v>
      </c>
      <c r="P98" s="1" t="str">
        <f>IFERROR(CHAR(HEX2DEC(Table1[[#This Row],[D4]])),"…")</f>
        <v>…</v>
      </c>
      <c r="Q98" s="1" t="str">
        <f>IFERROR(CHAR(HEX2DEC(Table1[[#This Row],[D5]])),"…")</f>
        <v>3</v>
      </c>
      <c r="R98" s="1" t="str">
        <f>IFERROR(CHAR(HEX2DEC(Table1[[#This Row],[D6]])),"…")</f>
        <v>…</v>
      </c>
      <c r="S98" s="1" t="str">
        <f>IFERROR(CHAR(HEX2DEC(Table1[[#This Row],[D7]])),"…")</f>
        <v>…</v>
      </c>
      <c r="T98" s="1" t="str">
        <f>IFERROR(CHAR(HEX2DEC(Table1[[#This Row],[D8]])),"…")</f>
        <v>…</v>
      </c>
    </row>
    <row r="99" spans="1:20" x14ac:dyDescent="0.25">
      <c r="A99" s="1">
        <v>28.488</v>
      </c>
      <c r="B99" s="1">
        <v>401</v>
      </c>
      <c r="C99" s="1">
        <v>8</v>
      </c>
      <c r="D99" s="1" t="s">
        <v>1</v>
      </c>
      <c r="E99" s="1" t="s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/>
      <c r="M99" s="1" t="str">
        <f>IFERROR(CHAR(HEX2DEC(Table1[[#This Row],[D1]])),"…")</f>
        <v>:</v>
      </c>
      <c r="N99" s="1" t="str">
        <f>IFERROR(CHAR(HEX2DEC(Table1[[#This Row],[D2]])),"…")</f>
        <v>Ï</v>
      </c>
      <c r="O99" s="1" t="str">
        <f>IFERROR(CHAR(HEX2DEC(Table1[[#This Row],[D3]])),"…")</f>
        <v>…</v>
      </c>
      <c r="P99" s="1" t="str">
        <f>IFERROR(CHAR(HEX2DEC(Table1[[#This Row],[D4]])),"…")</f>
        <v>…</v>
      </c>
      <c r="Q99" s="1" t="str">
        <f>IFERROR(CHAR(HEX2DEC(Table1[[#This Row],[D5]])),"…")</f>
        <v>…</v>
      </c>
      <c r="R99" s="1" t="str">
        <f>IFERROR(CHAR(HEX2DEC(Table1[[#This Row],[D6]])),"…")</f>
        <v>…</v>
      </c>
      <c r="S99" s="1" t="str">
        <f>IFERROR(CHAR(HEX2DEC(Table1[[#This Row],[D7]])),"…")</f>
        <v>…</v>
      </c>
      <c r="T99" s="1" t="str">
        <f>IFERROR(CHAR(HEX2DEC(Table1[[#This Row],[D8]])),"…")</f>
        <v>…</v>
      </c>
    </row>
    <row r="100" spans="1:20" x14ac:dyDescent="0.25">
      <c r="A100" s="1">
        <v>28.541</v>
      </c>
      <c r="B100" s="1">
        <v>400</v>
      </c>
      <c r="C100" s="1">
        <v>8</v>
      </c>
      <c r="D100" s="1">
        <v>0</v>
      </c>
      <c r="E100" s="1">
        <v>0</v>
      </c>
      <c r="F100" s="1">
        <v>8</v>
      </c>
      <c r="G100" s="1">
        <v>0</v>
      </c>
      <c r="H100" s="1">
        <v>33</v>
      </c>
      <c r="I100" s="1">
        <v>0</v>
      </c>
      <c r="J100" s="1">
        <v>0</v>
      </c>
      <c r="K100" s="1">
        <v>0</v>
      </c>
      <c r="L100" s="1"/>
      <c r="M100" s="1" t="str">
        <f>IFERROR(CHAR(HEX2DEC(Table1[[#This Row],[D1]])),"…")</f>
        <v>…</v>
      </c>
      <c r="N100" s="1" t="str">
        <f>IFERROR(CHAR(HEX2DEC(Table1[[#This Row],[D2]])),"…")</f>
        <v>…</v>
      </c>
      <c r="O100" s="1" t="str">
        <f>IFERROR(CHAR(HEX2DEC(Table1[[#This Row],[D3]])),"…")</f>
        <v>_x0008_</v>
      </c>
      <c r="P100" s="1" t="str">
        <f>IFERROR(CHAR(HEX2DEC(Table1[[#This Row],[D4]])),"…")</f>
        <v>…</v>
      </c>
      <c r="Q100" s="1" t="str">
        <f>IFERROR(CHAR(HEX2DEC(Table1[[#This Row],[D5]])),"…")</f>
        <v>3</v>
      </c>
      <c r="R100" s="1" t="str">
        <f>IFERROR(CHAR(HEX2DEC(Table1[[#This Row],[D6]])),"…")</f>
        <v>…</v>
      </c>
      <c r="S100" s="1" t="str">
        <f>IFERROR(CHAR(HEX2DEC(Table1[[#This Row],[D7]])),"…")</f>
        <v>…</v>
      </c>
      <c r="T100" s="1" t="str">
        <f>IFERROR(CHAR(HEX2DEC(Table1[[#This Row],[D8]])),"…")</f>
        <v>…</v>
      </c>
    </row>
    <row r="101" spans="1:20" x14ac:dyDescent="0.25">
      <c r="A101" s="1">
        <v>28.594999999999999</v>
      </c>
      <c r="B101" s="1">
        <v>401</v>
      </c>
      <c r="C101" s="1">
        <v>8</v>
      </c>
      <c r="D101" s="1" t="s">
        <v>1</v>
      </c>
      <c r="E101" s="1" t="s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/>
      <c r="M101" s="1" t="str">
        <f>IFERROR(CHAR(HEX2DEC(Table1[[#This Row],[D1]])),"…")</f>
        <v>:</v>
      </c>
      <c r="N101" s="1" t="str">
        <f>IFERROR(CHAR(HEX2DEC(Table1[[#This Row],[D2]])),"…")</f>
        <v>Ï</v>
      </c>
      <c r="O101" s="1" t="str">
        <f>IFERROR(CHAR(HEX2DEC(Table1[[#This Row],[D3]])),"…")</f>
        <v>…</v>
      </c>
      <c r="P101" s="1" t="str">
        <f>IFERROR(CHAR(HEX2DEC(Table1[[#This Row],[D4]])),"…")</f>
        <v>…</v>
      </c>
      <c r="Q101" s="1" t="str">
        <f>IFERROR(CHAR(HEX2DEC(Table1[[#This Row],[D5]])),"…")</f>
        <v>…</v>
      </c>
      <c r="R101" s="1" t="str">
        <f>IFERROR(CHAR(HEX2DEC(Table1[[#This Row],[D6]])),"…")</f>
        <v>…</v>
      </c>
      <c r="S101" s="1" t="str">
        <f>IFERROR(CHAR(HEX2DEC(Table1[[#This Row],[D7]])),"…")</f>
        <v>…</v>
      </c>
      <c r="T101" s="1" t="str">
        <f>IFERROR(CHAR(HEX2DEC(Table1[[#This Row],[D8]])),"…")</f>
        <v>…</v>
      </c>
    </row>
    <row r="102" spans="1:20" x14ac:dyDescent="0.25">
      <c r="A102" s="1">
        <v>28.648</v>
      </c>
      <c r="B102" s="1">
        <v>400</v>
      </c>
      <c r="C102" s="1">
        <v>8</v>
      </c>
      <c r="D102" s="1">
        <v>0</v>
      </c>
      <c r="E102" s="1">
        <v>0</v>
      </c>
      <c r="F102" s="1">
        <v>8</v>
      </c>
      <c r="G102" s="1">
        <v>0</v>
      </c>
      <c r="H102" s="1">
        <v>33</v>
      </c>
      <c r="I102" s="1">
        <v>0</v>
      </c>
      <c r="J102" s="1">
        <v>0</v>
      </c>
      <c r="K102" s="1">
        <v>0</v>
      </c>
      <c r="L102" s="1"/>
      <c r="M102" s="1" t="str">
        <f>IFERROR(CHAR(HEX2DEC(Table1[[#This Row],[D1]])),"…")</f>
        <v>…</v>
      </c>
      <c r="N102" s="1" t="str">
        <f>IFERROR(CHAR(HEX2DEC(Table1[[#This Row],[D2]])),"…")</f>
        <v>…</v>
      </c>
      <c r="O102" s="1" t="str">
        <f>IFERROR(CHAR(HEX2DEC(Table1[[#This Row],[D3]])),"…")</f>
        <v>_x0008_</v>
      </c>
      <c r="P102" s="1" t="str">
        <f>IFERROR(CHAR(HEX2DEC(Table1[[#This Row],[D4]])),"…")</f>
        <v>…</v>
      </c>
      <c r="Q102" s="1" t="str">
        <f>IFERROR(CHAR(HEX2DEC(Table1[[#This Row],[D5]])),"…")</f>
        <v>3</v>
      </c>
      <c r="R102" s="1" t="str">
        <f>IFERROR(CHAR(HEX2DEC(Table1[[#This Row],[D6]])),"…")</f>
        <v>…</v>
      </c>
      <c r="S102" s="1" t="str">
        <f>IFERROR(CHAR(HEX2DEC(Table1[[#This Row],[D7]])),"…")</f>
        <v>…</v>
      </c>
      <c r="T102" s="1" t="str">
        <f>IFERROR(CHAR(HEX2DEC(Table1[[#This Row],[D8]])),"…")</f>
        <v>…</v>
      </c>
    </row>
    <row r="103" spans="1:20" x14ac:dyDescent="0.25">
      <c r="A103" s="1">
        <v>28.7</v>
      </c>
      <c r="B103" s="1">
        <v>401</v>
      </c>
      <c r="C103" s="1">
        <v>8</v>
      </c>
      <c r="D103" s="1" t="s">
        <v>1</v>
      </c>
      <c r="E103" s="1" t="s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/>
      <c r="M103" s="1" t="str">
        <f>IFERROR(CHAR(HEX2DEC(Table1[[#This Row],[D1]])),"…")</f>
        <v>:</v>
      </c>
      <c r="N103" s="1" t="str">
        <f>IFERROR(CHAR(HEX2DEC(Table1[[#This Row],[D2]])),"…")</f>
        <v>Ï</v>
      </c>
      <c r="O103" s="1" t="str">
        <f>IFERROR(CHAR(HEX2DEC(Table1[[#This Row],[D3]])),"…")</f>
        <v>…</v>
      </c>
      <c r="P103" s="1" t="str">
        <f>IFERROR(CHAR(HEX2DEC(Table1[[#This Row],[D4]])),"…")</f>
        <v>…</v>
      </c>
      <c r="Q103" s="1" t="str">
        <f>IFERROR(CHAR(HEX2DEC(Table1[[#This Row],[D5]])),"…")</f>
        <v>…</v>
      </c>
      <c r="R103" s="1" t="str">
        <f>IFERROR(CHAR(HEX2DEC(Table1[[#This Row],[D6]])),"…")</f>
        <v>…</v>
      </c>
      <c r="S103" s="1" t="str">
        <f>IFERROR(CHAR(HEX2DEC(Table1[[#This Row],[D7]])),"…")</f>
        <v>…</v>
      </c>
      <c r="T103" s="1" t="str">
        <f>IFERROR(CHAR(HEX2DEC(Table1[[#This Row],[D8]])),"…")</f>
        <v>…</v>
      </c>
    </row>
    <row r="104" spans="1:20" x14ac:dyDescent="0.25">
      <c r="A104" s="1">
        <v>28.753</v>
      </c>
      <c r="B104" s="1">
        <v>400</v>
      </c>
      <c r="C104" s="1">
        <v>8</v>
      </c>
      <c r="D104" s="1">
        <v>0</v>
      </c>
      <c r="E104" s="1">
        <v>0</v>
      </c>
      <c r="F104" s="1">
        <v>8</v>
      </c>
      <c r="G104" s="1">
        <v>0</v>
      </c>
      <c r="H104" s="1">
        <v>33</v>
      </c>
      <c r="I104" s="1">
        <v>0</v>
      </c>
      <c r="J104" s="1">
        <v>0</v>
      </c>
      <c r="K104" s="1">
        <v>0</v>
      </c>
      <c r="L104" s="1"/>
      <c r="M104" s="1" t="str">
        <f>IFERROR(CHAR(HEX2DEC(Table1[[#This Row],[D1]])),"…")</f>
        <v>…</v>
      </c>
      <c r="N104" s="1" t="str">
        <f>IFERROR(CHAR(HEX2DEC(Table1[[#This Row],[D2]])),"…")</f>
        <v>…</v>
      </c>
      <c r="O104" s="1" t="str">
        <f>IFERROR(CHAR(HEX2DEC(Table1[[#This Row],[D3]])),"…")</f>
        <v>_x0008_</v>
      </c>
      <c r="P104" s="1" t="str">
        <f>IFERROR(CHAR(HEX2DEC(Table1[[#This Row],[D4]])),"…")</f>
        <v>…</v>
      </c>
      <c r="Q104" s="1" t="str">
        <f>IFERROR(CHAR(HEX2DEC(Table1[[#This Row],[D5]])),"…")</f>
        <v>3</v>
      </c>
      <c r="R104" s="1" t="str">
        <f>IFERROR(CHAR(HEX2DEC(Table1[[#This Row],[D6]])),"…")</f>
        <v>…</v>
      </c>
      <c r="S104" s="1" t="str">
        <f>IFERROR(CHAR(HEX2DEC(Table1[[#This Row],[D7]])),"…")</f>
        <v>…</v>
      </c>
      <c r="T104" s="1" t="str">
        <f>IFERROR(CHAR(HEX2DEC(Table1[[#This Row],[D8]])),"…")</f>
        <v>…</v>
      </c>
    </row>
    <row r="105" spans="1:20" x14ac:dyDescent="0.25">
      <c r="A105" s="1">
        <v>28.806999999999999</v>
      </c>
      <c r="B105" s="1">
        <v>401</v>
      </c>
      <c r="C105" s="1">
        <v>8</v>
      </c>
      <c r="D105" s="1" t="s">
        <v>1</v>
      </c>
      <c r="E105" s="1" t="s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/>
      <c r="M105" s="1" t="str">
        <f>IFERROR(CHAR(HEX2DEC(Table1[[#This Row],[D1]])),"…")</f>
        <v>:</v>
      </c>
      <c r="N105" s="1" t="str">
        <f>IFERROR(CHAR(HEX2DEC(Table1[[#This Row],[D2]])),"…")</f>
        <v>Ï</v>
      </c>
      <c r="O105" s="1" t="str">
        <f>IFERROR(CHAR(HEX2DEC(Table1[[#This Row],[D3]])),"…")</f>
        <v>…</v>
      </c>
      <c r="P105" s="1" t="str">
        <f>IFERROR(CHAR(HEX2DEC(Table1[[#This Row],[D4]])),"…")</f>
        <v>…</v>
      </c>
      <c r="Q105" s="1" t="str">
        <f>IFERROR(CHAR(HEX2DEC(Table1[[#This Row],[D5]])),"…")</f>
        <v>…</v>
      </c>
      <c r="R105" s="1" t="str">
        <f>IFERROR(CHAR(HEX2DEC(Table1[[#This Row],[D6]])),"…")</f>
        <v>…</v>
      </c>
      <c r="S105" s="1" t="str">
        <f>IFERROR(CHAR(HEX2DEC(Table1[[#This Row],[D7]])),"…")</f>
        <v>…</v>
      </c>
      <c r="T105" s="1" t="str">
        <f>IFERROR(CHAR(HEX2DEC(Table1[[#This Row],[D8]])),"…")</f>
        <v>…</v>
      </c>
    </row>
    <row r="106" spans="1:20" x14ac:dyDescent="0.25">
      <c r="A106" s="1">
        <v>28.86</v>
      </c>
      <c r="B106" s="1">
        <v>400</v>
      </c>
      <c r="C106" s="1">
        <v>8</v>
      </c>
      <c r="D106" s="1">
        <v>0</v>
      </c>
      <c r="E106" s="1">
        <v>0</v>
      </c>
      <c r="F106" s="1">
        <v>8</v>
      </c>
      <c r="G106" s="1">
        <v>0</v>
      </c>
      <c r="H106" s="1">
        <v>33</v>
      </c>
      <c r="I106" s="1">
        <v>0</v>
      </c>
      <c r="J106" s="1">
        <v>0</v>
      </c>
      <c r="K106" s="1">
        <v>0</v>
      </c>
      <c r="L106" s="1"/>
      <c r="M106" s="1" t="str">
        <f>IFERROR(CHAR(HEX2DEC(Table1[[#This Row],[D1]])),"…")</f>
        <v>…</v>
      </c>
      <c r="N106" s="1" t="str">
        <f>IFERROR(CHAR(HEX2DEC(Table1[[#This Row],[D2]])),"…")</f>
        <v>…</v>
      </c>
      <c r="O106" s="1" t="str">
        <f>IFERROR(CHAR(HEX2DEC(Table1[[#This Row],[D3]])),"…")</f>
        <v>_x0008_</v>
      </c>
      <c r="P106" s="1" t="str">
        <f>IFERROR(CHAR(HEX2DEC(Table1[[#This Row],[D4]])),"…")</f>
        <v>…</v>
      </c>
      <c r="Q106" s="1" t="str">
        <f>IFERROR(CHAR(HEX2DEC(Table1[[#This Row],[D5]])),"…")</f>
        <v>3</v>
      </c>
      <c r="R106" s="1" t="str">
        <f>IFERROR(CHAR(HEX2DEC(Table1[[#This Row],[D6]])),"…")</f>
        <v>…</v>
      </c>
      <c r="S106" s="1" t="str">
        <f>IFERROR(CHAR(HEX2DEC(Table1[[#This Row],[D7]])),"…")</f>
        <v>…</v>
      </c>
      <c r="T106" s="1" t="str">
        <f>IFERROR(CHAR(HEX2DEC(Table1[[#This Row],[D8]])),"…")</f>
        <v>…</v>
      </c>
    </row>
    <row r="107" spans="1:20" x14ac:dyDescent="0.25">
      <c r="A107" s="1">
        <v>28.913</v>
      </c>
      <c r="B107" s="1">
        <v>401</v>
      </c>
      <c r="C107" s="1">
        <v>8</v>
      </c>
      <c r="D107" s="1" t="s">
        <v>1</v>
      </c>
      <c r="E107" s="1" t="s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/>
      <c r="M107" s="1" t="str">
        <f>IFERROR(CHAR(HEX2DEC(Table1[[#This Row],[D1]])),"…")</f>
        <v>:</v>
      </c>
      <c r="N107" s="1" t="str">
        <f>IFERROR(CHAR(HEX2DEC(Table1[[#This Row],[D2]])),"…")</f>
        <v>Ï</v>
      </c>
      <c r="O107" s="1" t="str">
        <f>IFERROR(CHAR(HEX2DEC(Table1[[#This Row],[D3]])),"…")</f>
        <v>…</v>
      </c>
      <c r="P107" s="1" t="str">
        <f>IFERROR(CHAR(HEX2DEC(Table1[[#This Row],[D4]])),"…")</f>
        <v>…</v>
      </c>
      <c r="Q107" s="1" t="str">
        <f>IFERROR(CHAR(HEX2DEC(Table1[[#This Row],[D5]])),"…")</f>
        <v>…</v>
      </c>
      <c r="R107" s="1" t="str">
        <f>IFERROR(CHAR(HEX2DEC(Table1[[#This Row],[D6]])),"…")</f>
        <v>…</v>
      </c>
      <c r="S107" s="1" t="str">
        <f>IFERROR(CHAR(HEX2DEC(Table1[[#This Row],[D7]])),"…")</f>
        <v>…</v>
      </c>
      <c r="T107" s="1" t="str">
        <f>IFERROR(CHAR(HEX2DEC(Table1[[#This Row],[D8]])),"…")</f>
        <v>…</v>
      </c>
    </row>
    <row r="108" spans="1:20" x14ac:dyDescent="0.25">
      <c r="A108" s="1">
        <v>28.966000000000001</v>
      </c>
      <c r="B108" s="1">
        <v>400</v>
      </c>
      <c r="C108" s="1">
        <v>8</v>
      </c>
      <c r="D108" s="1">
        <v>0</v>
      </c>
      <c r="E108" s="1">
        <v>0</v>
      </c>
      <c r="F108" s="1">
        <v>8</v>
      </c>
      <c r="G108" s="1">
        <v>0</v>
      </c>
      <c r="H108" s="1">
        <v>33</v>
      </c>
      <c r="I108" s="1">
        <v>0</v>
      </c>
      <c r="J108" s="1">
        <v>0</v>
      </c>
      <c r="K108" s="1">
        <v>0</v>
      </c>
      <c r="L108" s="1"/>
      <c r="M108" s="1" t="str">
        <f>IFERROR(CHAR(HEX2DEC(Table1[[#This Row],[D1]])),"…")</f>
        <v>…</v>
      </c>
      <c r="N108" s="1" t="str">
        <f>IFERROR(CHAR(HEX2DEC(Table1[[#This Row],[D2]])),"…")</f>
        <v>…</v>
      </c>
      <c r="O108" s="1" t="str">
        <f>IFERROR(CHAR(HEX2DEC(Table1[[#This Row],[D3]])),"…")</f>
        <v>_x0008_</v>
      </c>
      <c r="P108" s="1" t="str">
        <f>IFERROR(CHAR(HEX2DEC(Table1[[#This Row],[D4]])),"…")</f>
        <v>…</v>
      </c>
      <c r="Q108" s="1" t="str">
        <f>IFERROR(CHAR(HEX2DEC(Table1[[#This Row],[D5]])),"…")</f>
        <v>3</v>
      </c>
      <c r="R108" s="1" t="str">
        <f>IFERROR(CHAR(HEX2DEC(Table1[[#This Row],[D6]])),"…")</f>
        <v>…</v>
      </c>
      <c r="S108" s="1" t="str">
        <f>IFERROR(CHAR(HEX2DEC(Table1[[#This Row],[D7]])),"…")</f>
        <v>…</v>
      </c>
      <c r="T108" s="1" t="str">
        <f>IFERROR(CHAR(HEX2DEC(Table1[[#This Row],[D8]])),"…")</f>
        <v>…</v>
      </c>
    </row>
    <row r="109" spans="1:20" x14ac:dyDescent="0.25">
      <c r="A109" s="1">
        <v>29.018999999999998</v>
      </c>
      <c r="B109" s="1">
        <v>401</v>
      </c>
      <c r="C109" s="1">
        <v>8</v>
      </c>
      <c r="D109" s="1" t="s">
        <v>1</v>
      </c>
      <c r="E109" s="1" t="s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/>
      <c r="M109" s="1" t="str">
        <f>IFERROR(CHAR(HEX2DEC(Table1[[#This Row],[D1]])),"…")</f>
        <v>:</v>
      </c>
      <c r="N109" s="1" t="str">
        <f>IFERROR(CHAR(HEX2DEC(Table1[[#This Row],[D2]])),"…")</f>
        <v>Ï</v>
      </c>
      <c r="O109" s="1" t="str">
        <f>IFERROR(CHAR(HEX2DEC(Table1[[#This Row],[D3]])),"…")</f>
        <v>…</v>
      </c>
      <c r="P109" s="1" t="str">
        <f>IFERROR(CHAR(HEX2DEC(Table1[[#This Row],[D4]])),"…")</f>
        <v>…</v>
      </c>
      <c r="Q109" s="1" t="str">
        <f>IFERROR(CHAR(HEX2DEC(Table1[[#This Row],[D5]])),"…")</f>
        <v>…</v>
      </c>
      <c r="R109" s="1" t="str">
        <f>IFERROR(CHAR(HEX2DEC(Table1[[#This Row],[D6]])),"…")</f>
        <v>…</v>
      </c>
      <c r="S109" s="1" t="str">
        <f>IFERROR(CHAR(HEX2DEC(Table1[[#This Row],[D7]])),"…")</f>
        <v>…</v>
      </c>
      <c r="T109" s="1" t="str">
        <f>IFERROR(CHAR(HEX2DEC(Table1[[#This Row],[D8]])),"…")</f>
        <v>…</v>
      </c>
    </row>
    <row r="110" spans="1:20" x14ac:dyDescent="0.25">
      <c r="A110" s="1">
        <v>29.071999999999999</v>
      </c>
      <c r="B110" s="1">
        <v>400</v>
      </c>
      <c r="C110" s="1">
        <v>8</v>
      </c>
      <c r="D110" s="1">
        <v>0</v>
      </c>
      <c r="E110" s="1">
        <v>0</v>
      </c>
      <c r="F110" s="1">
        <v>8</v>
      </c>
      <c r="G110" s="1">
        <v>0</v>
      </c>
      <c r="H110" s="1">
        <v>33</v>
      </c>
      <c r="I110" s="1">
        <v>0</v>
      </c>
      <c r="J110" s="1">
        <v>0</v>
      </c>
      <c r="K110" s="1">
        <v>0</v>
      </c>
      <c r="L110" s="1"/>
      <c r="M110" s="1" t="str">
        <f>IFERROR(CHAR(HEX2DEC(Table1[[#This Row],[D1]])),"…")</f>
        <v>…</v>
      </c>
      <c r="N110" s="1" t="str">
        <f>IFERROR(CHAR(HEX2DEC(Table1[[#This Row],[D2]])),"…")</f>
        <v>…</v>
      </c>
      <c r="O110" s="1" t="str">
        <f>IFERROR(CHAR(HEX2DEC(Table1[[#This Row],[D3]])),"…")</f>
        <v>_x0008_</v>
      </c>
      <c r="P110" s="1" t="str">
        <f>IFERROR(CHAR(HEX2DEC(Table1[[#This Row],[D4]])),"…")</f>
        <v>…</v>
      </c>
      <c r="Q110" s="1" t="str">
        <f>IFERROR(CHAR(HEX2DEC(Table1[[#This Row],[D5]])),"…")</f>
        <v>3</v>
      </c>
      <c r="R110" s="1" t="str">
        <f>IFERROR(CHAR(HEX2DEC(Table1[[#This Row],[D6]])),"…")</f>
        <v>…</v>
      </c>
      <c r="S110" s="1" t="str">
        <f>IFERROR(CHAR(HEX2DEC(Table1[[#This Row],[D7]])),"…")</f>
        <v>…</v>
      </c>
      <c r="T110" s="1" t="str">
        <f>IFERROR(CHAR(HEX2DEC(Table1[[#This Row],[D8]])),"…")</f>
        <v>…</v>
      </c>
    </row>
    <row r="111" spans="1:20" x14ac:dyDescent="0.25">
      <c r="A111" s="1">
        <v>29.125</v>
      </c>
      <c r="B111" s="1">
        <v>401</v>
      </c>
      <c r="C111" s="1">
        <v>8</v>
      </c>
      <c r="D111" s="1" t="s">
        <v>1</v>
      </c>
      <c r="E111" s="1" t="s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/>
      <c r="M111" s="1" t="str">
        <f>IFERROR(CHAR(HEX2DEC(Table1[[#This Row],[D1]])),"…")</f>
        <v>:</v>
      </c>
      <c r="N111" s="1" t="str">
        <f>IFERROR(CHAR(HEX2DEC(Table1[[#This Row],[D2]])),"…")</f>
        <v>Ï</v>
      </c>
      <c r="O111" s="1" t="str">
        <f>IFERROR(CHAR(HEX2DEC(Table1[[#This Row],[D3]])),"…")</f>
        <v>…</v>
      </c>
      <c r="P111" s="1" t="str">
        <f>IFERROR(CHAR(HEX2DEC(Table1[[#This Row],[D4]])),"…")</f>
        <v>…</v>
      </c>
      <c r="Q111" s="1" t="str">
        <f>IFERROR(CHAR(HEX2DEC(Table1[[#This Row],[D5]])),"…")</f>
        <v>…</v>
      </c>
      <c r="R111" s="1" t="str">
        <f>IFERROR(CHAR(HEX2DEC(Table1[[#This Row],[D6]])),"…")</f>
        <v>…</v>
      </c>
      <c r="S111" s="1" t="str">
        <f>IFERROR(CHAR(HEX2DEC(Table1[[#This Row],[D7]])),"…")</f>
        <v>…</v>
      </c>
      <c r="T111" s="1" t="str">
        <f>IFERROR(CHAR(HEX2DEC(Table1[[#This Row],[D8]])),"…")</f>
        <v>…</v>
      </c>
    </row>
    <row r="112" spans="1:20" x14ac:dyDescent="0.25">
      <c r="A112" s="1">
        <v>29.178000000000001</v>
      </c>
      <c r="B112" s="1">
        <v>400</v>
      </c>
      <c r="C112" s="1">
        <v>8</v>
      </c>
      <c r="D112" s="1">
        <v>0</v>
      </c>
      <c r="E112" s="1">
        <v>0</v>
      </c>
      <c r="F112" s="1">
        <v>8</v>
      </c>
      <c r="G112" s="1">
        <v>0</v>
      </c>
      <c r="H112" s="1">
        <v>33</v>
      </c>
      <c r="I112" s="1">
        <v>0</v>
      </c>
      <c r="J112" s="1">
        <v>0</v>
      </c>
      <c r="K112" s="1">
        <v>0</v>
      </c>
      <c r="L112" s="1"/>
      <c r="M112" s="1" t="str">
        <f>IFERROR(CHAR(HEX2DEC(Table1[[#This Row],[D1]])),"…")</f>
        <v>…</v>
      </c>
      <c r="N112" s="1" t="str">
        <f>IFERROR(CHAR(HEX2DEC(Table1[[#This Row],[D2]])),"…")</f>
        <v>…</v>
      </c>
      <c r="O112" s="1" t="str">
        <f>IFERROR(CHAR(HEX2DEC(Table1[[#This Row],[D3]])),"…")</f>
        <v>_x0008_</v>
      </c>
      <c r="P112" s="1" t="str">
        <f>IFERROR(CHAR(HEX2DEC(Table1[[#This Row],[D4]])),"…")</f>
        <v>…</v>
      </c>
      <c r="Q112" s="1" t="str">
        <f>IFERROR(CHAR(HEX2DEC(Table1[[#This Row],[D5]])),"…")</f>
        <v>3</v>
      </c>
      <c r="R112" s="1" t="str">
        <f>IFERROR(CHAR(HEX2DEC(Table1[[#This Row],[D6]])),"…")</f>
        <v>…</v>
      </c>
      <c r="S112" s="1" t="str">
        <f>IFERROR(CHAR(HEX2DEC(Table1[[#This Row],[D7]])),"…")</f>
        <v>…</v>
      </c>
      <c r="T112" s="1" t="str">
        <f>IFERROR(CHAR(HEX2DEC(Table1[[#This Row],[D8]])),"…")</f>
        <v>…</v>
      </c>
    </row>
    <row r="113" spans="1:20" x14ac:dyDescent="0.25">
      <c r="A113" s="1">
        <v>29.231999999999999</v>
      </c>
      <c r="B113" s="1">
        <v>401</v>
      </c>
      <c r="C113" s="1">
        <v>8</v>
      </c>
      <c r="D113" s="1" t="s">
        <v>1</v>
      </c>
      <c r="E113" s="1" t="s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/>
      <c r="M113" s="1" t="str">
        <f>IFERROR(CHAR(HEX2DEC(Table1[[#This Row],[D1]])),"…")</f>
        <v>:</v>
      </c>
      <c r="N113" s="1" t="str">
        <f>IFERROR(CHAR(HEX2DEC(Table1[[#This Row],[D2]])),"…")</f>
        <v>Ï</v>
      </c>
      <c r="O113" s="1" t="str">
        <f>IFERROR(CHAR(HEX2DEC(Table1[[#This Row],[D3]])),"…")</f>
        <v>…</v>
      </c>
      <c r="P113" s="1" t="str">
        <f>IFERROR(CHAR(HEX2DEC(Table1[[#This Row],[D4]])),"…")</f>
        <v>…</v>
      </c>
      <c r="Q113" s="1" t="str">
        <f>IFERROR(CHAR(HEX2DEC(Table1[[#This Row],[D5]])),"…")</f>
        <v>…</v>
      </c>
      <c r="R113" s="1" t="str">
        <f>IFERROR(CHAR(HEX2DEC(Table1[[#This Row],[D6]])),"…")</f>
        <v>…</v>
      </c>
      <c r="S113" s="1" t="str">
        <f>IFERROR(CHAR(HEX2DEC(Table1[[#This Row],[D7]])),"…")</f>
        <v>…</v>
      </c>
      <c r="T113" s="1" t="str">
        <f>IFERROR(CHAR(HEX2DEC(Table1[[#This Row],[D8]])),"…")</f>
        <v>…</v>
      </c>
    </row>
    <row r="114" spans="1:20" x14ac:dyDescent="0.25">
      <c r="A114" s="1">
        <v>29.285</v>
      </c>
      <c r="B114" s="1">
        <v>400</v>
      </c>
      <c r="C114" s="1">
        <v>8</v>
      </c>
      <c r="D114" s="1">
        <v>0</v>
      </c>
      <c r="E114" s="1">
        <v>0</v>
      </c>
      <c r="F114" s="1">
        <v>8</v>
      </c>
      <c r="G114" s="1">
        <v>0</v>
      </c>
      <c r="H114" s="1">
        <v>33</v>
      </c>
      <c r="I114" s="1">
        <v>0</v>
      </c>
      <c r="J114" s="1">
        <v>0</v>
      </c>
      <c r="K114" s="1">
        <v>0</v>
      </c>
      <c r="L114" s="1"/>
      <c r="M114" s="1" t="str">
        <f>IFERROR(CHAR(HEX2DEC(Table1[[#This Row],[D1]])),"…")</f>
        <v>…</v>
      </c>
      <c r="N114" s="1" t="str">
        <f>IFERROR(CHAR(HEX2DEC(Table1[[#This Row],[D2]])),"…")</f>
        <v>…</v>
      </c>
      <c r="O114" s="1" t="str">
        <f>IFERROR(CHAR(HEX2DEC(Table1[[#This Row],[D3]])),"…")</f>
        <v>_x0008_</v>
      </c>
      <c r="P114" s="1" t="str">
        <f>IFERROR(CHAR(HEX2DEC(Table1[[#This Row],[D4]])),"…")</f>
        <v>…</v>
      </c>
      <c r="Q114" s="1" t="str">
        <f>IFERROR(CHAR(HEX2DEC(Table1[[#This Row],[D5]])),"…")</f>
        <v>3</v>
      </c>
      <c r="R114" s="1" t="str">
        <f>IFERROR(CHAR(HEX2DEC(Table1[[#This Row],[D6]])),"…")</f>
        <v>…</v>
      </c>
      <c r="S114" s="1" t="str">
        <f>IFERROR(CHAR(HEX2DEC(Table1[[#This Row],[D7]])),"…")</f>
        <v>…</v>
      </c>
      <c r="T114" s="1" t="str">
        <f>IFERROR(CHAR(HEX2DEC(Table1[[#This Row],[D8]])),"…")</f>
        <v>…</v>
      </c>
    </row>
    <row r="115" spans="1:20" x14ac:dyDescent="0.25">
      <c r="A115" s="1">
        <v>29.338000000000001</v>
      </c>
      <c r="B115" s="1">
        <v>401</v>
      </c>
      <c r="C115" s="1">
        <v>8</v>
      </c>
      <c r="D115" s="1" t="s">
        <v>1</v>
      </c>
      <c r="E115" s="1" t="s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/>
      <c r="M115" s="1" t="str">
        <f>IFERROR(CHAR(HEX2DEC(Table1[[#This Row],[D1]])),"…")</f>
        <v>:</v>
      </c>
      <c r="N115" s="1" t="str">
        <f>IFERROR(CHAR(HEX2DEC(Table1[[#This Row],[D2]])),"…")</f>
        <v>Ï</v>
      </c>
      <c r="O115" s="1" t="str">
        <f>IFERROR(CHAR(HEX2DEC(Table1[[#This Row],[D3]])),"…")</f>
        <v>…</v>
      </c>
      <c r="P115" s="1" t="str">
        <f>IFERROR(CHAR(HEX2DEC(Table1[[#This Row],[D4]])),"…")</f>
        <v>…</v>
      </c>
      <c r="Q115" s="1" t="str">
        <f>IFERROR(CHAR(HEX2DEC(Table1[[#This Row],[D5]])),"…")</f>
        <v>…</v>
      </c>
      <c r="R115" s="1" t="str">
        <f>IFERROR(CHAR(HEX2DEC(Table1[[#This Row],[D6]])),"…")</f>
        <v>…</v>
      </c>
      <c r="S115" s="1" t="str">
        <f>IFERROR(CHAR(HEX2DEC(Table1[[#This Row],[D7]])),"…")</f>
        <v>…</v>
      </c>
      <c r="T115" s="1" t="str">
        <f>IFERROR(CHAR(HEX2DEC(Table1[[#This Row],[D8]])),"…")</f>
        <v>…</v>
      </c>
    </row>
    <row r="116" spans="1:20" x14ac:dyDescent="0.25">
      <c r="A116" s="1">
        <v>29.390999999999998</v>
      </c>
      <c r="B116" s="1">
        <v>400</v>
      </c>
      <c r="C116" s="1">
        <v>8</v>
      </c>
      <c r="D116" s="1">
        <v>0</v>
      </c>
      <c r="E116" s="1">
        <v>0</v>
      </c>
      <c r="F116" s="1">
        <v>8</v>
      </c>
      <c r="G116" s="1">
        <v>0</v>
      </c>
      <c r="H116" s="1">
        <v>33</v>
      </c>
      <c r="I116" s="1">
        <v>0</v>
      </c>
      <c r="J116" s="1">
        <v>0</v>
      </c>
      <c r="K116" s="1">
        <v>0</v>
      </c>
      <c r="L116" s="1"/>
      <c r="M116" s="1" t="str">
        <f>IFERROR(CHAR(HEX2DEC(Table1[[#This Row],[D1]])),"…")</f>
        <v>…</v>
      </c>
      <c r="N116" s="1" t="str">
        <f>IFERROR(CHAR(HEX2DEC(Table1[[#This Row],[D2]])),"…")</f>
        <v>…</v>
      </c>
      <c r="O116" s="1" t="str">
        <f>IFERROR(CHAR(HEX2DEC(Table1[[#This Row],[D3]])),"…")</f>
        <v>_x0008_</v>
      </c>
      <c r="P116" s="1" t="str">
        <f>IFERROR(CHAR(HEX2DEC(Table1[[#This Row],[D4]])),"…")</f>
        <v>…</v>
      </c>
      <c r="Q116" s="1" t="str">
        <f>IFERROR(CHAR(HEX2DEC(Table1[[#This Row],[D5]])),"…")</f>
        <v>3</v>
      </c>
      <c r="R116" s="1" t="str">
        <f>IFERROR(CHAR(HEX2DEC(Table1[[#This Row],[D6]])),"…")</f>
        <v>…</v>
      </c>
      <c r="S116" s="1" t="str">
        <f>IFERROR(CHAR(HEX2DEC(Table1[[#This Row],[D7]])),"…")</f>
        <v>…</v>
      </c>
      <c r="T116" s="1" t="str">
        <f>IFERROR(CHAR(HEX2DEC(Table1[[#This Row],[D8]])),"…")</f>
        <v>…</v>
      </c>
    </row>
    <row r="117" spans="1:20" x14ac:dyDescent="0.25">
      <c r="A117" s="1">
        <v>29.443999999999999</v>
      </c>
      <c r="B117" s="1">
        <v>401</v>
      </c>
      <c r="C117" s="1">
        <v>8</v>
      </c>
      <c r="D117" s="1" t="s">
        <v>1</v>
      </c>
      <c r="E117" s="1" t="s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/>
      <c r="M117" s="1" t="str">
        <f>IFERROR(CHAR(HEX2DEC(Table1[[#This Row],[D1]])),"…")</f>
        <v>:</v>
      </c>
      <c r="N117" s="1" t="str">
        <f>IFERROR(CHAR(HEX2DEC(Table1[[#This Row],[D2]])),"…")</f>
        <v>Ï</v>
      </c>
      <c r="O117" s="1" t="str">
        <f>IFERROR(CHAR(HEX2DEC(Table1[[#This Row],[D3]])),"…")</f>
        <v>…</v>
      </c>
      <c r="P117" s="1" t="str">
        <f>IFERROR(CHAR(HEX2DEC(Table1[[#This Row],[D4]])),"…")</f>
        <v>…</v>
      </c>
      <c r="Q117" s="1" t="str">
        <f>IFERROR(CHAR(HEX2DEC(Table1[[#This Row],[D5]])),"…")</f>
        <v>…</v>
      </c>
      <c r="R117" s="1" t="str">
        <f>IFERROR(CHAR(HEX2DEC(Table1[[#This Row],[D6]])),"…")</f>
        <v>…</v>
      </c>
      <c r="S117" s="1" t="str">
        <f>IFERROR(CHAR(HEX2DEC(Table1[[#This Row],[D7]])),"…")</f>
        <v>…</v>
      </c>
      <c r="T117" s="1" t="str">
        <f>IFERROR(CHAR(HEX2DEC(Table1[[#This Row],[D8]])),"…")</f>
        <v>…</v>
      </c>
    </row>
    <row r="118" spans="1:20" x14ac:dyDescent="0.25">
      <c r="A118" s="1">
        <v>29.497</v>
      </c>
      <c r="B118" s="1">
        <v>400</v>
      </c>
      <c r="C118" s="1">
        <v>8</v>
      </c>
      <c r="D118" s="1">
        <v>0</v>
      </c>
      <c r="E118" s="1">
        <v>0</v>
      </c>
      <c r="F118" s="1">
        <v>8</v>
      </c>
      <c r="G118" s="1">
        <v>0</v>
      </c>
      <c r="H118" s="1">
        <v>33</v>
      </c>
      <c r="I118" s="1">
        <v>0</v>
      </c>
      <c r="J118" s="1">
        <v>0</v>
      </c>
      <c r="K118" s="1">
        <v>0</v>
      </c>
      <c r="L118" s="1"/>
      <c r="M118" s="1" t="str">
        <f>IFERROR(CHAR(HEX2DEC(Table1[[#This Row],[D1]])),"…")</f>
        <v>…</v>
      </c>
      <c r="N118" s="1" t="str">
        <f>IFERROR(CHAR(HEX2DEC(Table1[[#This Row],[D2]])),"…")</f>
        <v>…</v>
      </c>
      <c r="O118" s="1" t="str">
        <f>IFERROR(CHAR(HEX2DEC(Table1[[#This Row],[D3]])),"…")</f>
        <v>_x0008_</v>
      </c>
      <c r="P118" s="1" t="str">
        <f>IFERROR(CHAR(HEX2DEC(Table1[[#This Row],[D4]])),"…")</f>
        <v>…</v>
      </c>
      <c r="Q118" s="1" t="str">
        <f>IFERROR(CHAR(HEX2DEC(Table1[[#This Row],[D5]])),"…")</f>
        <v>3</v>
      </c>
      <c r="R118" s="1" t="str">
        <f>IFERROR(CHAR(HEX2DEC(Table1[[#This Row],[D6]])),"…")</f>
        <v>…</v>
      </c>
      <c r="S118" s="1" t="str">
        <f>IFERROR(CHAR(HEX2DEC(Table1[[#This Row],[D7]])),"…")</f>
        <v>…</v>
      </c>
      <c r="T118" s="1" t="str">
        <f>IFERROR(CHAR(HEX2DEC(Table1[[#This Row],[D8]])),"…")</f>
        <v>…</v>
      </c>
    </row>
    <row r="119" spans="1:20" x14ac:dyDescent="0.25">
      <c r="A119" s="1">
        <v>29.55</v>
      </c>
      <c r="B119" s="1">
        <v>401</v>
      </c>
      <c r="C119" s="1">
        <v>8</v>
      </c>
      <c r="D119" s="1" t="s">
        <v>1</v>
      </c>
      <c r="E119" s="1" t="s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/>
      <c r="M119" s="1" t="str">
        <f>IFERROR(CHAR(HEX2DEC(Table1[[#This Row],[D1]])),"…")</f>
        <v>:</v>
      </c>
      <c r="N119" s="1" t="str">
        <f>IFERROR(CHAR(HEX2DEC(Table1[[#This Row],[D2]])),"…")</f>
        <v>Ï</v>
      </c>
      <c r="O119" s="1" t="str">
        <f>IFERROR(CHAR(HEX2DEC(Table1[[#This Row],[D3]])),"…")</f>
        <v>…</v>
      </c>
      <c r="P119" s="1" t="str">
        <f>IFERROR(CHAR(HEX2DEC(Table1[[#This Row],[D4]])),"…")</f>
        <v>…</v>
      </c>
      <c r="Q119" s="1" t="str">
        <f>IFERROR(CHAR(HEX2DEC(Table1[[#This Row],[D5]])),"…")</f>
        <v>…</v>
      </c>
      <c r="R119" s="1" t="str">
        <f>IFERROR(CHAR(HEX2DEC(Table1[[#This Row],[D6]])),"…")</f>
        <v>…</v>
      </c>
      <c r="S119" s="1" t="str">
        <f>IFERROR(CHAR(HEX2DEC(Table1[[#This Row],[D7]])),"…")</f>
        <v>…</v>
      </c>
      <c r="T119" s="1" t="str">
        <f>IFERROR(CHAR(HEX2DEC(Table1[[#This Row],[D8]])),"…")</f>
        <v>…</v>
      </c>
    </row>
    <row r="120" spans="1:20" x14ac:dyDescent="0.25">
      <c r="A120" s="1">
        <v>29.603000000000002</v>
      </c>
      <c r="B120" s="1">
        <v>400</v>
      </c>
      <c r="C120" s="1">
        <v>8</v>
      </c>
      <c r="D120" s="1">
        <v>0</v>
      </c>
      <c r="E120" s="1">
        <v>0</v>
      </c>
      <c r="F120" s="1">
        <v>8</v>
      </c>
      <c r="G120" s="1">
        <v>0</v>
      </c>
      <c r="H120" s="1">
        <v>33</v>
      </c>
      <c r="I120" s="1">
        <v>0</v>
      </c>
      <c r="J120" s="1">
        <v>0</v>
      </c>
      <c r="K120" s="1">
        <v>0</v>
      </c>
      <c r="L120" s="1"/>
      <c r="M120" s="1" t="str">
        <f>IFERROR(CHAR(HEX2DEC(Table1[[#This Row],[D1]])),"…")</f>
        <v>…</v>
      </c>
      <c r="N120" s="1" t="str">
        <f>IFERROR(CHAR(HEX2DEC(Table1[[#This Row],[D2]])),"…")</f>
        <v>…</v>
      </c>
      <c r="O120" s="1" t="str">
        <f>IFERROR(CHAR(HEX2DEC(Table1[[#This Row],[D3]])),"…")</f>
        <v>_x0008_</v>
      </c>
      <c r="P120" s="1" t="str">
        <f>IFERROR(CHAR(HEX2DEC(Table1[[#This Row],[D4]])),"…")</f>
        <v>…</v>
      </c>
      <c r="Q120" s="1" t="str">
        <f>IFERROR(CHAR(HEX2DEC(Table1[[#This Row],[D5]])),"…")</f>
        <v>3</v>
      </c>
      <c r="R120" s="1" t="str">
        <f>IFERROR(CHAR(HEX2DEC(Table1[[#This Row],[D6]])),"…")</f>
        <v>…</v>
      </c>
      <c r="S120" s="1" t="str">
        <f>IFERROR(CHAR(HEX2DEC(Table1[[#This Row],[D7]])),"…")</f>
        <v>…</v>
      </c>
      <c r="T120" s="1" t="str">
        <f>IFERROR(CHAR(HEX2DEC(Table1[[#This Row],[D8]])),"…")</f>
        <v>…</v>
      </c>
    </row>
    <row r="121" spans="1:20" x14ac:dyDescent="0.25">
      <c r="A121" s="1">
        <v>29.657</v>
      </c>
      <c r="B121" s="1">
        <v>401</v>
      </c>
      <c r="C121" s="1">
        <v>8</v>
      </c>
      <c r="D121" s="1" t="s">
        <v>1</v>
      </c>
      <c r="E121" s="1" t="s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/>
      <c r="M121" s="1" t="str">
        <f>IFERROR(CHAR(HEX2DEC(Table1[[#This Row],[D1]])),"…")</f>
        <v>:</v>
      </c>
      <c r="N121" s="1" t="str">
        <f>IFERROR(CHAR(HEX2DEC(Table1[[#This Row],[D2]])),"…")</f>
        <v>Ï</v>
      </c>
      <c r="O121" s="1" t="str">
        <f>IFERROR(CHAR(HEX2DEC(Table1[[#This Row],[D3]])),"…")</f>
        <v>…</v>
      </c>
      <c r="P121" s="1" t="str">
        <f>IFERROR(CHAR(HEX2DEC(Table1[[#This Row],[D4]])),"…")</f>
        <v>…</v>
      </c>
      <c r="Q121" s="1" t="str">
        <f>IFERROR(CHAR(HEX2DEC(Table1[[#This Row],[D5]])),"…")</f>
        <v>…</v>
      </c>
      <c r="R121" s="1" t="str">
        <f>IFERROR(CHAR(HEX2DEC(Table1[[#This Row],[D6]])),"…")</f>
        <v>…</v>
      </c>
      <c r="S121" s="1" t="str">
        <f>IFERROR(CHAR(HEX2DEC(Table1[[#This Row],[D7]])),"…")</f>
        <v>…</v>
      </c>
      <c r="T121" s="1" t="str">
        <f>IFERROR(CHAR(HEX2DEC(Table1[[#This Row],[D8]])),"…")</f>
        <v>…</v>
      </c>
    </row>
    <row r="122" spans="1:20" x14ac:dyDescent="0.25">
      <c r="A122" s="1">
        <v>29.71</v>
      </c>
      <c r="B122" s="1">
        <v>400</v>
      </c>
      <c r="C122" s="1">
        <v>8</v>
      </c>
      <c r="D122" s="1">
        <v>0</v>
      </c>
      <c r="E122" s="1">
        <v>0</v>
      </c>
      <c r="F122" s="1">
        <v>8</v>
      </c>
      <c r="G122" s="1">
        <v>0</v>
      </c>
      <c r="H122" s="1">
        <v>33</v>
      </c>
      <c r="I122" s="1">
        <v>0</v>
      </c>
      <c r="J122" s="1">
        <v>0</v>
      </c>
      <c r="K122" s="1">
        <v>0</v>
      </c>
      <c r="L122" s="1"/>
      <c r="M122" s="1" t="str">
        <f>IFERROR(CHAR(HEX2DEC(Table1[[#This Row],[D1]])),"…")</f>
        <v>…</v>
      </c>
      <c r="N122" s="1" t="str">
        <f>IFERROR(CHAR(HEX2DEC(Table1[[#This Row],[D2]])),"…")</f>
        <v>…</v>
      </c>
      <c r="O122" s="1" t="str">
        <f>IFERROR(CHAR(HEX2DEC(Table1[[#This Row],[D3]])),"…")</f>
        <v>_x0008_</v>
      </c>
      <c r="P122" s="1" t="str">
        <f>IFERROR(CHAR(HEX2DEC(Table1[[#This Row],[D4]])),"…")</f>
        <v>…</v>
      </c>
      <c r="Q122" s="1" t="str">
        <f>IFERROR(CHAR(HEX2DEC(Table1[[#This Row],[D5]])),"…")</f>
        <v>3</v>
      </c>
      <c r="R122" s="1" t="str">
        <f>IFERROR(CHAR(HEX2DEC(Table1[[#This Row],[D6]])),"…")</f>
        <v>…</v>
      </c>
      <c r="S122" s="1" t="str">
        <f>IFERROR(CHAR(HEX2DEC(Table1[[#This Row],[D7]])),"…")</f>
        <v>…</v>
      </c>
      <c r="T122" s="1" t="str">
        <f>IFERROR(CHAR(HEX2DEC(Table1[[#This Row],[D8]])),"…")</f>
        <v>…</v>
      </c>
    </row>
    <row r="123" spans="1:20" x14ac:dyDescent="0.25">
      <c r="A123" s="1">
        <v>29.762</v>
      </c>
      <c r="B123" s="1">
        <v>401</v>
      </c>
      <c r="C123" s="1">
        <v>8</v>
      </c>
      <c r="D123" s="1" t="s">
        <v>1</v>
      </c>
      <c r="E123" s="1" t="s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/>
      <c r="M123" s="1" t="str">
        <f>IFERROR(CHAR(HEX2DEC(Table1[[#This Row],[D1]])),"…")</f>
        <v>:</v>
      </c>
      <c r="N123" s="1" t="str">
        <f>IFERROR(CHAR(HEX2DEC(Table1[[#This Row],[D2]])),"…")</f>
        <v>Ï</v>
      </c>
      <c r="O123" s="1" t="str">
        <f>IFERROR(CHAR(HEX2DEC(Table1[[#This Row],[D3]])),"…")</f>
        <v>…</v>
      </c>
      <c r="P123" s="1" t="str">
        <f>IFERROR(CHAR(HEX2DEC(Table1[[#This Row],[D4]])),"…")</f>
        <v>…</v>
      </c>
      <c r="Q123" s="1" t="str">
        <f>IFERROR(CHAR(HEX2DEC(Table1[[#This Row],[D5]])),"…")</f>
        <v>…</v>
      </c>
      <c r="R123" s="1" t="str">
        <f>IFERROR(CHAR(HEX2DEC(Table1[[#This Row],[D6]])),"…")</f>
        <v>…</v>
      </c>
      <c r="S123" s="1" t="str">
        <f>IFERROR(CHAR(HEX2DEC(Table1[[#This Row],[D7]])),"…")</f>
        <v>…</v>
      </c>
      <c r="T123" s="1" t="str">
        <f>IFERROR(CHAR(HEX2DEC(Table1[[#This Row],[D8]])),"…")</f>
        <v>…</v>
      </c>
    </row>
    <row r="124" spans="1:20" x14ac:dyDescent="0.25">
      <c r="A124" s="1">
        <v>29.815000000000001</v>
      </c>
      <c r="B124" s="1">
        <v>400</v>
      </c>
      <c r="C124" s="1">
        <v>8</v>
      </c>
      <c r="D124" s="1">
        <v>0</v>
      </c>
      <c r="E124" s="1">
        <v>0</v>
      </c>
      <c r="F124" s="1">
        <v>8</v>
      </c>
      <c r="G124" s="1">
        <v>0</v>
      </c>
      <c r="H124" s="1">
        <v>33</v>
      </c>
      <c r="I124" s="1">
        <v>0</v>
      </c>
      <c r="J124" s="1">
        <v>0</v>
      </c>
      <c r="K124" s="1">
        <v>0</v>
      </c>
      <c r="L124" s="1"/>
      <c r="M124" s="1" t="str">
        <f>IFERROR(CHAR(HEX2DEC(Table1[[#This Row],[D1]])),"…")</f>
        <v>…</v>
      </c>
      <c r="N124" s="1" t="str">
        <f>IFERROR(CHAR(HEX2DEC(Table1[[#This Row],[D2]])),"…")</f>
        <v>…</v>
      </c>
      <c r="O124" s="1" t="str">
        <f>IFERROR(CHAR(HEX2DEC(Table1[[#This Row],[D3]])),"…")</f>
        <v>_x0008_</v>
      </c>
      <c r="P124" s="1" t="str">
        <f>IFERROR(CHAR(HEX2DEC(Table1[[#This Row],[D4]])),"…")</f>
        <v>…</v>
      </c>
      <c r="Q124" s="1" t="str">
        <f>IFERROR(CHAR(HEX2DEC(Table1[[#This Row],[D5]])),"…")</f>
        <v>3</v>
      </c>
      <c r="R124" s="1" t="str">
        <f>IFERROR(CHAR(HEX2DEC(Table1[[#This Row],[D6]])),"…")</f>
        <v>…</v>
      </c>
      <c r="S124" s="1" t="str">
        <f>IFERROR(CHAR(HEX2DEC(Table1[[#This Row],[D7]])),"…")</f>
        <v>…</v>
      </c>
      <c r="T124" s="1" t="str">
        <f>IFERROR(CHAR(HEX2DEC(Table1[[#This Row],[D8]])),"…")</f>
        <v>…</v>
      </c>
    </row>
    <row r="125" spans="1:20" x14ac:dyDescent="0.25">
      <c r="A125" s="1">
        <v>29.869</v>
      </c>
      <c r="B125" s="1">
        <v>401</v>
      </c>
      <c r="C125" s="1">
        <v>8</v>
      </c>
      <c r="D125" s="1" t="s">
        <v>1</v>
      </c>
      <c r="E125" s="1" t="s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/>
      <c r="M125" s="1" t="str">
        <f>IFERROR(CHAR(HEX2DEC(Table1[[#This Row],[D1]])),"…")</f>
        <v>:</v>
      </c>
      <c r="N125" s="1" t="str">
        <f>IFERROR(CHAR(HEX2DEC(Table1[[#This Row],[D2]])),"…")</f>
        <v>Ï</v>
      </c>
      <c r="O125" s="1" t="str">
        <f>IFERROR(CHAR(HEX2DEC(Table1[[#This Row],[D3]])),"…")</f>
        <v>…</v>
      </c>
      <c r="P125" s="1" t="str">
        <f>IFERROR(CHAR(HEX2DEC(Table1[[#This Row],[D4]])),"…")</f>
        <v>…</v>
      </c>
      <c r="Q125" s="1" t="str">
        <f>IFERROR(CHAR(HEX2DEC(Table1[[#This Row],[D5]])),"…")</f>
        <v>…</v>
      </c>
      <c r="R125" s="1" t="str">
        <f>IFERROR(CHAR(HEX2DEC(Table1[[#This Row],[D6]])),"…")</f>
        <v>…</v>
      </c>
      <c r="S125" s="1" t="str">
        <f>IFERROR(CHAR(HEX2DEC(Table1[[#This Row],[D7]])),"…")</f>
        <v>…</v>
      </c>
      <c r="T125" s="1" t="str">
        <f>IFERROR(CHAR(HEX2DEC(Table1[[#This Row],[D8]])),"…")</f>
        <v>…</v>
      </c>
    </row>
    <row r="126" spans="1:20" x14ac:dyDescent="0.25">
      <c r="A126" s="1">
        <v>29.922000000000001</v>
      </c>
      <c r="B126" s="1">
        <v>400</v>
      </c>
      <c r="C126" s="1">
        <v>8</v>
      </c>
      <c r="D126" s="1">
        <v>0</v>
      </c>
      <c r="E126" s="1">
        <v>0</v>
      </c>
      <c r="F126" s="1">
        <v>8</v>
      </c>
      <c r="G126" s="1">
        <v>0</v>
      </c>
      <c r="H126" s="1">
        <v>33</v>
      </c>
      <c r="I126" s="1">
        <v>0</v>
      </c>
      <c r="J126" s="1">
        <v>0</v>
      </c>
      <c r="K126" s="1">
        <v>0</v>
      </c>
      <c r="L126" s="1"/>
      <c r="M126" s="1" t="str">
        <f>IFERROR(CHAR(HEX2DEC(Table1[[#This Row],[D1]])),"…")</f>
        <v>…</v>
      </c>
      <c r="N126" s="1" t="str">
        <f>IFERROR(CHAR(HEX2DEC(Table1[[#This Row],[D2]])),"…")</f>
        <v>…</v>
      </c>
      <c r="O126" s="1" t="str">
        <f>IFERROR(CHAR(HEX2DEC(Table1[[#This Row],[D3]])),"…")</f>
        <v>_x0008_</v>
      </c>
      <c r="P126" s="1" t="str">
        <f>IFERROR(CHAR(HEX2DEC(Table1[[#This Row],[D4]])),"…")</f>
        <v>…</v>
      </c>
      <c r="Q126" s="1" t="str">
        <f>IFERROR(CHAR(HEX2DEC(Table1[[#This Row],[D5]])),"…")</f>
        <v>3</v>
      </c>
      <c r="R126" s="1" t="str">
        <f>IFERROR(CHAR(HEX2DEC(Table1[[#This Row],[D6]])),"…")</f>
        <v>…</v>
      </c>
      <c r="S126" s="1" t="str">
        <f>IFERROR(CHAR(HEX2DEC(Table1[[#This Row],[D7]])),"…")</f>
        <v>…</v>
      </c>
      <c r="T126" s="1" t="str">
        <f>IFERROR(CHAR(HEX2DEC(Table1[[#This Row],[D8]])),"…")</f>
        <v>…</v>
      </c>
    </row>
    <row r="127" spans="1:20" x14ac:dyDescent="0.25">
      <c r="A127" s="1">
        <v>29.975000000000001</v>
      </c>
      <c r="B127" s="1">
        <v>401</v>
      </c>
      <c r="C127" s="1">
        <v>8</v>
      </c>
      <c r="D127" s="1" t="s">
        <v>1</v>
      </c>
      <c r="E127" s="1" t="s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/>
      <c r="M127" s="1" t="str">
        <f>IFERROR(CHAR(HEX2DEC(Table1[[#This Row],[D1]])),"…")</f>
        <v>:</v>
      </c>
      <c r="N127" s="1" t="str">
        <f>IFERROR(CHAR(HEX2DEC(Table1[[#This Row],[D2]])),"…")</f>
        <v>Ï</v>
      </c>
      <c r="O127" s="1" t="str">
        <f>IFERROR(CHAR(HEX2DEC(Table1[[#This Row],[D3]])),"…")</f>
        <v>…</v>
      </c>
      <c r="P127" s="1" t="str">
        <f>IFERROR(CHAR(HEX2DEC(Table1[[#This Row],[D4]])),"…")</f>
        <v>…</v>
      </c>
      <c r="Q127" s="1" t="str">
        <f>IFERROR(CHAR(HEX2DEC(Table1[[#This Row],[D5]])),"…")</f>
        <v>…</v>
      </c>
      <c r="R127" s="1" t="str">
        <f>IFERROR(CHAR(HEX2DEC(Table1[[#This Row],[D6]])),"…")</f>
        <v>…</v>
      </c>
      <c r="S127" s="1" t="str">
        <f>IFERROR(CHAR(HEX2DEC(Table1[[#This Row],[D7]])),"…")</f>
        <v>…</v>
      </c>
      <c r="T127" s="1" t="str">
        <f>IFERROR(CHAR(HEX2DEC(Table1[[#This Row],[D8]])),"…")</f>
        <v>…</v>
      </c>
    </row>
    <row r="128" spans="1:20" x14ac:dyDescent="0.25">
      <c r="A128" s="1">
        <v>30.027999999999999</v>
      </c>
      <c r="B128" s="1">
        <v>400</v>
      </c>
      <c r="C128" s="1">
        <v>8</v>
      </c>
      <c r="D128" s="1">
        <v>0</v>
      </c>
      <c r="E128" s="1">
        <v>0</v>
      </c>
      <c r="F128" s="1">
        <v>8</v>
      </c>
      <c r="G128" s="1">
        <v>0</v>
      </c>
      <c r="H128" s="1">
        <v>33</v>
      </c>
      <c r="I128" s="1">
        <v>0</v>
      </c>
      <c r="J128" s="1">
        <v>0</v>
      </c>
      <c r="K128" s="1">
        <v>0</v>
      </c>
      <c r="L128" s="1"/>
      <c r="M128" s="1" t="str">
        <f>IFERROR(CHAR(HEX2DEC(Table1[[#This Row],[D1]])),"…")</f>
        <v>…</v>
      </c>
      <c r="N128" s="1" t="str">
        <f>IFERROR(CHAR(HEX2DEC(Table1[[#This Row],[D2]])),"…")</f>
        <v>…</v>
      </c>
      <c r="O128" s="1" t="str">
        <f>IFERROR(CHAR(HEX2DEC(Table1[[#This Row],[D3]])),"…")</f>
        <v>_x0008_</v>
      </c>
      <c r="P128" s="1" t="str">
        <f>IFERROR(CHAR(HEX2DEC(Table1[[#This Row],[D4]])),"…")</f>
        <v>…</v>
      </c>
      <c r="Q128" s="1" t="str">
        <f>IFERROR(CHAR(HEX2DEC(Table1[[#This Row],[D5]])),"…")</f>
        <v>3</v>
      </c>
      <c r="R128" s="1" t="str">
        <f>IFERROR(CHAR(HEX2DEC(Table1[[#This Row],[D6]])),"…")</f>
        <v>…</v>
      </c>
      <c r="S128" s="1" t="str">
        <f>IFERROR(CHAR(HEX2DEC(Table1[[#This Row],[D7]])),"…")</f>
        <v>…</v>
      </c>
      <c r="T128" s="1" t="str">
        <f>IFERROR(CHAR(HEX2DEC(Table1[[#This Row],[D8]])),"…")</f>
        <v>…</v>
      </c>
    </row>
    <row r="129" spans="1:20" x14ac:dyDescent="0.25">
      <c r="A129" s="1">
        <v>30.082000000000001</v>
      </c>
      <c r="B129" s="1">
        <v>401</v>
      </c>
      <c r="C129" s="1">
        <v>8</v>
      </c>
      <c r="D129" s="1" t="s">
        <v>1</v>
      </c>
      <c r="E129" s="1" t="s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/>
      <c r="M129" s="1" t="str">
        <f>IFERROR(CHAR(HEX2DEC(Table1[[#This Row],[D1]])),"…")</f>
        <v>:</v>
      </c>
      <c r="N129" s="1" t="str">
        <f>IFERROR(CHAR(HEX2DEC(Table1[[#This Row],[D2]])),"…")</f>
        <v>Ï</v>
      </c>
      <c r="O129" s="1" t="str">
        <f>IFERROR(CHAR(HEX2DEC(Table1[[#This Row],[D3]])),"…")</f>
        <v>…</v>
      </c>
      <c r="P129" s="1" t="str">
        <f>IFERROR(CHAR(HEX2DEC(Table1[[#This Row],[D4]])),"…")</f>
        <v>…</v>
      </c>
      <c r="Q129" s="1" t="str">
        <f>IFERROR(CHAR(HEX2DEC(Table1[[#This Row],[D5]])),"…")</f>
        <v>…</v>
      </c>
      <c r="R129" s="1" t="str">
        <f>IFERROR(CHAR(HEX2DEC(Table1[[#This Row],[D6]])),"…")</f>
        <v>…</v>
      </c>
      <c r="S129" s="1" t="str">
        <f>IFERROR(CHAR(HEX2DEC(Table1[[#This Row],[D7]])),"…")</f>
        <v>…</v>
      </c>
      <c r="T129" s="1" t="str">
        <f>IFERROR(CHAR(HEX2DEC(Table1[[#This Row],[D8]])),"…")</f>
        <v>…</v>
      </c>
    </row>
    <row r="130" spans="1:20" x14ac:dyDescent="0.25">
      <c r="A130" s="1">
        <v>30.084</v>
      </c>
      <c r="B130" s="1">
        <v>466</v>
      </c>
      <c r="C130" s="1">
        <v>8</v>
      </c>
      <c r="D130" s="1">
        <v>30</v>
      </c>
      <c r="E130" s="1">
        <v>32</v>
      </c>
      <c r="F130" s="1">
        <v>30</v>
      </c>
      <c r="G130" s="1">
        <v>35</v>
      </c>
      <c r="H130" s="1">
        <v>56</v>
      </c>
      <c r="I130" s="1">
        <v>35</v>
      </c>
      <c r="J130" s="1">
        <v>30</v>
      </c>
      <c r="K130" s="1">
        <v>31</v>
      </c>
      <c r="L130" s="1"/>
      <c r="M130" s="1" t="str">
        <f>IFERROR(CHAR(HEX2DEC(Table1[[#This Row],[D1]])),"…")</f>
        <v>0</v>
      </c>
      <c r="N130" s="1" t="str">
        <f>IFERROR(CHAR(HEX2DEC(Table1[[#This Row],[D2]])),"…")</f>
        <v>2</v>
      </c>
      <c r="O130" s="1" t="str">
        <f>IFERROR(CHAR(HEX2DEC(Table1[[#This Row],[D3]])),"…")</f>
        <v>0</v>
      </c>
      <c r="P130" s="1" t="str">
        <f>IFERROR(CHAR(HEX2DEC(Table1[[#This Row],[D4]])),"…")</f>
        <v>5</v>
      </c>
      <c r="Q130" s="1" t="str">
        <f>IFERROR(CHAR(HEX2DEC(Table1[[#This Row],[D5]])),"…")</f>
        <v>V</v>
      </c>
      <c r="R130" s="1" t="str">
        <f>IFERROR(CHAR(HEX2DEC(Table1[[#This Row],[D6]])),"…")</f>
        <v>5</v>
      </c>
      <c r="S130" s="1" t="str">
        <f>IFERROR(CHAR(HEX2DEC(Table1[[#This Row],[D7]])),"…")</f>
        <v>0</v>
      </c>
      <c r="T130" s="1" t="str">
        <f>IFERROR(CHAR(HEX2DEC(Table1[[#This Row],[D8]])),"…")</f>
        <v>1</v>
      </c>
    </row>
    <row r="131" spans="1:20" x14ac:dyDescent="0.25">
      <c r="A131" s="1">
        <v>30.087</v>
      </c>
      <c r="B131" s="1">
        <v>402</v>
      </c>
      <c r="C131" s="1">
        <v>8</v>
      </c>
      <c r="D131" s="1">
        <v>59</v>
      </c>
      <c r="E131" s="1">
        <v>0</v>
      </c>
      <c r="F131" s="1">
        <v>0</v>
      </c>
      <c r="G131" s="1">
        <v>0</v>
      </c>
      <c r="H131" s="1" t="s">
        <v>7</v>
      </c>
      <c r="I131" s="1">
        <v>68</v>
      </c>
      <c r="J131" s="1" t="s">
        <v>6</v>
      </c>
      <c r="K131" s="1">
        <v>0</v>
      </c>
      <c r="L131" s="1"/>
      <c r="M131" s="1" t="str">
        <f>IFERROR(CHAR(HEX2DEC(Table1[[#This Row],[D1]])),"…")</f>
        <v>Y</v>
      </c>
      <c r="N131" s="1" t="str">
        <f>IFERROR(CHAR(HEX2DEC(Table1[[#This Row],[D2]])),"…")</f>
        <v>…</v>
      </c>
      <c r="O131" s="1" t="str">
        <f>IFERROR(CHAR(HEX2DEC(Table1[[#This Row],[D3]])),"…")</f>
        <v>…</v>
      </c>
      <c r="P131" s="1" t="str">
        <f>IFERROR(CHAR(HEX2DEC(Table1[[#This Row],[D4]])),"…")</f>
        <v>…</v>
      </c>
      <c r="Q131" s="1" t="str">
        <f>IFERROR(CHAR(HEX2DEC(Table1[[#This Row],[D5]])),"…")</f>
        <v>¢</v>
      </c>
      <c r="R131" s="1" t="str">
        <f>IFERROR(CHAR(HEX2DEC(Table1[[#This Row],[D6]])),"…")</f>
        <v>h</v>
      </c>
      <c r="S131" s="1" t="str">
        <f>IFERROR(CHAR(HEX2DEC(Table1[[#This Row],[D7]])),"…")</f>
        <v>_x000E_</v>
      </c>
      <c r="T131" s="1" t="str">
        <f>IFERROR(CHAR(HEX2DEC(Table1[[#This Row],[D8]])),"…")</f>
        <v>…</v>
      </c>
    </row>
    <row r="132" spans="1:20" x14ac:dyDescent="0.25">
      <c r="A132" s="1">
        <v>30.088999999999999</v>
      </c>
      <c r="B132" s="1">
        <v>403</v>
      </c>
      <c r="C132" s="1">
        <v>8</v>
      </c>
      <c r="D132" s="1">
        <v>64</v>
      </c>
      <c r="E132" s="1">
        <v>0</v>
      </c>
      <c r="F132" s="1">
        <v>0</v>
      </c>
      <c r="G132" s="1">
        <v>0</v>
      </c>
      <c r="H132" s="1" t="s">
        <v>5</v>
      </c>
      <c r="I132" s="1" t="s">
        <v>4</v>
      </c>
      <c r="J132" s="1">
        <v>10</v>
      </c>
      <c r="K132" s="1">
        <v>0</v>
      </c>
      <c r="L132" s="1"/>
      <c r="M132" s="1" t="str">
        <f>IFERROR(CHAR(HEX2DEC(Table1[[#This Row],[D1]])),"…")</f>
        <v>d</v>
      </c>
      <c r="N132" s="1" t="str">
        <f>IFERROR(CHAR(HEX2DEC(Table1[[#This Row],[D2]])),"…")</f>
        <v>…</v>
      </c>
      <c r="O132" s="1" t="str">
        <f>IFERROR(CHAR(HEX2DEC(Table1[[#This Row],[D3]])),"…")</f>
        <v>…</v>
      </c>
      <c r="P132" s="1" t="str">
        <f>IFERROR(CHAR(HEX2DEC(Table1[[#This Row],[D4]])),"…")</f>
        <v>…</v>
      </c>
      <c r="Q132" s="1" t="str">
        <f>IFERROR(CHAR(HEX2DEC(Table1[[#This Row],[D5]])),"…")</f>
        <v>ô</v>
      </c>
      <c r="R132" s="1" t="str">
        <f>IFERROR(CHAR(HEX2DEC(Table1[[#This Row],[D6]])),"…")</f>
        <v>_x001F_</v>
      </c>
      <c r="S132" s="1" t="str">
        <f>IFERROR(CHAR(HEX2DEC(Table1[[#This Row],[D7]])),"…")</f>
        <v>_x0010_</v>
      </c>
      <c r="T132" s="1" t="str">
        <f>IFERROR(CHAR(HEX2DEC(Table1[[#This Row],[D8]])),"…")</f>
        <v>…</v>
      </c>
    </row>
    <row r="133" spans="1:20" x14ac:dyDescent="0.25">
      <c r="A133" s="1">
        <v>30.091999999999999</v>
      </c>
      <c r="B133" s="1">
        <v>404</v>
      </c>
      <c r="C133" s="1">
        <v>8</v>
      </c>
      <c r="D133" s="1">
        <v>0</v>
      </c>
      <c r="E133" s="1">
        <v>66</v>
      </c>
      <c r="F133" s="1" t="s">
        <v>3</v>
      </c>
      <c r="G133" s="1">
        <v>0</v>
      </c>
      <c r="H133" s="1" t="s">
        <v>2</v>
      </c>
      <c r="I133" s="1" t="s">
        <v>2</v>
      </c>
      <c r="J133" s="1" t="s">
        <v>2</v>
      </c>
      <c r="K133" s="1" t="s">
        <v>2</v>
      </c>
      <c r="L133" s="1"/>
      <c r="M133" s="1" t="str">
        <f>IFERROR(CHAR(HEX2DEC(Table1[[#This Row],[D1]])),"…")</f>
        <v>…</v>
      </c>
      <c r="N133" s="1" t="str">
        <f>IFERROR(CHAR(HEX2DEC(Table1[[#This Row],[D2]])),"…")</f>
        <v>f</v>
      </c>
      <c r="O133" s="1" t="str">
        <f>IFERROR(CHAR(HEX2DEC(Table1[[#This Row],[D3]])),"…")</f>
        <v>Æ</v>
      </c>
      <c r="P133" s="1" t="str">
        <f>IFERROR(CHAR(HEX2DEC(Table1[[#This Row],[D4]])),"…")</f>
        <v>…</v>
      </c>
      <c r="Q133" s="1" t="str">
        <f>IFERROR(CHAR(HEX2DEC(Table1[[#This Row],[D5]])),"…")</f>
        <v>ÿ</v>
      </c>
      <c r="R133" s="1" t="str">
        <f>IFERROR(CHAR(HEX2DEC(Table1[[#This Row],[D6]])),"…")</f>
        <v>ÿ</v>
      </c>
      <c r="S133" s="1" t="str">
        <f>IFERROR(CHAR(HEX2DEC(Table1[[#This Row],[D7]])),"…")</f>
        <v>ÿ</v>
      </c>
      <c r="T133" s="1" t="str">
        <f>IFERROR(CHAR(HEX2DEC(Table1[[#This Row],[D8]])),"…")</f>
        <v>ÿ</v>
      </c>
    </row>
    <row r="134" spans="1:20" x14ac:dyDescent="0.25">
      <c r="A134" s="1">
        <v>30.135000000000002</v>
      </c>
      <c r="B134" s="1">
        <v>400</v>
      </c>
      <c r="C134" s="1">
        <v>8</v>
      </c>
      <c r="D134" s="1">
        <v>0</v>
      </c>
      <c r="E134" s="1">
        <v>0</v>
      </c>
      <c r="F134" s="1">
        <v>8</v>
      </c>
      <c r="G134" s="1">
        <v>0</v>
      </c>
      <c r="H134" s="1">
        <v>33</v>
      </c>
      <c r="I134" s="1">
        <v>0</v>
      </c>
      <c r="J134" s="1">
        <v>0</v>
      </c>
      <c r="K134" s="1">
        <v>0</v>
      </c>
      <c r="L134" s="1"/>
      <c r="M134" s="1" t="str">
        <f>IFERROR(CHAR(HEX2DEC(Table1[[#This Row],[D1]])),"…")</f>
        <v>…</v>
      </c>
      <c r="N134" s="1" t="str">
        <f>IFERROR(CHAR(HEX2DEC(Table1[[#This Row],[D2]])),"…")</f>
        <v>…</v>
      </c>
      <c r="O134" s="1" t="str">
        <f>IFERROR(CHAR(HEX2DEC(Table1[[#This Row],[D3]])),"…")</f>
        <v>_x0008_</v>
      </c>
      <c r="P134" s="1" t="str">
        <f>IFERROR(CHAR(HEX2DEC(Table1[[#This Row],[D4]])),"…")</f>
        <v>…</v>
      </c>
      <c r="Q134" s="1" t="str">
        <f>IFERROR(CHAR(HEX2DEC(Table1[[#This Row],[D5]])),"…")</f>
        <v>3</v>
      </c>
      <c r="R134" s="1" t="str">
        <f>IFERROR(CHAR(HEX2DEC(Table1[[#This Row],[D6]])),"…")</f>
        <v>…</v>
      </c>
      <c r="S134" s="1" t="str">
        <f>IFERROR(CHAR(HEX2DEC(Table1[[#This Row],[D7]])),"…")</f>
        <v>…</v>
      </c>
      <c r="T134" s="1" t="str">
        <f>IFERROR(CHAR(HEX2DEC(Table1[[#This Row],[D8]])),"…")</f>
        <v>…</v>
      </c>
    </row>
    <row r="135" spans="1:20" x14ac:dyDescent="0.25">
      <c r="A135" s="1">
        <v>30.187000000000001</v>
      </c>
      <c r="B135" s="1">
        <v>401</v>
      </c>
      <c r="C135" s="1">
        <v>8</v>
      </c>
      <c r="D135" s="1" t="s">
        <v>1</v>
      </c>
      <c r="E135" s="1" t="s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/>
      <c r="M135" s="1" t="str">
        <f>IFERROR(CHAR(HEX2DEC(Table1[[#This Row],[D1]])),"…")</f>
        <v>:</v>
      </c>
      <c r="N135" s="1" t="str">
        <f>IFERROR(CHAR(HEX2DEC(Table1[[#This Row],[D2]])),"…")</f>
        <v>Ï</v>
      </c>
      <c r="O135" s="1" t="str">
        <f>IFERROR(CHAR(HEX2DEC(Table1[[#This Row],[D3]])),"…")</f>
        <v>…</v>
      </c>
      <c r="P135" s="1" t="str">
        <f>IFERROR(CHAR(HEX2DEC(Table1[[#This Row],[D4]])),"…")</f>
        <v>…</v>
      </c>
      <c r="Q135" s="1" t="str">
        <f>IFERROR(CHAR(HEX2DEC(Table1[[#This Row],[D5]])),"…")</f>
        <v>…</v>
      </c>
      <c r="R135" s="1" t="str">
        <f>IFERROR(CHAR(HEX2DEC(Table1[[#This Row],[D6]])),"…")</f>
        <v>…</v>
      </c>
      <c r="S135" s="1" t="str">
        <f>IFERROR(CHAR(HEX2DEC(Table1[[#This Row],[D7]])),"…")</f>
        <v>…</v>
      </c>
      <c r="T135" s="1" t="str">
        <f>IFERROR(CHAR(HEX2DEC(Table1[[#This Row],[D8]])),"…")</f>
        <v>…</v>
      </c>
    </row>
    <row r="136" spans="1:20" x14ac:dyDescent="0.25">
      <c r="A136" s="1">
        <v>30.24</v>
      </c>
      <c r="B136" s="1">
        <v>400</v>
      </c>
      <c r="C136" s="1">
        <v>8</v>
      </c>
      <c r="D136" s="1">
        <v>0</v>
      </c>
      <c r="E136" s="1">
        <v>0</v>
      </c>
      <c r="F136" s="1">
        <v>8</v>
      </c>
      <c r="G136" s="1">
        <v>0</v>
      </c>
      <c r="H136" s="1">
        <v>33</v>
      </c>
      <c r="I136" s="1">
        <v>0</v>
      </c>
      <c r="J136" s="1">
        <v>0</v>
      </c>
      <c r="K136" s="1">
        <v>0</v>
      </c>
      <c r="L136" s="1"/>
      <c r="M136" s="1" t="str">
        <f>IFERROR(CHAR(HEX2DEC(Table1[[#This Row],[D1]])),"…")</f>
        <v>…</v>
      </c>
      <c r="N136" s="1" t="str">
        <f>IFERROR(CHAR(HEX2DEC(Table1[[#This Row],[D2]])),"…")</f>
        <v>…</v>
      </c>
      <c r="O136" s="1" t="str">
        <f>IFERROR(CHAR(HEX2DEC(Table1[[#This Row],[D3]])),"…")</f>
        <v>_x0008_</v>
      </c>
      <c r="P136" s="1" t="str">
        <f>IFERROR(CHAR(HEX2DEC(Table1[[#This Row],[D4]])),"…")</f>
        <v>…</v>
      </c>
      <c r="Q136" s="1" t="str">
        <f>IFERROR(CHAR(HEX2DEC(Table1[[#This Row],[D5]])),"…")</f>
        <v>3</v>
      </c>
      <c r="R136" s="1" t="str">
        <f>IFERROR(CHAR(HEX2DEC(Table1[[#This Row],[D6]])),"…")</f>
        <v>…</v>
      </c>
      <c r="S136" s="1" t="str">
        <f>IFERROR(CHAR(HEX2DEC(Table1[[#This Row],[D7]])),"…")</f>
        <v>…</v>
      </c>
      <c r="T136" s="1" t="str">
        <f>IFERROR(CHAR(HEX2DEC(Table1[[#This Row],[D8]])),"…")</f>
        <v>…</v>
      </c>
    </row>
    <row r="137" spans="1:20" x14ac:dyDescent="0.25">
      <c r="A137" s="1">
        <v>30.294</v>
      </c>
      <c r="B137" s="1">
        <v>401</v>
      </c>
      <c r="C137" s="1">
        <v>8</v>
      </c>
      <c r="D137" s="1" t="s">
        <v>1</v>
      </c>
      <c r="E137" s="1" t="s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/>
      <c r="M137" s="1" t="str">
        <f>IFERROR(CHAR(HEX2DEC(Table1[[#This Row],[D1]])),"…")</f>
        <v>:</v>
      </c>
      <c r="N137" s="1" t="str">
        <f>IFERROR(CHAR(HEX2DEC(Table1[[#This Row],[D2]])),"…")</f>
        <v>Ï</v>
      </c>
      <c r="O137" s="1" t="str">
        <f>IFERROR(CHAR(HEX2DEC(Table1[[#This Row],[D3]])),"…")</f>
        <v>…</v>
      </c>
      <c r="P137" s="1" t="str">
        <f>IFERROR(CHAR(HEX2DEC(Table1[[#This Row],[D4]])),"…")</f>
        <v>…</v>
      </c>
      <c r="Q137" s="1" t="str">
        <f>IFERROR(CHAR(HEX2DEC(Table1[[#This Row],[D5]])),"…")</f>
        <v>…</v>
      </c>
      <c r="R137" s="1" t="str">
        <f>IFERROR(CHAR(HEX2DEC(Table1[[#This Row],[D6]])),"…")</f>
        <v>…</v>
      </c>
      <c r="S137" s="1" t="str">
        <f>IFERROR(CHAR(HEX2DEC(Table1[[#This Row],[D7]])),"…")</f>
        <v>…</v>
      </c>
      <c r="T137" s="1" t="str">
        <f>IFERROR(CHAR(HEX2DEC(Table1[[#This Row],[D8]])),"…")</f>
        <v>…</v>
      </c>
    </row>
    <row r="138" spans="1:20" x14ac:dyDescent="0.25">
      <c r="A138" s="1">
        <v>30.347000000000001</v>
      </c>
      <c r="B138" s="1">
        <v>400</v>
      </c>
      <c r="C138" s="1">
        <v>8</v>
      </c>
      <c r="D138" s="1">
        <v>0</v>
      </c>
      <c r="E138" s="1">
        <v>0</v>
      </c>
      <c r="F138" s="1">
        <v>8</v>
      </c>
      <c r="G138" s="1">
        <v>0</v>
      </c>
      <c r="H138" s="1">
        <v>33</v>
      </c>
      <c r="I138" s="1">
        <v>0</v>
      </c>
      <c r="J138" s="1">
        <v>0</v>
      </c>
      <c r="K138" s="1">
        <v>0</v>
      </c>
      <c r="L138" s="1"/>
      <c r="M138" s="1" t="str">
        <f>IFERROR(CHAR(HEX2DEC(Table1[[#This Row],[D1]])),"…")</f>
        <v>…</v>
      </c>
      <c r="N138" s="1" t="str">
        <f>IFERROR(CHAR(HEX2DEC(Table1[[#This Row],[D2]])),"…")</f>
        <v>…</v>
      </c>
      <c r="O138" s="1" t="str">
        <f>IFERROR(CHAR(HEX2DEC(Table1[[#This Row],[D3]])),"…")</f>
        <v>_x0008_</v>
      </c>
      <c r="P138" s="1" t="str">
        <f>IFERROR(CHAR(HEX2DEC(Table1[[#This Row],[D4]])),"…")</f>
        <v>…</v>
      </c>
      <c r="Q138" s="1" t="str">
        <f>IFERROR(CHAR(HEX2DEC(Table1[[#This Row],[D5]])),"…")</f>
        <v>3</v>
      </c>
      <c r="R138" s="1" t="str">
        <f>IFERROR(CHAR(HEX2DEC(Table1[[#This Row],[D6]])),"…")</f>
        <v>…</v>
      </c>
      <c r="S138" s="1" t="str">
        <f>IFERROR(CHAR(HEX2DEC(Table1[[#This Row],[D7]])),"…")</f>
        <v>…</v>
      </c>
      <c r="T138" s="1" t="str">
        <f>IFERROR(CHAR(HEX2DEC(Table1[[#This Row],[D8]])),"…")</f>
        <v>…</v>
      </c>
    </row>
    <row r="139" spans="1:20" x14ac:dyDescent="0.25">
      <c r="A139" s="1">
        <v>30.4</v>
      </c>
      <c r="B139" s="1">
        <v>401</v>
      </c>
      <c r="C139" s="1">
        <v>8</v>
      </c>
      <c r="D139" s="1" t="s">
        <v>1</v>
      </c>
      <c r="E139" s="1" t="s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/>
      <c r="M139" s="1" t="str">
        <f>IFERROR(CHAR(HEX2DEC(Table1[[#This Row],[D1]])),"…")</f>
        <v>:</v>
      </c>
      <c r="N139" s="1" t="str">
        <f>IFERROR(CHAR(HEX2DEC(Table1[[#This Row],[D2]])),"…")</f>
        <v>Ï</v>
      </c>
      <c r="O139" s="1" t="str">
        <f>IFERROR(CHAR(HEX2DEC(Table1[[#This Row],[D3]])),"…")</f>
        <v>…</v>
      </c>
      <c r="P139" s="1" t="str">
        <f>IFERROR(CHAR(HEX2DEC(Table1[[#This Row],[D4]])),"…")</f>
        <v>…</v>
      </c>
      <c r="Q139" s="1" t="str">
        <f>IFERROR(CHAR(HEX2DEC(Table1[[#This Row],[D5]])),"…")</f>
        <v>…</v>
      </c>
      <c r="R139" s="1" t="str">
        <f>IFERROR(CHAR(HEX2DEC(Table1[[#This Row],[D6]])),"…")</f>
        <v>…</v>
      </c>
      <c r="S139" s="1" t="str">
        <f>IFERROR(CHAR(HEX2DEC(Table1[[#This Row],[D7]])),"…")</f>
        <v>…</v>
      </c>
      <c r="T139" s="1" t="str">
        <f>IFERROR(CHAR(HEX2DEC(Table1[[#This Row],[D8]])),"…")</f>
        <v>…</v>
      </c>
    </row>
    <row r="140" spans="1:20" x14ac:dyDescent="0.25">
      <c r="A140" s="1">
        <v>30.452999999999999</v>
      </c>
      <c r="B140" s="1">
        <v>400</v>
      </c>
      <c r="C140" s="1">
        <v>8</v>
      </c>
      <c r="D140" s="1">
        <v>0</v>
      </c>
      <c r="E140" s="1">
        <v>0</v>
      </c>
      <c r="F140" s="1">
        <v>8</v>
      </c>
      <c r="G140" s="1">
        <v>0</v>
      </c>
      <c r="H140" s="1">
        <v>33</v>
      </c>
      <c r="I140" s="1">
        <v>0</v>
      </c>
      <c r="J140" s="1">
        <v>0</v>
      </c>
      <c r="K140" s="1">
        <v>0</v>
      </c>
      <c r="L140" s="1"/>
      <c r="M140" s="1" t="str">
        <f>IFERROR(CHAR(HEX2DEC(Table1[[#This Row],[D1]])),"…")</f>
        <v>…</v>
      </c>
      <c r="N140" s="1" t="str">
        <f>IFERROR(CHAR(HEX2DEC(Table1[[#This Row],[D2]])),"…")</f>
        <v>…</v>
      </c>
      <c r="O140" s="1" t="str">
        <f>IFERROR(CHAR(HEX2DEC(Table1[[#This Row],[D3]])),"…")</f>
        <v>_x0008_</v>
      </c>
      <c r="P140" s="1" t="str">
        <f>IFERROR(CHAR(HEX2DEC(Table1[[#This Row],[D4]])),"…")</f>
        <v>…</v>
      </c>
      <c r="Q140" s="1" t="str">
        <f>IFERROR(CHAR(HEX2DEC(Table1[[#This Row],[D5]])),"…")</f>
        <v>3</v>
      </c>
      <c r="R140" s="1" t="str">
        <f>IFERROR(CHAR(HEX2DEC(Table1[[#This Row],[D6]])),"…")</f>
        <v>…</v>
      </c>
      <c r="S140" s="1" t="str">
        <f>IFERROR(CHAR(HEX2DEC(Table1[[#This Row],[D7]])),"…")</f>
        <v>…</v>
      </c>
      <c r="T140" s="1" t="str">
        <f>IFERROR(CHAR(HEX2DEC(Table1[[#This Row],[D8]])),"…")</f>
        <v>…</v>
      </c>
    </row>
    <row r="141" spans="1:20" x14ac:dyDescent="0.25">
      <c r="A141" s="1">
        <v>30.504999999999999</v>
      </c>
      <c r="B141" s="1">
        <v>401</v>
      </c>
      <c r="C141" s="1">
        <v>8</v>
      </c>
      <c r="D141" s="1" t="s">
        <v>1</v>
      </c>
      <c r="E141" s="1" t="s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/>
      <c r="M141" s="1" t="str">
        <f>IFERROR(CHAR(HEX2DEC(Table1[[#This Row],[D1]])),"…")</f>
        <v>:</v>
      </c>
      <c r="N141" s="1" t="str">
        <f>IFERROR(CHAR(HEX2DEC(Table1[[#This Row],[D2]])),"…")</f>
        <v>Ï</v>
      </c>
      <c r="O141" s="1" t="str">
        <f>IFERROR(CHAR(HEX2DEC(Table1[[#This Row],[D3]])),"…")</f>
        <v>…</v>
      </c>
      <c r="P141" s="1" t="str">
        <f>IFERROR(CHAR(HEX2DEC(Table1[[#This Row],[D4]])),"…")</f>
        <v>…</v>
      </c>
      <c r="Q141" s="1" t="str">
        <f>IFERROR(CHAR(HEX2DEC(Table1[[#This Row],[D5]])),"…")</f>
        <v>…</v>
      </c>
      <c r="R141" s="1" t="str">
        <f>IFERROR(CHAR(HEX2DEC(Table1[[#This Row],[D6]])),"…")</f>
        <v>…</v>
      </c>
      <c r="S141" s="1" t="str">
        <f>IFERROR(CHAR(HEX2DEC(Table1[[#This Row],[D7]])),"…")</f>
        <v>…</v>
      </c>
      <c r="T141" s="1" t="str">
        <f>IFERROR(CHAR(HEX2DEC(Table1[[#This Row],[D8]])),"…")</f>
        <v>…</v>
      </c>
    </row>
    <row r="142" spans="1:20" x14ac:dyDescent="0.25">
      <c r="A142" s="1">
        <v>30.559000000000001</v>
      </c>
      <c r="B142" s="1">
        <v>400</v>
      </c>
      <c r="C142" s="1">
        <v>8</v>
      </c>
      <c r="D142" s="1">
        <v>0</v>
      </c>
      <c r="E142" s="1">
        <v>0</v>
      </c>
      <c r="F142" s="1">
        <v>8</v>
      </c>
      <c r="G142" s="1">
        <v>0</v>
      </c>
      <c r="H142" s="1">
        <v>33</v>
      </c>
      <c r="I142" s="1">
        <v>0</v>
      </c>
      <c r="J142" s="1">
        <v>0</v>
      </c>
      <c r="K142" s="1">
        <v>0</v>
      </c>
      <c r="L142" s="1"/>
      <c r="M142" s="1" t="str">
        <f>IFERROR(CHAR(HEX2DEC(Table1[[#This Row],[D1]])),"…")</f>
        <v>…</v>
      </c>
      <c r="N142" s="1" t="str">
        <f>IFERROR(CHAR(HEX2DEC(Table1[[#This Row],[D2]])),"…")</f>
        <v>…</v>
      </c>
      <c r="O142" s="1" t="str">
        <f>IFERROR(CHAR(HEX2DEC(Table1[[#This Row],[D3]])),"…")</f>
        <v>_x0008_</v>
      </c>
      <c r="P142" s="1" t="str">
        <f>IFERROR(CHAR(HEX2DEC(Table1[[#This Row],[D4]])),"…")</f>
        <v>…</v>
      </c>
      <c r="Q142" s="1" t="str">
        <f>IFERROR(CHAR(HEX2DEC(Table1[[#This Row],[D5]])),"…")</f>
        <v>3</v>
      </c>
      <c r="R142" s="1" t="str">
        <f>IFERROR(CHAR(HEX2DEC(Table1[[#This Row],[D6]])),"…")</f>
        <v>…</v>
      </c>
      <c r="S142" s="1" t="str">
        <f>IFERROR(CHAR(HEX2DEC(Table1[[#This Row],[D7]])),"…")</f>
        <v>…</v>
      </c>
      <c r="T142" s="1" t="str">
        <f>IFERROR(CHAR(HEX2DEC(Table1[[#This Row],[D8]])),"…")</f>
        <v>…</v>
      </c>
    </row>
    <row r="143" spans="1:20" x14ac:dyDescent="0.25">
      <c r="A143" s="1">
        <v>30.611999999999998</v>
      </c>
      <c r="B143" s="1">
        <v>401</v>
      </c>
      <c r="C143" s="1">
        <v>8</v>
      </c>
      <c r="D143" s="1" t="s">
        <v>1</v>
      </c>
      <c r="E143" s="1" t="s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/>
      <c r="M143" s="1" t="str">
        <f>IFERROR(CHAR(HEX2DEC(Table1[[#This Row],[D1]])),"…")</f>
        <v>:</v>
      </c>
      <c r="N143" s="1" t="str">
        <f>IFERROR(CHAR(HEX2DEC(Table1[[#This Row],[D2]])),"…")</f>
        <v>Ï</v>
      </c>
      <c r="O143" s="1" t="str">
        <f>IFERROR(CHAR(HEX2DEC(Table1[[#This Row],[D3]])),"…")</f>
        <v>…</v>
      </c>
      <c r="P143" s="1" t="str">
        <f>IFERROR(CHAR(HEX2DEC(Table1[[#This Row],[D4]])),"…")</f>
        <v>…</v>
      </c>
      <c r="Q143" s="1" t="str">
        <f>IFERROR(CHAR(HEX2DEC(Table1[[#This Row],[D5]])),"…")</f>
        <v>…</v>
      </c>
      <c r="R143" s="1" t="str">
        <f>IFERROR(CHAR(HEX2DEC(Table1[[#This Row],[D6]])),"…")</f>
        <v>…</v>
      </c>
      <c r="S143" s="1" t="str">
        <f>IFERROR(CHAR(HEX2DEC(Table1[[#This Row],[D7]])),"…")</f>
        <v>…</v>
      </c>
      <c r="T143" s="1" t="str">
        <f>IFERROR(CHAR(HEX2DEC(Table1[[#This Row],[D8]])),"…")</f>
        <v>…</v>
      </c>
    </row>
    <row r="144" spans="1:20" x14ac:dyDescent="0.25">
      <c r="A144" s="1">
        <v>30.664999999999999</v>
      </c>
      <c r="B144" s="1">
        <v>400</v>
      </c>
      <c r="C144" s="1">
        <v>8</v>
      </c>
      <c r="D144" s="1">
        <v>0</v>
      </c>
      <c r="E144" s="1">
        <v>0</v>
      </c>
      <c r="F144" s="1">
        <v>8</v>
      </c>
      <c r="G144" s="1">
        <v>0</v>
      </c>
      <c r="H144" s="1">
        <v>33</v>
      </c>
      <c r="I144" s="1">
        <v>0</v>
      </c>
      <c r="J144" s="1">
        <v>0</v>
      </c>
      <c r="K144" s="1">
        <v>0</v>
      </c>
      <c r="L144" s="1"/>
      <c r="M144" s="1" t="str">
        <f>IFERROR(CHAR(HEX2DEC(Table1[[#This Row],[D1]])),"…")</f>
        <v>…</v>
      </c>
      <c r="N144" s="1" t="str">
        <f>IFERROR(CHAR(HEX2DEC(Table1[[#This Row],[D2]])),"…")</f>
        <v>…</v>
      </c>
      <c r="O144" s="1" t="str">
        <f>IFERROR(CHAR(HEX2DEC(Table1[[#This Row],[D3]])),"…")</f>
        <v>_x0008_</v>
      </c>
      <c r="P144" s="1" t="str">
        <f>IFERROR(CHAR(HEX2DEC(Table1[[#This Row],[D4]])),"…")</f>
        <v>…</v>
      </c>
      <c r="Q144" s="1" t="str">
        <f>IFERROR(CHAR(HEX2DEC(Table1[[#This Row],[D5]])),"…")</f>
        <v>3</v>
      </c>
      <c r="R144" s="1" t="str">
        <f>IFERROR(CHAR(HEX2DEC(Table1[[#This Row],[D6]])),"…")</f>
        <v>…</v>
      </c>
      <c r="S144" s="1" t="str">
        <f>IFERROR(CHAR(HEX2DEC(Table1[[#This Row],[D7]])),"…")</f>
        <v>…</v>
      </c>
      <c r="T144" s="1" t="str">
        <f>IFERROR(CHAR(HEX2DEC(Table1[[#This Row],[D8]])),"…")</f>
        <v>…</v>
      </c>
    </row>
    <row r="145" spans="1:20" x14ac:dyDescent="0.25">
      <c r="A145" s="1">
        <v>30.718</v>
      </c>
      <c r="B145" s="1">
        <v>401</v>
      </c>
      <c r="C145" s="1">
        <v>8</v>
      </c>
      <c r="D145" s="1" t="s">
        <v>1</v>
      </c>
      <c r="E145" s="1" t="s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/>
      <c r="M145" s="1" t="str">
        <f>IFERROR(CHAR(HEX2DEC(Table1[[#This Row],[D1]])),"…")</f>
        <v>:</v>
      </c>
      <c r="N145" s="1" t="str">
        <f>IFERROR(CHAR(HEX2DEC(Table1[[#This Row],[D2]])),"…")</f>
        <v>Ï</v>
      </c>
      <c r="O145" s="1" t="str">
        <f>IFERROR(CHAR(HEX2DEC(Table1[[#This Row],[D3]])),"…")</f>
        <v>…</v>
      </c>
      <c r="P145" s="1" t="str">
        <f>IFERROR(CHAR(HEX2DEC(Table1[[#This Row],[D4]])),"…")</f>
        <v>…</v>
      </c>
      <c r="Q145" s="1" t="str">
        <f>IFERROR(CHAR(HEX2DEC(Table1[[#This Row],[D5]])),"…")</f>
        <v>…</v>
      </c>
      <c r="R145" s="1" t="str">
        <f>IFERROR(CHAR(HEX2DEC(Table1[[#This Row],[D6]])),"…")</f>
        <v>…</v>
      </c>
      <c r="S145" s="1" t="str">
        <f>IFERROR(CHAR(HEX2DEC(Table1[[#This Row],[D7]])),"…")</f>
        <v>…</v>
      </c>
      <c r="T145" s="1" t="str">
        <f>IFERROR(CHAR(HEX2DEC(Table1[[#This Row],[D8]])),"…")</f>
        <v>…</v>
      </c>
    </row>
    <row r="146" spans="1:20" x14ac:dyDescent="0.25">
      <c r="A146" s="1">
        <v>30.771999999999998</v>
      </c>
      <c r="B146" s="1">
        <v>400</v>
      </c>
      <c r="C146" s="1">
        <v>8</v>
      </c>
      <c r="D146" s="1">
        <v>0</v>
      </c>
      <c r="E146" s="1">
        <v>0</v>
      </c>
      <c r="F146" s="1">
        <v>8</v>
      </c>
      <c r="G146" s="1">
        <v>0</v>
      </c>
      <c r="H146" s="1">
        <v>33</v>
      </c>
      <c r="I146" s="1">
        <v>0</v>
      </c>
      <c r="J146" s="1">
        <v>0</v>
      </c>
      <c r="K146" s="1">
        <v>0</v>
      </c>
      <c r="L146" s="1"/>
      <c r="M146" s="1" t="str">
        <f>IFERROR(CHAR(HEX2DEC(Table1[[#This Row],[D1]])),"…")</f>
        <v>…</v>
      </c>
      <c r="N146" s="1" t="str">
        <f>IFERROR(CHAR(HEX2DEC(Table1[[#This Row],[D2]])),"…")</f>
        <v>…</v>
      </c>
      <c r="O146" s="1" t="str">
        <f>IFERROR(CHAR(HEX2DEC(Table1[[#This Row],[D3]])),"…")</f>
        <v>_x0008_</v>
      </c>
      <c r="P146" s="1" t="str">
        <f>IFERROR(CHAR(HEX2DEC(Table1[[#This Row],[D4]])),"…")</f>
        <v>…</v>
      </c>
      <c r="Q146" s="1" t="str">
        <f>IFERROR(CHAR(HEX2DEC(Table1[[#This Row],[D5]])),"…")</f>
        <v>3</v>
      </c>
      <c r="R146" s="1" t="str">
        <f>IFERROR(CHAR(HEX2DEC(Table1[[#This Row],[D6]])),"…")</f>
        <v>…</v>
      </c>
      <c r="S146" s="1" t="str">
        <f>IFERROR(CHAR(HEX2DEC(Table1[[#This Row],[D7]])),"…")</f>
        <v>…</v>
      </c>
      <c r="T146" s="1" t="str">
        <f>IFERROR(CHAR(HEX2DEC(Table1[[#This Row],[D8]])),"…")</f>
        <v>…</v>
      </c>
    </row>
    <row r="147" spans="1:20" x14ac:dyDescent="0.25">
      <c r="A147" s="1">
        <v>30.824000000000002</v>
      </c>
      <c r="B147" s="1">
        <v>401</v>
      </c>
      <c r="C147" s="1">
        <v>8</v>
      </c>
      <c r="D147" s="1" t="s">
        <v>1</v>
      </c>
      <c r="E147" s="1" t="s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/>
      <c r="M147" s="1" t="str">
        <f>IFERROR(CHAR(HEX2DEC(Table1[[#This Row],[D1]])),"…")</f>
        <v>:</v>
      </c>
      <c r="N147" s="1" t="str">
        <f>IFERROR(CHAR(HEX2DEC(Table1[[#This Row],[D2]])),"…")</f>
        <v>Ï</v>
      </c>
      <c r="O147" s="1" t="str">
        <f>IFERROR(CHAR(HEX2DEC(Table1[[#This Row],[D3]])),"…")</f>
        <v>…</v>
      </c>
      <c r="P147" s="1" t="str">
        <f>IFERROR(CHAR(HEX2DEC(Table1[[#This Row],[D4]])),"…")</f>
        <v>…</v>
      </c>
      <c r="Q147" s="1" t="str">
        <f>IFERROR(CHAR(HEX2DEC(Table1[[#This Row],[D5]])),"…")</f>
        <v>…</v>
      </c>
      <c r="R147" s="1" t="str">
        <f>IFERROR(CHAR(HEX2DEC(Table1[[#This Row],[D6]])),"…")</f>
        <v>…</v>
      </c>
      <c r="S147" s="1" t="str">
        <f>IFERROR(CHAR(HEX2DEC(Table1[[#This Row],[D7]])),"…")</f>
        <v>…</v>
      </c>
      <c r="T147" s="1" t="str">
        <f>IFERROR(CHAR(HEX2DEC(Table1[[#This Row],[D8]])),"…")</f>
        <v>…</v>
      </c>
    </row>
    <row r="148" spans="1:20" x14ac:dyDescent="0.25">
      <c r="A148" s="1">
        <v>30.876999999999999</v>
      </c>
      <c r="B148" s="1">
        <v>400</v>
      </c>
      <c r="C148" s="1">
        <v>8</v>
      </c>
      <c r="D148" s="1">
        <v>0</v>
      </c>
      <c r="E148" s="1">
        <v>0</v>
      </c>
      <c r="F148" s="1">
        <v>8</v>
      </c>
      <c r="G148" s="1">
        <v>0</v>
      </c>
      <c r="H148" s="1">
        <v>33</v>
      </c>
      <c r="I148" s="1">
        <v>0</v>
      </c>
      <c r="J148" s="1">
        <v>0</v>
      </c>
      <c r="K148" s="1">
        <v>0</v>
      </c>
      <c r="L148" s="1"/>
      <c r="M148" s="1" t="str">
        <f>IFERROR(CHAR(HEX2DEC(Table1[[#This Row],[D1]])),"…")</f>
        <v>…</v>
      </c>
      <c r="N148" s="1" t="str">
        <f>IFERROR(CHAR(HEX2DEC(Table1[[#This Row],[D2]])),"…")</f>
        <v>…</v>
      </c>
      <c r="O148" s="1" t="str">
        <f>IFERROR(CHAR(HEX2DEC(Table1[[#This Row],[D3]])),"…")</f>
        <v>_x0008_</v>
      </c>
      <c r="P148" s="1" t="str">
        <f>IFERROR(CHAR(HEX2DEC(Table1[[#This Row],[D4]])),"…")</f>
        <v>…</v>
      </c>
      <c r="Q148" s="1" t="str">
        <f>IFERROR(CHAR(HEX2DEC(Table1[[#This Row],[D5]])),"…")</f>
        <v>3</v>
      </c>
      <c r="R148" s="1" t="str">
        <f>IFERROR(CHAR(HEX2DEC(Table1[[#This Row],[D6]])),"…")</f>
        <v>…</v>
      </c>
      <c r="S148" s="1" t="str">
        <f>IFERROR(CHAR(HEX2DEC(Table1[[#This Row],[D7]])),"…")</f>
        <v>…</v>
      </c>
      <c r="T148" s="1" t="str">
        <f>IFERROR(CHAR(HEX2DEC(Table1[[#This Row],[D8]])),"…")</f>
        <v>…</v>
      </c>
    </row>
    <row r="149" spans="1:20" x14ac:dyDescent="0.25">
      <c r="A149" s="1">
        <v>30.93</v>
      </c>
      <c r="B149" s="1">
        <v>401</v>
      </c>
      <c r="C149" s="1">
        <v>8</v>
      </c>
      <c r="D149" s="1" t="s">
        <v>1</v>
      </c>
      <c r="E149" s="1" t="s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/>
      <c r="M149" s="1" t="str">
        <f>IFERROR(CHAR(HEX2DEC(Table1[[#This Row],[D1]])),"…")</f>
        <v>:</v>
      </c>
      <c r="N149" s="1" t="str">
        <f>IFERROR(CHAR(HEX2DEC(Table1[[#This Row],[D2]])),"…")</f>
        <v>Ï</v>
      </c>
      <c r="O149" s="1" t="str">
        <f>IFERROR(CHAR(HEX2DEC(Table1[[#This Row],[D3]])),"…")</f>
        <v>…</v>
      </c>
      <c r="P149" s="1" t="str">
        <f>IFERROR(CHAR(HEX2DEC(Table1[[#This Row],[D4]])),"…")</f>
        <v>…</v>
      </c>
      <c r="Q149" s="1" t="str">
        <f>IFERROR(CHAR(HEX2DEC(Table1[[#This Row],[D5]])),"…")</f>
        <v>…</v>
      </c>
      <c r="R149" s="1" t="str">
        <f>IFERROR(CHAR(HEX2DEC(Table1[[#This Row],[D6]])),"…")</f>
        <v>…</v>
      </c>
      <c r="S149" s="1" t="str">
        <f>IFERROR(CHAR(HEX2DEC(Table1[[#This Row],[D7]])),"…")</f>
        <v>…</v>
      </c>
      <c r="T149" s="1" t="str">
        <f>IFERROR(CHAR(HEX2DEC(Table1[[#This Row],[D8]])),"…")</f>
        <v>…</v>
      </c>
    </row>
    <row r="150" spans="1:20" x14ac:dyDescent="0.25">
      <c r="A150" s="1">
        <v>30.984000000000002</v>
      </c>
      <c r="B150" s="1">
        <v>400</v>
      </c>
      <c r="C150" s="1">
        <v>8</v>
      </c>
      <c r="D150" s="1">
        <v>0</v>
      </c>
      <c r="E150" s="1">
        <v>0</v>
      </c>
      <c r="F150" s="1">
        <v>8</v>
      </c>
      <c r="G150" s="1">
        <v>0</v>
      </c>
      <c r="H150" s="1">
        <v>33</v>
      </c>
      <c r="I150" s="1">
        <v>0</v>
      </c>
      <c r="J150" s="1">
        <v>0</v>
      </c>
      <c r="K150" s="1">
        <v>0</v>
      </c>
      <c r="L150" s="1"/>
      <c r="M150" s="1" t="str">
        <f>IFERROR(CHAR(HEX2DEC(Table1[[#This Row],[D1]])),"…")</f>
        <v>…</v>
      </c>
      <c r="N150" s="1" t="str">
        <f>IFERROR(CHAR(HEX2DEC(Table1[[#This Row],[D2]])),"…")</f>
        <v>…</v>
      </c>
      <c r="O150" s="1" t="str">
        <f>IFERROR(CHAR(HEX2DEC(Table1[[#This Row],[D3]])),"…")</f>
        <v>_x0008_</v>
      </c>
      <c r="P150" s="1" t="str">
        <f>IFERROR(CHAR(HEX2DEC(Table1[[#This Row],[D4]])),"…")</f>
        <v>…</v>
      </c>
      <c r="Q150" s="1" t="str">
        <f>IFERROR(CHAR(HEX2DEC(Table1[[#This Row],[D5]])),"…")</f>
        <v>3</v>
      </c>
      <c r="R150" s="1" t="str">
        <f>IFERROR(CHAR(HEX2DEC(Table1[[#This Row],[D6]])),"…")</f>
        <v>…</v>
      </c>
      <c r="S150" s="1" t="str">
        <f>IFERROR(CHAR(HEX2DEC(Table1[[#This Row],[D7]])),"…")</f>
        <v>…</v>
      </c>
      <c r="T150" s="1" t="str">
        <f>IFERROR(CHAR(HEX2DEC(Table1[[#This Row],[D8]])),"…")</f>
        <v>…</v>
      </c>
    </row>
    <row r="151" spans="1:20" x14ac:dyDescent="0.25">
      <c r="A151" s="1">
        <v>31.036999999999999</v>
      </c>
      <c r="B151" s="1">
        <v>401</v>
      </c>
      <c r="C151" s="1">
        <v>8</v>
      </c>
      <c r="D151" s="1" t="s">
        <v>1</v>
      </c>
      <c r="E151" s="1" t="s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/>
      <c r="M151" s="1" t="str">
        <f>IFERROR(CHAR(HEX2DEC(Table1[[#This Row],[D1]])),"…")</f>
        <v>:</v>
      </c>
      <c r="N151" s="1" t="str">
        <f>IFERROR(CHAR(HEX2DEC(Table1[[#This Row],[D2]])),"…")</f>
        <v>Ï</v>
      </c>
      <c r="O151" s="1" t="str">
        <f>IFERROR(CHAR(HEX2DEC(Table1[[#This Row],[D3]])),"…")</f>
        <v>…</v>
      </c>
      <c r="P151" s="1" t="str">
        <f>IFERROR(CHAR(HEX2DEC(Table1[[#This Row],[D4]])),"…")</f>
        <v>…</v>
      </c>
      <c r="Q151" s="1" t="str">
        <f>IFERROR(CHAR(HEX2DEC(Table1[[#This Row],[D5]])),"…")</f>
        <v>…</v>
      </c>
      <c r="R151" s="1" t="str">
        <f>IFERROR(CHAR(HEX2DEC(Table1[[#This Row],[D6]])),"…")</f>
        <v>…</v>
      </c>
      <c r="S151" s="1" t="str">
        <f>IFERROR(CHAR(HEX2DEC(Table1[[#This Row],[D7]])),"…")</f>
        <v>…</v>
      </c>
      <c r="T151" s="1" t="str">
        <f>IFERROR(CHAR(HEX2DEC(Table1[[#This Row],[D8]])),"…")</f>
        <v>…</v>
      </c>
    </row>
    <row r="152" spans="1:20" x14ac:dyDescent="0.25">
      <c r="A152" s="1">
        <v>31.09</v>
      </c>
      <c r="B152" s="1">
        <v>400</v>
      </c>
      <c r="C152" s="1">
        <v>8</v>
      </c>
      <c r="D152" s="1">
        <v>0</v>
      </c>
      <c r="E152" s="1">
        <v>0</v>
      </c>
      <c r="F152" s="1">
        <v>8</v>
      </c>
      <c r="G152" s="1">
        <v>0</v>
      </c>
      <c r="H152" s="1">
        <v>33</v>
      </c>
      <c r="I152" s="1">
        <v>0</v>
      </c>
      <c r="J152" s="1">
        <v>0</v>
      </c>
      <c r="K152" s="1">
        <v>0</v>
      </c>
      <c r="L152" s="1"/>
      <c r="M152" s="1" t="str">
        <f>IFERROR(CHAR(HEX2DEC(Table1[[#This Row],[D1]])),"…")</f>
        <v>…</v>
      </c>
      <c r="N152" s="1" t="str">
        <f>IFERROR(CHAR(HEX2DEC(Table1[[#This Row],[D2]])),"…")</f>
        <v>…</v>
      </c>
      <c r="O152" s="1" t="str">
        <f>IFERROR(CHAR(HEX2DEC(Table1[[#This Row],[D3]])),"…")</f>
        <v>_x0008_</v>
      </c>
      <c r="P152" s="1" t="str">
        <f>IFERROR(CHAR(HEX2DEC(Table1[[#This Row],[D4]])),"…")</f>
        <v>…</v>
      </c>
      <c r="Q152" s="1" t="str">
        <f>IFERROR(CHAR(HEX2DEC(Table1[[#This Row],[D5]])),"…")</f>
        <v>3</v>
      </c>
      <c r="R152" s="1" t="str">
        <f>IFERROR(CHAR(HEX2DEC(Table1[[#This Row],[D6]])),"…")</f>
        <v>…</v>
      </c>
      <c r="S152" s="1" t="str">
        <f>IFERROR(CHAR(HEX2DEC(Table1[[#This Row],[D7]])),"…")</f>
        <v>…</v>
      </c>
      <c r="T152" s="1" t="str">
        <f>IFERROR(CHAR(HEX2DEC(Table1[[#This Row],[D8]])),"…")</f>
        <v>…</v>
      </c>
    </row>
    <row r="153" spans="1:20" x14ac:dyDescent="0.25">
      <c r="A153" s="1">
        <v>31.143000000000001</v>
      </c>
      <c r="B153" s="1">
        <v>401</v>
      </c>
      <c r="C153" s="1">
        <v>8</v>
      </c>
      <c r="D153" s="1" t="s">
        <v>1</v>
      </c>
      <c r="E153" s="1" t="s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/>
      <c r="M153" s="1" t="str">
        <f>IFERROR(CHAR(HEX2DEC(Table1[[#This Row],[D1]])),"…")</f>
        <v>:</v>
      </c>
      <c r="N153" s="1" t="str">
        <f>IFERROR(CHAR(HEX2DEC(Table1[[#This Row],[D2]])),"…")</f>
        <v>Ï</v>
      </c>
      <c r="O153" s="1" t="str">
        <f>IFERROR(CHAR(HEX2DEC(Table1[[#This Row],[D3]])),"…")</f>
        <v>…</v>
      </c>
      <c r="P153" s="1" t="str">
        <f>IFERROR(CHAR(HEX2DEC(Table1[[#This Row],[D4]])),"…")</f>
        <v>…</v>
      </c>
      <c r="Q153" s="1" t="str">
        <f>IFERROR(CHAR(HEX2DEC(Table1[[#This Row],[D5]])),"…")</f>
        <v>…</v>
      </c>
      <c r="R153" s="1" t="str">
        <f>IFERROR(CHAR(HEX2DEC(Table1[[#This Row],[D6]])),"…")</f>
        <v>…</v>
      </c>
      <c r="S153" s="1" t="str">
        <f>IFERROR(CHAR(HEX2DEC(Table1[[#This Row],[D7]])),"…")</f>
        <v>…</v>
      </c>
      <c r="T153" s="1" t="str">
        <f>IFERROR(CHAR(HEX2DEC(Table1[[#This Row],[D8]])),"…")</f>
        <v>…</v>
      </c>
    </row>
    <row r="154" spans="1:20" x14ac:dyDescent="0.25">
      <c r="A154" s="1">
        <v>31.196999999999999</v>
      </c>
      <c r="B154" s="1">
        <v>400</v>
      </c>
      <c r="C154" s="1">
        <v>8</v>
      </c>
      <c r="D154" s="1">
        <v>0</v>
      </c>
      <c r="E154" s="1">
        <v>0</v>
      </c>
      <c r="F154" s="1">
        <v>8</v>
      </c>
      <c r="G154" s="1">
        <v>0</v>
      </c>
      <c r="H154" s="1">
        <v>33</v>
      </c>
      <c r="I154" s="1">
        <v>0</v>
      </c>
      <c r="J154" s="1">
        <v>0</v>
      </c>
      <c r="K154" s="1">
        <v>0</v>
      </c>
      <c r="L154" s="1"/>
      <c r="M154" s="1" t="str">
        <f>IFERROR(CHAR(HEX2DEC(Table1[[#This Row],[D1]])),"…")</f>
        <v>…</v>
      </c>
      <c r="N154" s="1" t="str">
        <f>IFERROR(CHAR(HEX2DEC(Table1[[#This Row],[D2]])),"…")</f>
        <v>…</v>
      </c>
      <c r="O154" s="1" t="str">
        <f>IFERROR(CHAR(HEX2DEC(Table1[[#This Row],[D3]])),"…")</f>
        <v>_x0008_</v>
      </c>
      <c r="P154" s="1" t="str">
        <f>IFERROR(CHAR(HEX2DEC(Table1[[#This Row],[D4]])),"…")</f>
        <v>…</v>
      </c>
      <c r="Q154" s="1" t="str">
        <f>IFERROR(CHAR(HEX2DEC(Table1[[#This Row],[D5]])),"…")</f>
        <v>3</v>
      </c>
      <c r="R154" s="1" t="str">
        <f>IFERROR(CHAR(HEX2DEC(Table1[[#This Row],[D6]])),"…")</f>
        <v>…</v>
      </c>
      <c r="S154" s="1" t="str">
        <f>IFERROR(CHAR(HEX2DEC(Table1[[#This Row],[D7]])),"…")</f>
        <v>…</v>
      </c>
      <c r="T154" s="1" t="str">
        <f>IFERROR(CHAR(HEX2DEC(Table1[[#This Row],[D8]])),"…")</f>
        <v>…</v>
      </c>
    </row>
    <row r="155" spans="1:20" x14ac:dyDescent="0.25">
      <c r="A155" s="1">
        <v>31.248999999999999</v>
      </c>
      <c r="B155" s="1">
        <v>401</v>
      </c>
      <c r="C155" s="1">
        <v>8</v>
      </c>
      <c r="D155" s="1" t="s">
        <v>1</v>
      </c>
      <c r="E155" s="1" t="s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/>
      <c r="M155" s="1" t="str">
        <f>IFERROR(CHAR(HEX2DEC(Table1[[#This Row],[D1]])),"…")</f>
        <v>:</v>
      </c>
      <c r="N155" s="1" t="str">
        <f>IFERROR(CHAR(HEX2DEC(Table1[[#This Row],[D2]])),"…")</f>
        <v>Ï</v>
      </c>
      <c r="O155" s="1" t="str">
        <f>IFERROR(CHAR(HEX2DEC(Table1[[#This Row],[D3]])),"…")</f>
        <v>…</v>
      </c>
      <c r="P155" s="1" t="str">
        <f>IFERROR(CHAR(HEX2DEC(Table1[[#This Row],[D4]])),"…")</f>
        <v>…</v>
      </c>
      <c r="Q155" s="1" t="str">
        <f>IFERROR(CHAR(HEX2DEC(Table1[[#This Row],[D5]])),"…")</f>
        <v>…</v>
      </c>
      <c r="R155" s="1" t="str">
        <f>IFERROR(CHAR(HEX2DEC(Table1[[#This Row],[D6]])),"…")</f>
        <v>…</v>
      </c>
      <c r="S155" s="1" t="str">
        <f>IFERROR(CHAR(HEX2DEC(Table1[[#This Row],[D7]])),"…")</f>
        <v>…</v>
      </c>
      <c r="T155" s="1" t="str">
        <f>IFERROR(CHAR(HEX2DEC(Table1[[#This Row],[D8]])),"…")</f>
        <v>…</v>
      </c>
    </row>
    <row r="156" spans="1:20" x14ac:dyDescent="0.25">
      <c r="A156" s="1">
        <v>31.302</v>
      </c>
      <c r="B156" s="1">
        <v>400</v>
      </c>
      <c r="C156" s="1">
        <v>8</v>
      </c>
      <c r="D156" s="1">
        <v>0</v>
      </c>
      <c r="E156" s="1">
        <v>0</v>
      </c>
      <c r="F156" s="1">
        <v>8</v>
      </c>
      <c r="G156" s="1">
        <v>0</v>
      </c>
      <c r="H156" s="1">
        <v>33</v>
      </c>
      <c r="I156" s="1">
        <v>0</v>
      </c>
      <c r="J156" s="1">
        <v>0</v>
      </c>
      <c r="K156" s="1">
        <v>0</v>
      </c>
      <c r="L156" s="1"/>
      <c r="M156" s="1" t="str">
        <f>IFERROR(CHAR(HEX2DEC(Table1[[#This Row],[D1]])),"…")</f>
        <v>…</v>
      </c>
      <c r="N156" s="1" t="str">
        <f>IFERROR(CHAR(HEX2DEC(Table1[[#This Row],[D2]])),"…")</f>
        <v>…</v>
      </c>
      <c r="O156" s="1" t="str">
        <f>IFERROR(CHAR(HEX2DEC(Table1[[#This Row],[D3]])),"…")</f>
        <v>_x0008_</v>
      </c>
      <c r="P156" s="1" t="str">
        <f>IFERROR(CHAR(HEX2DEC(Table1[[#This Row],[D4]])),"…")</f>
        <v>…</v>
      </c>
      <c r="Q156" s="1" t="str">
        <f>IFERROR(CHAR(HEX2DEC(Table1[[#This Row],[D5]])),"…")</f>
        <v>3</v>
      </c>
      <c r="R156" s="1" t="str">
        <f>IFERROR(CHAR(HEX2DEC(Table1[[#This Row],[D6]])),"…")</f>
        <v>…</v>
      </c>
      <c r="S156" s="1" t="str">
        <f>IFERROR(CHAR(HEX2DEC(Table1[[#This Row],[D7]])),"…")</f>
        <v>…</v>
      </c>
      <c r="T156" s="1" t="str">
        <f>IFERROR(CHAR(HEX2DEC(Table1[[#This Row],[D8]])),"…")</f>
        <v>…</v>
      </c>
    </row>
    <row r="157" spans="1:20" x14ac:dyDescent="0.25">
      <c r="A157" s="1">
        <v>31.355</v>
      </c>
      <c r="B157" s="1">
        <v>401</v>
      </c>
      <c r="C157" s="1">
        <v>8</v>
      </c>
      <c r="D157" s="1" t="s">
        <v>1</v>
      </c>
      <c r="E157" s="1" t="s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/>
      <c r="M157" s="1" t="str">
        <f>IFERROR(CHAR(HEX2DEC(Table1[[#This Row],[D1]])),"…")</f>
        <v>:</v>
      </c>
      <c r="N157" s="1" t="str">
        <f>IFERROR(CHAR(HEX2DEC(Table1[[#This Row],[D2]])),"…")</f>
        <v>Ï</v>
      </c>
      <c r="O157" s="1" t="str">
        <f>IFERROR(CHAR(HEX2DEC(Table1[[#This Row],[D3]])),"…")</f>
        <v>…</v>
      </c>
      <c r="P157" s="1" t="str">
        <f>IFERROR(CHAR(HEX2DEC(Table1[[#This Row],[D4]])),"…")</f>
        <v>…</v>
      </c>
      <c r="Q157" s="1" t="str">
        <f>IFERROR(CHAR(HEX2DEC(Table1[[#This Row],[D5]])),"…")</f>
        <v>…</v>
      </c>
      <c r="R157" s="1" t="str">
        <f>IFERROR(CHAR(HEX2DEC(Table1[[#This Row],[D6]])),"…")</f>
        <v>…</v>
      </c>
      <c r="S157" s="1" t="str">
        <f>IFERROR(CHAR(HEX2DEC(Table1[[#This Row],[D7]])),"…")</f>
        <v>…</v>
      </c>
      <c r="T157" s="1" t="str">
        <f>IFERROR(CHAR(HEX2DEC(Table1[[#This Row],[D8]])),"…")</f>
        <v>…</v>
      </c>
    </row>
    <row r="158" spans="1:20" x14ac:dyDescent="0.25">
      <c r="A158" s="1">
        <v>31.408999999999999</v>
      </c>
      <c r="B158" s="1">
        <v>400</v>
      </c>
      <c r="C158" s="1">
        <v>8</v>
      </c>
      <c r="D158" s="1">
        <v>0</v>
      </c>
      <c r="E158" s="1">
        <v>0</v>
      </c>
      <c r="F158" s="1">
        <v>8</v>
      </c>
      <c r="G158" s="1">
        <v>0</v>
      </c>
      <c r="H158" s="1">
        <v>33</v>
      </c>
      <c r="I158" s="1">
        <v>0</v>
      </c>
      <c r="J158" s="1">
        <v>0</v>
      </c>
      <c r="K158" s="1">
        <v>0</v>
      </c>
      <c r="L158" s="1"/>
      <c r="M158" s="1" t="str">
        <f>IFERROR(CHAR(HEX2DEC(Table1[[#This Row],[D1]])),"…")</f>
        <v>…</v>
      </c>
      <c r="N158" s="1" t="str">
        <f>IFERROR(CHAR(HEX2DEC(Table1[[#This Row],[D2]])),"…")</f>
        <v>…</v>
      </c>
      <c r="O158" s="1" t="str">
        <f>IFERROR(CHAR(HEX2DEC(Table1[[#This Row],[D3]])),"…")</f>
        <v>_x0008_</v>
      </c>
      <c r="P158" s="1" t="str">
        <f>IFERROR(CHAR(HEX2DEC(Table1[[#This Row],[D4]])),"…")</f>
        <v>…</v>
      </c>
      <c r="Q158" s="1" t="str">
        <f>IFERROR(CHAR(HEX2DEC(Table1[[#This Row],[D5]])),"…")</f>
        <v>3</v>
      </c>
      <c r="R158" s="1" t="str">
        <f>IFERROR(CHAR(HEX2DEC(Table1[[#This Row],[D6]])),"…")</f>
        <v>…</v>
      </c>
      <c r="S158" s="1" t="str">
        <f>IFERROR(CHAR(HEX2DEC(Table1[[#This Row],[D7]])),"…")</f>
        <v>…</v>
      </c>
      <c r="T158" s="1" t="str">
        <f>IFERROR(CHAR(HEX2DEC(Table1[[#This Row],[D8]])),"…")</f>
        <v>…</v>
      </c>
    </row>
    <row r="159" spans="1:20" x14ac:dyDescent="0.25">
      <c r="A159" s="1">
        <v>31.462</v>
      </c>
      <c r="B159" s="1">
        <v>401</v>
      </c>
      <c r="C159" s="1">
        <v>8</v>
      </c>
      <c r="D159" s="1" t="s">
        <v>1</v>
      </c>
      <c r="E159" s="1" t="s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/>
      <c r="M159" s="1" t="str">
        <f>IFERROR(CHAR(HEX2DEC(Table1[[#This Row],[D1]])),"…")</f>
        <v>:</v>
      </c>
      <c r="N159" s="1" t="str">
        <f>IFERROR(CHAR(HEX2DEC(Table1[[#This Row],[D2]])),"…")</f>
        <v>Ï</v>
      </c>
      <c r="O159" s="1" t="str">
        <f>IFERROR(CHAR(HEX2DEC(Table1[[#This Row],[D3]])),"…")</f>
        <v>…</v>
      </c>
      <c r="P159" s="1" t="str">
        <f>IFERROR(CHAR(HEX2DEC(Table1[[#This Row],[D4]])),"…")</f>
        <v>…</v>
      </c>
      <c r="Q159" s="1" t="str">
        <f>IFERROR(CHAR(HEX2DEC(Table1[[#This Row],[D5]])),"…")</f>
        <v>…</v>
      </c>
      <c r="R159" s="1" t="str">
        <f>IFERROR(CHAR(HEX2DEC(Table1[[#This Row],[D6]])),"…")</f>
        <v>…</v>
      </c>
      <c r="S159" s="1" t="str">
        <f>IFERROR(CHAR(HEX2DEC(Table1[[#This Row],[D7]])),"…")</f>
        <v>…</v>
      </c>
      <c r="T159" s="1" t="str">
        <f>IFERROR(CHAR(HEX2DEC(Table1[[#This Row],[D8]])),"…")</f>
        <v>…</v>
      </c>
    </row>
    <row r="160" spans="1:20" x14ac:dyDescent="0.25">
      <c r="A160" s="1">
        <v>31.515000000000001</v>
      </c>
      <c r="B160" s="1">
        <v>400</v>
      </c>
      <c r="C160" s="1">
        <v>8</v>
      </c>
      <c r="D160" s="1">
        <v>0</v>
      </c>
      <c r="E160" s="1">
        <v>0</v>
      </c>
      <c r="F160" s="1">
        <v>8</v>
      </c>
      <c r="G160" s="1">
        <v>0</v>
      </c>
      <c r="H160" s="1">
        <v>33</v>
      </c>
      <c r="I160" s="1">
        <v>0</v>
      </c>
      <c r="J160" s="1">
        <v>0</v>
      </c>
      <c r="K160" s="1">
        <v>0</v>
      </c>
      <c r="L160" s="1"/>
      <c r="M160" s="1" t="str">
        <f>IFERROR(CHAR(HEX2DEC(Table1[[#This Row],[D1]])),"…")</f>
        <v>…</v>
      </c>
      <c r="N160" s="1" t="str">
        <f>IFERROR(CHAR(HEX2DEC(Table1[[#This Row],[D2]])),"…")</f>
        <v>…</v>
      </c>
      <c r="O160" s="1" t="str">
        <f>IFERROR(CHAR(HEX2DEC(Table1[[#This Row],[D3]])),"…")</f>
        <v>_x0008_</v>
      </c>
      <c r="P160" s="1" t="str">
        <f>IFERROR(CHAR(HEX2DEC(Table1[[#This Row],[D4]])),"…")</f>
        <v>…</v>
      </c>
      <c r="Q160" s="1" t="str">
        <f>IFERROR(CHAR(HEX2DEC(Table1[[#This Row],[D5]])),"…")</f>
        <v>3</v>
      </c>
      <c r="R160" s="1" t="str">
        <f>IFERROR(CHAR(HEX2DEC(Table1[[#This Row],[D6]])),"…")</f>
        <v>…</v>
      </c>
      <c r="S160" s="1" t="str">
        <f>IFERROR(CHAR(HEX2DEC(Table1[[#This Row],[D7]])),"…")</f>
        <v>…</v>
      </c>
      <c r="T160" s="1" t="str">
        <f>IFERROR(CHAR(HEX2DEC(Table1[[#This Row],[D8]])),"…")</f>
        <v>…</v>
      </c>
    </row>
    <row r="161" spans="1:20" x14ac:dyDescent="0.25">
      <c r="A161" s="1">
        <v>31.567</v>
      </c>
      <c r="B161" s="1">
        <v>401</v>
      </c>
      <c r="C161" s="1">
        <v>8</v>
      </c>
      <c r="D161" s="1" t="s">
        <v>1</v>
      </c>
      <c r="E161" s="1" t="s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/>
      <c r="M161" s="1" t="str">
        <f>IFERROR(CHAR(HEX2DEC(Table1[[#This Row],[D1]])),"…")</f>
        <v>:</v>
      </c>
      <c r="N161" s="1" t="str">
        <f>IFERROR(CHAR(HEX2DEC(Table1[[#This Row],[D2]])),"…")</f>
        <v>Ï</v>
      </c>
      <c r="O161" s="1" t="str">
        <f>IFERROR(CHAR(HEX2DEC(Table1[[#This Row],[D3]])),"…")</f>
        <v>…</v>
      </c>
      <c r="P161" s="1" t="str">
        <f>IFERROR(CHAR(HEX2DEC(Table1[[#This Row],[D4]])),"…")</f>
        <v>…</v>
      </c>
      <c r="Q161" s="1" t="str">
        <f>IFERROR(CHAR(HEX2DEC(Table1[[#This Row],[D5]])),"…")</f>
        <v>…</v>
      </c>
      <c r="R161" s="1" t="str">
        <f>IFERROR(CHAR(HEX2DEC(Table1[[#This Row],[D6]])),"…")</f>
        <v>…</v>
      </c>
      <c r="S161" s="1" t="str">
        <f>IFERROR(CHAR(HEX2DEC(Table1[[#This Row],[D7]])),"…")</f>
        <v>…</v>
      </c>
      <c r="T161" s="1" t="str">
        <f>IFERROR(CHAR(HEX2DEC(Table1[[#This Row],[D8]])),"…")</f>
        <v>…</v>
      </c>
    </row>
    <row r="162" spans="1:20" x14ac:dyDescent="0.25">
      <c r="A162" s="1">
        <v>31.622</v>
      </c>
      <c r="B162" s="1">
        <v>400</v>
      </c>
      <c r="C162" s="1">
        <v>8</v>
      </c>
      <c r="D162" s="1">
        <v>0</v>
      </c>
      <c r="E162" s="1">
        <v>0</v>
      </c>
      <c r="F162" s="1">
        <v>8</v>
      </c>
      <c r="G162" s="1">
        <v>0</v>
      </c>
      <c r="H162" s="1">
        <v>33</v>
      </c>
      <c r="I162" s="1">
        <v>0</v>
      </c>
      <c r="J162" s="1">
        <v>0</v>
      </c>
      <c r="K162" s="1">
        <v>0</v>
      </c>
      <c r="L162" s="1"/>
      <c r="M162" s="1" t="str">
        <f>IFERROR(CHAR(HEX2DEC(Table1[[#This Row],[D1]])),"…")</f>
        <v>…</v>
      </c>
      <c r="N162" s="1" t="str">
        <f>IFERROR(CHAR(HEX2DEC(Table1[[#This Row],[D2]])),"…")</f>
        <v>…</v>
      </c>
      <c r="O162" s="1" t="str">
        <f>IFERROR(CHAR(HEX2DEC(Table1[[#This Row],[D3]])),"…")</f>
        <v>_x0008_</v>
      </c>
      <c r="P162" s="1" t="str">
        <f>IFERROR(CHAR(HEX2DEC(Table1[[#This Row],[D4]])),"…")</f>
        <v>…</v>
      </c>
      <c r="Q162" s="1" t="str">
        <f>IFERROR(CHAR(HEX2DEC(Table1[[#This Row],[D5]])),"…")</f>
        <v>3</v>
      </c>
      <c r="R162" s="1" t="str">
        <f>IFERROR(CHAR(HEX2DEC(Table1[[#This Row],[D6]])),"…")</f>
        <v>…</v>
      </c>
      <c r="S162" s="1" t="str">
        <f>IFERROR(CHAR(HEX2DEC(Table1[[#This Row],[D7]])),"…")</f>
        <v>…</v>
      </c>
      <c r="T162" s="1" t="str">
        <f>IFERROR(CHAR(HEX2DEC(Table1[[#This Row],[D8]])),"…")</f>
        <v>…</v>
      </c>
    </row>
    <row r="163" spans="1:20" x14ac:dyDescent="0.25">
      <c r="A163" s="1">
        <v>31.675000000000001</v>
      </c>
      <c r="B163" s="1">
        <v>401</v>
      </c>
      <c r="C163" s="1">
        <v>8</v>
      </c>
      <c r="D163" s="1" t="s">
        <v>1</v>
      </c>
      <c r="E163" s="1" t="s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/>
      <c r="M163" s="1" t="str">
        <f>IFERROR(CHAR(HEX2DEC(Table1[[#This Row],[D1]])),"…")</f>
        <v>:</v>
      </c>
      <c r="N163" s="1" t="str">
        <f>IFERROR(CHAR(HEX2DEC(Table1[[#This Row],[D2]])),"…")</f>
        <v>Ï</v>
      </c>
      <c r="O163" s="1" t="str">
        <f>IFERROR(CHAR(HEX2DEC(Table1[[#This Row],[D3]])),"…")</f>
        <v>…</v>
      </c>
      <c r="P163" s="1" t="str">
        <f>IFERROR(CHAR(HEX2DEC(Table1[[#This Row],[D4]])),"…")</f>
        <v>…</v>
      </c>
      <c r="Q163" s="1" t="str">
        <f>IFERROR(CHAR(HEX2DEC(Table1[[#This Row],[D5]])),"…")</f>
        <v>…</v>
      </c>
      <c r="R163" s="1" t="str">
        <f>IFERROR(CHAR(HEX2DEC(Table1[[#This Row],[D6]])),"…")</f>
        <v>…</v>
      </c>
      <c r="S163" s="1" t="str">
        <f>IFERROR(CHAR(HEX2DEC(Table1[[#This Row],[D7]])),"…")</f>
        <v>…</v>
      </c>
      <c r="T163" s="1" t="str">
        <f>IFERROR(CHAR(HEX2DEC(Table1[[#This Row],[D8]])),"…")</f>
        <v>…</v>
      </c>
    </row>
    <row r="164" spans="1:20" x14ac:dyDescent="0.25">
      <c r="A164" s="1">
        <v>31.728000000000002</v>
      </c>
      <c r="B164" s="1">
        <v>400</v>
      </c>
      <c r="C164" s="1">
        <v>8</v>
      </c>
      <c r="D164" s="1">
        <v>0</v>
      </c>
      <c r="E164" s="1">
        <v>0</v>
      </c>
      <c r="F164" s="1">
        <v>8</v>
      </c>
      <c r="G164" s="1">
        <v>0</v>
      </c>
      <c r="H164" s="1">
        <v>33</v>
      </c>
      <c r="I164" s="1">
        <v>0</v>
      </c>
      <c r="J164" s="1">
        <v>0</v>
      </c>
      <c r="K164" s="1">
        <v>0</v>
      </c>
      <c r="L164" s="1"/>
      <c r="M164" s="1" t="str">
        <f>IFERROR(CHAR(HEX2DEC(Table1[[#This Row],[D1]])),"…")</f>
        <v>…</v>
      </c>
      <c r="N164" s="1" t="str">
        <f>IFERROR(CHAR(HEX2DEC(Table1[[#This Row],[D2]])),"…")</f>
        <v>…</v>
      </c>
      <c r="O164" s="1" t="str">
        <f>IFERROR(CHAR(HEX2DEC(Table1[[#This Row],[D3]])),"…")</f>
        <v>_x0008_</v>
      </c>
      <c r="P164" s="1" t="str">
        <f>IFERROR(CHAR(HEX2DEC(Table1[[#This Row],[D4]])),"…")</f>
        <v>…</v>
      </c>
      <c r="Q164" s="1" t="str">
        <f>IFERROR(CHAR(HEX2DEC(Table1[[#This Row],[D5]])),"…")</f>
        <v>3</v>
      </c>
      <c r="R164" s="1" t="str">
        <f>IFERROR(CHAR(HEX2DEC(Table1[[#This Row],[D6]])),"…")</f>
        <v>…</v>
      </c>
      <c r="S164" s="1" t="str">
        <f>IFERROR(CHAR(HEX2DEC(Table1[[#This Row],[D7]])),"…")</f>
        <v>…</v>
      </c>
      <c r="T164" s="1" t="str">
        <f>IFERROR(CHAR(HEX2DEC(Table1[[#This Row],[D8]])),"…")</f>
        <v>…</v>
      </c>
    </row>
    <row r="165" spans="1:20" x14ac:dyDescent="0.25">
      <c r="A165" s="1">
        <v>31.78</v>
      </c>
      <c r="B165" s="1">
        <v>401</v>
      </c>
      <c r="C165" s="1">
        <v>8</v>
      </c>
      <c r="D165" s="1" t="s">
        <v>1</v>
      </c>
      <c r="E165" s="1" t="s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/>
      <c r="M165" s="1" t="str">
        <f>IFERROR(CHAR(HEX2DEC(Table1[[#This Row],[D1]])),"…")</f>
        <v>:</v>
      </c>
      <c r="N165" s="1" t="str">
        <f>IFERROR(CHAR(HEX2DEC(Table1[[#This Row],[D2]])),"…")</f>
        <v>Ï</v>
      </c>
      <c r="O165" s="1" t="str">
        <f>IFERROR(CHAR(HEX2DEC(Table1[[#This Row],[D3]])),"…")</f>
        <v>…</v>
      </c>
      <c r="P165" s="1" t="str">
        <f>IFERROR(CHAR(HEX2DEC(Table1[[#This Row],[D4]])),"…")</f>
        <v>…</v>
      </c>
      <c r="Q165" s="1" t="str">
        <f>IFERROR(CHAR(HEX2DEC(Table1[[#This Row],[D5]])),"…")</f>
        <v>…</v>
      </c>
      <c r="R165" s="1" t="str">
        <f>IFERROR(CHAR(HEX2DEC(Table1[[#This Row],[D6]])),"…")</f>
        <v>…</v>
      </c>
      <c r="S165" s="1" t="str">
        <f>IFERROR(CHAR(HEX2DEC(Table1[[#This Row],[D7]])),"…")</f>
        <v>…</v>
      </c>
      <c r="T165" s="1" t="str">
        <f>IFERROR(CHAR(HEX2DEC(Table1[[#This Row],[D8]])),"…")</f>
        <v>…</v>
      </c>
    </row>
    <row r="166" spans="1:20" x14ac:dyDescent="0.25">
      <c r="A166" s="1">
        <v>31.834</v>
      </c>
      <c r="B166" s="1">
        <v>400</v>
      </c>
      <c r="C166" s="1">
        <v>8</v>
      </c>
      <c r="D166" s="1">
        <v>0</v>
      </c>
      <c r="E166" s="1">
        <v>0</v>
      </c>
      <c r="F166" s="1">
        <v>8</v>
      </c>
      <c r="G166" s="1">
        <v>0</v>
      </c>
      <c r="H166" s="1">
        <v>33</v>
      </c>
      <c r="I166" s="1">
        <v>0</v>
      </c>
      <c r="J166" s="1">
        <v>0</v>
      </c>
      <c r="K166" s="1">
        <v>0</v>
      </c>
      <c r="L166" s="1"/>
      <c r="M166" s="1" t="str">
        <f>IFERROR(CHAR(HEX2DEC(Table1[[#This Row],[D1]])),"…")</f>
        <v>…</v>
      </c>
      <c r="N166" s="1" t="str">
        <f>IFERROR(CHAR(HEX2DEC(Table1[[#This Row],[D2]])),"…")</f>
        <v>…</v>
      </c>
      <c r="O166" s="1" t="str">
        <f>IFERROR(CHAR(HEX2DEC(Table1[[#This Row],[D3]])),"…")</f>
        <v>_x0008_</v>
      </c>
      <c r="P166" s="1" t="str">
        <f>IFERROR(CHAR(HEX2DEC(Table1[[#This Row],[D4]])),"…")</f>
        <v>…</v>
      </c>
      <c r="Q166" s="1" t="str">
        <f>IFERROR(CHAR(HEX2DEC(Table1[[#This Row],[D5]])),"…")</f>
        <v>3</v>
      </c>
      <c r="R166" s="1" t="str">
        <f>IFERROR(CHAR(HEX2DEC(Table1[[#This Row],[D6]])),"…")</f>
        <v>…</v>
      </c>
      <c r="S166" s="1" t="str">
        <f>IFERROR(CHAR(HEX2DEC(Table1[[#This Row],[D7]])),"…")</f>
        <v>…</v>
      </c>
      <c r="T166" s="1" t="str">
        <f>IFERROR(CHAR(HEX2DEC(Table1[[#This Row],[D8]])),"…")</f>
        <v>…</v>
      </c>
    </row>
    <row r="167" spans="1:20" x14ac:dyDescent="0.25">
      <c r="A167" s="1">
        <v>31.888000000000002</v>
      </c>
      <c r="B167" s="1">
        <v>401</v>
      </c>
      <c r="C167" s="1">
        <v>8</v>
      </c>
      <c r="D167" s="1" t="s">
        <v>1</v>
      </c>
      <c r="E167" s="1" t="s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/>
      <c r="M167" s="1" t="str">
        <f>IFERROR(CHAR(HEX2DEC(Table1[[#This Row],[D1]])),"…")</f>
        <v>:</v>
      </c>
      <c r="N167" s="1" t="str">
        <f>IFERROR(CHAR(HEX2DEC(Table1[[#This Row],[D2]])),"…")</f>
        <v>Ï</v>
      </c>
      <c r="O167" s="1" t="str">
        <f>IFERROR(CHAR(HEX2DEC(Table1[[#This Row],[D3]])),"…")</f>
        <v>…</v>
      </c>
      <c r="P167" s="1" t="str">
        <f>IFERROR(CHAR(HEX2DEC(Table1[[#This Row],[D4]])),"…")</f>
        <v>…</v>
      </c>
      <c r="Q167" s="1" t="str">
        <f>IFERROR(CHAR(HEX2DEC(Table1[[#This Row],[D5]])),"…")</f>
        <v>…</v>
      </c>
      <c r="R167" s="1" t="str">
        <f>IFERROR(CHAR(HEX2DEC(Table1[[#This Row],[D6]])),"…")</f>
        <v>…</v>
      </c>
      <c r="S167" s="1" t="str">
        <f>IFERROR(CHAR(HEX2DEC(Table1[[#This Row],[D7]])),"…")</f>
        <v>…</v>
      </c>
      <c r="T167" s="1" t="str">
        <f>IFERROR(CHAR(HEX2DEC(Table1[[#This Row],[D8]])),"…")</f>
        <v>…</v>
      </c>
    </row>
    <row r="168" spans="1:20" x14ac:dyDescent="0.25">
      <c r="A168" s="1">
        <v>31.940999999999999</v>
      </c>
      <c r="B168" s="1">
        <v>400</v>
      </c>
      <c r="C168" s="1">
        <v>8</v>
      </c>
      <c r="D168" s="1">
        <v>0</v>
      </c>
      <c r="E168" s="1">
        <v>0</v>
      </c>
      <c r="F168" s="1">
        <v>8</v>
      </c>
      <c r="G168" s="1">
        <v>0</v>
      </c>
      <c r="H168" s="1">
        <v>33</v>
      </c>
      <c r="I168" s="1">
        <v>0</v>
      </c>
      <c r="J168" s="1">
        <v>0</v>
      </c>
      <c r="K168" s="1">
        <v>0</v>
      </c>
      <c r="L168" s="1"/>
      <c r="M168" s="1" t="str">
        <f>IFERROR(CHAR(HEX2DEC(Table1[[#This Row],[D1]])),"…")</f>
        <v>…</v>
      </c>
      <c r="N168" s="1" t="str">
        <f>IFERROR(CHAR(HEX2DEC(Table1[[#This Row],[D2]])),"…")</f>
        <v>…</v>
      </c>
      <c r="O168" s="1" t="str">
        <f>IFERROR(CHAR(HEX2DEC(Table1[[#This Row],[D3]])),"…")</f>
        <v>_x0008_</v>
      </c>
      <c r="P168" s="1" t="str">
        <f>IFERROR(CHAR(HEX2DEC(Table1[[#This Row],[D4]])),"…")</f>
        <v>…</v>
      </c>
      <c r="Q168" s="1" t="str">
        <f>IFERROR(CHAR(HEX2DEC(Table1[[#This Row],[D5]])),"…")</f>
        <v>3</v>
      </c>
      <c r="R168" s="1" t="str">
        <f>IFERROR(CHAR(HEX2DEC(Table1[[#This Row],[D6]])),"…")</f>
        <v>…</v>
      </c>
      <c r="S168" s="1" t="str">
        <f>IFERROR(CHAR(HEX2DEC(Table1[[#This Row],[D7]])),"…")</f>
        <v>…</v>
      </c>
      <c r="T168" s="1" t="str">
        <f>IFERROR(CHAR(HEX2DEC(Table1[[#This Row],[D8]])),"…")</f>
        <v>…</v>
      </c>
    </row>
    <row r="169" spans="1:20" x14ac:dyDescent="0.25">
      <c r="A169" s="1">
        <v>31.994</v>
      </c>
      <c r="B169" s="1">
        <v>401</v>
      </c>
      <c r="C169" s="1">
        <v>8</v>
      </c>
      <c r="D169" s="1" t="s">
        <v>1</v>
      </c>
      <c r="E169" s="1" t="s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/>
      <c r="M169" s="1" t="str">
        <f>IFERROR(CHAR(HEX2DEC(Table1[[#This Row],[D1]])),"…")</f>
        <v>:</v>
      </c>
      <c r="N169" s="1" t="str">
        <f>IFERROR(CHAR(HEX2DEC(Table1[[#This Row],[D2]])),"…")</f>
        <v>Ï</v>
      </c>
      <c r="O169" s="1" t="str">
        <f>IFERROR(CHAR(HEX2DEC(Table1[[#This Row],[D3]])),"…")</f>
        <v>…</v>
      </c>
      <c r="P169" s="1" t="str">
        <f>IFERROR(CHAR(HEX2DEC(Table1[[#This Row],[D4]])),"…")</f>
        <v>…</v>
      </c>
      <c r="Q169" s="1" t="str">
        <f>IFERROR(CHAR(HEX2DEC(Table1[[#This Row],[D5]])),"…")</f>
        <v>…</v>
      </c>
      <c r="R169" s="1" t="str">
        <f>IFERROR(CHAR(HEX2DEC(Table1[[#This Row],[D6]])),"…")</f>
        <v>…</v>
      </c>
      <c r="S169" s="1" t="str">
        <f>IFERROR(CHAR(HEX2DEC(Table1[[#This Row],[D7]])),"…")</f>
        <v>…</v>
      </c>
      <c r="T169" s="1" t="str">
        <f>IFERROR(CHAR(HEX2DEC(Table1[[#This Row],[D8]])),"…")</f>
        <v>…</v>
      </c>
    </row>
    <row r="170" spans="1:20" x14ac:dyDescent="0.25">
      <c r="A170" s="1">
        <v>32.045999999999999</v>
      </c>
      <c r="B170" s="1">
        <v>400</v>
      </c>
      <c r="C170" s="1">
        <v>8</v>
      </c>
      <c r="D170" s="1">
        <v>0</v>
      </c>
      <c r="E170" s="1">
        <v>0</v>
      </c>
      <c r="F170" s="1">
        <v>8</v>
      </c>
      <c r="G170" s="1">
        <v>0</v>
      </c>
      <c r="H170" s="1">
        <v>33</v>
      </c>
      <c r="I170" s="1">
        <v>0</v>
      </c>
      <c r="J170" s="1">
        <v>0</v>
      </c>
      <c r="K170" s="1">
        <v>0</v>
      </c>
      <c r="L170" s="1"/>
      <c r="M170" s="1" t="str">
        <f>IFERROR(CHAR(HEX2DEC(Table1[[#This Row],[D1]])),"…")</f>
        <v>…</v>
      </c>
      <c r="N170" s="1" t="str">
        <f>IFERROR(CHAR(HEX2DEC(Table1[[#This Row],[D2]])),"…")</f>
        <v>…</v>
      </c>
      <c r="O170" s="1" t="str">
        <f>IFERROR(CHAR(HEX2DEC(Table1[[#This Row],[D3]])),"…")</f>
        <v>_x0008_</v>
      </c>
      <c r="P170" s="1" t="str">
        <f>IFERROR(CHAR(HEX2DEC(Table1[[#This Row],[D4]])),"…")</f>
        <v>…</v>
      </c>
      <c r="Q170" s="1" t="str">
        <f>IFERROR(CHAR(HEX2DEC(Table1[[#This Row],[D5]])),"…")</f>
        <v>3</v>
      </c>
      <c r="R170" s="1" t="str">
        <f>IFERROR(CHAR(HEX2DEC(Table1[[#This Row],[D6]])),"…")</f>
        <v>…</v>
      </c>
      <c r="S170" s="1" t="str">
        <f>IFERROR(CHAR(HEX2DEC(Table1[[#This Row],[D7]])),"…")</f>
        <v>…</v>
      </c>
      <c r="T170" s="1" t="str">
        <f>IFERROR(CHAR(HEX2DEC(Table1[[#This Row],[D8]])),"…")</f>
        <v>…</v>
      </c>
    </row>
    <row r="171" spans="1:20" x14ac:dyDescent="0.25">
      <c r="A171" s="1">
        <v>32.098999999999997</v>
      </c>
      <c r="B171" s="1">
        <v>401</v>
      </c>
      <c r="C171" s="1">
        <v>8</v>
      </c>
      <c r="D171" s="1" t="s">
        <v>1</v>
      </c>
      <c r="E171" s="1" t="s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/>
      <c r="M171" s="1" t="str">
        <f>IFERROR(CHAR(HEX2DEC(Table1[[#This Row],[D1]])),"…")</f>
        <v>:</v>
      </c>
      <c r="N171" s="1" t="str">
        <f>IFERROR(CHAR(HEX2DEC(Table1[[#This Row],[D2]])),"…")</f>
        <v>Ï</v>
      </c>
      <c r="O171" s="1" t="str">
        <f>IFERROR(CHAR(HEX2DEC(Table1[[#This Row],[D3]])),"…")</f>
        <v>…</v>
      </c>
      <c r="P171" s="1" t="str">
        <f>IFERROR(CHAR(HEX2DEC(Table1[[#This Row],[D4]])),"…")</f>
        <v>…</v>
      </c>
      <c r="Q171" s="1" t="str">
        <f>IFERROR(CHAR(HEX2DEC(Table1[[#This Row],[D5]])),"…")</f>
        <v>…</v>
      </c>
      <c r="R171" s="1" t="str">
        <f>IFERROR(CHAR(HEX2DEC(Table1[[#This Row],[D6]])),"…")</f>
        <v>…</v>
      </c>
      <c r="S171" s="1" t="str">
        <f>IFERROR(CHAR(HEX2DEC(Table1[[#This Row],[D7]])),"…")</f>
        <v>…</v>
      </c>
      <c r="T171" s="1" t="str">
        <f>IFERROR(CHAR(HEX2DEC(Table1[[#This Row],[D8]])),"…")</f>
        <v>…</v>
      </c>
    </row>
    <row r="172" spans="1:20" x14ac:dyDescent="0.25">
      <c r="A172" s="1">
        <v>32.154000000000003</v>
      </c>
      <c r="B172" s="1">
        <v>400</v>
      </c>
      <c r="C172" s="1">
        <v>8</v>
      </c>
      <c r="D172" s="1">
        <v>0</v>
      </c>
      <c r="E172" s="1">
        <v>0</v>
      </c>
      <c r="F172" s="1">
        <v>8</v>
      </c>
      <c r="G172" s="1">
        <v>0</v>
      </c>
      <c r="H172" s="1">
        <v>33</v>
      </c>
      <c r="I172" s="1">
        <v>0</v>
      </c>
      <c r="J172" s="1">
        <v>0</v>
      </c>
      <c r="K172" s="1">
        <v>0</v>
      </c>
      <c r="L172" s="1"/>
      <c r="M172" s="1" t="str">
        <f>IFERROR(CHAR(HEX2DEC(Table1[[#This Row],[D1]])),"…")</f>
        <v>…</v>
      </c>
      <c r="N172" s="1" t="str">
        <f>IFERROR(CHAR(HEX2DEC(Table1[[#This Row],[D2]])),"…")</f>
        <v>…</v>
      </c>
      <c r="O172" s="1" t="str">
        <f>IFERROR(CHAR(HEX2DEC(Table1[[#This Row],[D3]])),"…")</f>
        <v>_x0008_</v>
      </c>
      <c r="P172" s="1" t="str">
        <f>IFERROR(CHAR(HEX2DEC(Table1[[#This Row],[D4]])),"…")</f>
        <v>…</v>
      </c>
      <c r="Q172" s="1" t="str">
        <f>IFERROR(CHAR(HEX2DEC(Table1[[#This Row],[D5]])),"…")</f>
        <v>3</v>
      </c>
      <c r="R172" s="1" t="str">
        <f>IFERROR(CHAR(HEX2DEC(Table1[[#This Row],[D6]])),"…")</f>
        <v>…</v>
      </c>
      <c r="S172" s="1" t="str">
        <f>IFERROR(CHAR(HEX2DEC(Table1[[#This Row],[D7]])),"…")</f>
        <v>…</v>
      </c>
      <c r="T172" s="1" t="str">
        <f>IFERROR(CHAR(HEX2DEC(Table1[[#This Row],[D8]])),"…")</f>
        <v>…</v>
      </c>
    </row>
    <row r="173" spans="1:20" x14ac:dyDescent="0.25">
      <c r="A173" s="1">
        <v>32.206000000000003</v>
      </c>
      <c r="B173" s="1">
        <v>401</v>
      </c>
      <c r="C173" s="1">
        <v>8</v>
      </c>
      <c r="D173" s="1" t="s">
        <v>1</v>
      </c>
      <c r="E173" s="1" t="s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/>
      <c r="M173" s="1" t="str">
        <f>IFERROR(CHAR(HEX2DEC(Table1[[#This Row],[D1]])),"…")</f>
        <v>:</v>
      </c>
      <c r="N173" s="1" t="str">
        <f>IFERROR(CHAR(HEX2DEC(Table1[[#This Row],[D2]])),"…")</f>
        <v>Ï</v>
      </c>
      <c r="O173" s="1" t="str">
        <f>IFERROR(CHAR(HEX2DEC(Table1[[#This Row],[D3]])),"…")</f>
        <v>…</v>
      </c>
      <c r="P173" s="1" t="str">
        <f>IFERROR(CHAR(HEX2DEC(Table1[[#This Row],[D4]])),"…")</f>
        <v>…</v>
      </c>
      <c r="Q173" s="1" t="str">
        <f>IFERROR(CHAR(HEX2DEC(Table1[[#This Row],[D5]])),"…")</f>
        <v>…</v>
      </c>
      <c r="R173" s="1" t="str">
        <f>IFERROR(CHAR(HEX2DEC(Table1[[#This Row],[D6]])),"…")</f>
        <v>…</v>
      </c>
      <c r="S173" s="1" t="str">
        <f>IFERROR(CHAR(HEX2DEC(Table1[[#This Row],[D7]])),"…")</f>
        <v>…</v>
      </c>
      <c r="T173" s="1" t="str">
        <f>IFERROR(CHAR(HEX2DEC(Table1[[#This Row],[D8]])),"…")</f>
        <v>…</v>
      </c>
    </row>
    <row r="174" spans="1:20" x14ac:dyDescent="0.25">
      <c r="A174" s="1">
        <v>32.209000000000003</v>
      </c>
      <c r="B174" s="1">
        <v>466</v>
      </c>
      <c r="C174" s="1">
        <v>8</v>
      </c>
      <c r="D174" s="1">
        <v>30</v>
      </c>
      <c r="E174" s="1">
        <v>32</v>
      </c>
      <c r="F174" s="1">
        <v>30</v>
      </c>
      <c r="G174" s="1">
        <v>35</v>
      </c>
      <c r="H174" s="1">
        <v>56</v>
      </c>
      <c r="I174" s="1">
        <v>35</v>
      </c>
      <c r="J174" s="1">
        <v>30</v>
      </c>
      <c r="K174" s="1">
        <v>31</v>
      </c>
      <c r="L174" s="1"/>
      <c r="M174" s="1" t="str">
        <f>IFERROR(CHAR(HEX2DEC(Table1[[#This Row],[D1]])),"…")</f>
        <v>0</v>
      </c>
      <c r="N174" s="1" t="str">
        <f>IFERROR(CHAR(HEX2DEC(Table1[[#This Row],[D2]])),"…")</f>
        <v>2</v>
      </c>
      <c r="O174" s="1" t="str">
        <f>IFERROR(CHAR(HEX2DEC(Table1[[#This Row],[D3]])),"…")</f>
        <v>0</v>
      </c>
      <c r="P174" s="1" t="str">
        <f>IFERROR(CHAR(HEX2DEC(Table1[[#This Row],[D4]])),"…")</f>
        <v>5</v>
      </c>
      <c r="Q174" s="1" t="str">
        <f>IFERROR(CHAR(HEX2DEC(Table1[[#This Row],[D5]])),"…")</f>
        <v>V</v>
      </c>
      <c r="R174" s="1" t="str">
        <f>IFERROR(CHAR(HEX2DEC(Table1[[#This Row],[D6]])),"…")</f>
        <v>5</v>
      </c>
      <c r="S174" s="1" t="str">
        <f>IFERROR(CHAR(HEX2DEC(Table1[[#This Row],[D7]])),"…")</f>
        <v>0</v>
      </c>
      <c r="T174" s="1" t="str">
        <f>IFERROR(CHAR(HEX2DEC(Table1[[#This Row],[D8]])),"…")</f>
        <v>1</v>
      </c>
    </row>
    <row r="175" spans="1:20" x14ac:dyDescent="0.25">
      <c r="A175" s="1">
        <v>32.210999999999999</v>
      </c>
      <c r="B175" s="1">
        <v>410</v>
      </c>
      <c r="C175" s="1">
        <v>8</v>
      </c>
      <c r="D175" s="1">
        <v>53</v>
      </c>
      <c r="E175" s="1">
        <v>37</v>
      </c>
      <c r="F175" s="1">
        <v>33</v>
      </c>
      <c r="G175" s="1" t="s">
        <v>8</v>
      </c>
      <c r="H175" s="1">
        <v>32</v>
      </c>
      <c r="I175" s="1">
        <v>32</v>
      </c>
      <c r="J175" s="1">
        <v>30</v>
      </c>
      <c r="K175" s="1">
        <v>33</v>
      </c>
      <c r="L175" s="1"/>
      <c r="M175" s="1" t="str">
        <f>IFERROR(CHAR(HEX2DEC(Table1[[#This Row],[D1]])),"…")</f>
        <v>S</v>
      </c>
      <c r="N175" s="1" t="str">
        <f>IFERROR(CHAR(HEX2DEC(Table1[[#This Row],[D2]])),"…")</f>
        <v>7</v>
      </c>
      <c r="O175" s="1" t="str">
        <f>IFERROR(CHAR(HEX2DEC(Table1[[#This Row],[D3]])),"…")</f>
        <v>3</v>
      </c>
      <c r="P175" s="1" t="str">
        <f>IFERROR(CHAR(HEX2DEC(Table1[[#This Row],[D4]])),"…")</f>
        <v>-</v>
      </c>
      <c r="Q175" s="1" t="str">
        <f>IFERROR(CHAR(HEX2DEC(Table1[[#This Row],[D5]])),"…")</f>
        <v>2</v>
      </c>
      <c r="R175" s="1" t="str">
        <f>IFERROR(CHAR(HEX2DEC(Table1[[#This Row],[D6]])),"…")</f>
        <v>2</v>
      </c>
      <c r="S175" s="1" t="str">
        <f>IFERROR(CHAR(HEX2DEC(Table1[[#This Row],[D7]])),"…")</f>
        <v>0</v>
      </c>
      <c r="T175" s="1" t="str">
        <f>IFERROR(CHAR(HEX2DEC(Table1[[#This Row],[D8]])),"…")</f>
        <v>3</v>
      </c>
    </row>
    <row r="176" spans="1:20" x14ac:dyDescent="0.25">
      <c r="A176" s="1">
        <v>32.215000000000003</v>
      </c>
      <c r="B176" s="1">
        <v>411</v>
      </c>
      <c r="C176" s="1">
        <v>8</v>
      </c>
      <c r="D176" s="1">
        <v>31</v>
      </c>
      <c r="E176" s="1">
        <v>31</v>
      </c>
      <c r="F176" s="1">
        <v>34</v>
      </c>
      <c r="G176" s="1">
        <v>32</v>
      </c>
      <c r="H176" s="1">
        <v>35</v>
      </c>
      <c r="I176" s="1">
        <v>38</v>
      </c>
      <c r="J176" s="1">
        <v>52</v>
      </c>
      <c r="K176" s="1">
        <v>53</v>
      </c>
      <c r="L176" s="1"/>
      <c r="M176" s="1" t="str">
        <f>IFERROR(CHAR(HEX2DEC(Table1[[#This Row],[D1]])),"…")</f>
        <v>1</v>
      </c>
      <c r="N176" s="1" t="str">
        <f>IFERROR(CHAR(HEX2DEC(Table1[[#This Row],[D2]])),"…")</f>
        <v>1</v>
      </c>
      <c r="O176" s="1" t="str">
        <f>IFERROR(CHAR(HEX2DEC(Table1[[#This Row],[D3]])),"…")</f>
        <v>4</v>
      </c>
      <c r="P176" s="1" t="str">
        <f>IFERROR(CHAR(HEX2DEC(Table1[[#This Row],[D4]])),"…")</f>
        <v>2</v>
      </c>
      <c r="Q176" s="1" t="str">
        <f>IFERROR(CHAR(HEX2DEC(Table1[[#This Row],[D5]])),"…")</f>
        <v>5</v>
      </c>
      <c r="R176" s="1" t="str">
        <f>IFERROR(CHAR(HEX2DEC(Table1[[#This Row],[D6]])),"…")</f>
        <v>8</v>
      </c>
      <c r="S176" s="1" t="str">
        <f>IFERROR(CHAR(HEX2DEC(Table1[[#This Row],[D7]])),"…")</f>
        <v>R</v>
      </c>
      <c r="T176" s="1" t="str">
        <f>IFERROR(CHAR(HEX2DEC(Table1[[#This Row],[D8]])),"…")</f>
        <v>S</v>
      </c>
    </row>
    <row r="177" spans="1:20" x14ac:dyDescent="0.25">
      <c r="A177" s="1">
        <v>32.218000000000004</v>
      </c>
      <c r="B177" s="1">
        <v>412</v>
      </c>
      <c r="C177" s="1">
        <v>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/>
      <c r="M177" s="1" t="str">
        <f>IFERROR(CHAR(HEX2DEC(Table1[[#This Row],[D1]])),"…")</f>
        <v>…</v>
      </c>
      <c r="N177" s="1" t="str">
        <f>IFERROR(CHAR(HEX2DEC(Table1[[#This Row],[D2]])),"…")</f>
        <v>…</v>
      </c>
      <c r="O177" s="1" t="str">
        <f>IFERROR(CHAR(HEX2DEC(Table1[[#This Row],[D3]])),"…")</f>
        <v>…</v>
      </c>
      <c r="P177" s="1" t="str">
        <f>IFERROR(CHAR(HEX2DEC(Table1[[#This Row],[D4]])),"…")</f>
        <v>…</v>
      </c>
      <c r="Q177" s="1" t="str">
        <f>IFERROR(CHAR(HEX2DEC(Table1[[#This Row],[D5]])),"…")</f>
        <v>…</v>
      </c>
      <c r="R177" s="1" t="str">
        <f>IFERROR(CHAR(HEX2DEC(Table1[[#This Row],[D6]])),"…")</f>
        <v>…</v>
      </c>
      <c r="S177" s="1" t="str">
        <f>IFERROR(CHAR(HEX2DEC(Table1[[#This Row],[D7]])),"…")</f>
        <v>…</v>
      </c>
      <c r="T177" s="1" t="str">
        <f>IFERROR(CHAR(HEX2DEC(Table1[[#This Row],[D8]])),"…")</f>
        <v>…</v>
      </c>
    </row>
    <row r="178" spans="1:20" x14ac:dyDescent="0.25">
      <c r="A178" s="1">
        <v>32.26</v>
      </c>
      <c r="B178" s="1">
        <v>400</v>
      </c>
      <c r="C178" s="1">
        <v>8</v>
      </c>
      <c r="D178" s="1">
        <v>0</v>
      </c>
      <c r="E178" s="1">
        <v>0</v>
      </c>
      <c r="F178" s="1">
        <v>8</v>
      </c>
      <c r="G178" s="1">
        <v>0</v>
      </c>
      <c r="H178" s="1">
        <v>33</v>
      </c>
      <c r="I178" s="1">
        <v>0</v>
      </c>
      <c r="J178" s="1">
        <v>0</v>
      </c>
      <c r="K178" s="1">
        <v>0</v>
      </c>
      <c r="L178" s="1"/>
      <c r="M178" s="1" t="str">
        <f>IFERROR(CHAR(HEX2DEC(Table1[[#This Row],[D1]])),"…")</f>
        <v>…</v>
      </c>
      <c r="N178" s="1" t="str">
        <f>IFERROR(CHAR(HEX2DEC(Table1[[#This Row],[D2]])),"…")</f>
        <v>…</v>
      </c>
      <c r="O178" s="1" t="str">
        <f>IFERROR(CHAR(HEX2DEC(Table1[[#This Row],[D3]])),"…")</f>
        <v>_x0008_</v>
      </c>
      <c r="P178" s="1" t="str">
        <f>IFERROR(CHAR(HEX2DEC(Table1[[#This Row],[D4]])),"…")</f>
        <v>…</v>
      </c>
      <c r="Q178" s="1" t="str">
        <f>IFERROR(CHAR(HEX2DEC(Table1[[#This Row],[D5]])),"…")</f>
        <v>3</v>
      </c>
      <c r="R178" s="1" t="str">
        <f>IFERROR(CHAR(HEX2DEC(Table1[[#This Row],[D6]])),"…")</f>
        <v>…</v>
      </c>
      <c r="S178" s="1" t="str">
        <f>IFERROR(CHAR(HEX2DEC(Table1[[#This Row],[D7]])),"…")</f>
        <v>…</v>
      </c>
      <c r="T178" s="1" t="str">
        <f>IFERROR(CHAR(HEX2DEC(Table1[[#This Row],[D8]])),"…")</f>
        <v>…</v>
      </c>
    </row>
    <row r="179" spans="1:20" x14ac:dyDescent="0.25">
      <c r="A179" s="1">
        <v>32.311</v>
      </c>
      <c r="B179" s="1">
        <v>401</v>
      </c>
      <c r="C179" s="1">
        <v>8</v>
      </c>
      <c r="D179" s="1" t="s">
        <v>1</v>
      </c>
      <c r="E179" s="1" t="s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/>
      <c r="M179" s="1" t="str">
        <f>IFERROR(CHAR(HEX2DEC(Table1[[#This Row],[D1]])),"…")</f>
        <v>:</v>
      </c>
      <c r="N179" s="1" t="str">
        <f>IFERROR(CHAR(HEX2DEC(Table1[[#This Row],[D2]])),"…")</f>
        <v>Ï</v>
      </c>
      <c r="O179" s="1" t="str">
        <f>IFERROR(CHAR(HEX2DEC(Table1[[#This Row],[D3]])),"…")</f>
        <v>…</v>
      </c>
      <c r="P179" s="1" t="str">
        <f>IFERROR(CHAR(HEX2DEC(Table1[[#This Row],[D4]])),"…")</f>
        <v>…</v>
      </c>
      <c r="Q179" s="1" t="str">
        <f>IFERROR(CHAR(HEX2DEC(Table1[[#This Row],[D5]])),"…")</f>
        <v>…</v>
      </c>
      <c r="R179" s="1" t="str">
        <f>IFERROR(CHAR(HEX2DEC(Table1[[#This Row],[D6]])),"…")</f>
        <v>…</v>
      </c>
      <c r="S179" s="1" t="str">
        <f>IFERROR(CHAR(HEX2DEC(Table1[[#This Row],[D7]])),"…")</f>
        <v>…</v>
      </c>
      <c r="T179" s="1" t="str">
        <f>IFERROR(CHAR(HEX2DEC(Table1[[#This Row],[D8]])),"…")</f>
        <v>…</v>
      </c>
    </row>
    <row r="180" spans="1:20" x14ac:dyDescent="0.25">
      <c r="A180" s="1">
        <v>32.363999999999997</v>
      </c>
      <c r="B180" s="1">
        <v>400</v>
      </c>
      <c r="C180" s="1">
        <v>8</v>
      </c>
      <c r="D180" s="1">
        <v>0</v>
      </c>
      <c r="E180" s="1">
        <v>0</v>
      </c>
      <c r="F180" s="1">
        <v>8</v>
      </c>
      <c r="G180" s="1">
        <v>0</v>
      </c>
      <c r="H180" s="1">
        <v>33</v>
      </c>
      <c r="I180" s="1">
        <v>0</v>
      </c>
      <c r="J180" s="1">
        <v>0</v>
      </c>
      <c r="K180" s="1">
        <v>0</v>
      </c>
      <c r="L180" s="1"/>
      <c r="M180" s="1" t="str">
        <f>IFERROR(CHAR(HEX2DEC(Table1[[#This Row],[D1]])),"…")</f>
        <v>…</v>
      </c>
      <c r="N180" s="1" t="str">
        <f>IFERROR(CHAR(HEX2DEC(Table1[[#This Row],[D2]])),"…")</f>
        <v>…</v>
      </c>
      <c r="O180" s="1" t="str">
        <f>IFERROR(CHAR(HEX2DEC(Table1[[#This Row],[D3]])),"…")</f>
        <v>_x0008_</v>
      </c>
      <c r="P180" s="1" t="str">
        <f>IFERROR(CHAR(HEX2DEC(Table1[[#This Row],[D4]])),"…")</f>
        <v>…</v>
      </c>
      <c r="Q180" s="1" t="str">
        <f>IFERROR(CHAR(HEX2DEC(Table1[[#This Row],[D5]])),"…")</f>
        <v>3</v>
      </c>
      <c r="R180" s="1" t="str">
        <f>IFERROR(CHAR(HEX2DEC(Table1[[#This Row],[D6]])),"…")</f>
        <v>…</v>
      </c>
      <c r="S180" s="1" t="str">
        <f>IFERROR(CHAR(HEX2DEC(Table1[[#This Row],[D7]])),"…")</f>
        <v>…</v>
      </c>
      <c r="T180" s="1" t="str">
        <f>IFERROR(CHAR(HEX2DEC(Table1[[#This Row],[D8]])),"…")</f>
        <v>…</v>
      </c>
    </row>
    <row r="181" spans="1:20" x14ac:dyDescent="0.25">
      <c r="A181" s="1">
        <v>32.418999999999997</v>
      </c>
      <c r="B181" s="1">
        <v>401</v>
      </c>
      <c r="C181" s="1">
        <v>8</v>
      </c>
      <c r="D181" s="1" t="s">
        <v>1</v>
      </c>
      <c r="E181" s="1" t="s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/>
      <c r="M181" s="1" t="str">
        <f>IFERROR(CHAR(HEX2DEC(Table1[[#This Row],[D1]])),"…")</f>
        <v>:</v>
      </c>
      <c r="N181" s="1" t="str">
        <f>IFERROR(CHAR(HEX2DEC(Table1[[#This Row],[D2]])),"…")</f>
        <v>Ï</v>
      </c>
      <c r="O181" s="1" t="str">
        <f>IFERROR(CHAR(HEX2DEC(Table1[[#This Row],[D3]])),"…")</f>
        <v>…</v>
      </c>
      <c r="P181" s="1" t="str">
        <f>IFERROR(CHAR(HEX2DEC(Table1[[#This Row],[D4]])),"…")</f>
        <v>…</v>
      </c>
      <c r="Q181" s="1" t="str">
        <f>IFERROR(CHAR(HEX2DEC(Table1[[#This Row],[D5]])),"…")</f>
        <v>…</v>
      </c>
      <c r="R181" s="1" t="str">
        <f>IFERROR(CHAR(HEX2DEC(Table1[[#This Row],[D6]])),"…")</f>
        <v>…</v>
      </c>
      <c r="S181" s="1" t="str">
        <f>IFERROR(CHAR(HEX2DEC(Table1[[#This Row],[D7]])),"…")</f>
        <v>…</v>
      </c>
      <c r="T181" s="1" t="str">
        <f>IFERROR(CHAR(HEX2DEC(Table1[[#This Row],[D8]])),"…")</f>
        <v>…</v>
      </c>
    </row>
    <row r="182" spans="1:20" x14ac:dyDescent="0.25">
      <c r="A182" s="1">
        <v>32.472999999999999</v>
      </c>
      <c r="B182" s="1">
        <v>400</v>
      </c>
      <c r="C182" s="1">
        <v>8</v>
      </c>
      <c r="D182" s="1">
        <v>0</v>
      </c>
      <c r="E182" s="1">
        <v>0</v>
      </c>
      <c r="F182" s="1">
        <v>8</v>
      </c>
      <c r="G182" s="1">
        <v>0</v>
      </c>
      <c r="H182" s="1">
        <v>33</v>
      </c>
      <c r="I182" s="1">
        <v>0</v>
      </c>
      <c r="J182" s="1">
        <v>0</v>
      </c>
      <c r="K182" s="1">
        <v>0</v>
      </c>
      <c r="L182" s="1"/>
      <c r="M182" s="1" t="str">
        <f>IFERROR(CHAR(HEX2DEC(Table1[[#This Row],[D1]])),"…")</f>
        <v>…</v>
      </c>
      <c r="N182" s="1" t="str">
        <f>IFERROR(CHAR(HEX2DEC(Table1[[#This Row],[D2]])),"…")</f>
        <v>…</v>
      </c>
      <c r="O182" s="1" t="str">
        <f>IFERROR(CHAR(HEX2DEC(Table1[[#This Row],[D3]])),"…")</f>
        <v>_x0008_</v>
      </c>
      <c r="P182" s="1" t="str">
        <f>IFERROR(CHAR(HEX2DEC(Table1[[#This Row],[D4]])),"…")</f>
        <v>…</v>
      </c>
      <c r="Q182" s="1" t="str">
        <f>IFERROR(CHAR(HEX2DEC(Table1[[#This Row],[D5]])),"…")</f>
        <v>3</v>
      </c>
      <c r="R182" s="1" t="str">
        <f>IFERROR(CHAR(HEX2DEC(Table1[[#This Row],[D6]])),"…")</f>
        <v>…</v>
      </c>
      <c r="S182" s="1" t="str">
        <f>IFERROR(CHAR(HEX2DEC(Table1[[#This Row],[D7]])),"…")</f>
        <v>…</v>
      </c>
      <c r="T182" s="1" t="str">
        <f>IFERROR(CHAR(HEX2DEC(Table1[[#This Row],[D8]])),"…")</f>
        <v>…</v>
      </c>
    </row>
    <row r="183" spans="1:20" x14ac:dyDescent="0.25">
      <c r="A183" s="1">
        <v>32.526000000000003</v>
      </c>
      <c r="B183" s="1">
        <v>401</v>
      </c>
      <c r="C183" s="1">
        <v>8</v>
      </c>
      <c r="D183" s="1" t="s">
        <v>1</v>
      </c>
      <c r="E183" s="1" t="s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/>
      <c r="M183" s="1" t="str">
        <f>IFERROR(CHAR(HEX2DEC(Table1[[#This Row],[D1]])),"…")</f>
        <v>:</v>
      </c>
      <c r="N183" s="1" t="str">
        <f>IFERROR(CHAR(HEX2DEC(Table1[[#This Row],[D2]])),"…")</f>
        <v>Ï</v>
      </c>
      <c r="O183" s="1" t="str">
        <f>IFERROR(CHAR(HEX2DEC(Table1[[#This Row],[D3]])),"…")</f>
        <v>…</v>
      </c>
      <c r="P183" s="1" t="str">
        <f>IFERROR(CHAR(HEX2DEC(Table1[[#This Row],[D4]])),"…")</f>
        <v>…</v>
      </c>
      <c r="Q183" s="1" t="str">
        <f>IFERROR(CHAR(HEX2DEC(Table1[[#This Row],[D5]])),"…")</f>
        <v>…</v>
      </c>
      <c r="R183" s="1" t="str">
        <f>IFERROR(CHAR(HEX2DEC(Table1[[#This Row],[D6]])),"…")</f>
        <v>…</v>
      </c>
      <c r="S183" s="1" t="str">
        <f>IFERROR(CHAR(HEX2DEC(Table1[[#This Row],[D7]])),"…")</f>
        <v>…</v>
      </c>
      <c r="T183" s="1" t="str">
        <f>IFERROR(CHAR(HEX2DEC(Table1[[#This Row],[D8]])),"…")</f>
        <v>…</v>
      </c>
    </row>
    <row r="184" spans="1:20" x14ac:dyDescent="0.25">
      <c r="A184" s="1">
        <v>32.576999999999998</v>
      </c>
      <c r="B184" s="1">
        <v>400</v>
      </c>
      <c r="C184" s="1">
        <v>8</v>
      </c>
      <c r="D184" s="1">
        <v>0</v>
      </c>
      <c r="E184" s="1">
        <v>0</v>
      </c>
      <c r="F184" s="1">
        <v>8</v>
      </c>
      <c r="G184" s="1">
        <v>0</v>
      </c>
      <c r="H184" s="1">
        <v>33</v>
      </c>
      <c r="I184" s="1">
        <v>0</v>
      </c>
      <c r="J184" s="1">
        <v>0</v>
      </c>
      <c r="K184" s="1">
        <v>0</v>
      </c>
      <c r="L184" s="1"/>
      <c r="M184" s="1" t="str">
        <f>IFERROR(CHAR(HEX2DEC(Table1[[#This Row],[D1]])),"…")</f>
        <v>…</v>
      </c>
      <c r="N184" s="1" t="str">
        <f>IFERROR(CHAR(HEX2DEC(Table1[[#This Row],[D2]])),"…")</f>
        <v>…</v>
      </c>
      <c r="O184" s="1" t="str">
        <f>IFERROR(CHAR(HEX2DEC(Table1[[#This Row],[D3]])),"…")</f>
        <v>_x0008_</v>
      </c>
      <c r="P184" s="1" t="str">
        <f>IFERROR(CHAR(HEX2DEC(Table1[[#This Row],[D4]])),"…")</f>
        <v>…</v>
      </c>
      <c r="Q184" s="1" t="str">
        <f>IFERROR(CHAR(HEX2DEC(Table1[[#This Row],[D5]])),"…")</f>
        <v>3</v>
      </c>
      <c r="R184" s="1" t="str">
        <f>IFERROR(CHAR(HEX2DEC(Table1[[#This Row],[D6]])),"…")</f>
        <v>…</v>
      </c>
      <c r="S184" s="1" t="str">
        <f>IFERROR(CHAR(HEX2DEC(Table1[[#This Row],[D7]])),"…")</f>
        <v>…</v>
      </c>
      <c r="T184" s="1" t="str">
        <f>IFERROR(CHAR(HEX2DEC(Table1[[#This Row],[D8]])),"…")</f>
        <v>…</v>
      </c>
    </row>
    <row r="185" spans="1:20" x14ac:dyDescent="0.25">
      <c r="A185" s="1">
        <v>32.628999999999998</v>
      </c>
      <c r="B185" s="1">
        <v>401</v>
      </c>
      <c r="C185" s="1">
        <v>8</v>
      </c>
      <c r="D185" s="1" t="s">
        <v>1</v>
      </c>
      <c r="E185" s="1" t="s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/>
      <c r="M185" s="1" t="str">
        <f>IFERROR(CHAR(HEX2DEC(Table1[[#This Row],[D1]])),"…")</f>
        <v>:</v>
      </c>
      <c r="N185" s="1" t="str">
        <f>IFERROR(CHAR(HEX2DEC(Table1[[#This Row],[D2]])),"…")</f>
        <v>Ï</v>
      </c>
      <c r="O185" s="1" t="str">
        <f>IFERROR(CHAR(HEX2DEC(Table1[[#This Row],[D3]])),"…")</f>
        <v>…</v>
      </c>
      <c r="P185" s="1" t="str">
        <f>IFERROR(CHAR(HEX2DEC(Table1[[#This Row],[D4]])),"…")</f>
        <v>…</v>
      </c>
      <c r="Q185" s="1" t="str">
        <f>IFERROR(CHAR(HEX2DEC(Table1[[#This Row],[D5]])),"…")</f>
        <v>…</v>
      </c>
      <c r="R185" s="1" t="str">
        <f>IFERROR(CHAR(HEX2DEC(Table1[[#This Row],[D6]])),"…")</f>
        <v>…</v>
      </c>
      <c r="S185" s="1" t="str">
        <f>IFERROR(CHAR(HEX2DEC(Table1[[#This Row],[D7]])),"…")</f>
        <v>…</v>
      </c>
      <c r="T185" s="1" t="str">
        <f>IFERROR(CHAR(HEX2DEC(Table1[[#This Row],[D8]])),"…")</f>
        <v>…</v>
      </c>
    </row>
    <row r="186" spans="1:20" x14ac:dyDescent="0.25">
      <c r="A186" s="1">
        <v>32.686</v>
      </c>
      <c r="B186" s="1">
        <v>400</v>
      </c>
      <c r="C186" s="1">
        <v>8</v>
      </c>
      <c r="D186" s="1">
        <v>0</v>
      </c>
      <c r="E186" s="1">
        <v>0</v>
      </c>
      <c r="F186" s="1">
        <v>8</v>
      </c>
      <c r="G186" s="1">
        <v>0</v>
      </c>
      <c r="H186" s="1">
        <v>33</v>
      </c>
      <c r="I186" s="1">
        <v>0</v>
      </c>
      <c r="J186" s="1">
        <v>0</v>
      </c>
      <c r="K186" s="1">
        <v>0</v>
      </c>
      <c r="L186" s="1"/>
      <c r="M186" s="1" t="str">
        <f>IFERROR(CHAR(HEX2DEC(Table1[[#This Row],[D1]])),"…")</f>
        <v>…</v>
      </c>
      <c r="N186" s="1" t="str">
        <f>IFERROR(CHAR(HEX2DEC(Table1[[#This Row],[D2]])),"…")</f>
        <v>…</v>
      </c>
      <c r="O186" s="1" t="str">
        <f>IFERROR(CHAR(HEX2DEC(Table1[[#This Row],[D3]])),"…")</f>
        <v>_x0008_</v>
      </c>
      <c r="P186" s="1" t="str">
        <f>IFERROR(CHAR(HEX2DEC(Table1[[#This Row],[D4]])),"…")</f>
        <v>…</v>
      </c>
      <c r="Q186" s="1" t="str">
        <f>IFERROR(CHAR(HEX2DEC(Table1[[#This Row],[D5]])),"…")</f>
        <v>3</v>
      </c>
      <c r="R186" s="1" t="str">
        <f>IFERROR(CHAR(HEX2DEC(Table1[[#This Row],[D6]])),"…")</f>
        <v>…</v>
      </c>
      <c r="S186" s="1" t="str">
        <f>IFERROR(CHAR(HEX2DEC(Table1[[#This Row],[D7]])),"…")</f>
        <v>…</v>
      </c>
      <c r="T186" s="1" t="str">
        <f>IFERROR(CHAR(HEX2DEC(Table1[[#This Row],[D8]])),"…")</f>
        <v>…</v>
      </c>
    </row>
    <row r="187" spans="1:20" x14ac:dyDescent="0.25">
      <c r="A187" s="1">
        <v>32.738999999999997</v>
      </c>
      <c r="B187" s="1">
        <v>401</v>
      </c>
      <c r="C187" s="1">
        <v>8</v>
      </c>
      <c r="D187" s="1" t="s">
        <v>1</v>
      </c>
      <c r="E187" s="1" t="s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/>
      <c r="M187" s="1" t="str">
        <f>IFERROR(CHAR(HEX2DEC(Table1[[#This Row],[D1]])),"…")</f>
        <v>:</v>
      </c>
      <c r="N187" s="1" t="str">
        <f>IFERROR(CHAR(HEX2DEC(Table1[[#This Row],[D2]])),"…")</f>
        <v>Ï</v>
      </c>
      <c r="O187" s="1" t="str">
        <f>IFERROR(CHAR(HEX2DEC(Table1[[#This Row],[D3]])),"…")</f>
        <v>…</v>
      </c>
      <c r="P187" s="1" t="str">
        <f>IFERROR(CHAR(HEX2DEC(Table1[[#This Row],[D4]])),"…")</f>
        <v>…</v>
      </c>
      <c r="Q187" s="1" t="str">
        <f>IFERROR(CHAR(HEX2DEC(Table1[[#This Row],[D5]])),"…")</f>
        <v>…</v>
      </c>
      <c r="R187" s="1" t="str">
        <f>IFERROR(CHAR(HEX2DEC(Table1[[#This Row],[D6]])),"…")</f>
        <v>…</v>
      </c>
      <c r="S187" s="1" t="str">
        <f>IFERROR(CHAR(HEX2DEC(Table1[[#This Row],[D7]])),"…")</f>
        <v>…</v>
      </c>
      <c r="T187" s="1" t="str">
        <f>IFERROR(CHAR(HEX2DEC(Table1[[#This Row],[D8]])),"…")</f>
        <v>…</v>
      </c>
    </row>
    <row r="188" spans="1:20" x14ac:dyDescent="0.25">
      <c r="A188" s="1">
        <v>32.789000000000001</v>
      </c>
      <c r="B188" s="1">
        <v>400</v>
      </c>
      <c r="C188" s="1">
        <v>8</v>
      </c>
      <c r="D188" s="1">
        <v>0</v>
      </c>
      <c r="E188" s="1">
        <v>0</v>
      </c>
      <c r="F188" s="1">
        <v>8</v>
      </c>
      <c r="G188" s="1">
        <v>0</v>
      </c>
      <c r="H188" s="1">
        <v>33</v>
      </c>
      <c r="I188" s="1">
        <v>0</v>
      </c>
      <c r="J188" s="1">
        <v>0</v>
      </c>
      <c r="K188" s="1">
        <v>0</v>
      </c>
      <c r="L188" s="1"/>
      <c r="M188" s="1" t="str">
        <f>IFERROR(CHAR(HEX2DEC(Table1[[#This Row],[D1]])),"…")</f>
        <v>…</v>
      </c>
      <c r="N188" s="1" t="str">
        <f>IFERROR(CHAR(HEX2DEC(Table1[[#This Row],[D2]])),"…")</f>
        <v>…</v>
      </c>
      <c r="O188" s="1" t="str">
        <f>IFERROR(CHAR(HEX2DEC(Table1[[#This Row],[D3]])),"…")</f>
        <v>_x0008_</v>
      </c>
      <c r="P188" s="1" t="str">
        <f>IFERROR(CHAR(HEX2DEC(Table1[[#This Row],[D4]])),"…")</f>
        <v>…</v>
      </c>
      <c r="Q188" s="1" t="str">
        <f>IFERROR(CHAR(HEX2DEC(Table1[[#This Row],[D5]])),"…")</f>
        <v>3</v>
      </c>
      <c r="R188" s="1" t="str">
        <f>IFERROR(CHAR(HEX2DEC(Table1[[#This Row],[D6]])),"…")</f>
        <v>…</v>
      </c>
      <c r="S188" s="1" t="str">
        <f>IFERROR(CHAR(HEX2DEC(Table1[[#This Row],[D7]])),"…")</f>
        <v>…</v>
      </c>
      <c r="T188" s="1" t="str">
        <f>IFERROR(CHAR(HEX2DEC(Table1[[#This Row],[D8]])),"…")</f>
        <v>…</v>
      </c>
    </row>
    <row r="189" spans="1:20" x14ac:dyDescent="0.25">
      <c r="A189" s="1">
        <v>32.841999999999999</v>
      </c>
      <c r="B189" s="1">
        <v>401</v>
      </c>
      <c r="C189" s="1">
        <v>8</v>
      </c>
      <c r="D189" s="1" t="s">
        <v>1</v>
      </c>
      <c r="E189" s="1" t="s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/>
      <c r="M189" s="1" t="str">
        <f>IFERROR(CHAR(HEX2DEC(Table1[[#This Row],[D1]])),"…")</f>
        <v>:</v>
      </c>
      <c r="N189" s="1" t="str">
        <f>IFERROR(CHAR(HEX2DEC(Table1[[#This Row],[D2]])),"…")</f>
        <v>Ï</v>
      </c>
      <c r="O189" s="1" t="str">
        <f>IFERROR(CHAR(HEX2DEC(Table1[[#This Row],[D3]])),"…")</f>
        <v>…</v>
      </c>
      <c r="P189" s="1" t="str">
        <f>IFERROR(CHAR(HEX2DEC(Table1[[#This Row],[D4]])),"…")</f>
        <v>…</v>
      </c>
      <c r="Q189" s="1" t="str">
        <f>IFERROR(CHAR(HEX2DEC(Table1[[#This Row],[D5]])),"…")</f>
        <v>…</v>
      </c>
      <c r="R189" s="1" t="str">
        <f>IFERROR(CHAR(HEX2DEC(Table1[[#This Row],[D6]])),"…")</f>
        <v>…</v>
      </c>
      <c r="S189" s="1" t="str">
        <f>IFERROR(CHAR(HEX2DEC(Table1[[#This Row],[D7]])),"…")</f>
        <v>…</v>
      </c>
      <c r="T189" s="1" t="str">
        <f>IFERROR(CHAR(HEX2DEC(Table1[[#This Row],[D8]])),"…")</f>
        <v>…</v>
      </c>
    </row>
    <row r="190" spans="1:20" x14ac:dyDescent="0.25">
      <c r="A190" s="1">
        <v>32.896000000000001</v>
      </c>
      <c r="B190" s="1">
        <v>400</v>
      </c>
      <c r="C190" s="1">
        <v>8</v>
      </c>
      <c r="D190" s="1">
        <v>0</v>
      </c>
      <c r="E190" s="1">
        <v>0</v>
      </c>
      <c r="F190" s="1">
        <v>8</v>
      </c>
      <c r="G190" s="1">
        <v>0</v>
      </c>
      <c r="H190" s="1">
        <v>33</v>
      </c>
      <c r="I190" s="1">
        <v>0</v>
      </c>
      <c r="J190" s="1">
        <v>0</v>
      </c>
      <c r="K190" s="1">
        <v>0</v>
      </c>
      <c r="L190" s="1"/>
      <c r="M190" s="1" t="str">
        <f>IFERROR(CHAR(HEX2DEC(Table1[[#This Row],[D1]])),"…")</f>
        <v>…</v>
      </c>
      <c r="N190" s="1" t="str">
        <f>IFERROR(CHAR(HEX2DEC(Table1[[#This Row],[D2]])),"…")</f>
        <v>…</v>
      </c>
      <c r="O190" s="1" t="str">
        <f>IFERROR(CHAR(HEX2DEC(Table1[[#This Row],[D3]])),"…")</f>
        <v>_x0008_</v>
      </c>
      <c r="P190" s="1" t="str">
        <f>IFERROR(CHAR(HEX2DEC(Table1[[#This Row],[D4]])),"…")</f>
        <v>…</v>
      </c>
      <c r="Q190" s="1" t="str">
        <f>IFERROR(CHAR(HEX2DEC(Table1[[#This Row],[D5]])),"…")</f>
        <v>3</v>
      </c>
      <c r="R190" s="1" t="str">
        <f>IFERROR(CHAR(HEX2DEC(Table1[[#This Row],[D6]])),"…")</f>
        <v>…</v>
      </c>
      <c r="S190" s="1" t="str">
        <f>IFERROR(CHAR(HEX2DEC(Table1[[#This Row],[D7]])),"…")</f>
        <v>…</v>
      </c>
      <c r="T190" s="1" t="str">
        <f>IFERROR(CHAR(HEX2DEC(Table1[[#This Row],[D8]])),"…")</f>
        <v>…</v>
      </c>
    </row>
    <row r="191" spans="1:20" x14ac:dyDescent="0.25">
      <c r="A191" s="1">
        <v>32.948</v>
      </c>
      <c r="B191" s="1">
        <v>401</v>
      </c>
      <c r="C191" s="1">
        <v>8</v>
      </c>
      <c r="D191" s="1" t="s">
        <v>1</v>
      </c>
      <c r="E191" s="1" t="s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/>
      <c r="M191" s="1" t="str">
        <f>IFERROR(CHAR(HEX2DEC(Table1[[#This Row],[D1]])),"…")</f>
        <v>:</v>
      </c>
      <c r="N191" s="1" t="str">
        <f>IFERROR(CHAR(HEX2DEC(Table1[[#This Row],[D2]])),"…")</f>
        <v>Ï</v>
      </c>
      <c r="O191" s="1" t="str">
        <f>IFERROR(CHAR(HEX2DEC(Table1[[#This Row],[D3]])),"…")</f>
        <v>…</v>
      </c>
      <c r="P191" s="1" t="str">
        <f>IFERROR(CHAR(HEX2DEC(Table1[[#This Row],[D4]])),"…")</f>
        <v>…</v>
      </c>
      <c r="Q191" s="1" t="str">
        <f>IFERROR(CHAR(HEX2DEC(Table1[[#This Row],[D5]])),"…")</f>
        <v>…</v>
      </c>
      <c r="R191" s="1" t="str">
        <f>IFERROR(CHAR(HEX2DEC(Table1[[#This Row],[D6]])),"…")</f>
        <v>…</v>
      </c>
      <c r="S191" s="1" t="str">
        <f>IFERROR(CHAR(HEX2DEC(Table1[[#This Row],[D7]])),"…")</f>
        <v>…</v>
      </c>
      <c r="T191" s="1" t="str">
        <f>IFERROR(CHAR(HEX2DEC(Table1[[#This Row],[D8]])),"…")</f>
        <v>…</v>
      </c>
    </row>
    <row r="192" spans="1:20" x14ac:dyDescent="0.25">
      <c r="A192" s="1">
        <v>33.000999999999998</v>
      </c>
      <c r="B192" s="1">
        <v>400</v>
      </c>
      <c r="C192" s="1">
        <v>8</v>
      </c>
      <c r="D192" s="1">
        <v>0</v>
      </c>
      <c r="E192" s="1">
        <v>0</v>
      </c>
      <c r="F192" s="1">
        <v>8</v>
      </c>
      <c r="G192" s="1">
        <v>0</v>
      </c>
      <c r="H192" s="1">
        <v>33</v>
      </c>
      <c r="I192" s="1">
        <v>0</v>
      </c>
      <c r="J192" s="1">
        <v>0</v>
      </c>
      <c r="K192" s="1">
        <v>0</v>
      </c>
      <c r="L192" s="1"/>
      <c r="M192" s="1" t="str">
        <f>IFERROR(CHAR(HEX2DEC(Table1[[#This Row],[D1]])),"…")</f>
        <v>…</v>
      </c>
      <c r="N192" s="1" t="str">
        <f>IFERROR(CHAR(HEX2DEC(Table1[[#This Row],[D2]])),"…")</f>
        <v>…</v>
      </c>
      <c r="O192" s="1" t="str">
        <f>IFERROR(CHAR(HEX2DEC(Table1[[#This Row],[D3]])),"…")</f>
        <v>_x0008_</v>
      </c>
      <c r="P192" s="1" t="str">
        <f>IFERROR(CHAR(HEX2DEC(Table1[[#This Row],[D4]])),"…")</f>
        <v>…</v>
      </c>
      <c r="Q192" s="1" t="str">
        <f>IFERROR(CHAR(HEX2DEC(Table1[[#This Row],[D5]])),"…")</f>
        <v>3</v>
      </c>
      <c r="R192" s="1" t="str">
        <f>IFERROR(CHAR(HEX2DEC(Table1[[#This Row],[D6]])),"…")</f>
        <v>…</v>
      </c>
      <c r="S192" s="1" t="str">
        <f>IFERROR(CHAR(HEX2DEC(Table1[[#This Row],[D7]])),"…")</f>
        <v>…</v>
      </c>
      <c r="T192" s="1" t="str">
        <f>IFERROR(CHAR(HEX2DEC(Table1[[#This Row],[D8]])),"…")</f>
        <v>…</v>
      </c>
    </row>
    <row r="193" spans="1:20" x14ac:dyDescent="0.25">
      <c r="A193" s="1">
        <v>33.054000000000002</v>
      </c>
      <c r="B193" s="1">
        <v>401</v>
      </c>
      <c r="C193" s="1">
        <v>8</v>
      </c>
      <c r="D193" s="1" t="s">
        <v>1</v>
      </c>
      <c r="E193" s="1" t="s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/>
      <c r="M193" s="1" t="str">
        <f>IFERROR(CHAR(HEX2DEC(Table1[[#This Row],[D1]])),"…")</f>
        <v>:</v>
      </c>
      <c r="N193" s="1" t="str">
        <f>IFERROR(CHAR(HEX2DEC(Table1[[#This Row],[D2]])),"…")</f>
        <v>Ï</v>
      </c>
      <c r="O193" s="1" t="str">
        <f>IFERROR(CHAR(HEX2DEC(Table1[[#This Row],[D3]])),"…")</f>
        <v>…</v>
      </c>
      <c r="P193" s="1" t="str">
        <f>IFERROR(CHAR(HEX2DEC(Table1[[#This Row],[D4]])),"…")</f>
        <v>…</v>
      </c>
      <c r="Q193" s="1" t="str">
        <f>IFERROR(CHAR(HEX2DEC(Table1[[#This Row],[D5]])),"…")</f>
        <v>…</v>
      </c>
      <c r="R193" s="1" t="str">
        <f>IFERROR(CHAR(HEX2DEC(Table1[[#This Row],[D6]])),"…")</f>
        <v>…</v>
      </c>
      <c r="S193" s="1" t="str">
        <f>IFERROR(CHAR(HEX2DEC(Table1[[#This Row],[D7]])),"…")</f>
        <v>…</v>
      </c>
      <c r="T193" s="1" t="str">
        <f>IFERROR(CHAR(HEX2DEC(Table1[[#This Row],[D8]])),"…")</f>
        <v>…</v>
      </c>
    </row>
    <row r="194" spans="1:20" x14ac:dyDescent="0.25">
      <c r="A194" s="1">
        <v>33.106999999999999</v>
      </c>
      <c r="B194" s="1">
        <v>400</v>
      </c>
      <c r="C194" s="1">
        <v>8</v>
      </c>
      <c r="D194" s="1">
        <v>0</v>
      </c>
      <c r="E194" s="1">
        <v>0</v>
      </c>
      <c r="F194" s="1">
        <v>8</v>
      </c>
      <c r="G194" s="1">
        <v>0</v>
      </c>
      <c r="H194" s="1">
        <v>33</v>
      </c>
      <c r="I194" s="1">
        <v>0</v>
      </c>
      <c r="J194" s="1">
        <v>0</v>
      </c>
      <c r="K194" s="1">
        <v>0</v>
      </c>
      <c r="L194" s="1"/>
      <c r="M194" s="1" t="str">
        <f>IFERROR(CHAR(HEX2DEC(Table1[[#This Row],[D1]])),"…")</f>
        <v>…</v>
      </c>
      <c r="N194" s="1" t="str">
        <f>IFERROR(CHAR(HEX2DEC(Table1[[#This Row],[D2]])),"…")</f>
        <v>…</v>
      </c>
      <c r="O194" s="1" t="str">
        <f>IFERROR(CHAR(HEX2DEC(Table1[[#This Row],[D3]])),"…")</f>
        <v>_x0008_</v>
      </c>
      <c r="P194" s="1" t="str">
        <f>IFERROR(CHAR(HEX2DEC(Table1[[#This Row],[D4]])),"…")</f>
        <v>…</v>
      </c>
      <c r="Q194" s="1" t="str">
        <f>IFERROR(CHAR(HEX2DEC(Table1[[#This Row],[D5]])),"…")</f>
        <v>3</v>
      </c>
      <c r="R194" s="1" t="str">
        <f>IFERROR(CHAR(HEX2DEC(Table1[[#This Row],[D6]])),"…")</f>
        <v>…</v>
      </c>
      <c r="S194" s="1" t="str">
        <f>IFERROR(CHAR(HEX2DEC(Table1[[#This Row],[D7]])),"…")</f>
        <v>…</v>
      </c>
      <c r="T194" s="1" t="str">
        <f>IFERROR(CHAR(HEX2DEC(Table1[[#This Row],[D8]])),"…")</f>
        <v>…</v>
      </c>
    </row>
    <row r="195" spans="1:20" x14ac:dyDescent="0.25">
      <c r="A195" s="1">
        <v>33.161000000000001</v>
      </c>
      <c r="B195" s="1">
        <v>401</v>
      </c>
      <c r="C195" s="1">
        <v>8</v>
      </c>
      <c r="D195" s="1" t="s">
        <v>1</v>
      </c>
      <c r="E195" s="1" t="s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/>
      <c r="M195" s="1" t="str">
        <f>IFERROR(CHAR(HEX2DEC(Table1[[#This Row],[D1]])),"…")</f>
        <v>:</v>
      </c>
      <c r="N195" s="1" t="str">
        <f>IFERROR(CHAR(HEX2DEC(Table1[[#This Row],[D2]])),"…")</f>
        <v>Ï</v>
      </c>
      <c r="O195" s="1" t="str">
        <f>IFERROR(CHAR(HEX2DEC(Table1[[#This Row],[D3]])),"…")</f>
        <v>…</v>
      </c>
      <c r="P195" s="1" t="str">
        <f>IFERROR(CHAR(HEX2DEC(Table1[[#This Row],[D4]])),"…")</f>
        <v>…</v>
      </c>
      <c r="Q195" s="1" t="str">
        <f>IFERROR(CHAR(HEX2DEC(Table1[[#This Row],[D5]])),"…")</f>
        <v>…</v>
      </c>
      <c r="R195" s="1" t="str">
        <f>IFERROR(CHAR(HEX2DEC(Table1[[#This Row],[D6]])),"…")</f>
        <v>…</v>
      </c>
      <c r="S195" s="1" t="str">
        <f>IFERROR(CHAR(HEX2DEC(Table1[[#This Row],[D7]])),"…")</f>
        <v>…</v>
      </c>
      <c r="T195" s="1" t="str">
        <f>IFERROR(CHAR(HEX2DEC(Table1[[#This Row],[D8]])),"…")</f>
        <v>…</v>
      </c>
    </row>
    <row r="196" spans="1:20" x14ac:dyDescent="0.25">
      <c r="A196" s="1">
        <v>33.213999999999999</v>
      </c>
      <c r="B196" s="1">
        <v>400</v>
      </c>
      <c r="C196" s="1">
        <v>8</v>
      </c>
      <c r="D196" s="1">
        <v>0</v>
      </c>
      <c r="E196" s="1">
        <v>0</v>
      </c>
      <c r="F196" s="1">
        <v>8</v>
      </c>
      <c r="G196" s="1">
        <v>0</v>
      </c>
      <c r="H196" s="1">
        <v>33</v>
      </c>
      <c r="I196" s="1">
        <v>0</v>
      </c>
      <c r="J196" s="1">
        <v>0</v>
      </c>
      <c r="K196" s="1">
        <v>0</v>
      </c>
      <c r="L196" s="1"/>
      <c r="M196" s="1" t="str">
        <f>IFERROR(CHAR(HEX2DEC(Table1[[#This Row],[D1]])),"…")</f>
        <v>…</v>
      </c>
      <c r="N196" s="1" t="str">
        <f>IFERROR(CHAR(HEX2DEC(Table1[[#This Row],[D2]])),"…")</f>
        <v>…</v>
      </c>
      <c r="O196" s="1" t="str">
        <f>IFERROR(CHAR(HEX2DEC(Table1[[#This Row],[D3]])),"…")</f>
        <v>_x0008_</v>
      </c>
      <c r="P196" s="1" t="str">
        <f>IFERROR(CHAR(HEX2DEC(Table1[[#This Row],[D4]])),"…")</f>
        <v>…</v>
      </c>
      <c r="Q196" s="1" t="str">
        <f>IFERROR(CHAR(HEX2DEC(Table1[[#This Row],[D5]])),"…")</f>
        <v>3</v>
      </c>
      <c r="R196" s="1" t="str">
        <f>IFERROR(CHAR(HEX2DEC(Table1[[#This Row],[D6]])),"…")</f>
        <v>…</v>
      </c>
      <c r="S196" s="1" t="str">
        <f>IFERROR(CHAR(HEX2DEC(Table1[[#This Row],[D7]])),"…")</f>
        <v>…</v>
      </c>
      <c r="T196" s="1" t="str">
        <f>IFERROR(CHAR(HEX2DEC(Table1[[#This Row],[D8]])),"…")</f>
        <v>…</v>
      </c>
    </row>
    <row r="197" spans="1:20" x14ac:dyDescent="0.25">
      <c r="A197" s="1">
        <v>33.267000000000003</v>
      </c>
      <c r="B197" s="1">
        <v>401</v>
      </c>
      <c r="C197" s="1">
        <v>8</v>
      </c>
      <c r="D197" s="1" t="s">
        <v>1</v>
      </c>
      <c r="E197" s="1" t="s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/>
      <c r="M197" s="1" t="str">
        <f>IFERROR(CHAR(HEX2DEC(Table1[[#This Row],[D1]])),"…")</f>
        <v>:</v>
      </c>
      <c r="N197" s="1" t="str">
        <f>IFERROR(CHAR(HEX2DEC(Table1[[#This Row],[D2]])),"…")</f>
        <v>Ï</v>
      </c>
      <c r="O197" s="1" t="str">
        <f>IFERROR(CHAR(HEX2DEC(Table1[[#This Row],[D3]])),"…")</f>
        <v>…</v>
      </c>
      <c r="P197" s="1" t="str">
        <f>IFERROR(CHAR(HEX2DEC(Table1[[#This Row],[D4]])),"…")</f>
        <v>…</v>
      </c>
      <c r="Q197" s="1" t="str">
        <f>IFERROR(CHAR(HEX2DEC(Table1[[#This Row],[D5]])),"…")</f>
        <v>…</v>
      </c>
      <c r="R197" s="1" t="str">
        <f>IFERROR(CHAR(HEX2DEC(Table1[[#This Row],[D6]])),"…")</f>
        <v>…</v>
      </c>
      <c r="S197" s="1" t="str">
        <f>IFERROR(CHAR(HEX2DEC(Table1[[#This Row],[D7]])),"…")</f>
        <v>…</v>
      </c>
      <c r="T197" s="1" t="str">
        <f>IFERROR(CHAR(HEX2DEC(Table1[[#This Row],[D8]])),"…")</f>
        <v>…</v>
      </c>
    </row>
    <row r="198" spans="1:20" x14ac:dyDescent="0.25">
      <c r="A198" s="1">
        <v>33.268999999999998</v>
      </c>
      <c r="B198" s="1">
        <v>402</v>
      </c>
      <c r="C198" s="1">
        <v>8</v>
      </c>
      <c r="D198" s="1">
        <v>59</v>
      </c>
      <c r="E198" s="1">
        <v>0</v>
      </c>
      <c r="F198" s="1">
        <v>0</v>
      </c>
      <c r="G198" s="1">
        <v>0</v>
      </c>
      <c r="H198" s="1" t="s">
        <v>7</v>
      </c>
      <c r="I198" s="1">
        <v>68</v>
      </c>
      <c r="J198" s="1" t="s">
        <v>6</v>
      </c>
      <c r="K198" s="1">
        <v>0</v>
      </c>
      <c r="L198" s="1"/>
      <c r="M198" s="1" t="str">
        <f>IFERROR(CHAR(HEX2DEC(Table1[[#This Row],[D1]])),"…")</f>
        <v>Y</v>
      </c>
      <c r="N198" s="1" t="str">
        <f>IFERROR(CHAR(HEX2DEC(Table1[[#This Row],[D2]])),"…")</f>
        <v>…</v>
      </c>
      <c r="O198" s="1" t="str">
        <f>IFERROR(CHAR(HEX2DEC(Table1[[#This Row],[D3]])),"…")</f>
        <v>…</v>
      </c>
      <c r="P198" s="1" t="str">
        <f>IFERROR(CHAR(HEX2DEC(Table1[[#This Row],[D4]])),"…")</f>
        <v>…</v>
      </c>
      <c r="Q198" s="1" t="str">
        <f>IFERROR(CHAR(HEX2DEC(Table1[[#This Row],[D5]])),"…")</f>
        <v>¢</v>
      </c>
      <c r="R198" s="1" t="str">
        <f>IFERROR(CHAR(HEX2DEC(Table1[[#This Row],[D6]])),"…")</f>
        <v>h</v>
      </c>
      <c r="S198" s="1" t="str">
        <f>IFERROR(CHAR(HEX2DEC(Table1[[#This Row],[D7]])),"…")</f>
        <v>_x000E_</v>
      </c>
      <c r="T198" s="1" t="str">
        <f>IFERROR(CHAR(HEX2DEC(Table1[[#This Row],[D8]])),"…")</f>
        <v>…</v>
      </c>
    </row>
    <row r="199" spans="1:20" x14ac:dyDescent="0.25">
      <c r="A199" s="1">
        <v>33.271999999999998</v>
      </c>
      <c r="B199" s="1">
        <v>403</v>
      </c>
      <c r="C199" s="1">
        <v>8</v>
      </c>
      <c r="D199" s="1">
        <v>64</v>
      </c>
      <c r="E199" s="1">
        <v>0</v>
      </c>
      <c r="F199" s="1">
        <v>0</v>
      </c>
      <c r="G199" s="1">
        <v>0</v>
      </c>
      <c r="H199" s="1" t="s">
        <v>5</v>
      </c>
      <c r="I199" s="1" t="s">
        <v>4</v>
      </c>
      <c r="J199" s="1">
        <v>10</v>
      </c>
      <c r="K199" s="1">
        <v>0</v>
      </c>
      <c r="L199" s="1"/>
      <c r="M199" s="1" t="str">
        <f>IFERROR(CHAR(HEX2DEC(Table1[[#This Row],[D1]])),"…")</f>
        <v>d</v>
      </c>
      <c r="N199" s="1" t="str">
        <f>IFERROR(CHAR(HEX2DEC(Table1[[#This Row],[D2]])),"…")</f>
        <v>…</v>
      </c>
      <c r="O199" s="1" t="str">
        <f>IFERROR(CHAR(HEX2DEC(Table1[[#This Row],[D3]])),"…")</f>
        <v>…</v>
      </c>
      <c r="P199" s="1" t="str">
        <f>IFERROR(CHAR(HEX2DEC(Table1[[#This Row],[D4]])),"…")</f>
        <v>…</v>
      </c>
      <c r="Q199" s="1" t="str">
        <f>IFERROR(CHAR(HEX2DEC(Table1[[#This Row],[D5]])),"…")</f>
        <v>ô</v>
      </c>
      <c r="R199" s="1" t="str">
        <f>IFERROR(CHAR(HEX2DEC(Table1[[#This Row],[D6]])),"…")</f>
        <v>_x001F_</v>
      </c>
      <c r="S199" s="1" t="str">
        <f>IFERROR(CHAR(HEX2DEC(Table1[[#This Row],[D7]])),"…")</f>
        <v>_x0010_</v>
      </c>
      <c r="T199" s="1" t="str">
        <f>IFERROR(CHAR(HEX2DEC(Table1[[#This Row],[D8]])),"…")</f>
        <v>…</v>
      </c>
    </row>
    <row r="200" spans="1:20" x14ac:dyDescent="0.25">
      <c r="A200" s="1">
        <v>33.274000000000001</v>
      </c>
      <c r="B200" s="1">
        <v>404</v>
      </c>
      <c r="C200" s="1">
        <v>8</v>
      </c>
      <c r="D200" s="1">
        <v>0</v>
      </c>
      <c r="E200" s="1">
        <v>66</v>
      </c>
      <c r="F200" s="1" t="s">
        <v>3</v>
      </c>
      <c r="G200" s="1">
        <v>0</v>
      </c>
      <c r="H200" s="1" t="s">
        <v>2</v>
      </c>
      <c r="I200" s="1" t="s">
        <v>2</v>
      </c>
      <c r="J200" s="1" t="s">
        <v>2</v>
      </c>
      <c r="K200" s="1" t="s">
        <v>2</v>
      </c>
      <c r="L200" s="1"/>
      <c r="M200" s="1" t="str">
        <f>IFERROR(CHAR(HEX2DEC(Table1[[#This Row],[D1]])),"…")</f>
        <v>…</v>
      </c>
      <c r="N200" s="1" t="str">
        <f>IFERROR(CHAR(HEX2DEC(Table1[[#This Row],[D2]])),"…")</f>
        <v>f</v>
      </c>
      <c r="O200" s="1" t="str">
        <f>IFERROR(CHAR(HEX2DEC(Table1[[#This Row],[D3]])),"…")</f>
        <v>Æ</v>
      </c>
      <c r="P200" s="1" t="str">
        <f>IFERROR(CHAR(HEX2DEC(Table1[[#This Row],[D4]])),"…")</f>
        <v>…</v>
      </c>
      <c r="Q200" s="1" t="str">
        <f>IFERROR(CHAR(HEX2DEC(Table1[[#This Row],[D5]])),"…")</f>
        <v>ÿ</v>
      </c>
      <c r="R200" s="1" t="str">
        <f>IFERROR(CHAR(HEX2DEC(Table1[[#This Row],[D6]])),"…")</f>
        <v>ÿ</v>
      </c>
      <c r="S200" s="1" t="str">
        <f>IFERROR(CHAR(HEX2DEC(Table1[[#This Row],[D7]])),"…")</f>
        <v>ÿ</v>
      </c>
      <c r="T200" s="1" t="str">
        <f>IFERROR(CHAR(HEX2DEC(Table1[[#This Row],[D8]])),"…")</f>
        <v>ÿ</v>
      </c>
    </row>
    <row r="201" spans="1:20" x14ac:dyDescent="0.25">
      <c r="A201" s="1">
        <v>33.32</v>
      </c>
      <c r="B201" s="1">
        <v>400</v>
      </c>
      <c r="C201" s="1">
        <v>8</v>
      </c>
      <c r="D201" s="1">
        <v>0</v>
      </c>
      <c r="E201" s="1">
        <v>0</v>
      </c>
      <c r="F201" s="1">
        <v>8</v>
      </c>
      <c r="G201" s="1">
        <v>0</v>
      </c>
      <c r="H201" s="1">
        <v>33</v>
      </c>
      <c r="I201" s="1">
        <v>0</v>
      </c>
      <c r="J201" s="1">
        <v>0</v>
      </c>
      <c r="K201" s="1">
        <v>0</v>
      </c>
      <c r="L201" s="1"/>
      <c r="M201" s="1" t="str">
        <f>IFERROR(CHAR(HEX2DEC(Table1[[#This Row],[D1]])),"…")</f>
        <v>…</v>
      </c>
      <c r="N201" s="1" t="str">
        <f>IFERROR(CHAR(HEX2DEC(Table1[[#This Row],[D2]])),"…")</f>
        <v>…</v>
      </c>
      <c r="O201" s="1" t="str">
        <f>IFERROR(CHAR(HEX2DEC(Table1[[#This Row],[D3]])),"…")</f>
        <v>_x0008_</v>
      </c>
      <c r="P201" s="1" t="str">
        <f>IFERROR(CHAR(HEX2DEC(Table1[[#This Row],[D4]])),"…")</f>
        <v>…</v>
      </c>
      <c r="Q201" s="1" t="str">
        <f>IFERROR(CHAR(HEX2DEC(Table1[[#This Row],[D5]])),"…")</f>
        <v>3</v>
      </c>
      <c r="R201" s="1" t="str">
        <f>IFERROR(CHAR(HEX2DEC(Table1[[#This Row],[D6]])),"…")</f>
        <v>…</v>
      </c>
      <c r="S201" s="1" t="str">
        <f>IFERROR(CHAR(HEX2DEC(Table1[[#This Row],[D7]])),"…")</f>
        <v>…</v>
      </c>
      <c r="T201" s="1" t="str">
        <f>IFERROR(CHAR(HEX2DEC(Table1[[#This Row],[D8]])),"…")</f>
        <v>…</v>
      </c>
    </row>
    <row r="202" spans="1:20" x14ac:dyDescent="0.25">
      <c r="A202" s="1">
        <v>33.372999999999998</v>
      </c>
      <c r="B202" s="1">
        <v>401</v>
      </c>
      <c r="C202" s="1">
        <v>8</v>
      </c>
      <c r="D202" s="1" t="s">
        <v>1</v>
      </c>
      <c r="E202" s="1" t="s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/>
      <c r="M202" s="1" t="str">
        <f>IFERROR(CHAR(HEX2DEC(Table1[[#This Row],[D1]])),"…")</f>
        <v>:</v>
      </c>
      <c r="N202" s="1" t="str">
        <f>IFERROR(CHAR(HEX2DEC(Table1[[#This Row],[D2]])),"…")</f>
        <v>Ï</v>
      </c>
      <c r="O202" s="1" t="str">
        <f>IFERROR(CHAR(HEX2DEC(Table1[[#This Row],[D3]])),"…")</f>
        <v>…</v>
      </c>
      <c r="P202" s="1" t="str">
        <f>IFERROR(CHAR(HEX2DEC(Table1[[#This Row],[D4]])),"…")</f>
        <v>…</v>
      </c>
      <c r="Q202" s="1" t="str">
        <f>IFERROR(CHAR(HEX2DEC(Table1[[#This Row],[D5]])),"…")</f>
        <v>…</v>
      </c>
      <c r="R202" s="1" t="str">
        <f>IFERROR(CHAR(HEX2DEC(Table1[[#This Row],[D6]])),"…")</f>
        <v>…</v>
      </c>
      <c r="S202" s="1" t="str">
        <f>IFERROR(CHAR(HEX2DEC(Table1[[#This Row],[D7]])),"…")</f>
        <v>…</v>
      </c>
      <c r="T202" s="1" t="str">
        <f>IFERROR(CHAR(HEX2DEC(Table1[[#This Row],[D8]])),"…")</f>
        <v>…</v>
      </c>
    </row>
    <row r="203" spans="1:20" x14ac:dyDescent="0.25">
      <c r="A203" s="1">
        <v>33.426000000000002</v>
      </c>
      <c r="B203" s="1">
        <v>400</v>
      </c>
      <c r="C203" s="1">
        <v>8</v>
      </c>
      <c r="D203" s="1">
        <v>0</v>
      </c>
      <c r="E203" s="1">
        <v>0</v>
      </c>
      <c r="F203" s="1">
        <v>8</v>
      </c>
      <c r="G203" s="1">
        <v>0</v>
      </c>
      <c r="H203" s="1">
        <v>33</v>
      </c>
      <c r="I203" s="1">
        <v>0</v>
      </c>
      <c r="J203" s="1">
        <v>0</v>
      </c>
      <c r="K203" s="1">
        <v>0</v>
      </c>
      <c r="L203" s="1"/>
      <c r="M203" s="1" t="str">
        <f>IFERROR(CHAR(HEX2DEC(Table1[[#This Row],[D1]])),"…")</f>
        <v>…</v>
      </c>
      <c r="N203" s="1" t="str">
        <f>IFERROR(CHAR(HEX2DEC(Table1[[#This Row],[D2]])),"…")</f>
        <v>…</v>
      </c>
      <c r="O203" s="1" t="str">
        <f>IFERROR(CHAR(HEX2DEC(Table1[[#This Row],[D3]])),"…")</f>
        <v>_x0008_</v>
      </c>
      <c r="P203" s="1" t="str">
        <f>IFERROR(CHAR(HEX2DEC(Table1[[#This Row],[D4]])),"…")</f>
        <v>…</v>
      </c>
      <c r="Q203" s="1" t="str">
        <f>IFERROR(CHAR(HEX2DEC(Table1[[#This Row],[D5]])),"…")</f>
        <v>3</v>
      </c>
      <c r="R203" s="1" t="str">
        <f>IFERROR(CHAR(HEX2DEC(Table1[[#This Row],[D6]])),"…")</f>
        <v>…</v>
      </c>
      <c r="S203" s="1" t="str">
        <f>IFERROR(CHAR(HEX2DEC(Table1[[#This Row],[D7]])),"…")</f>
        <v>…</v>
      </c>
      <c r="T203" s="1" t="str">
        <f>IFERROR(CHAR(HEX2DEC(Table1[[#This Row],[D8]])),"…")</f>
        <v>…</v>
      </c>
    </row>
    <row r="204" spans="1:20" x14ac:dyDescent="0.25">
      <c r="A204" s="1">
        <v>33.478999999999999</v>
      </c>
      <c r="B204" s="1">
        <v>401</v>
      </c>
      <c r="C204" s="1">
        <v>8</v>
      </c>
      <c r="D204" s="1" t="s">
        <v>1</v>
      </c>
      <c r="E204" s="1" t="s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/>
      <c r="M204" s="1" t="str">
        <f>IFERROR(CHAR(HEX2DEC(Table1[[#This Row],[D1]])),"…")</f>
        <v>:</v>
      </c>
      <c r="N204" s="1" t="str">
        <f>IFERROR(CHAR(HEX2DEC(Table1[[#This Row],[D2]])),"…")</f>
        <v>Ï</v>
      </c>
      <c r="O204" s="1" t="str">
        <f>IFERROR(CHAR(HEX2DEC(Table1[[#This Row],[D3]])),"…")</f>
        <v>…</v>
      </c>
      <c r="P204" s="1" t="str">
        <f>IFERROR(CHAR(HEX2DEC(Table1[[#This Row],[D4]])),"…")</f>
        <v>…</v>
      </c>
      <c r="Q204" s="1" t="str">
        <f>IFERROR(CHAR(HEX2DEC(Table1[[#This Row],[D5]])),"…")</f>
        <v>…</v>
      </c>
      <c r="R204" s="1" t="str">
        <f>IFERROR(CHAR(HEX2DEC(Table1[[#This Row],[D6]])),"…")</f>
        <v>…</v>
      </c>
      <c r="S204" s="1" t="str">
        <f>IFERROR(CHAR(HEX2DEC(Table1[[#This Row],[D7]])),"…")</f>
        <v>…</v>
      </c>
      <c r="T204" s="1" t="str">
        <f>IFERROR(CHAR(HEX2DEC(Table1[[#This Row],[D8]])),"…")</f>
        <v>…</v>
      </c>
    </row>
    <row r="205" spans="1:20" x14ac:dyDescent="0.25">
      <c r="A205" s="1">
        <v>33.531999999999996</v>
      </c>
      <c r="B205" s="1">
        <v>400</v>
      </c>
      <c r="C205" s="1">
        <v>8</v>
      </c>
      <c r="D205" s="1">
        <v>0</v>
      </c>
      <c r="E205" s="1">
        <v>0</v>
      </c>
      <c r="F205" s="1">
        <v>8</v>
      </c>
      <c r="G205" s="1">
        <v>0</v>
      </c>
      <c r="H205" s="1">
        <v>33</v>
      </c>
      <c r="I205" s="1">
        <v>0</v>
      </c>
      <c r="J205" s="1">
        <v>0</v>
      </c>
      <c r="K205" s="1">
        <v>0</v>
      </c>
      <c r="L205" s="1"/>
      <c r="M205" s="1" t="str">
        <f>IFERROR(CHAR(HEX2DEC(Table1[[#This Row],[D1]])),"…")</f>
        <v>…</v>
      </c>
      <c r="N205" s="1" t="str">
        <f>IFERROR(CHAR(HEX2DEC(Table1[[#This Row],[D2]])),"…")</f>
        <v>…</v>
      </c>
      <c r="O205" s="1" t="str">
        <f>IFERROR(CHAR(HEX2DEC(Table1[[#This Row],[D3]])),"…")</f>
        <v>_x0008_</v>
      </c>
      <c r="P205" s="1" t="str">
        <f>IFERROR(CHAR(HEX2DEC(Table1[[#This Row],[D4]])),"…")</f>
        <v>…</v>
      </c>
      <c r="Q205" s="1" t="str">
        <f>IFERROR(CHAR(HEX2DEC(Table1[[#This Row],[D5]])),"…")</f>
        <v>3</v>
      </c>
      <c r="R205" s="1" t="str">
        <f>IFERROR(CHAR(HEX2DEC(Table1[[#This Row],[D6]])),"…")</f>
        <v>…</v>
      </c>
      <c r="S205" s="1" t="str">
        <f>IFERROR(CHAR(HEX2DEC(Table1[[#This Row],[D7]])),"…")</f>
        <v>…</v>
      </c>
      <c r="T205" s="1" t="str">
        <f>IFERROR(CHAR(HEX2DEC(Table1[[#This Row],[D8]])),"…")</f>
        <v>…</v>
      </c>
    </row>
    <row r="206" spans="1:20" x14ac:dyDescent="0.25">
      <c r="A206" s="1">
        <v>33.585999999999999</v>
      </c>
      <c r="B206" s="1">
        <v>401</v>
      </c>
      <c r="C206" s="1">
        <v>8</v>
      </c>
      <c r="D206" s="1" t="s">
        <v>1</v>
      </c>
      <c r="E206" s="1" t="s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/>
      <c r="M206" s="1" t="str">
        <f>IFERROR(CHAR(HEX2DEC(Table1[[#This Row],[D1]])),"…")</f>
        <v>:</v>
      </c>
      <c r="N206" s="1" t="str">
        <f>IFERROR(CHAR(HEX2DEC(Table1[[#This Row],[D2]])),"…")</f>
        <v>Ï</v>
      </c>
      <c r="O206" s="1" t="str">
        <f>IFERROR(CHAR(HEX2DEC(Table1[[#This Row],[D3]])),"…")</f>
        <v>…</v>
      </c>
      <c r="P206" s="1" t="str">
        <f>IFERROR(CHAR(HEX2DEC(Table1[[#This Row],[D4]])),"…")</f>
        <v>…</v>
      </c>
      <c r="Q206" s="1" t="str">
        <f>IFERROR(CHAR(HEX2DEC(Table1[[#This Row],[D5]])),"…")</f>
        <v>…</v>
      </c>
      <c r="R206" s="1" t="str">
        <f>IFERROR(CHAR(HEX2DEC(Table1[[#This Row],[D6]])),"…")</f>
        <v>…</v>
      </c>
      <c r="S206" s="1" t="str">
        <f>IFERROR(CHAR(HEX2DEC(Table1[[#This Row],[D7]])),"…")</f>
        <v>…</v>
      </c>
      <c r="T206" s="1" t="str">
        <f>IFERROR(CHAR(HEX2DEC(Table1[[#This Row],[D8]])),"…")</f>
        <v>…</v>
      </c>
    </row>
    <row r="207" spans="1:20" x14ac:dyDescent="0.25">
      <c r="A207" s="1">
        <v>33.639000000000003</v>
      </c>
      <c r="B207" s="1">
        <v>400</v>
      </c>
      <c r="C207" s="1">
        <v>8</v>
      </c>
      <c r="D207" s="1">
        <v>0</v>
      </c>
      <c r="E207" s="1">
        <v>0</v>
      </c>
      <c r="F207" s="1">
        <v>8</v>
      </c>
      <c r="G207" s="1">
        <v>0</v>
      </c>
      <c r="H207" s="1">
        <v>33</v>
      </c>
      <c r="I207" s="1">
        <v>0</v>
      </c>
      <c r="J207" s="1">
        <v>0</v>
      </c>
      <c r="K207" s="1">
        <v>0</v>
      </c>
      <c r="L207" s="1"/>
      <c r="M207" s="1" t="str">
        <f>IFERROR(CHAR(HEX2DEC(Table1[[#This Row],[D1]])),"…")</f>
        <v>…</v>
      </c>
      <c r="N207" s="1" t="str">
        <f>IFERROR(CHAR(HEX2DEC(Table1[[#This Row],[D2]])),"…")</f>
        <v>…</v>
      </c>
      <c r="O207" s="1" t="str">
        <f>IFERROR(CHAR(HEX2DEC(Table1[[#This Row],[D3]])),"…")</f>
        <v>_x0008_</v>
      </c>
      <c r="P207" s="1" t="str">
        <f>IFERROR(CHAR(HEX2DEC(Table1[[#This Row],[D4]])),"…")</f>
        <v>…</v>
      </c>
      <c r="Q207" s="1" t="str">
        <f>IFERROR(CHAR(HEX2DEC(Table1[[#This Row],[D5]])),"…")</f>
        <v>3</v>
      </c>
      <c r="R207" s="1" t="str">
        <f>IFERROR(CHAR(HEX2DEC(Table1[[#This Row],[D6]])),"…")</f>
        <v>…</v>
      </c>
      <c r="S207" s="1" t="str">
        <f>IFERROR(CHAR(HEX2DEC(Table1[[#This Row],[D7]])),"…")</f>
        <v>…</v>
      </c>
      <c r="T207" s="1" t="str">
        <f>IFERROR(CHAR(HEX2DEC(Table1[[#This Row],[D8]])),"…")</f>
        <v>…</v>
      </c>
    </row>
    <row r="208" spans="1:20" x14ac:dyDescent="0.25">
      <c r="A208" s="1">
        <v>33.691000000000003</v>
      </c>
      <c r="B208" s="1">
        <v>401</v>
      </c>
      <c r="C208" s="1">
        <v>8</v>
      </c>
      <c r="D208" s="1" t="s">
        <v>1</v>
      </c>
      <c r="E208" s="1" t="s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/>
      <c r="M208" s="1" t="str">
        <f>IFERROR(CHAR(HEX2DEC(Table1[[#This Row],[D1]])),"…")</f>
        <v>:</v>
      </c>
      <c r="N208" s="1" t="str">
        <f>IFERROR(CHAR(HEX2DEC(Table1[[#This Row],[D2]])),"…")</f>
        <v>Ï</v>
      </c>
      <c r="O208" s="1" t="str">
        <f>IFERROR(CHAR(HEX2DEC(Table1[[#This Row],[D3]])),"…")</f>
        <v>…</v>
      </c>
      <c r="P208" s="1" t="str">
        <f>IFERROR(CHAR(HEX2DEC(Table1[[#This Row],[D4]])),"…")</f>
        <v>…</v>
      </c>
      <c r="Q208" s="1" t="str">
        <f>IFERROR(CHAR(HEX2DEC(Table1[[#This Row],[D5]])),"…")</f>
        <v>…</v>
      </c>
      <c r="R208" s="1" t="str">
        <f>IFERROR(CHAR(HEX2DEC(Table1[[#This Row],[D6]])),"…")</f>
        <v>…</v>
      </c>
      <c r="S208" s="1" t="str">
        <f>IFERROR(CHAR(HEX2DEC(Table1[[#This Row],[D7]])),"…")</f>
        <v>…</v>
      </c>
      <c r="T208" s="1" t="str">
        <f>IFERROR(CHAR(HEX2DEC(Table1[[#This Row],[D8]])),"…")</f>
        <v>…</v>
      </c>
    </row>
    <row r="209" spans="1:20" x14ac:dyDescent="0.25">
      <c r="A209" s="1">
        <v>33.744</v>
      </c>
      <c r="B209" s="1">
        <v>400</v>
      </c>
      <c r="C209" s="1">
        <v>8</v>
      </c>
      <c r="D209" s="1">
        <v>0</v>
      </c>
      <c r="E209" s="1">
        <v>0</v>
      </c>
      <c r="F209" s="1">
        <v>8</v>
      </c>
      <c r="G209" s="1">
        <v>0</v>
      </c>
      <c r="H209" s="1">
        <v>33</v>
      </c>
      <c r="I209" s="1">
        <v>0</v>
      </c>
      <c r="J209" s="1">
        <v>0</v>
      </c>
      <c r="K209" s="1">
        <v>0</v>
      </c>
      <c r="L209" s="1"/>
      <c r="M209" s="1" t="str">
        <f>IFERROR(CHAR(HEX2DEC(Table1[[#This Row],[D1]])),"…")</f>
        <v>…</v>
      </c>
      <c r="N209" s="1" t="str">
        <f>IFERROR(CHAR(HEX2DEC(Table1[[#This Row],[D2]])),"…")</f>
        <v>…</v>
      </c>
      <c r="O209" s="1" t="str">
        <f>IFERROR(CHAR(HEX2DEC(Table1[[#This Row],[D3]])),"…")</f>
        <v>_x0008_</v>
      </c>
      <c r="P209" s="1" t="str">
        <f>IFERROR(CHAR(HEX2DEC(Table1[[#This Row],[D4]])),"…")</f>
        <v>…</v>
      </c>
      <c r="Q209" s="1" t="str">
        <f>IFERROR(CHAR(HEX2DEC(Table1[[#This Row],[D5]])),"…")</f>
        <v>3</v>
      </c>
      <c r="R209" s="1" t="str">
        <f>IFERROR(CHAR(HEX2DEC(Table1[[#This Row],[D6]])),"…")</f>
        <v>…</v>
      </c>
      <c r="S209" s="1" t="str">
        <f>IFERROR(CHAR(HEX2DEC(Table1[[#This Row],[D7]])),"…")</f>
        <v>…</v>
      </c>
      <c r="T209" s="1" t="str">
        <f>IFERROR(CHAR(HEX2DEC(Table1[[#This Row],[D8]])),"…")</f>
        <v>…</v>
      </c>
    </row>
    <row r="210" spans="1:20" x14ac:dyDescent="0.25">
      <c r="A210" s="1">
        <v>33.798000000000002</v>
      </c>
      <c r="B210" s="1">
        <v>401</v>
      </c>
      <c r="C210" s="1">
        <v>8</v>
      </c>
      <c r="D210" s="1" t="s">
        <v>1</v>
      </c>
      <c r="E210" s="1" t="s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/>
      <c r="M210" s="1" t="str">
        <f>IFERROR(CHAR(HEX2DEC(Table1[[#This Row],[D1]])),"…")</f>
        <v>:</v>
      </c>
      <c r="N210" s="1" t="str">
        <f>IFERROR(CHAR(HEX2DEC(Table1[[#This Row],[D2]])),"…")</f>
        <v>Ï</v>
      </c>
      <c r="O210" s="1" t="str">
        <f>IFERROR(CHAR(HEX2DEC(Table1[[#This Row],[D3]])),"…")</f>
        <v>…</v>
      </c>
      <c r="P210" s="1" t="str">
        <f>IFERROR(CHAR(HEX2DEC(Table1[[#This Row],[D4]])),"…")</f>
        <v>…</v>
      </c>
      <c r="Q210" s="1" t="str">
        <f>IFERROR(CHAR(HEX2DEC(Table1[[#This Row],[D5]])),"…")</f>
        <v>…</v>
      </c>
      <c r="R210" s="1" t="str">
        <f>IFERROR(CHAR(HEX2DEC(Table1[[#This Row],[D6]])),"…")</f>
        <v>…</v>
      </c>
      <c r="S210" s="1" t="str">
        <f>IFERROR(CHAR(HEX2DEC(Table1[[#This Row],[D7]])),"…")</f>
        <v>…</v>
      </c>
      <c r="T210" s="1" t="str">
        <f>IFERROR(CHAR(HEX2DEC(Table1[[#This Row],[D8]])),"…")</f>
        <v>…</v>
      </c>
    </row>
    <row r="211" spans="1:20" x14ac:dyDescent="0.25">
      <c r="A211" s="1">
        <v>33.850999999999999</v>
      </c>
      <c r="B211" s="1">
        <v>400</v>
      </c>
      <c r="C211" s="1">
        <v>8</v>
      </c>
      <c r="D211" s="1">
        <v>0</v>
      </c>
      <c r="E211" s="1">
        <v>0</v>
      </c>
      <c r="F211" s="1">
        <v>8</v>
      </c>
      <c r="G211" s="1">
        <v>0</v>
      </c>
      <c r="H211" s="1">
        <v>33</v>
      </c>
      <c r="I211" s="1">
        <v>0</v>
      </c>
      <c r="J211" s="1">
        <v>0</v>
      </c>
      <c r="K211" s="1">
        <v>0</v>
      </c>
      <c r="L211" s="1"/>
      <c r="M211" s="1" t="str">
        <f>IFERROR(CHAR(HEX2DEC(Table1[[#This Row],[D1]])),"…")</f>
        <v>…</v>
      </c>
      <c r="N211" s="1" t="str">
        <f>IFERROR(CHAR(HEX2DEC(Table1[[#This Row],[D2]])),"…")</f>
        <v>…</v>
      </c>
      <c r="O211" s="1" t="str">
        <f>IFERROR(CHAR(HEX2DEC(Table1[[#This Row],[D3]])),"…")</f>
        <v>_x0008_</v>
      </c>
      <c r="P211" s="1" t="str">
        <f>IFERROR(CHAR(HEX2DEC(Table1[[#This Row],[D4]])),"…")</f>
        <v>…</v>
      </c>
      <c r="Q211" s="1" t="str">
        <f>IFERROR(CHAR(HEX2DEC(Table1[[#This Row],[D5]])),"…")</f>
        <v>3</v>
      </c>
      <c r="R211" s="1" t="str">
        <f>IFERROR(CHAR(HEX2DEC(Table1[[#This Row],[D6]])),"…")</f>
        <v>…</v>
      </c>
      <c r="S211" s="1" t="str">
        <f>IFERROR(CHAR(HEX2DEC(Table1[[#This Row],[D7]])),"…")</f>
        <v>…</v>
      </c>
      <c r="T211" s="1" t="str">
        <f>IFERROR(CHAR(HEX2DEC(Table1[[#This Row],[D8]])),"…")</f>
        <v>…</v>
      </c>
    </row>
    <row r="212" spans="1:20" x14ac:dyDescent="0.25">
      <c r="A212" s="1">
        <v>33.904000000000003</v>
      </c>
      <c r="B212" s="1">
        <v>401</v>
      </c>
      <c r="C212" s="1">
        <v>8</v>
      </c>
      <c r="D212" s="1" t="s">
        <v>1</v>
      </c>
      <c r="E212" s="1" t="s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/>
      <c r="M212" s="1" t="str">
        <f>IFERROR(CHAR(HEX2DEC(Table1[[#This Row],[D1]])),"…")</f>
        <v>:</v>
      </c>
      <c r="N212" s="1" t="str">
        <f>IFERROR(CHAR(HEX2DEC(Table1[[#This Row],[D2]])),"…")</f>
        <v>Ï</v>
      </c>
      <c r="O212" s="1" t="str">
        <f>IFERROR(CHAR(HEX2DEC(Table1[[#This Row],[D3]])),"…")</f>
        <v>…</v>
      </c>
      <c r="P212" s="1" t="str">
        <f>IFERROR(CHAR(HEX2DEC(Table1[[#This Row],[D4]])),"…")</f>
        <v>…</v>
      </c>
      <c r="Q212" s="1" t="str">
        <f>IFERROR(CHAR(HEX2DEC(Table1[[#This Row],[D5]])),"…")</f>
        <v>…</v>
      </c>
      <c r="R212" s="1" t="str">
        <f>IFERROR(CHAR(HEX2DEC(Table1[[#This Row],[D6]])),"…")</f>
        <v>…</v>
      </c>
      <c r="S212" s="1" t="str">
        <f>IFERROR(CHAR(HEX2DEC(Table1[[#This Row],[D7]])),"…")</f>
        <v>…</v>
      </c>
      <c r="T212" s="1" t="str">
        <f>IFERROR(CHAR(HEX2DEC(Table1[[#This Row],[D8]])),"…")</f>
        <v>…</v>
      </c>
    </row>
    <row r="213" spans="1:20" x14ac:dyDescent="0.25">
      <c r="A213" s="1">
        <v>33.957000000000001</v>
      </c>
      <c r="B213" s="1">
        <v>400</v>
      </c>
      <c r="C213" s="1">
        <v>8</v>
      </c>
      <c r="D213" s="1">
        <v>0</v>
      </c>
      <c r="E213" s="1">
        <v>0</v>
      </c>
      <c r="F213" s="1">
        <v>8</v>
      </c>
      <c r="G213" s="1">
        <v>0</v>
      </c>
      <c r="H213" s="1">
        <v>33</v>
      </c>
      <c r="I213" s="1">
        <v>0</v>
      </c>
      <c r="J213" s="1">
        <v>0</v>
      </c>
      <c r="K213" s="1">
        <v>0</v>
      </c>
      <c r="L213" s="1"/>
      <c r="M213" s="1" t="str">
        <f>IFERROR(CHAR(HEX2DEC(Table1[[#This Row],[D1]])),"…")</f>
        <v>…</v>
      </c>
      <c r="N213" s="1" t="str">
        <f>IFERROR(CHAR(HEX2DEC(Table1[[#This Row],[D2]])),"…")</f>
        <v>…</v>
      </c>
      <c r="O213" s="1" t="str">
        <f>IFERROR(CHAR(HEX2DEC(Table1[[#This Row],[D3]])),"…")</f>
        <v>_x0008_</v>
      </c>
      <c r="P213" s="1" t="str">
        <f>IFERROR(CHAR(HEX2DEC(Table1[[#This Row],[D4]])),"…")</f>
        <v>…</v>
      </c>
      <c r="Q213" s="1" t="str">
        <f>IFERROR(CHAR(HEX2DEC(Table1[[#This Row],[D5]])),"…")</f>
        <v>3</v>
      </c>
      <c r="R213" s="1" t="str">
        <f>IFERROR(CHAR(HEX2DEC(Table1[[#This Row],[D6]])),"…")</f>
        <v>…</v>
      </c>
      <c r="S213" s="1" t="str">
        <f>IFERROR(CHAR(HEX2DEC(Table1[[#This Row],[D7]])),"…")</f>
        <v>…</v>
      </c>
      <c r="T213" s="1" t="str">
        <f>IFERROR(CHAR(HEX2DEC(Table1[[#This Row],[D8]])),"…")</f>
        <v>…</v>
      </c>
    </row>
    <row r="214" spans="1:20" x14ac:dyDescent="0.25">
      <c r="A214" s="1">
        <v>34.01</v>
      </c>
      <c r="B214" s="1">
        <v>401</v>
      </c>
      <c r="C214" s="1">
        <v>8</v>
      </c>
      <c r="D214" s="1" t="s">
        <v>1</v>
      </c>
      <c r="E214" s="1" t="s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/>
      <c r="M214" s="1" t="str">
        <f>IFERROR(CHAR(HEX2DEC(Table1[[#This Row],[D1]])),"…")</f>
        <v>:</v>
      </c>
      <c r="N214" s="1" t="str">
        <f>IFERROR(CHAR(HEX2DEC(Table1[[#This Row],[D2]])),"…")</f>
        <v>Ï</v>
      </c>
      <c r="O214" s="1" t="str">
        <f>IFERROR(CHAR(HEX2DEC(Table1[[#This Row],[D3]])),"…")</f>
        <v>…</v>
      </c>
      <c r="P214" s="1" t="str">
        <f>IFERROR(CHAR(HEX2DEC(Table1[[#This Row],[D4]])),"…")</f>
        <v>…</v>
      </c>
      <c r="Q214" s="1" t="str">
        <f>IFERROR(CHAR(HEX2DEC(Table1[[#This Row],[D5]])),"…")</f>
        <v>…</v>
      </c>
      <c r="R214" s="1" t="str">
        <f>IFERROR(CHAR(HEX2DEC(Table1[[#This Row],[D6]])),"…")</f>
        <v>…</v>
      </c>
      <c r="S214" s="1" t="str">
        <f>IFERROR(CHAR(HEX2DEC(Table1[[#This Row],[D7]])),"…")</f>
        <v>…</v>
      </c>
      <c r="T214" s="1" t="str">
        <f>IFERROR(CHAR(HEX2DEC(Table1[[#This Row],[D8]])),"…")</f>
        <v>…</v>
      </c>
    </row>
    <row r="215" spans="1:20" x14ac:dyDescent="0.25">
      <c r="A215" s="1">
        <v>34.063000000000002</v>
      </c>
      <c r="B215" s="1">
        <v>400</v>
      </c>
      <c r="C215" s="1">
        <v>8</v>
      </c>
      <c r="D215" s="1">
        <v>0</v>
      </c>
      <c r="E215" s="1">
        <v>0</v>
      </c>
      <c r="F215" s="1">
        <v>8</v>
      </c>
      <c r="G215" s="1">
        <v>0</v>
      </c>
      <c r="H215" s="1">
        <v>33</v>
      </c>
      <c r="I215" s="1">
        <v>0</v>
      </c>
      <c r="J215" s="1">
        <v>0</v>
      </c>
      <c r="K215" s="1">
        <v>0</v>
      </c>
      <c r="L215" s="1"/>
      <c r="M215" s="1" t="str">
        <f>IFERROR(CHAR(HEX2DEC(Table1[[#This Row],[D1]])),"…")</f>
        <v>…</v>
      </c>
      <c r="N215" s="1" t="str">
        <f>IFERROR(CHAR(HEX2DEC(Table1[[#This Row],[D2]])),"…")</f>
        <v>…</v>
      </c>
      <c r="O215" s="1" t="str">
        <f>IFERROR(CHAR(HEX2DEC(Table1[[#This Row],[D3]])),"…")</f>
        <v>_x0008_</v>
      </c>
      <c r="P215" s="1" t="str">
        <f>IFERROR(CHAR(HEX2DEC(Table1[[#This Row],[D4]])),"…")</f>
        <v>…</v>
      </c>
      <c r="Q215" s="1" t="str">
        <f>IFERROR(CHAR(HEX2DEC(Table1[[#This Row],[D5]])),"…")</f>
        <v>3</v>
      </c>
      <c r="R215" s="1" t="str">
        <f>IFERROR(CHAR(HEX2DEC(Table1[[#This Row],[D6]])),"…")</f>
        <v>…</v>
      </c>
      <c r="S215" s="1" t="str">
        <f>IFERROR(CHAR(HEX2DEC(Table1[[#This Row],[D7]])),"…")</f>
        <v>…</v>
      </c>
      <c r="T215" s="1" t="str">
        <f>IFERROR(CHAR(HEX2DEC(Table1[[#This Row],[D8]])),"…")</f>
        <v>…</v>
      </c>
    </row>
    <row r="216" spans="1:20" x14ac:dyDescent="0.25">
      <c r="A216" s="1">
        <v>34.116</v>
      </c>
      <c r="B216" s="1">
        <v>401</v>
      </c>
      <c r="C216" s="1">
        <v>8</v>
      </c>
      <c r="D216" s="1" t="s">
        <v>1</v>
      </c>
      <c r="E216" s="1" t="s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/>
      <c r="M216" s="1" t="str">
        <f>IFERROR(CHAR(HEX2DEC(Table1[[#This Row],[D1]])),"…")</f>
        <v>:</v>
      </c>
      <c r="N216" s="1" t="str">
        <f>IFERROR(CHAR(HEX2DEC(Table1[[#This Row],[D2]])),"…")</f>
        <v>Ï</v>
      </c>
      <c r="O216" s="1" t="str">
        <f>IFERROR(CHAR(HEX2DEC(Table1[[#This Row],[D3]])),"…")</f>
        <v>…</v>
      </c>
      <c r="P216" s="1" t="str">
        <f>IFERROR(CHAR(HEX2DEC(Table1[[#This Row],[D4]])),"…")</f>
        <v>…</v>
      </c>
      <c r="Q216" s="1" t="str">
        <f>IFERROR(CHAR(HEX2DEC(Table1[[#This Row],[D5]])),"…")</f>
        <v>…</v>
      </c>
      <c r="R216" s="1" t="str">
        <f>IFERROR(CHAR(HEX2DEC(Table1[[#This Row],[D6]])),"…")</f>
        <v>…</v>
      </c>
      <c r="S216" s="1" t="str">
        <f>IFERROR(CHAR(HEX2DEC(Table1[[#This Row],[D7]])),"…")</f>
        <v>…</v>
      </c>
      <c r="T216" s="1" t="str">
        <f>IFERROR(CHAR(HEX2DEC(Table1[[#This Row],[D8]])),"…")</f>
        <v>…</v>
      </c>
    </row>
    <row r="217" spans="1:20" x14ac:dyDescent="0.25">
      <c r="A217" s="1">
        <v>34.168999999999997</v>
      </c>
      <c r="B217" s="1">
        <v>400</v>
      </c>
      <c r="C217" s="1">
        <v>8</v>
      </c>
      <c r="D217" s="1">
        <v>0</v>
      </c>
      <c r="E217" s="1">
        <v>0</v>
      </c>
      <c r="F217" s="1">
        <v>8</v>
      </c>
      <c r="G217" s="1">
        <v>0</v>
      </c>
      <c r="H217" s="1">
        <v>33</v>
      </c>
      <c r="I217" s="1">
        <v>0</v>
      </c>
      <c r="J217" s="1">
        <v>0</v>
      </c>
      <c r="K217" s="1">
        <v>0</v>
      </c>
      <c r="L217" s="1"/>
      <c r="M217" s="1" t="str">
        <f>IFERROR(CHAR(HEX2DEC(Table1[[#This Row],[D1]])),"…")</f>
        <v>…</v>
      </c>
      <c r="N217" s="1" t="str">
        <f>IFERROR(CHAR(HEX2DEC(Table1[[#This Row],[D2]])),"…")</f>
        <v>…</v>
      </c>
      <c r="O217" s="1" t="str">
        <f>IFERROR(CHAR(HEX2DEC(Table1[[#This Row],[D3]])),"…")</f>
        <v>_x0008_</v>
      </c>
      <c r="P217" s="1" t="str">
        <f>IFERROR(CHAR(HEX2DEC(Table1[[#This Row],[D4]])),"…")</f>
        <v>…</v>
      </c>
      <c r="Q217" s="1" t="str">
        <f>IFERROR(CHAR(HEX2DEC(Table1[[#This Row],[D5]])),"…")</f>
        <v>3</v>
      </c>
      <c r="R217" s="1" t="str">
        <f>IFERROR(CHAR(HEX2DEC(Table1[[#This Row],[D6]])),"…")</f>
        <v>…</v>
      </c>
      <c r="S217" s="1" t="str">
        <f>IFERROR(CHAR(HEX2DEC(Table1[[#This Row],[D7]])),"…")</f>
        <v>…</v>
      </c>
      <c r="T217" s="1" t="str">
        <f>IFERROR(CHAR(HEX2DEC(Table1[[#This Row],[D8]])),"…")</f>
        <v>…</v>
      </c>
    </row>
    <row r="218" spans="1:20" x14ac:dyDescent="0.25">
      <c r="A218" s="1">
        <v>34.222999999999999</v>
      </c>
      <c r="B218" s="1">
        <v>401</v>
      </c>
      <c r="C218" s="1">
        <v>8</v>
      </c>
      <c r="D218" s="1" t="s">
        <v>1</v>
      </c>
      <c r="E218" s="1" t="s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/>
      <c r="M218" s="1" t="str">
        <f>IFERROR(CHAR(HEX2DEC(Table1[[#This Row],[D1]])),"…")</f>
        <v>:</v>
      </c>
      <c r="N218" s="1" t="str">
        <f>IFERROR(CHAR(HEX2DEC(Table1[[#This Row],[D2]])),"…")</f>
        <v>Ï</v>
      </c>
      <c r="O218" s="1" t="str">
        <f>IFERROR(CHAR(HEX2DEC(Table1[[#This Row],[D3]])),"…")</f>
        <v>…</v>
      </c>
      <c r="P218" s="1" t="str">
        <f>IFERROR(CHAR(HEX2DEC(Table1[[#This Row],[D4]])),"…")</f>
        <v>…</v>
      </c>
      <c r="Q218" s="1" t="str">
        <f>IFERROR(CHAR(HEX2DEC(Table1[[#This Row],[D5]])),"…")</f>
        <v>…</v>
      </c>
      <c r="R218" s="1" t="str">
        <f>IFERROR(CHAR(HEX2DEC(Table1[[#This Row],[D6]])),"…")</f>
        <v>…</v>
      </c>
      <c r="S218" s="1" t="str">
        <f>IFERROR(CHAR(HEX2DEC(Table1[[#This Row],[D7]])),"…")</f>
        <v>…</v>
      </c>
      <c r="T218" s="1" t="str">
        <f>IFERROR(CHAR(HEX2DEC(Table1[[#This Row],[D8]])),"…")</f>
        <v>…</v>
      </c>
    </row>
    <row r="219" spans="1:20" x14ac:dyDescent="0.25">
      <c r="A219" s="1">
        <v>34.276000000000003</v>
      </c>
      <c r="B219" s="1">
        <v>400</v>
      </c>
      <c r="C219" s="1">
        <v>8</v>
      </c>
      <c r="D219" s="1">
        <v>0</v>
      </c>
      <c r="E219" s="1">
        <v>0</v>
      </c>
      <c r="F219" s="1">
        <v>8</v>
      </c>
      <c r="G219" s="1">
        <v>0</v>
      </c>
      <c r="H219" s="1">
        <v>33</v>
      </c>
      <c r="I219" s="1">
        <v>0</v>
      </c>
      <c r="J219" s="1">
        <v>0</v>
      </c>
      <c r="K219" s="1">
        <v>0</v>
      </c>
      <c r="L219" s="1"/>
      <c r="M219" s="1" t="str">
        <f>IFERROR(CHAR(HEX2DEC(Table1[[#This Row],[D1]])),"…")</f>
        <v>…</v>
      </c>
      <c r="N219" s="1" t="str">
        <f>IFERROR(CHAR(HEX2DEC(Table1[[#This Row],[D2]])),"…")</f>
        <v>…</v>
      </c>
      <c r="O219" s="1" t="str">
        <f>IFERROR(CHAR(HEX2DEC(Table1[[#This Row],[D3]])),"…")</f>
        <v>_x0008_</v>
      </c>
      <c r="P219" s="1" t="str">
        <f>IFERROR(CHAR(HEX2DEC(Table1[[#This Row],[D4]])),"…")</f>
        <v>…</v>
      </c>
      <c r="Q219" s="1" t="str">
        <f>IFERROR(CHAR(HEX2DEC(Table1[[#This Row],[D5]])),"…")</f>
        <v>3</v>
      </c>
      <c r="R219" s="1" t="str">
        <f>IFERROR(CHAR(HEX2DEC(Table1[[#This Row],[D6]])),"…")</f>
        <v>…</v>
      </c>
      <c r="S219" s="1" t="str">
        <f>IFERROR(CHAR(HEX2DEC(Table1[[#This Row],[D7]])),"…")</f>
        <v>…</v>
      </c>
      <c r="T219" s="1" t="str">
        <f>IFERROR(CHAR(HEX2DEC(Table1[[#This Row],[D8]])),"…")</f>
        <v>…</v>
      </c>
    </row>
    <row r="220" spans="1:20" x14ac:dyDescent="0.25">
      <c r="A220" s="1">
        <v>34.329000000000001</v>
      </c>
      <c r="B220" s="1">
        <v>401</v>
      </c>
      <c r="C220" s="1">
        <v>8</v>
      </c>
      <c r="D220" s="1" t="s">
        <v>1</v>
      </c>
      <c r="E220" s="1" t="s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/>
      <c r="M220" s="1" t="str">
        <f>IFERROR(CHAR(HEX2DEC(Table1[[#This Row],[D1]])),"…")</f>
        <v>:</v>
      </c>
      <c r="N220" s="1" t="str">
        <f>IFERROR(CHAR(HEX2DEC(Table1[[#This Row],[D2]])),"…")</f>
        <v>Ï</v>
      </c>
      <c r="O220" s="1" t="str">
        <f>IFERROR(CHAR(HEX2DEC(Table1[[#This Row],[D3]])),"…")</f>
        <v>…</v>
      </c>
      <c r="P220" s="1" t="str">
        <f>IFERROR(CHAR(HEX2DEC(Table1[[#This Row],[D4]])),"…")</f>
        <v>…</v>
      </c>
      <c r="Q220" s="1" t="str">
        <f>IFERROR(CHAR(HEX2DEC(Table1[[#This Row],[D5]])),"…")</f>
        <v>…</v>
      </c>
      <c r="R220" s="1" t="str">
        <f>IFERROR(CHAR(HEX2DEC(Table1[[#This Row],[D6]])),"…")</f>
        <v>…</v>
      </c>
      <c r="S220" s="1" t="str">
        <f>IFERROR(CHAR(HEX2DEC(Table1[[#This Row],[D7]])),"…")</f>
        <v>…</v>
      </c>
      <c r="T220" s="1" t="str">
        <f>IFERROR(CHAR(HEX2DEC(Table1[[#This Row],[D8]])),"…")</f>
        <v>…</v>
      </c>
    </row>
    <row r="221" spans="1:20" x14ac:dyDescent="0.25">
      <c r="A221" s="1">
        <v>34.331000000000003</v>
      </c>
      <c r="B221" s="1">
        <v>466</v>
      </c>
      <c r="C221" s="1">
        <v>8</v>
      </c>
      <c r="D221" s="1">
        <v>30</v>
      </c>
      <c r="E221" s="1">
        <v>32</v>
      </c>
      <c r="F221" s="1">
        <v>30</v>
      </c>
      <c r="G221" s="1">
        <v>35</v>
      </c>
      <c r="H221" s="1">
        <v>56</v>
      </c>
      <c r="I221" s="1">
        <v>35</v>
      </c>
      <c r="J221" s="1">
        <v>30</v>
      </c>
      <c r="K221" s="1">
        <v>31</v>
      </c>
      <c r="L221" s="1"/>
      <c r="M221" s="1" t="str">
        <f>IFERROR(CHAR(HEX2DEC(Table1[[#This Row],[D1]])),"…")</f>
        <v>0</v>
      </c>
      <c r="N221" s="1" t="str">
        <f>IFERROR(CHAR(HEX2DEC(Table1[[#This Row],[D2]])),"…")</f>
        <v>2</v>
      </c>
      <c r="O221" s="1" t="str">
        <f>IFERROR(CHAR(HEX2DEC(Table1[[#This Row],[D3]])),"…")</f>
        <v>0</v>
      </c>
      <c r="P221" s="1" t="str">
        <f>IFERROR(CHAR(HEX2DEC(Table1[[#This Row],[D4]])),"…")</f>
        <v>5</v>
      </c>
      <c r="Q221" s="1" t="str">
        <f>IFERROR(CHAR(HEX2DEC(Table1[[#This Row],[D5]])),"…")</f>
        <v>V</v>
      </c>
      <c r="R221" s="1" t="str">
        <f>IFERROR(CHAR(HEX2DEC(Table1[[#This Row],[D6]])),"…")</f>
        <v>5</v>
      </c>
      <c r="S221" s="1" t="str">
        <f>IFERROR(CHAR(HEX2DEC(Table1[[#This Row],[D7]])),"…")</f>
        <v>0</v>
      </c>
      <c r="T221" s="1" t="str">
        <f>IFERROR(CHAR(HEX2DEC(Table1[[#This Row],[D8]])),"…")</f>
        <v>1</v>
      </c>
    </row>
    <row r="222" spans="1:20" x14ac:dyDescent="0.25">
      <c r="A222" s="1">
        <v>34.381</v>
      </c>
      <c r="B222" s="1">
        <v>400</v>
      </c>
      <c r="C222" s="1">
        <v>8</v>
      </c>
      <c r="D222" s="1">
        <v>0</v>
      </c>
      <c r="E222" s="1">
        <v>0</v>
      </c>
      <c r="F222" s="1">
        <v>8</v>
      </c>
      <c r="G222" s="1">
        <v>0</v>
      </c>
      <c r="H222" s="1">
        <v>33</v>
      </c>
      <c r="I222" s="1">
        <v>0</v>
      </c>
      <c r="J222" s="1">
        <v>0</v>
      </c>
      <c r="K222" s="1">
        <v>0</v>
      </c>
      <c r="L222" s="1"/>
      <c r="M222" s="1" t="str">
        <f>IFERROR(CHAR(HEX2DEC(Table1[[#This Row],[D1]])),"…")</f>
        <v>…</v>
      </c>
      <c r="N222" s="1" t="str">
        <f>IFERROR(CHAR(HEX2DEC(Table1[[#This Row],[D2]])),"…")</f>
        <v>…</v>
      </c>
      <c r="O222" s="1" t="str">
        <f>IFERROR(CHAR(HEX2DEC(Table1[[#This Row],[D3]])),"…")</f>
        <v>_x0008_</v>
      </c>
      <c r="P222" s="1" t="str">
        <f>IFERROR(CHAR(HEX2DEC(Table1[[#This Row],[D4]])),"…")</f>
        <v>…</v>
      </c>
      <c r="Q222" s="1" t="str">
        <f>IFERROR(CHAR(HEX2DEC(Table1[[#This Row],[D5]])),"…")</f>
        <v>3</v>
      </c>
      <c r="R222" s="1" t="str">
        <f>IFERROR(CHAR(HEX2DEC(Table1[[#This Row],[D6]])),"…")</f>
        <v>…</v>
      </c>
      <c r="S222" s="1" t="str">
        <f>IFERROR(CHAR(HEX2DEC(Table1[[#This Row],[D7]])),"…")</f>
        <v>…</v>
      </c>
      <c r="T222" s="1" t="str">
        <f>IFERROR(CHAR(HEX2DEC(Table1[[#This Row],[D8]])),"…")</f>
        <v>…</v>
      </c>
    </row>
    <row r="223" spans="1:20" x14ac:dyDescent="0.25">
      <c r="A223" s="1">
        <v>34.435000000000002</v>
      </c>
      <c r="B223" s="1">
        <v>401</v>
      </c>
      <c r="C223" s="1">
        <v>8</v>
      </c>
      <c r="D223" s="1" t="s">
        <v>1</v>
      </c>
      <c r="E223" s="1" t="s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/>
      <c r="M223" s="1" t="str">
        <f>IFERROR(CHAR(HEX2DEC(Table1[[#This Row],[D1]])),"…")</f>
        <v>:</v>
      </c>
      <c r="N223" s="1" t="str">
        <f>IFERROR(CHAR(HEX2DEC(Table1[[#This Row],[D2]])),"…")</f>
        <v>Ï</v>
      </c>
      <c r="O223" s="1" t="str">
        <f>IFERROR(CHAR(HEX2DEC(Table1[[#This Row],[D3]])),"…")</f>
        <v>…</v>
      </c>
      <c r="P223" s="1" t="str">
        <f>IFERROR(CHAR(HEX2DEC(Table1[[#This Row],[D4]])),"…")</f>
        <v>…</v>
      </c>
      <c r="Q223" s="1" t="str">
        <f>IFERROR(CHAR(HEX2DEC(Table1[[#This Row],[D5]])),"…")</f>
        <v>…</v>
      </c>
      <c r="R223" s="1" t="str">
        <f>IFERROR(CHAR(HEX2DEC(Table1[[#This Row],[D6]])),"…")</f>
        <v>…</v>
      </c>
      <c r="S223" s="1" t="str">
        <f>IFERROR(CHAR(HEX2DEC(Table1[[#This Row],[D7]])),"…")</f>
        <v>…</v>
      </c>
      <c r="T223" s="1" t="str">
        <f>IFERROR(CHAR(HEX2DEC(Table1[[#This Row],[D8]])),"…")</f>
        <v>…</v>
      </c>
    </row>
    <row r="224" spans="1:20" x14ac:dyDescent="0.25">
      <c r="A224" s="1">
        <v>34.488</v>
      </c>
      <c r="B224" s="1">
        <v>400</v>
      </c>
      <c r="C224" s="1">
        <v>8</v>
      </c>
      <c r="D224" s="1">
        <v>0</v>
      </c>
      <c r="E224" s="1">
        <v>0</v>
      </c>
      <c r="F224" s="1">
        <v>8</v>
      </c>
      <c r="G224" s="1">
        <v>0</v>
      </c>
      <c r="H224" s="1">
        <v>33</v>
      </c>
      <c r="I224" s="1">
        <v>0</v>
      </c>
      <c r="J224" s="1">
        <v>0</v>
      </c>
      <c r="K224" s="1">
        <v>0</v>
      </c>
      <c r="L224" s="1"/>
      <c r="M224" s="1" t="str">
        <f>IFERROR(CHAR(HEX2DEC(Table1[[#This Row],[D1]])),"…")</f>
        <v>…</v>
      </c>
      <c r="N224" s="1" t="str">
        <f>IFERROR(CHAR(HEX2DEC(Table1[[#This Row],[D2]])),"…")</f>
        <v>…</v>
      </c>
      <c r="O224" s="1" t="str">
        <f>IFERROR(CHAR(HEX2DEC(Table1[[#This Row],[D3]])),"…")</f>
        <v>_x0008_</v>
      </c>
      <c r="P224" s="1" t="str">
        <f>IFERROR(CHAR(HEX2DEC(Table1[[#This Row],[D4]])),"…")</f>
        <v>…</v>
      </c>
      <c r="Q224" s="1" t="str">
        <f>IFERROR(CHAR(HEX2DEC(Table1[[#This Row],[D5]])),"…")</f>
        <v>3</v>
      </c>
      <c r="R224" s="1" t="str">
        <f>IFERROR(CHAR(HEX2DEC(Table1[[#This Row],[D6]])),"…")</f>
        <v>…</v>
      </c>
      <c r="S224" s="1" t="str">
        <f>IFERROR(CHAR(HEX2DEC(Table1[[#This Row],[D7]])),"…")</f>
        <v>…</v>
      </c>
      <c r="T224" s="1" t="str">
        <f>IFERROR(CHAR(HEX2DEC(Table1[[#This Row],[D8]])),"…")</f>
        <v>…</v>
      </c>
    </row>
    <row r="225" spans="1:20" x14ac:dyDescent="0.25">
      <c r="A225" s="1">
        <v>34.540999999999997</v>
      </c>
      <c r="B225" s="1">
        <v>401</v>
      </c>
      <c r="C225" s="1">
        <v>8</v>
      </c>
      <c r="D225" s="1" t="s">
        <v>1</v>
      </c>
      <c r="E225" s="1" t="s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/>
      <c r="M225" s="1" t="str">
        <f>IFERROR(CHAR(HEX2DEC(Table1[[#This Row],[D1]])),"…")</f>
        <v>:</v>
      </c>
      <c r="N225" s="1" t="str">
        <f>IFERROR(CHAR(HEX2DEC(Table1[[#This Row],[D2]])),"…")</f>
        <v>Ï</v>
      </c>
      <c r="O225" s="1" t="str">
        <f>IFERROR(CHAR(HEX2DEC(Table1[[#This Row],[D3]])),"…")</f>
        <v>…</v>
      </c>
      <c r="P225" s="1" t="str">
        <f>IFERROR(CHAR(HEX2DEC(Table1[[#This Row],[D4]])),"…")</f>
        <v>…</v>
      </c>
      <c r="Q225" s="1" t="str">
        <f>IFERROR(CHAR(HEX2DEC(Table1[[#This Row],[D5]])),"…")</f>
        <v>…</v>
      </c>
      <c r="R225" s="1" t="str">
        <f>IFERROR(CHAR(HEX2DEC(Table1[[#This Row],[D6]])),"…")</f>
        <v>…</v>
      </c>
      <c r="S225" s="1" t="str">
        <f>IFERROR(CHAR(HEX2DEC(Table1[[#This Row],[D7]])),"…")</f>
        <v>…</v>
      </c>
      <c r="T225" s="1" t="str">
        <f>IFERROR(CHAR(HEX2DEC(Table1[[#This Row],[D8]])),"…")</f>
        <v>…</v>
      </c>
    </row>
    <row r="226" spans="1:20" x14ac:dyDescent="0.25">
      <c r="A226" s="1">
        <v>34.594000000000001</v>
      </c>
      <c r="B226" s="1">
        <v>400</v>
      </c>
      <c r="C226" s="1">
        <v>8</v>
      </c>
      <c r="D226" s="1">
        <v>0</v>
      </c>
      <c r="E226" s="1">
        <v>0</v>
      </c>
      <c r="F226" s="1">
        <v>8</v>
      </c>
      <c r="G226" s="1">
        <v>0</v>
      </c>
      <c r="H226" s="1">
        <v>33</v>
      </c>
      <c r="I226" s="1">
        <v>0</v>
      </c>
      <c r="J226" s="1">
        <v>0</v>
      </c>
      <c r="K226" s="1">
        <v>0</v>
      </c>
      <c r="L226" s="1"/>
      <c r="M226" s="1" t="str">
        <f>IFERROR(CHAR(HEX2DEC(Table1[[#This Row],[D1]])),"…")</f>
        <v>…</v>
      </c>
      <c r="N226" s="1" t="str">
        <f>IFERROR(CHAR(HEX2DEC(Table1[[#This Row],[D2]])),"…")</f>
        <v>…</v>
      </c>
      <c r="O226" s="1" t="str">
        <f>IFERROR(CHAR(HEX2DEC(Table1[[#This Row],[D3]])),"…")</f>
        <v>_x0008_</v>
      </c>
      <c r="P226" s="1" t="str">
        <f>IFERROR(CHAR(HEX2DEC(Table1[[#This Row],[D4]])),"…")</f>
        <v>…</v>
      </c>
      <c r="Q226" s="1" t="str">
        <f>IFERROR(CHAR(HEX2DEC(Table1[[#This Row],[D5]])),"…")</f>
        <v>3</v>
      </c>
      <c r="R226" s="1" t="str">
        <f>IFERROR(CHAR(HEX2DEC(Table1[[#This Row],[D6]])),"…")</f>
        <v>…</v>
      </c>
      <c r="S226" s="1" t="str">
        <f>IFERROR(CHAR(HEX2DEC(Table1[[#This Row],[D7]])),"…")</f>
        <v>…</v>
      </c>
      <c r="T226" s="1" t="str">
        <f>IFERROR(CHAR(HEX2DEC(Table1[[#This Row],[D8]])),"…")</f>
        <v>…</v>
      </c>
    </row>
    <row r="227" spans="1:20" x14ac:dyDescent="0.25">
      <c r="A227" s="1">
        <v>34.648000000000003</v>
      </c>
      <c r="B227" s="1">
        <v>401</v>
      </c>
      <c r="C227" s="1">
        <v>8</v>
      </c>
      <c r="D227" s="1" t="s">
        <v>1</v>
      </c>
      <c r="E227" s="1" t="s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/>
      <c r="M227" s="1" t="str">
        <f>IFERROR(CHAR(HEX2DEC(Table1[[#This Row],[D1]])),"…")</f>
        <v>:</v>
      </c>
      <c r="N227" s="1" t="str">
        <f>IFERROR(CHAR(HEX2DEC(Table1[[#This Row],[D2]])),"…")</f>
        <v>Ï</v>
      </c>
      <c r="O227" s="1" t="str">
        <f>IFERROR(CHAR(HEX2DEC(Table1[[#This Row],[D3]])),"…")</f>
        <v>…</v>
      </c>
      <c r="P227" s="1" t="str">
        <f>IFERROR(CHAR(HEX2DEC(Table1[[#This Row],[D4]])),"…")</f>
        <v>…</v>
      </c>
      <c r="Q227" s="1" t="str">
        <f>IFERROR(CHAR(HEX2DEC(Table1[[#This Row],[D5]])),"…")</f>
        <v>…</v>
      </c>
      <c r="R227" s="1" t="str">
        <f>IFERROR(CHAR(HEX2DEC(Table1[[#This Row],[D6]])),"…")</f>
        <v>…</v>
      </c>
      <c r="S227" s="1" t="str">
        <f>IFERROR(CHAR(HEX2DEC(Table1[[#This Row],[D7]])),"…")</f>
        <v>…</v>
      </c>
      <c r="T227" s="1" t="str">
        <f>IFERROR(CHAR(HEX2DEC(Table1[[#This Row],[D8]])),"…")</f>
        <v>…</v>
      </c>
    </row>
    <row r="228" spans="1:20" x14ac:dyDescent="0.25">
      <c r="A228" s="1">
        <v>34.701000000000001</v>
      </c>
      <c r="B228" s="1">
        <v>400</v>
      </c>
      <c r="C228" s="1">
        <v>8</v>
      </c>
      <c r="D228" s="1">
        <v>0</v>
      </c>
      <c r="E228" s="1">
        <v>0</v>
      </c>
      <c r="F228" s="1">
        <v>8</v>
      </c>
      <c r="G228" s="1">
        <v>0</v>
      </c>
      <c r="H228" s="1">
        <v>33</v>
      </c>
      <c r="I228" s="1">
        <v>0</v>
      </c>
      <c r="J228" s="1">
        <v>0</v>
      </c>
      <c r="K228" s="1">
        <v>0</v>
      </c>
      <c r="L228" s="1"/>
      <c r="M228" s="1" t="str">
        <f>IFERROR(CHAR(HEX2DEC(Table1[[#This Row],[D1]])),"…")</f>
        <v>…</v>
      </c>
      <c r="N228" s="1" t="str">
        <f>IFERROR(CHAR(HEX2DEC(Table1[[#This Row],[D2]])),"…")</f>
        <v>…</v>
      </c>
      <c r="O228" s="1" t="str">
        <f>IFERROR(CHAR(HEX2DEC(Table1[[#This Row],[D3]])),"…")</f>
        <v>_x0008_</v>
      </c>
      <c r="P228" s="1" t="str">
        <f>IFERROR(CHAR(HEX2DEC(Table1[[#This Row],[D4]])),"…")</f>
        <v>…</v>
      </c>
      <c r="Q228" s="1" t="str">
        <f>IFERROR(CHAR(HEX2DEC(Table1[[#This Row],[D5]])),"…")</f>
        <v>3</v>
      </c>
      <c r="R228" s="1" t="str">
        <f>IFERROR(CHAR(HEX2DEC(Table1[[#This Row],[D6]])),"…")</f>
        <v>…</v>
      </c>
      <c r="S228" s="1" t="str">
        <f>IFERROR(CHAR(HEX2DEC(Table1[[#This Row],[D7]])),"…")</f>
        <v>…</v>
      </c>
      <c r="T228" s="1" t="str">
        <f>IFERROR(CHAR(HEX2DEC(Table1[[#This Row],[D8]])),"…")</f>
        <v>…</v>
      </c>
    </row>
    <row r="229" spans="1:20" x14ac:dyDescent="0.25">
      <c r="A229" s="1">
        <v>34.753</v>
      </c>
      <c r="B229" s="1">
        <v>401</v>
      </c>
      <c r="C229" s="1">
        <v>8</v>
      </c>
      <c r="D229" s="1" t="s">
        <v>1</v>
      </c>
      <c r="E229" s="1" t="s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/>
      <c r="M229" s="1" t="str">
        <f>IFERROR(CHAR(HEX2DEC(Table1[[#This Row],[D1]])),"…")</f>
        <v>:</v>
      </c>
      <c r="N229" s="1" t="str">
        <f>IFERROR(CHAR(HEX2DEC(Table1[[#This Row],[D2]])),"…")</f>
        <v>Ï</v>
      </c>
      <c r="O229" s="1" t="str">
        <f>IFERROR(CHAR(HEX2DEC(Table1[[#This Row],[D3]])),"…")</f>
        <v>…</v>
      </c>
      <c r="P229" s="1" t="str">
        <f>IFERROR(CHAR(HEX2DEC(Table1[[#This Row],[D4]])),"…")</f>
        <v>…</v>
      </c>
      <c r="Q229" s="1" t="str">
        <f>IFERROR(CHAR(HEX2DEC(Table1[[#This Row],[D5]])),"…")</f>
        <v>…</v>
      </c>
      <c r="R229" s="1" t="str">
        <f>IFERROR(CHAR(HEX2DEC(Table1[[#This Row],[D6]])),"…")</f>
        <v>…</v>
      </c>
      <c r="S229" s="1" t="str">
        <f>IFERROR(CHAR(HEX2DEC(Table1[[#This Row],[D7]])),"…")</f>
        <v>…</v>
      </c>
      <c r="T229" s="1" t="str">
        <f>IFERROR(CHAR(HEX2DEC(Table1[[#This Row],[D8]])),"…")</f>
        <v>…</v>
      </c>
    </row>
    <row r="230" spans="1:20" x14ac:dyDescent="0.25">
      <c r="A230" s="1">
        <v>34.805999999999997</v>
      </c>
      <c r="B230" s="1">
        <v>400</v>
      </c>
      <c r="C230" s="1">
        <v>8</v>
      </c>
      <c r="D230" s="1">
        <v>0</v>
      </c>
      <c r="E230" s="1">
        <v>0</v>
      </c>
      <c r="F230" s="1">
        <v>8</v>
      </c>
      <c r="G230" s="1">
        <v>0</v>
      </c>
      <c r="H230" s="1">
        <v>33</v>
      </c>
      <c r="I230" s="1">
        <v>0</v>
      </c>
      <c r="J230" s="1">
        <v>0</v>
      </c>
      <c r="K230" s="1">
        <v>0</v>
      </c>
      <c r="L230" s="1"/>
      <c r="M230" s="1" t="str">
        <f>IFERROR(CHAR(HEX2DEC(Table1[[#This Row],[D1]])),"…")</f>
        <v>…</v>
      </c>
      <c r="N230" s="1" t="str">
        <f>IFERROR(CHAR(HEX2DEC(Table1[[#This Row],[D2]])),"…")</f>
        <v>…</v>
      </c>
      <c r="O230" s="1" t="str">
        <f>IFERROR(CHAR(HEX2DEC(Table1[[#This Row],[D3]])),"…")</f>
        <v>_x0008_</v>
      </c>
      <c r="P230" s="1" t="str">
        <f>IFERROR(CHAR(HEX2DEC(Table1[[#This Row],[D4]])),"…")</f>
        <v>…</v>
      </c>
      <c r="Q230" s="1" t="str">
        <f>IFERROR(CHAR(HEX2DEC(Table1[[#This Row],[D5]])),"…")</f>
        <v>3</v>
      </c>
      <c r="R230" s="1" t="str">
        <f>IFERROR(CHAR(HEX2DEC(Table1[[#This Row],[D6]])),"…")</f>
        <v>…</v>
      </c>
      <c r="S230" s="1" t="str">
        <f>IFERROR(CHAR(HEX2DEC(Table1[[#This Row],[D7]])),"…")</f>
        <v>…</v>
      </c>
      <c r="T230" s="1" t="str">
        <f>IFERROR(CHAR(HEX2DEC(Table1[[#This Row],[D8]])),"…")</f>
        <v>…</v>
      </c>
    </row>
    <row r="231" spans="1:20" x14ac:dyDescent="0.25">
      <c r="A231" s="1">
        <v>34.86</v>
      </c>
      <c r="B231" s="1">
        <v>401</v>
      </c>
      <c r="C231" s="1">
        <v>8</v>
      </c>
      <c r="D231" s="1" t="s">
        <v>1</v>
      </c>
      <c r="E231" s="1" t="s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/>
      <c r="M231" s="1" t="str">
        <f>IFERROR(CHAR(HEX2DEC(Table1[[#This Row],[D1]])),"…")</f>
        <v>:</v>
      </c>
      <c r="N231" s="1" t="str">
        <f>IFERROR(CHAR(HEX2DEC(Table1[[#This Row],[D2]])),"…")</f>
        <v>Ï</v>
      </c>
      <c r="O231" s="1" t="str">
        <f>IFERROR(CHAR(HEX2DEC(Table1[[#This Row],[D3]])),"…")</f>
        <v>…</v>
      </c>
      <c r="P231" s="1" t="str">
        <f>IFERROR(CHAR(HEX2DEC(Table1[[#This Row],[D4]])),"…")</f>
        <v>…</v>
      </c>
      <c r="Q231" s="1" t="str">
        <f>IFERROR(CHAR(HEX2DEC(Table1[[#This Row],[D5]])),"…")</f>
        <v>…</v>
      </c>
      <c r="R231" s="1" t="str">
        <f>IFERROR(CHAR(HEX2DEC(Table1[[#This Row],[D6]])),"…")</f>
        <v>…</v>
      </c>
      <c r="S231" s="1" t="str">
        <f>IFERROR(CHAR(HEX2DEC(Table1[[#This Row],[D7]])),"…")</f>
        <v>…</v>
      </c>
      <c r="T231" s="1" t="str">
        <f>IFERROR(CHAR(HEX2DEC(Table1[[#This Row],[D8]])),"…")</f>
        <v>…</v>
      </c>
    </row>
    <row r="232" spans="1:20" x14ac:dyDescent="0.25">
      <c r="A232" s="1">
        <v>34.912999999999997</v>
      </c>
      <c r="B232" s="1">
        <v>400</v>
      </c>
      <c r="C232" s="1">
        <v>8</v>
      </c>
      <c r="D232" s="1">
        <v>0</v>
      </c>
      <c r="E232" s="1">
        <v>0</v>
      </c>
      <c r="F232" s="1">
        <v>8</v>
      </c>
      <c r="G232" s="1">
        <v>0</v>
      </c>
      <c r="H232" s="1">
        <v>33</v>
      </c>
      <c r="I232" s="1">
        <v>0</v>
      </c>
      <c r="J232" s="1">
        <v>0</v>
      </c>
      <c r="K232" s="1">
        <v>0</v>
      </c>
      <c r="L232" s="1"/>
      <c r="M232" s="1" t="str">
        <f>IFERROR(CHAR(HEX2DEC(Table1[[#This Row],[D1]])),"…")</f>
        <v>…</v>
      </c>
      <c r="N232" s="1" t="str">
        <f>IFERROR(CHAR(HEX2DEC(Table1[[#This Row],[D2]])),"…")</f>
        <v>…</v>
      </c>
      <c r="O232" s="1" t="str">
        <f>IFERROR(CHAR(HEX2DEC(Table1[[#This Row],[D3]])),"…")</f>
        <v>_x0008_</v>
      </c>
      <c r="P232" s="1" t="str">
        <f>IFERROR(CHAR(HEX2DEC(Table1[[#This Row],[D4]])),"…")</f>
        <v>…</v>
      </c>
      <c r="Q232" s="1" t="str">
        <f>IFERROR(CHAR(HEX2DEC(Table1[[#This Row],[D5]])),"…")</f>
        <v>3</v>
      </c>
      <c r="R232" s="1" t="str">
        <f>IFERROR(CHAR(HEX2DEC(Table1[[#This Row],[D6]])),"…")</f>
        <v>…</v>
      </c>
      <c r="S232" s="1" t="str">
        <f>IFERROR(CHAR(HEX2DEC(Table1[[#This Row],[D7]])),"…")</f>
        <v>…</v>
      </c>
      <c r="T232" s="1" t="str">
        <f>IFERROR(CHAR(HEX2DEC(Table1[[#This Row],[D8]])),"…")</f>
        <v>…</v>
      </c>
    </row>
    <row r="233" spans="1:20" x14ac:dyDescent="0.25">
      <c r="A233" s="1">
        <v>34.966000000000001</v>
      </c>
      <c r="B233" s="1">
        <v>401</v>
      </c>
      <c r="C233" s="1">
        <v>8</v>
      </c>
      <c r="D233" s="1" t="s">
        <v>1</v>
      </c>
      <c r="E233" s="1" t="s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/>
      <c r="M233" s="1" t="str">
        <f>IFERROR(CHAR(HEX2DEC(Table1[[#This Row],[D1]])),"…")</f>
        <v>:</v>
      </c>
      <c r="N233" s="1" t="str">
        <f>IFERROR(CHAR(HEX2DEC(Table1[[#This Row],[D2]])),"…")</f>
        <v>Ï</v>
      </c>
      <c r="O233" s="1" t="str">
        <f>IFERROR(CHAR(HEX2DEC(Table1[[#This Row],[D3]])),"…")</f>
        <v>…</v>
      </c>
      <c r="P233" s="1" t="str">
        <f>IFERROR(CHAR(HEX2DEC(Table1[[#This Row],[D4]])),"…")</f>
        <v>…</v>
      </c>
      <c r="Q233" s="1" t="str">
        <f>IFERROR(CHAR(HEX2DEC(Table1[[#This Row],[D5]])),"…")</f>
        <v>…</v>
      </c>
      <c r="R233" s="1" t="str">
        <f>IFERROR(CHAR(HEX2DEC(Table1[[#This Row],[D6]])),"…")</f>
        <v>…</v>
      </c>
      <c r="S233" s="1" t="str">
        <f>IFERROR(CHAR(HEX2DEC(Table1[[#This Row],[D7]])),"…")</f>
        <v>…</v>
      </c>
      <c r="T233" s="1" t="str">
        <f>IFERROR(CHAR(HEX2DEC(Table1[[#This Row],[D8]])),"…")</f>
        <v>…</v>
      </c>
    </row>
    <row r="234" spans="1:20" x14ac:dyDescent="0.25">
      <c r="A234" s="1">
        <v>35.018999999999998</v>
      </c>
      <c r="B234" s="1">
        <v>400</v>
      </c>
      <c r="C234" s="1">
        <v>8</v>
      </c>
      <c r="D234" s="1">
        <v>0</v>
      </c>
      <c r="E234" s="1">
        <v>0</v>
      </c>
      <c r="F234" s="1">
        <v>8</v>
      </c>
      <c r="G234" s="1">
        <v>0</v>
      </c>
      <c r="H234" s="1">
        <v>33</v>
      </c>
      <c r="I234" s="1">
        <v>0</v>
      </c>
      <c r="J234" s="1">
        <v>0</v>
      </c>
      <c r="K234" s="1">
        <v>0</v>
      </c>
      <c r="L234" s="1"/>
      <c r="M234" s="1" t="str">
        <f>IFERROR(CHAR(HEX2DEC(Table1[[#This Row],[D1]])),"…")</f>
        <v>…</v>
      </c>
      <c r="N234" s="1" t="str">
        <f>IFERROR(CHAR(HEX2DEC(Table1[[#This Row],[D2]])),"…")</f>
        <v>…</v>
      </c>
      <c r="O234" s="1" t="str">
        <f>IFERROR(CHAR(HEX2DEC(Table1[[#This Row],[D3]])),"…")</f>
        <v>_x0008_</v>
      </c>
      <c r="P234" s="1" t="str">
        <f>IFERROR(CHAR(HEX2DEC(Table1[[#This Row],[D4]])),"…")</f>
        <v>…</v>
      </c>
      <c r="Q234" s="1" t="str">
        <f>IFERROR(CHAR(HEX2DEC(Table1[[#This Row],[D5]])),"…")</f>
        <v>3</v>
      </c>
      <c r="R234" s="1" t="str">
        <f>IFERROR(CHAR(HEX2DEC(Table1[[#This Row],[D6]])),"…")</f>
        <v>…</v>
      </c>
      <c r="S234" s="1" t="str">
        <f>IFERROR(CHAR(HEX2DEC(Table1[[#This Row],[D7]])),"…")</f>
        <v>…</v>
      </c>
      <c r="T234" s="1" t="str">
        <f>IFERROR(CHAR(HEX2DEC(Table1[[#This Row],[D8]])),"…")</f>
        <v>…</v>
      </c>
    </row>
    <row r="235" spans="1:20" x14ac:dyDescent="0.25">
      <c r="A235" s="1">
        <v>35.072000000000003</v>
      </c>
      <c r="B235" s="1">
        <v>401</v>
      </c>
      <c r="C235" s="1">
        <v>8</v>
      </c>
      <c r="D235" s="1" t="s">
        <v>1</v>
      </c>
      <c r="E235" s="1" t="s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/>
      <c r="M235" s="1" t="str">
        <f>IFERROR(CHAR(HEX2DEC(Table1[[#This Row],[D1]])),"…")</f>
        <v>:</v>
      </c>
      <c r="N235" s="1" t="str">
        <f>IFERROR(CHAR(HEX2DEC(Table1[[#This Row],[D2]])),"…")</f>
        <v>Ï</v>
      </c>
      <c r="O235" s="1" t="str">
        <f>IFERROR(CHAR(HEX2DEC(Table1[[#This Row],[D3]])),"…")</f>
        <v>…</v>
      </c>
      <c r="P235" s="1" t="str">
        <f>IFERROR(CHAR(HEX2DEC(Table1[[#This Row],[D4]])),"…")</f>
        <v>…</v>
      </c>
      <c r="Q235" s="1" t="str">
        <f>IFERROR(CHAR(HEX2DEC(Table1[[#This Row],[D5]])),"…")</f>
        <v>…</v>
      </c>
      <c r="R235" s="1" t="str">
        <f>IFERROR(CHAR(HEX2DEC(Table1[[#This Row],[D6]])),"…")</f>
        <v>…</v>
      </c>
      <c r="S235" s="1" t="str">
        <f>IFERROR(CHAR(HEX2DEC(Table1[[#This Row],[D7]])),"…")</f>
        <v>…</v>
      </c>
      <c r="T235" s="1" t="str">
        <f>IFERROR(CHAR(HEX2DEC(Table1[[#This Row],[D8]])),"…")</f>
        <v>…</v>
      </c>
    </row>
    <row r="236" spans="1:20" x14ac:dyDescent="0.25">
      <c r="A236" s="1">
        <v>35.125</v>
      </c>
      <c r="B236" s="1">
        <v>400</v>
      </c>
      <c r="C236" s="1">
        <v>8</v>
      </c>
      <c r="D236" s="1">
        <v>0</v>
      </c>
      <c r="E236" s="1">
        <v>0</v>
      </c>
      <c r="F236" s="1">
        <v>8</v>
      </c>
      <c r="G236" s="1">
        <v>0</v>
      </c>
      <c r="H236" s="1">
        <v>33</v>
      </c>
      <c r="I236" s="1">
        <v>0</v>
      </c>
      <c r="J236" s="1">
        <v>0</v>
      </c>
      <c r="K236" s="1">
        <v>0</v>
      </c>
      <c r="L236" s="1"/>
      <c r="M236" s="1" t="str">
        <f>IFERROR(CHAR(HEX2DEC(Table1[[#This Row],[D1]])),"…")</f>
        <v>…</v>
      </c>
      <c r="N236" s="1" t="str">
        <f>IFERROR(CHAR(HEX2DEC(Table1[[#This Row],[D2]])),"…")</f>
        <v>…</v>
      </c>
      <c r="O236" s="1" t="str">
        <f>IFERROR(CHAR(HEX2DEC(Table1[[#This Row],[D3]])),"…")</f>
        <v>_x0008_</v>
      </c>
      <c r="P236" s="1" t="str">
        <f>IFERROR(CHAR(HEX2DEC(Table1[[#This Row],[D4]])),"…")</f>
        <v>…</v>
      </c>
      <c r="Q236" s="1" t="str">
        <f>IFERROR(CHAR(HEX2DEC(Table1[[#This Row],[D5]])),"…")</f>
        <v>3</v>
      </c>
      <c r="R236" s="1" t="str">
        <f>IFERROR(CHAR(HEX2DEC(Table1[[#This Row],[D6]])),"…")</f>
        <v>…</v>
      </c>
      <c r="S236" s="1" t="str">
        <f>IFERROR(CHAR(HEX2DEC(Table1[[#This Row],[D7]])),"…")</f>
        <v>…</v>
      </c>
      <c r="T236" s="1" t="str">
        <f>IFERROR(CHAR(HEX2DEC(Table1[[#This Row],[D8]])),"…")</f>
        <v>…</v>
      </c>
    </row>
    <row r="237" spans="1:20" x14ac:dyDescent="0.25">
      <c r="A237" s="1">
        <v>35.177999999999997</v>
      </c>
      <c r="B237" s="1">
        <v>401</v>
      </c>
      <c r="C237" s="1">
        <v>8</v>
      </c>
      <c r="D237" s="1" t="s">
        <v>1</v>
      </c>
      <c r="E237" s="1" t="s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/>
      <c r="M237" s="1" t="str">
        <f>IFERROR(CHAR(HEX2DEC(Table1[[#This Row],[D1]])),"…")</f>
        <v>:</v>
      </c>
      <c r="N237" s="1" t="str">
        <f>IFERROR(CHAR(HEX2DEC(Table1[[#This Row],[D2]])),"…")</f>
        <v>Ï</v>
      </c>
      <c r="O237" s="1" t="str">
        <f>IFERROR(CHAR(HEX2DEC(Table1[[#This Row],[D3]])),"…")</f>
        <v>…</v>
      </c>
      <c r="P237" s="1" t="str">
        <f>IFERROR(CHAR(HEX2DEC(Table1[[#This Row],[D4]])),"…")</f>
        <v>…</v>
      </c>
      <c r="Q237" s="1" t="str">
        <f>IFERROR(CHAR(HEX2DEC(Table1[[#This Row],[D5]])),"…")</f>
        <v>…</v>
      </c>
      <c r="R237" s="1" t="str">
        <f>IFERROR(CHAR(HEX2DEC(Table1[[#This Row],[D6]])),"…")</f>
        <v>…</v>
      </c>
      <c r="S237" s="1" t="str">
        <f>IFERROR(CHAR(HEX2DEC(Table1[[#This Row],[D7]])),"…")</f>
        <v>…</v>
      </c>
      <c r="T237" s="1" t="str">
        <f>IFERROR(CHAR(HEX2DEC(Table1[[#This Row],[D8]])),"…")</f>
        <v>…</v>
      </c>
    </row>
    <row r="238" spans="1:20" x14ac:dyDescent="0.25">
      <c r="A238" s="1">
        <v>35.231000000000002</v>
      </c>
      <c r="B238" s="1">
        <v>400</v>
      </c>
      <c r="C238" s="1">
        <v>8</v>
      </c>
      <c r="D238" s="1">
        <v>0</v>
      </c>
      <c r="E238" s="1">
        <v>0</v>
      </c>
      <c r="F238" s="1">
        <v>8</v>
      </c>
      <c r="G238" s="1">
        <v>0</v>
      </c>
      <c r="H238" s="1">
        <v>33</v>
      </c>
      <c r="I238" s="1">
        <v>0</v>
      </c>
      <c r="J238" s="1">
        <v>0</v>
      </c>
      <c r="K238" s="1">
        <v>0</v>
      </c>
      <c r="L238" s="1"/>
      <c r="M238" s="1" t="str">
        <f>IFERROR(CHAR(HEX2DEC(Table1[[#This Row],[D1]])),"…")</f>
        <v>…</v>
      </c>
      <c r="N238" s="1" t="str">
        <f>IFERROR(CHAR(HEX2DEC(Table1[[#This Row],[D2]])),"…")</f>
        <v>…</v>
      </c>
      <c r="O238" s="1" t="str">
        <f>IFERROR(CHAR(HEX2DEC(Table1[[#This Row],[D3]])),"…")</f>
        <v>_x0008_</v>
      </c>
      <c r="P238" s="1" t="str">
        <f>IFERROR(CHAR(HEX2DEC(Table1[[#This Row],[D4]])),"…")</f>
        <v>…</v>
      </c>
      <c r="Q238" s="1" t="str">
        <f>IFERROR(CHAR(HEX2DEC(Table1[[#This Row],[D5]])),"…")</f>
        <v>3</v>
      </c>
      <c r="R238" s="1" t="str">
        <f>IFERROR(CHAR(HEX2DEC(Table1[[#This Row],[D6]])),"…")</f>
        <v>…</v>
      </c>
      <c r="S238" s="1" t="str">
        <f>IFERROR(CHAR(HEX2DEC(Table1[[#This Row],[D7]])),"…")</f>
        <v>…</v>
      </c>
      <c r="T238" s="1" t="str">
        <f>IFERROR(CHAR(HEX2DEC(Table1[[#This Row],[D8]])),"…")</f>
        <v>…</v>
      </c>
    </row>
    <row r="239" spans="1:20" x14ac:dyDescent="0.25">
      <c r="A239" s="1">
        <v>35.283999999999999</v>
      </c>
      <c r="B239" s="1">
        <v>401</v>
      </c>
      <c r="C239" s="1">
        <v>8</v>
      </c>
      <c r="D239" s="1" t="s">
        <v>1</v>
      </c>
      <c r="E239" s="1" t="s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/>
      <c r="M239" s="1" t="str">
        <f>IFERROR(CHAR(HEX2DEC(Table1[[#This Row],[D1]])),"…")</f>
        <v>:</v>
      </c>
      <c r="N239" s="1" t="str">
        <f>IFERROR(CHAR(HEX2DEC(Table1[[#This Row],[D2]])),"…")</f>
        <v>Ï</v>
      </c>
      <c r="O239" s="1" t="str">
        <f>IFERROR(CHAR(HEX2DEC(Table1[[#This Row],[D3]])),"…")</f>
        <v>…</v>
      </c>
      <c r="P239" s="1" t="str">
        <f>IFERROR(CHAR(HEX2DEC(Table1[[#This Row],[D4]])),"…")</f>
        <v>…</v>
      </c>
      <c r="Q239" s="1" t="str">
        <f>IFERROR(CHAR(HEX2DEC(Table1[[#This Row],[D5]])),"…")</f>
        <v>…</v>
      </c>
      <c r="R239" s="1" t="str">
        <f>IFERROR(CHAR(HEX2DEC(Table1[[#This Row],[D6]])),"…")</f>
        <v>…</v>
      </c>
      <c r="S239" s="1" t="str">
        <f>IFERROR(CHAR(HEX2DEC(Table1[[#This Row],[D7]])),"…")</f>
        <v>…</v>
      </c>
      <c r="T239" s="1" t="str">
        <f>IFERROR(CHAR(HEX2DEC(Table1[[#This Row],[D8]])),"…")</f>
        <v>…</v>
      </c>
    </row>
    <row r="240" spans="1:20" x14ac:dyDescent="0.25">
      <c r="A240" s="1">
        <v>35.338000000000001</v>
      </c>
      <c r="B240" s="1">
        <v>400</v>
      </c>
      <c r="C240" s="1">
        <v>8</v>
      </c>
      <c r="D240" s="1">
        <v>0</v>
      </c>
      <c r="E240" s="1">
        <v>0</v>
      </c>
      <c r="F240" s="1">
        <v>8</v>
      </c>
      <c r="G240" s="1">
        <v>0</v>
      </c>
      <c r="H240" s="1">
        <v>33</v>
      </c>
      <c r="I240" s="1">
        <v>0</v>
      </c>
      <c r="J240" s="1">
        <v>0</v>
      </c>
      <c r="K240" s="1">
        <v>0</v>
      </c>
      <c r="L240" s="1"/>
      <c r="M240" s="1" t="str">
        <f>IFERROR(CHAR(HEX2DEC(Table1[[#This Row],[D1]])),"…")</f>
        <v>…</v>
      </c>
      <c r="N240" s="1" t="str">
        <f>IFERROR(CHAR(HEX2DEC(Table1[[#This Row],[D2]])),"…")</f>
        <v>…</v>
      </c>
      <c r="O240" s="1" t="str">
        <f>IFERROR(CHAR(HEX2DEC(Table1[[#This Row],[D3]])),"…")</f>
        <v>_x0008_</v>
      </c>
      <c r="P240" s="1" t="str">
        <f>IFERROR(CHAR(HEX2DEC(Table1[[#This Row],[D4]])),"…")</f>
        <v>…</v>
      </c>
      <c r="Q240" s="1" t="str">
        <f>IFERROR(CHAR(HEX2DEC(Table1[[#This Row],[D5]])),"…")</f>
        <v>3</v>
      </c>
      <c r="R240" s="1" t="str">
        <f>IFERROR(CHAR(HEX2DEC(Table1[[#This Row],[D6]])),"…")</f>
        <v>…</v>
      </c>
      <c r="S240" s="1" t="str">
        <f>IFERROR(CHAR(HEX2DEC(Table1[[#This Row],[D7]])),"…")</f>
        <v>…</v>
      </c>
      <c r="T240" s="1" t="str">
        <f>IFERROR(CHAR(HEX2DEC(Table1[[#This Row],[D8]])),"…")</f>
        <v>…</v>
      </c>
    </row>
    <row r="241" spans="1:20" x14ac:dyDescent="0.25">
      <c r="A241" s="1">
        <v>35.390999999999998</v>
      </c>
      <c r="B241" s="1">
        <v>401</v>
      </c>
      <c r="C241" s="1">
        <v>8</v>
      </c>
      <c r="D241" s="1" t="s">
        <v>1</v>
      </c>
      <c r="E241" s="1" t="s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/>
      <c r="M241" s="1" t="str">
        <f>IFERROR(CHAR(HEX2DEC(Table1[[#This Row],[D1]])),"…")</f>
        <v>:</v>
      </c>
      <c r="N241" s="1" t="str">
        <f>IFERROR(CHAR(HEX2DEC(Table1[[#This Row],[D2]])),"…")</f>
        <v>Ï</v>
      </c>
      <c r="O241" s="1" t="str">
        <f>IFERROR(CHAR(HEX2DEC(Table1[[#This Row],[D3]])),"…")</f>
        <v>…</v>
      </c>
      <c r="P241" s="1" t="str">
        <f>IFERROR(CHAR(HEX2DEC(Table1[[#This Row],[D4]])),"…")</f>
        <v>…</v>
      </c>
      <c r="Q241" s="1" t="str">
        <f>IFERROR(CHAR(HEX2DEC(Table1[[#This Row],[D5]])),"…")</f>
        <v>…</v>
      </c>
      <c r="R241" s="1" t="str">
        <f>IFERROR(CHAR(HEX2DEC(Table1[[#This Row],[D6]])),"…")</f>
        <v>…</v>
      </c>
      <c r="S241" s="1" t="str">
        <f>IFERROR(CHAR(HEX2DEC(Table1[[#This Row],[D7]])),"…")</f>
        <v>…</v>
      </c>
      <c r="T241" s="1" t="str">
        <f>IFERROR(CHAR(HEX2DEC(Table1[[#This Row],[D8]])),"…")</f>
        <v>…</v>
      </c>
    </row>
    <row r="242" spans="1:20" x14ac:dyDescent="0.25">
      <c r="A242" s="1">
        <v>35.444000000000003</v>
      </c>
      <c r="B242" s="1">
        <v>400</v>
      </c>
      <c r="C242" s="1">
        <v>8</v>
      </c>
      <c r="D242" s="1">
        <v>0</v>
      </c>
      <c r="E242" s="1">
        <v>0</v>
      </c>
      <c r="F242" s="1">
        <v>8</v>
      </c>
      <c r="G242" s="1">
        <v>0</v>
      </c>
      <c r="H242" s="1">
        <v>33</v>
      </c>
      <c r="I242" s="1">
        <v>0</v>
      </c>
      <c r="J242" s="1">
        <v>0</v>
      </c>
      <c r="K242" s="1">
        <v>0</v>
      </c>
      <c r="L242" s="1"/>
      <c r="M242" s="1" t="str">
        <f>IFERROR(CHAR(HEX2DEC(Table1[[#This Row],[D1]])),"…")</f>
        <v>…</v>
      </c>
      <c r="N242" s="1" t="str">
        <f>IFERROR(CHAR(HEX2DEC(Table1[[#This Row],[D2]])),"…")</f>
        <v>…</v>
      </c>
      <c r="O242" s="1" t="str">
        <f>IFERROR(CHAR(HEX2DEC(Table1[[#This Row],[D3]])),"…")</f>
        <v>_x0008_</v>
      </c>
      <c r="P242" s="1" t="str">
        <f>IFERROR(CHAR(HEX2DEC(Table1[[#This Row],[D4]])),"…")</f>
        <v>…</v>
      </c>
      <c r="Q242" s="1" t="str">
        <f>IFERROR(CHAR(HEX2DEC(Table1[[#This Row],[D5]])),"…")</f>
        <v>3</v>
      </c>
      <c r="R242" s="1" t="str">
        <f>IFERROR(CHAR(HEX2DEC(Table1[[#This Row],[D6]])),"…")</f>
        <v>…</v>
      </c>
      <c r="S242" s="1" t="str">
        <f>IFERROR(CHAR(HEX2DEC(Table1[[#This Row],[D7]])),"…")</f>
        <v>…</v>
      </c>
      <c r="T242" s="1" t="str">
        <f>IFERROR(CHAR(HEX2DEC(Table1[[#This Row],[D8]])),"…")</f>
        <v>…</v>
      </c>
    </row>
    <row r="243" spans="1:20" x14ac:dyDescent="0.25">
      <c r="A243" s="1">
        <v>35.496000000000002</v>
      </c>
      <c r="B243" s="1">
        <v>401</v>
      </c>
      <c r="C243" s="1">
        <v>8</v>
      </c>
      <c r="D243" s="1" t="s">
        <v>1</v>
      </c>
      <c r="E243" s="1" t="s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/>
      <c r="M243" s="1" t="str">
        <f>IFERROR(CHAR(HEX2DEC(Table1[[#This Row],[D1]])),"…")</f>
        <v>:</v>
      </c>
      <c r="N243" s="1" t="str">
        <f>IFERROR(CHAR(HEX2DEC(Table1[[#This Row],[D2]])),"…")</f>
        <v>Ï</v>
      </c>
      <c r="O243" s="1" t="str">
        <f>IFERROR(CHAR(HEX2DEC(Table1[[#This Row],[D3]])),"…")</f>
        <v>…</v>
      </c>
      <c r="P243" s="1" t="str">
        <f>IFERROR(CHAR(HEX2DEC(Table1[[#This Row],[D4]])),"…")</f>
        <v>…</v>
      </c>
      <c r="Q243" s="1" t="str">
        <f>IFERROR(CHAR(HEX2DEC(Table1[[#This Row],[D5]])),"…")</f>
        <v>…</v>
      </c>
      <c r="R243" s="1" t="str">
        <f>IFERROR(CHAR(HEX2DEC(Table1[[#This Row],[D6]])),"…")</f>
        <v>…</v>
      </c>
      <c r="S243" s="1" t="str">
        <f>IFERROR(CHAR(HEX2DEC(Table1[[#This Row],[D7]])),"…")</f>
        <v>…</v>
      </c>
      <c r="T243" s="1" t="str">
        <f>IFERROR(CHAR(HEX2DEC(Table1[[#This Row],[D8]])),"…")</f>
        <v>…</v>
      </c>
    </row>
    <row r="244" spans="1:20" x14ac:dyDescent="0.25">
      <c r="A244" s="1">
        <v>35.549999999999997</v>
      </c>
      <c r="B244" s="1">
        <v>400</v>
      </c>
      <c r="C244" s="1">
        <v>8</v>
      </c>
      <c r="D244" s="1">
        <v>0</v>
      </c>
      <c r="E244" s="1">
        <v>0</v>
      </c>
      <c r="F244" s="1">
        <v>8</v>
      </c>
      <c r="G244" s="1">
        <v>0</v>
      </c>
      <c r="H244" s="1">
        <v>33</v>
      </c>
      <c r="I244" s="1">
        <v>0</v>
      </c>
      <c r="J244" s="1">
        <v>0</v>
      </c>
      <c r="K244" s="1">
        <v>0</v>
      </c>
      <c r="L244" s="1"/>
      <c r="M244" s="1" t="str">
        <f>IFERROR(CHAR(HEX2DEC(Table1[[#This Row],[D1]])),"…")</f>
        <v>…</v>
      </c>
      <c r="N244" s="1" t="str">
        <f>IFERROR(CHAR(HEX2DEC(Table1[[#This Row],[D2]])),"…")</f>
        <v>…</v>
      </c>
      <c r="O244" s="1" t="str">
        <f>IFERROR(CHAR(HEX2DEC(Table1[[#This Row],[D3]])),"…")</f>
        <v>_x0008_</v>
      </c>
      <c r="P244" s="1" t="str">
        <f>IFERROR(CHAR(HEX2DEC(Table1[[#This Row],[D4]])),"…")</f>
        <v>…</v>
      </c>
      <c r="Q244" s="1" t="str">
        <f>IFERROR(CHAR(HEX2DEC(Table1[[#This Row],[D5]])),"…")</f>
        <v>3</v>
      </c>
      <c r="R244" s="1" t="str">
        <f>IFERROR(CHAR(HEX2DEC(Table1[[#This Row],[D6]])),"…")</f>
        <v>…</v>
      </c>
      <c r="S244" s="1" t="str">
        <f>IFERROR(CHAR(HEX2DEC(Table1[[#This Row],[D7]])),"…")</f>
        <v>…</v>
      </c>
      <c r="T244" s="1" t="str">
        <f>IFERROR(CHAR(HEX2DEC(Table1[[#This Row],[D8]])),"…")</f>
        <v>…</v>
      </c>
    </row>
    <row r="245" spans="1:20" x14ac:dyDescent="0.25">
      <c r="A245" s="1">
        <v>35.603000000000002</v>
      </c>
      <c r="B245" s="1">
        <v>401</v>
      </c>
      <c r="C245" s="1">
        <v>8</v>
      </c>
      <c r="D245" s="1" t="s">
        <v>1</v>
      </c>
      <c r="E245" s="1" t="s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/>
      <c r="M245" s="1" t="str">
        <f>IFERROR(CHAR(HEX2DEC(Table1[[#This Row],[D1]])),"…")</f>
        <v>:</v>
      </c>
      <c r="N245" s="1" t="str">
        <f>IFERROR(CHAR(HEX2DEC(Table1[[#This Row],[D2]])),"…")</f>
        <v>Ï</v>
      </c>
      <c r="O245" s="1" t="str">
        <f>IFERROR(CHAR(HEX2DEC(Table1[[#This Row],[D3]])),"…")</f>
        <v>…</v>
      </c>
      <c r="P245" s="1" t="str">
        <f>IFERROR(CHAR(HEX2DEC(Table1[[#This Row],[D4]])),"…")</f>
        <v>…</v>
      </c>
      <c r="Q245" s="1" t="str">
        <f>IFERROR(CHAR(HEX2DEC(Table1[[#This Row],[D5]])),"…")</f>
        <v>…</v>
      </c>
      <c r="R245" s="1" t="str">
        <f>IFERROR(CHAR(HEX2DEC(Table1[[#This Row],[D6]])),"…")</f>
        <v>…</v>
      </c>
      <c r="S245" s="1" t="str">
        <f>IFERROR(CHAR(HEX2DEC(Table1[[#This Row],[D7]])),"…")</f>
        <v>…</v>
      </c>
      <c r="T245" s="1" t="str">
        <f>IFERROR(CHAR(HEX2DEC(Table1[[#This Row],[D8]])),"…")</f>
        <v>…</v>
      </c>
    </row>
    <row r="246" spans="1:20" x14ac:dyDescent="0.25">
      <c r="A246" s="1">
        <v>35.655999999999999</v>
      </c>
      <c r="B246" s="1">
        <v>400</v>
      </c>
      <c r="C246" s="1">
        <v>8</v>
      </c>
      <c r="D246" s="1">
        <v>0</v>
      </c>
      <c r="E246" s="1">
        <v>0</v>
      </c>
      <c r="F246" s="1">
        <v>8</v>
      </c>
      <c r="G246" s="1">
        <v>0</v>
      </c>
      <c r="H246" s="1">
        <v>33</v>
      </c>
      <c r="I246" s="1">
        <v>0</v>
      </c>
      <c r="J246" s="1">
        <v>0</v>
      </c>
      <c r="K246" s="1">
        <v>0</v>
      </c>
      <c r="L246" s="1"/>
      <c r="M246" s="1" t="str">
        <f>IFERROR(CHAR(HEX2DEC(Table1[[#This Row],[D1]])),"…")</f>
        <v>…</v>
      </c>
      <c r="N246" s="1" t="str">
        <f>IFERROR(CHAR(HEX2DEC(Table1[[#This Row],[D2]])),"…")</f>
        <v>…</v>
      </c>
      <c r="O246" s="1" t="str">
        <f>IFERROR(CHAR(HEX2DEC(Table1[[#This Row],[D3]])),"…")</f>
        <v>_x0008_</v>
      </c>
      <c r="P246" s="1" t="str">
        <f>IFERROR(CHAR(HEX2DEC(Table1[[#This Row],[D4]])),"…")</f>
        <v>…</v>
      </c>
      <c r="Q246" s="1" t="str">
        <f>IFERROR(CHAR(HEX2DEC(Table1[[#This Row],[D5]])),"…")</f>
        <v>3</v>
      </c>
      <c r="R246" s="1" t="str">
        <f>IFERROR(CHAR(HEX2DEC(Table1[[#This Row],[D6]])),"…")</f>
        <v>…</v>
      </c>
      <c r="S246" s="1" t="str">
        <f>IFERROR(CHAR(HEX2DEC(Table1[[#This Row],[D7]])),"…")</f>
        <v>…</v>
      </c>
      <c r="T246" s="1" t="str">
        <f>IFERROR(CHAR(HEX2DEC(Table1[[#This Row],[D8]])),"…")</f>
        <v>…</v>
      </c>
    </row>
    <row r="247" spans="1:20" x14ac:dyDescent="0.25">
      <c r="A247" s="1">
        <v>35.709000000000003</v>
      </c>
      <c r="B247" s="1">
        <v>401</v>
      </c>
      <c r="C247" s="1">
        <v>8</v>
      </c>
      <c r="D247" s="1" t="s">
        <v>1</v>
      </c>
      <c r="E247" s="1" t="s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/>
      <c r="M247" s="1" t="str">
        <f>IFERROR(CHAR(HEX2DEC(Table1[[#This Row],[D1]])),"…")</f>
        <v>:</v>
      </c>
      <c r="N247" s="1" t="str">
        <f>IFERROR(CHAR(HEX2DEC(Table1[[#This Row],[D2]])),"…")</f>
        <v>Ï</v>
      </c>
      <c r="O247" s="1" t="str">
        <f>IFERROR(CHAR(HEX2DEC(Table1[[#This Row],[D3]])),"…")</f>
        <v>…</v>
      </c>
      <c r="P247" s="1" t="str">
        <f>IFERROR(CHAR(HEX2DEC(Table1[[#This Row],[D4]])),"…")</f>
        <v>…</v>
      </c>
      <c r="Q247" s="1" t="str">
        <f>IFERROR(CHAR(HEX2DEC(Table1[[#This Row],[D5]])),"…")</f>
        <v>…</v>
      </c>
      <c r="R247" s="1" t="str">
        <f>IFERROR(CHAR(HEX2DEC(Table1[[#This Row],[D6]])),"…")</f>
        <v>…</v>
      </c>
      <c r="S247" s="1" t="str">
        <f>IFERROR(CHAR(HEX2DEC(Table1[[#This Row],[D7]])),"…")</f>
        <v>…</v>
      </c>
      <c r="T247" s="1" t="str">
        <f>IFERROR(CHAR(HEX2DEC(Table1[[#This Row],[D8]])),"…")</f>
        <v>…</v>
      </c>
    </row>
    <row r="248" spans="1:20" x14ac:dyDescent="0.25">
      <c r="A248" s="1">
        <v>35.762999999999998</v>
      </c>
      <c r="B248" s="1">
        <v>400</v>
      </c>
      <c r="C248" s="1">
        <v>8</v>
      </c>
      <c r="D248" s="1">
        <v>0</v>
      </c>
      <c r="E248" s="1">
        <v>0</v>
      </c>
      <c r="F248" s="1">
        <v>8</v>
      </c>
      <c r="G248" s="1">
        <v>0</v>
      </c>
      <c r="H248" s="1">
        <v>33</v>
      </c>
      <c r="I248" s="1">
        <v>0</v>
      </c>
      <c r="J248" s="1">
        <v>0</v>
      </c>
      <c r="K248" s="1">
        <v>0</v>
      </c>
      <c r="L248" s="1"/>
      <c r="M248" s="1" t="str">
        <f>IFERROR(CHAR(HEX2DEC(Table1[[#This Row],[D1]])),"…")</f>
        <v>…</v>
      </c>
      <c r="N248" s="1" t="str">
        <f>IFERROR(CHAR(HEX2DEC(Table1[[#This Row],[D2]])),"…")</f>
        <v>…</v>
      </c>
      <c r="O248" s="1" t="str">
        <f>IFERROR(CHAR(HEX2DEC(Table1[[#This Row],[D3]])),"…")</f>
        <v>_x0008_</v>
      </c>
      <c r="P248" s="1" t="str">
        <f>IFERROR(CHAR(HEX2DEC(Table1[[#This Row],[D4]])),"…")</f>
        <v>…</v>
      </c>
      <c r="Q248" s="1" t="str">
        <f>IFERROR(CHAR(HEX2DEC(Table1[[#This Row],[D5]])),"…")</f>
        <v>3</v>
      </c>
      <c r="R248" s="1" t="str">
        <f>IFERROR(CHAR(HEX2DEC(Table1[[#This Row],[D6]])),"…")</f>
        <v>…</v>
      </c>
      <c r="S248" s="1" t="str">
        <f>IFERROR(CHAR(HEX2DEC(Table1[[#This Row],[D7]])),"…")</f>
        <v>…</v>
      </c>
      <c r="T248" s="1" t="str">
        <f>IFERROR(CHAR(HEX2DEC(Table1[[#This Row],[D8]])),"…")</f>
        <v>…</v>
      </c>
    </row>
    <row r="249" spans="1:20" x14ac:dyDescent="0.25">
      <c r="A249" s="1">
        <v>35.814999999999998</v>
      </c>
      <c r="B249" s="1">
        <v>401</v>
      </c>
      <c r="C249" s="1">
        <v>8</v>
      </c>
      <c r="D249" s="1" t="s">
        <v>1</v>
      </c>
      <c r="E249" s="1" t="s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/>
      <c r="M249" s="1" t="str">
        <f>IFERROR(CHAR(HEX2DEC(Table1[[#This Row],[D1]])),"…")</f>
        <v>:</v>
      </c>
      <c r="N249" s="1" t="str">
        <f>IFERROR(CHAR(HEX2DEC(Table1[[#This Row],[D2]])),"…")</f>
        <v>Ï</v>
      </c>
      <c r="O249" s="1" t="str">
        <f>IFERROR(CHAR(HEX2DEC(Table1[[#This Row],[D3]])),"…")</f>
        <v>…</v>
      </c>
      <c r="P249" s="1" t="str">
        <f>IFERROR(CHAR(HEX2DEC(Table1[[#This Row],[D4]])),"…")</f>
        <v>…</v>
      </c>
      <c r="Q249" s="1" t="str">
        <f>IFERROR(CHAR(HEX2DEC(Table1[[#This Row],[D5]])),"…")</f>
        <v>…</v>
      </c>
      <c r="R249" s="1" t="str">
        <f>IFERROR(CHAR(HEX2DEC(Table1[[#This Row],[D6]])),"…")</f>
        <v>…</v>
      </c>
      <c r="S249" s="1" t="str">
        <f>IFERROR(CHAR(HEX2DEC(Table1[[#This Row],[D7]])),"…")</f>
        <v>…</v>
      </c>
      <c r="T249" s="1" t="str">
        <f>IFERROR(CHAR(HEX2DEC(Table1[[#This Row],[D8]])),"…")</f>
        <v>…</v>
      </c>
    </row>
    <row r="250" spans="1:20" x14ac:dyDescent="0.25">
      <c r="A250" s="1">
        <v>35.868000000000002</v>
      </c>
      <c r="B250" s="1">
        <v>400</v>
      </c>
      <c r="C250" s="1">
        <v>8</v>
      </c>
      <c r="D250" s="1">
        <v>0</v>
      </c>
      <c r="E250" s="1">
        <v>0</v>
      </c>
      <c r="F250" s="1">
        <v>8</v>
      </c>
      <c r="G250" s="1">
        <v>0</v>
      </c>
      <c r="H250" s="1">
        <v>33</v>
      </c>
      <c r="I250" s="1">
        <v>0</v>
      </c>
      <c r="J250" s="1">
        <v>0</v>
      </c>
      <c r="K250" s="1">
        <v>0</v>
      </c>
      <c r="L250" s="1"/>
      <c r="M250" s="1" t="str">
        <f>IFERROR(CHAR(HEX2DEC(Table1[[#This Row],[D1]])),"…")</f>
        <v>…</v>
      </c>
      <c r="N250" s="1" t="str">
        <f>IFERROR(CHAR(HEX2DEC(Table1[[#This Row],[D2]])),"…")</f>
        <v>…</v>
      </c>
      <c r="O250" s="1" t="str">
        <f>IFERROR(CHAR(HEX2DEC(Table1[[#This Row],[D3]])),"…")</f>
        <v>_x0008_</v>
      </c>
      <c r="P250" s="1" t="str">
        <f>IFERROR(CHAR(HEX2DEC(Table1[[#This Row],[D4]])),"…")</f>
        <v>…</v>
      </c>
      <c r="Q250" s="1" t="str">
        <f>IFERROR(CHAR(HEX2DEC(Table1[[#This Row],[D5]])),"…")</f>
        <v>3</v>
      </c>
      <c r="R250" s="1" t="str">
        <f>IFERROR(CHAR(HEX2DEC(Table1[[#This Row],[D6]])),"…")</f>
        <v>…</v>
      </c>
      <c r="S250" s="1" t="str">
        <f>IFERROR(CHAR(HEX2DEC(Table1[[#This Row],[D7]])),"…")</f>
        <v>…</v>
      </c>
      <c r="T250" s="1" t="str">
        <f>IFERROR(CHAR(HEX2DEC(Table1[[#This Row],[D8]])),"…")</f>
        <v>…</v>
      </c>
    </row>
    <row r="251" spans="1:20" x14ac:dyDescent="0.25">
      <c r="A251" s="1">
        <v>35.920999999999999</v>
      </c>
      <c r="B251" s="1">
        <v>401</v>
      </c>
      <c r="C251" s="1">
        <v>8</v>
      </c>
      <c r="D251" s="1" t="s">
        <v>1</v>
      </c>
      <c r="E251" s="1" t="s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/>
      <c r="M251" s="1" t="str">
        <f>IFERROR(CHAR(HEX2DEC(Table1[[#This Row],[D1]])),"…")</f>
        <v>:</v>
      </c>
      <c r="N251" s="1" t="str">
        <f>IFERROR(CHAR(HEX2DEC(Table1[[#This Row],[D2]])),"…")</f>
        <v>Ï</v>
      </c>
      <c r="O251" s="1" t="str">
        <f>IFERROR(CHAR(HEX2DEC(Table1[[#This Row],[D3]])),"…")</f>
        <v>…</v>
      </c>
      <c r="P251" s="1" t="str">
        <f>IFERROR(CHAR(HEX2DEC(Table1[[#This Row],[D4]])),"…")</f>
        <v>…</v>
      </c>
      <c r="Q251" s="1" t="str">
        <f>IFERROR(CHAR(HEX2DEC(Table1[[#This Row],[D5]])),"…")</f>
        <v>…</v>
      </c>
      <c r="R251" s="1" t="str">
        <f>IFERROR(CHAR(HEX2DEC(Table1[[#This Row],[D6]])),"…")</f>
        <v>…</v>
      </c>
      <c r="S251" s="1" t="str">
        <f>IFERROR(CHAR(HEX2DEC(Table1[[#This Row],[D7]])),"…")</f>
        <v>…</v>
      </c>
      <c r="T251" s="1" t="str">
        <f>IFERROR(CHAR(HEX2DEC(Table1[[#This Row],[D8]])),"…")</f>
        <v>…</v>
      </c>
    </row>
    <row r="252" spans="1:20" x14ac:dyDescent="0.25">
      <c r="A252" s="1">
        <v>35.975000000000001</v>
      </c>
      <c r="B252" s="1">
        <v>400</v>
      </c>
      <c r="C252" s="1">
        <v>8</v>
      </c>
      <c r="D252" s="1">
        <v>0</v>
      </c>
      <c r="E252" s="1">
        <v>0</v>
      </c>
      <c r="F252" s="1">
        <v>8</v>
      </c>
      <c r="G252" s="1">
        <v>0</v>
      </c>
      <c r="H252" s="1">
        <v>33</v>
      </c>
      <c r="I252" s="1">
        <v>0</v>
      </c>
      <c r="J252" s="1">
        <v>0</v>
      </c>
      <c r="K252" s="1">
        <v>0</v>
      </c>
      <c r="L252" s="1"/>
      <c r="M252" s="1" t="str">
        <f>IFERROR(CHAR(HEX2DEC(Table1[[#This Row],[D1]])),"…")</f>
        <v>…</v>
      </c>
      <c r="N252" s="1" t="str">
        <f>IFERROR(CHAR(HEX2DEC(Table1[[#This Row],[D2]])),"…")</f>
        <v>…</v>
      </c>
      <c r="O252" s="1" t="str">
        <f>IFERROR(CHAR(HEX2DEC(Table1[[#This Row],[D3]])),"…")</f>
        <v>_x0008_</v>
      </c>
      <c r="P252" s="1" t="str">
        <f>IFERROR(CHAR(HEX2DEC(Table1[[#This Row],[D4]])),"…")</f>
        <v>…</v>
      </c>
      <c r="Q252" s="1" t="str">
        <f>IFERROR(CHAR(HEX2DEC(Table1[[#This Row],[D5]])),"…")</f>
        <v>3</v>
      </c>
      <c r="R252" s="1" t="str">
        <f>IFERROR(CHAR(HEX2DEC(Table1[[#This Row],[D6]])),"…")</f>
        <v>…</v>
      </c>
      <c r="S252" s="1" t="str">
        <f>IFERROR(CHAR(HEX2DEC(Table1[[#This Row],[D7]])),"…")</f>
        <v>…</v>
      </c>
      <c r="T252" s="1" t="str">
        <f>IFERROR(CHAR(HEX2DEC(Table1[[#This Row],[D8]])),"…")</f>
        <v>…</v>
      </c>
    </row>
    <row r="253" spans="1:20" x14ac:dyDescent="0.25">
      <c r="A253" s="1">
        <v>36.027999999999999</v>
      </c>
      <c r="B253" s="1">
        <v>401</v>
      </c>
      <c r="C253" s="1">
        <v>8</v>
      </c>
      <c r="D253" s="1" t="s">
        <v>1</v>
      </c>
      <c r="E253" s="1" t="s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/>
      <c r="M253" s="1" t="str">
        <f>IFERROR(CHAR(HEX2DEC(Table1[[#This Row],[D1]])),"…")</f>
        <v>:</v>
      </c>
      <c r="N253" s="1" t="str">
        <f>IFERROR(CHAR(HEX2DEC(Table1[[#This Row],[D2]])),"…")</f>
        <v>Ï</v>
      </c>
      <c r="O253" s="1" t="str">
        <f>IFERROR(CHAR(HEX2DEC(Table1[[#This Row],[D3]])),"…")</f>
        <v>…</v>
      </c>
      <c r="P253" s="1" t="str">
        <f>IFERROR(CHAR(HEX2DEC(Table1[[#This Row],[D4]])),"…")</f>
        <v>…</v>
      </c>
      <c r="Q253" s="1" t="str">
        <f>IFERROR(CHAR(HEX2DEC(Table1[[#This Row],[D5]])),"…")</f>
        <v>…</v>
      </c>
      <c r="R253" s="1" t="str">
        <f>IFERROR(CHAR(HEX2DEC(Table1[[#This Row],[D6]])),"…")</f>
        <v>…</v>
      </c>
      <c r="S253" s="1" t="str">
        <f>IFERROR(CHAR(HEX2DEC(Table1[[#This Row],[D7]])),"…")</f>
        <v>…</v>
      </c>
      <c r="T253" s="1" t="str">
        <f>IFERROR(CHAR(HEX2DEC(Table1[[#This Row],[D8]])),"…")</f>
        <v>…</v>
      </c>
    </row>
    <row r="254" spans="1:20" x14ac:dyDescent="0.25">
      <c r="A254" s="1">
        <v>36.081000000000003</v>
      </c>
      <c r="B254" s="1">
        <v>400</v>
      </c>
      <c r="C254" s="1">
        <v>8</v>
      </c>
      <c r="D254" s="1">
        <v>0</v>
      </c>
      <c r="E254" s="1">
        <v>0</v>
      </c>
      <c r="F254" s="1">
        <v>8</v>
      </c>
      <c r="G254" s="1">
        <v>0</v>
      </c>
      <c r="H254" s="1">
        <v>33</v>
      </c>
      <c r="I254" s="1">
        <v>0</v>
      </c>
      <c r="J254" s="1">
        <v>0</v>
      </c>
      <c r="K254" s="1">
        <v>0</v>
      </c>
      <c r="L254" s="1"/>
      <c r="M254" s="1" t="str">
        <f>IFERROR(CHAR(HEX2DEC(Table1[[#This Row],[D1]])),"…")</f>
        <v>…</v>
      </c>
      <c r="N254" s="1" t="str">
        <f>IFERROR(CHAR(HEX2DEC(Table1[[#This Row],[D2]])),"…")</f>
        <v>…</v>
      </c>
      <c r="O254" s="1" t="str">
        <f>IFERROR(CHAR(HEX2DEC(Table1[[#This Row],[D3]])),"…")</f>
        <v>_x0008_</v>
      </c>
      <c r="P254" s="1" t="str">
        <f>IFERROR(CHAR(HEX2DEC(Table1[[#This Row],[D4]])),"…")</f>
        <v>…</v>
      </c>
      <c r="Q254" s="1" t="str">
        <f>IFERROR(CHAR(HEX2DEC(Table1[[#This Row],[D5]])),"…")</f>
        <v>3</v>
      </c>
      <c r="R254" s="1" t="str">
        <f>IFERROR(CHAR(HEX2DEC(Table1[[#This Row],[D6]])),"…")</f>
        <v>…</v>
      </c>
      <c r="S254" s="1" t="str">
        <f>IFERROR(CHAR(HEX2DEC(Table1[[#This Row],[D7]])),"…")</f>
        <v>…</v>
      </c>
      <c r="T254" s="1" t="str">
        <f>IFERROR(CHAR(HEX2DEC(Table1[[#This Row],[D8]])),"…")</f>
        <v>…</v>
      </c>
    </row>
    <row r="255" spans="1:20" x14ac:dyDescent="0.25">
      <c r="A255" s="1">
        <v>36.133000000000003</v>
      </c>
      <c r="B255" s="1">
        <v>401</v>
      </c>
      <c r="C255" s="1">
        <v>8</v>
      </c>
      <c r="D255" s="1" t="s">
        <v>1</v>
      </c>
      <c r="E255" s="1" t="s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/>
      <c r="M255" s="1" t="str">
        <f>IFERROR(CHAR(HEX2DEC(Table1[[#This Row],[D1]])),"…")</f>
        <v>:</v>
      </c>
      <c r="N255" s="1" t="str">
        <f>IFERROR(CHAR(HEX2DEC(Table1[[#This Row],[D2]])),"…")</f>
        <v>Ï</v>
      </c>
      <c r="O255" s="1" t="str">
        <f>IFERROR(CHAR(HEX2DEC(Table1[[#This Row],[D3]])),"…")</f>
        <v>…</v>
      </c>
      <c r="P255" s="1" t="str">
        <f>IFERROR(CHAR(HEX2DEC(Table1[[#This Row],[D4]])),"…")</f>
        <v>…</v>
      </c>
      <c r="Q255" s="1" t="str">
        <f>IFERROR(CHAR(HEX2DEC(Table1[[#This Row],[D5]])),"…")</f>
        <v>…</v>
      </c>
      <c r="R255" s="1" t="str">
        <f>IFERROR(CHAR(HEX2DEC(Table1[[#This Row],[D6]])),"…")</f>
        <v>…</v>
      </c>
      <c r="S255" s="1" t="str">
        <f>IFERROR(CHAR(HEX2DEC(Table1[[#This Row],[D7]])),"…")</f>
        <v>…</v>
      </c>
      <c r="T255" s="1" t="str">
        <f>IFERROR(CHAR(HEX2DEC(Table1[[#This Row],[D8]])),"…")</f>
        <v>…</v>
      </c>
    </row>
    <row r="256" spans="1:20" x14ac:dyDescent="0.25">
      <c r="A256" s="1">
        <v>36.186999999999998</v>
      </c>
      <c r="B256" s="1">
        <v>400</v>
      </c>
      <c r="C256" s="1">
        <v>8</v>
      </c>
      <c r="D256" s="1">
        <v>0</v>
      </c>
      <c r="E256" s="1">
        <v>0</v>
      </c>
      <c r="F256" s="1">
        <v>8</v>
      </c>
      <c r="G256" s="1">
        <v>0</v>
      </c>
      <c r="H256" s="1">
        <v>33</v>
      </c>
      <c r="I256" s="1">
        <v>0</v>
      </c>
      <c r="J256" s="1">
        <v>0</v>
      </c>
      <c r="K256" s="1">
        <v>0</v>
      </c>
      <c r="L256" s="1"/>
      <c r="M256" s="1" t="str">
        <f>IFERROR(CHAR(HEX2DEC(Table1[[#This Row],[D1]])),"…")</f>
        <v>…</v>
      </c>
      <c r="N256" s="1" t="str">
        <f>IFERROR(CHAR(HEX2DEC(Table1[[#This Row],[D2]])),"…")</f>
        <v>…</v>
      </c>
      <c r="O256" s="1" t="str">
        <f>IFERROR(CHAR(HEX2DEC(Table1[[#This Row],[D3]])),"…")</f>
        <v>_x0008_</v>
      </c>
      <c r="P256" s="1" t="str">
        <f>IFERROR(CHAR(HEX2DEC(Table1[[#This Row],[D4]])),"…")</f>
        <v>…</v>
      </c>
      <c r="Q256" s="1" t="str">
        <f>IFERROR(CHAR(HEX2DEC(Table1[[#This Row],[D5]])),"…")</f>
        <v>3</v>
      </c>
      <c r="R256" s="1" t="str">
        <f>IFERROR(CHAR(HEX2DEC(Table1[[#This Row],[D6]])),"…")</f>
        <v>…</v>
      </c>
      <c r="S256" s="1" t="str">
        <f>IFERROR(CHAR(HEX2DEC(Table1[[#This Row],[D7]])),"…")</f>
        <v>…</v>
      </c>
      <c r="T256" s="1" t="str">
        <f>IFERROR(CHAR(HEX2DEC(Table1[[#This Row],[D8]])),"…")</f>
        <v>…</v>
      </c>
    </row>
    <row r="257" spans="1:20" x14ac:dyDescent="0.25">
      <c r="A257" s="1">
        <v>36.24</v>
      </c>
      <c r="B257" s="1">
        <v>401</v>
      </c>
      <c r="C257" s="1">
        <v>8</v>
      </c>
      <c r="D257" s="1" t="s">
        <v>1</v>
      </c>
      <c r="E257" s="1" t="s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/>
      <c r="M257" s="1" t="str">
        <f>IFERROR(CHAR(HEX2DEC(Table1[[#This Row],[D1]])),"…")</f>
        <v>:</v>
      </c>
      <c r="N257" s="1" t="str">
        <f>IFERROR(CHAR(HEX2DEC(Table1[[#This Row],[D2]])),"…")</f>
        <v>Ï</v>
      </c>
      <c r="O257" s="1" t="str">
        <f>IFERROR(CHAR(HEX2DEC(Table1[[#This Row],[D3]])),"…")</f>
        <v>…</v>
      </c>
      <c r="P257" s="1" t="str">
        <f>IFERROR(CHAR(HEX2DEC(Table1[[#This Row],[D4]])),"…")</f>
        <v>…</v>
      </c>
      <c r="Q257" s="1" t="str">
        <f>IFERROR(CHAR(HEX2DEC(Table1[[#This Row],[D5]])),"…")</f>
        <v>…</v>
      </c>
      <c r="R257" s="1" t="str">
        <f>IFERROR(CHAR(HEX2DEC(Table1[[#This Row],[D6]])),"…")</f>
        <v>…</v>
      </c>
      <c r="S257" s="1" t="str">
        <f>IFERROR(CHAR(HEX2DEC(Table1[[#This Row],[D7]])),"…")</f>
        <v>…</v>
      </c>
      <c r="T257" s="1" t="str">
        <f>IFERROR(CHAR(HEX2DEC(Table1[[#This Row],[D8]])),"…")</f>
        <v>…</v>
      </c>
    </row>
    <row r="258" spans="1:20" x14ac:dyDescent="0.25">
      <c r="A258" s="1">
        <v>36.292999999999999</v>
      </c>
      <c r="B258" s="1">
        <v>400</v>
      </c>
      <c r="C258" s="1">
        <v>8</v>
      </c>
      <c r="D258" s="1">
        <v>0</v>
      </c>
      <c r="E258" s="1">
        <v>0</v>
      </c>
      <c r="F258" s="1">
        <v>8</v>
      </c>
      <c r="G258" s="1">
        <v>0</v>
      </c>
      <c r="H258" s="1">
        <v>33</v>
      </c>
      <c r="I258" s="1">
        <v>0</v>
      </c>
      <c r="J258" s="1">
        <v>0</v>
      </c>
      <c r="K258" s="1">
        <v>0</v>
      </c>
      <c r="L258" s="1"/>
      <c r="M258" s="1" t="str">
        <f>IFERROR(CHAR(HEX2DEC(Table1[[#This Row],[D1]])),"…")</f>
        <v>…</v>
      </c>
      <c r="N258" s="1" t="str">
        <f>IFERROR(CHAR(HEX2DEC(Table1[[#This Row],[D2]])),"…")</f>
        <v>…</v>
      </c>
      <c r="O258" s="1" t="str">
        <f>IFERROR(CHAR(HEX2DEC(Table1[[#This Row],[D3]])),"…")</f>
        <v>_x0008_</v>
      </c>
      <c r="P258" s="1" t="str">
        <f>IFERROR(CHAR(HEX2DEC(Table1[[#This Row],[D4]])),"…")</f>
        <v>…</v>
      </c>
      <c r="Q258" s="1" t="str">
        <f>IFERROR(CHAR(HEX2DEC(Table1[[#This Row],[D5]])),"…")</f>
        <v>3</v>
      </c>
      <c r="R258" s="1" t="str">
        <f>IFERROR(CHAR(HEX2DEC(Table1[[#This Row],[D6]])),"…")</f>
        <v>…</v>
      </c>
      <c r="S258" s="1" t="str">
        <f>IFERROR(CHAR(HEX2DEC(Table1[[#This Row],[D7]])),"…")</f>
        <v>…</v>
      </c>
      <c r="T258" s="1" t="str">
        <f>IFERROR(CHAR(HEX2DEC(Table1[[#This Row],[D8]])),"…")</f>
        <v>…</v>
      </c>
    </row>
    <row r="259" spans="1:20" x14ac:dyDescent="0.25">
      <c r="A259" s="1">
        <v>36.345999999999997</v>
      </c>
      <c r="B259" s="1">
        <v>401</v>
      </c>
      <c r="C259" s="1">
        <v>8</v>
      </c>
      <c r="D259" s="1" t="s">
        <v>1</v>
      </c>
      <c r="E259" s="1" t="s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/>
      <c r="M259" s="1" t="str">
        <f>IFERROR(CHAR(HEX2DEC(Table1[[#This Row],[D1]])),"…")</f>
        <v>:</v>
      </c>
      <c r="N259" s="1" t="str">
        <f>IFERROR(CHAR(HEX2DEC(Table1[[#This Row],[D2]])),"…")</f>
        <v>Ï</v>
      </c>
      <c r="O259" s="1" t="str">
        <f>IFERROR(CHAR(HEX2DEC(Table1[[#This Row],[D3]])),"…")</f>
        <v>…</v>
      </c>
      <c r="P259" s="1" t="str">
        <f>IFERROR(CHAR(HEX2DEC(Table1[[#This Row],[D4]])),"…")</f>
        <v>…</v>
      </c>
      <c r="Q259" s="1" t="str">
        <f>IFERROR(CHAR(HEX2DEC(Table1[[#This Row],[D5]])),"…")</f>
        <v>…</v>
      </c>
      <c r="R259" s="1" t="str">
        <f>IFERROR(CHAR(HEX2DEC(Table1[[#This Row],[D6]])),"…")</f>
        <v>…</v>
      </c>
      <c r="S259" s="1" t="str">
        <f>IFERROR(CHAR(HEX2DEC(Table1[[#This Row],[D7]])),"…")</f>
        <v>…</v>
      </c>
      <c r="T259" s="1" t="str">
        <f>IFERROR(CHAR(HEX2DEC(Table1[[#This Row],[D8]])),"…")</f>
        <v>…</v>
      </c>
    </row>
    <row r="260" spans="1:20" x14ac:dyDescent="0.25">
      <c r="A260" s="1">
        <v>36.4</v>
      </c>
      <c r="B260" s="1">
        <v>400</v>
      </c>
      <c r="C260" s="1">
        <v>8</v>
      </c>
      <c r="D260" s="1">
        <v>0</v>
      </c>
      <c r="E260" s="1">
        <v>0</v>
      </c>
      <c r="F260" s="1">
        <v>8</v>
      </c>
      <c r="G260" s="1">
        <v>0</v>
      </c>
      <c r="H260" s="1">
        <v>33</v>
      </c>
      <c r="I260" s="1">
        <v>0</v>
      </c>
      <c r="J260" s="1">
        <v>0</v>
      </c>
      <c r="K260" s="1">
        <v>0</v>
      </c>
      <c r="L260" s="1"/>
      <c r="M260" s="1" t="str">
        <f>IFERROR(CHAR(HEX2DEC(Table1[[#This Row],[D1]])),"…")</f>
        <v>…</v>
      </c>
      <c r="N260" s="1" t="str">
        <f>IFERROR(CHAR(HEX2DEC(Table1[[#This Row],[D2]])),"…")</f>
        <v>…</v>
      </c>
      <c r="O260" s="1" t="str">
        <f>IFERROR(CHAR(HEX2DEC(Table1[[#This Row],[D3]])),"…")</f>
        <v>_x0008_</v>
      </c>
      <c r="P260" s="1" t="str">
        <f>IFERROR(CHAR(HEX2DEC(Table1[[#This Row],[D4]])),"…")</f>
        <v>…</v>
      </c>
      <c r="Q260" s="1" t="str">
        <f>IFERROR(CHAR(HEX2DEC(Table1[[#This Row],[D5]])),"…")</f>
        <v>3</v>
      </c>
      <c r="R260" s="1" t="str">
        <f>IFERROR(CHAR(HEX2DEC(Table1[[#This Row],[D6]])),"…")</f>
        <v>…</v>
      </c>
      <c r="S260" s="1" t="str">
        <f>IFERROR(CHAR(HEX2DEC(Table1[[#This Row],[D7]])),"…")</f>
        <v>…</v>
      </c>
      <c r="T260" s="1" t="str">
        <f>IFERROR(CHAR(HEX2DEC(Table1[[#This Row],[D8]])),"…")</f>
        <v>…</v>
      </c>
    </row>
    <row r="261" spans="1:20" x14ac:dyDescent="0.25">
      <c r="A261" s="1">
        <v>36.453000000000003</v>
      </c>
      <c r="B261" s="1">
        <v>401</v>
      </c>
      <c r="C261" s="1">
        <v>8</v>
      </c>
      <c r="D261" s="1" t="s">
        <v>1</v>
      </c>
      <c r="E261" s="1" t="s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/>
      <c r="M261" s="1" t="str">
        <f>IFERROR(CHAR(HEX2DEC(Table1[[#This Row],[D1]])),"…")</f>
        <v>:</v>
      </c>
      <c r="N261" s="1" t="str">
        <f>IFERROR(CHAR(HEX2DEC(Table1[[#This Row],[D2]])),"…")</f>
        <v>Ï</v>
      </c>
      <c r="O261" s="1" t="str">
        <f>IFERROR(CHAR(HEX2DEC(Table1[[#This Row],[D3]])),"…")</f>
        <v>…</v>
      </c>
      <c r="P261" s="1" t="str">
        <f>IFERROR(CHAR(HEX2DEC(Table1[[#This Row],[D4]])),"…")</f>
        <v>…</v>
      </c>
      <c r="Q261" s="1" t="str">
        <f>IFERROR(CHAR(HEX2DEC(Table1[[#This Row],[D5]])),"…")</f>
        <v>…</v>
      </c>
      <c r="R261" s="1" t="str">
        <f>IFERROR(CHAR(HEX2DEC(Table1[[#This Row],[D6]])),"…")</f>
        <v>…</v>
      </c>
      <c r="S261" s="1" t="str">
        <f>IFERROR(CHAR(HEX2DEC(Table1[[#This Row],[D7]])),"…")</f>
        <v>…</v>
      </c>
      <c r="T261" s="1" t="str">
        <f>IFERROR(CHAR(HEX2DEC(Table1[[#This Row],[D8]])),"…")</f>
        <v>…</v>
      </c>
    </row>
    <row r="262" spans="1:20" x14ac:dyDescent="0.25">
      <c r="A262" s="1">
        <v>36.454999999999998</v>
      </c>
      <c r="B262" s="1">
        <v>466</v>
      </c>
      <c r="C262" s="1">
        <v>8</v>
      </c>
      <c r="D262" s="1">
        <v>30</v>
      </c>
      <c r="E262" s="1">
        <v>32</v>
      </c>
      <c r="F262" s="1">
        <v>30</v>
      </c>
      <c r="G262" s="1">
        <v>35</v>
      </c>
      <c r="H262" s="1">
        <v>56</v>
      </c>
      <c r="I262" s="1">
        <v>35</v>
      </c>
      <c r="J262" s="1">
        <v>30</v>
      </c>
      <c r="K262" s="1">
        <v>31</v>
      </c>
      <c r="L262" s="1"/>
      <c r="M262" s="1" t="str">
        <f>IFERROR(CHAR(HEX2DEC(Table1[[#This Row],[D1]])),"…")</f>
        <v>0</v>
      </c>
      <c r="N262" s="1" t="str">
        <f>IFERROR(CHAR(HEX2DEC(Table1[[#This Row],[D2]])),"…")</f>
        <v>2</v>
      </c>
      <c r="O262" s="1" t="str">
        <f>IFERROR(CHAR(HEX2DEC(Table1[[#This Row],[D3]])),"…")</f>
        <v>0</v>
      </c>
      <c r="P262" s="1" t="str">
        <f>IFERROR(CHAR(HEX2DEC(Table1[[#This Row],[D4]])),"…")</f>
        <v>5</v>
      </c>
      <c r="Q262" s="1" t="str">
        <f>IFERROR(CHAR(HEX2DEC(Table1[[#This Row],[D5]])),"…")</f>
        <v>V</v>
      </c>
      <c r="R262" s="1" t="str">
        <f>IFERROR(CHAR(HEX2DEC(Table1[[#This Row],[D6]])),"…")</f>
        <v>5</v>
      </c>
      <c r="S262" s="1" t="str">
        <f>IFERROR(CHAR(HEX2DEC(Table1[[#This Row],[D7]])),"…")</f>
        <v>0</v>
      </c>
      <c r="T262" s="1" t="str">
        <f>IFERROR(CHAR(HEX2DEC(Table1[[#This Row],[D8]])),"…")</f>
        <v>1</v>
      </c>
    </row>
    <row r="263" spans="1:20" x14ac:dyDescent="0.25">
      <c r="A263" s="1">
        <v>36.457999999999998</v>
      </c>
      <c r="B263" s="1">
        <v>402</v>
      </c>
      <c r="C263" s="1">
        <v>8</v>
      </c>
      <c r="D263" s="1">
        <v>59</v>
      </c>
      <c r="E263" s="1">
        <v>0</v>
      </c>
      <c r="F263" s="1">
        <v>0</v>
      </c>
      <c r="G263" s="1">
        <v>0</v>
      </c>
      <c r="H263" s="1" t="s">
        <v>7</v>
      </c>
      <c r="I263" s="1">
        <v>68</v>
      </c>
      <c r="J263" s="1" t="s">
        <v>6</v>
      </c>
      <c r="K263" s="1">
        <v>0</v>
      </c>
      <c r="L263" s="1"/>
      <c r="M263" s="1" t="str">
        <f>IFERROR(CHAR(HEX2DEC(Table1[[#This Row],[D1]])),"…")</f>
        <v>Y</v>
      </c>
      <c r="N263" s="1" t="str">
        <f>IFERROR(CHAR(HEX2DEC(Table1[[#This Row],[D2]])),"…")</f>
        <v>…</v>
      </c>
      <c r="O263" s="1" t="str">
        <f>IFERROR(CHAR(HEX2DEC(Table1[[#This Row],[D3]])),"…")</f>
        <v>…</v>
      </c>
      <c r="P263" s="1" t="str">
        <f>IFERROR(CHAR(HEX2DEC(Table1[[#This Row],[D4]])),"…")</f>
        <v>…</v>
      </c>
      <c r="Q263" s="1" t="str">
        <f>IFERROR(CHAR(HEX2DEC(Table1[[#This Row],[D5]])),"…")</f>
        <v>¢</v>
      </c>
      <c r="R263" s="1" t="str">
        <f>IFERROR(CHAR(HEX2DEC(Table1[[#This Row],[D6]])),"…")</f>
        <v>h</v>
      </c>
      <c r="S263" s="1" t="str">
        <f>IFERROR(CHAR(HEX2DEC(Table1[[#This Row],[D7]])),"…")</f>
        <v>_x000E_</v>
      </c>
      <c r="T263" s="1" t="str">
        <f>IFERROR(CHAR(HEX2DEC(Table1[[#This Row],[D8]])),"…")</f>
        <v>…</v>
      </c>
    </row>
    <row r="264" spans="1:20" x14ac:dyDescent="0.25">
      <c r="A264" s="1">
        <v>36.46</v>
      </c>
      <c r="B264" s="1">
        <v>403</v>
      </c>
      <c r="C264" s="1">
        <v>8</v>
      </c>
      <c r="D264" s="1">
        <v>64</v>
      </c>
      <c r="E264" s="1">
        <v>0</v>
      </c>
      <c r="F264" s="1">
        <v>0</v>
      </c>
      <c r="G264" s="1">
        <v>0</v>
      </c>
      <c r="H264" s="1" t="s">
        <v>5</v>
      </c>
      <c r="I264" s="1" t="s">
        <v>4</v>
      </c>
      <c r="J264" s="1">
        <v>10</v>
      </c>
      <c r="K264" s="1">
        <v>0</v>
      </c>
      <c r="L264" s="1"/>
      <c r="M264" s="1" t="str">
        <f>IFERROR(CHAR(HEX2DEC(Table1[[#This Row],[D1]])),"…")</f>
        <v>d</v>
      </c>
      <c r="N264" s="1" t="str">
        <f>IFERROR(CHAR(HEX2DEC(Table1[[#This Row],[D2]])),"…")</f>
        <v>…</v>
      </c>
      <c r="O264" s="1" t="str">
        <f>IFERROR(CHAR(HEX2DEC(Table1[[#This Row],[D3]])),"…")</f>
        <v>…</v>
      </c>
      <c r="P264" s="1" t="str">
        <f>IFERROR(CHAR(HEX2DEC(Table1[[#This Row],[D4]])),"…")</f>
        <v>…</v>
      </c>
      <c r="Q264" s="1" t="str">
        <f>IFERROR(CHAR(HEX2DEC(Table1[[#This Row],[D5]])),"…")</f>
        <v>ô</v>
      </c>
      <c r="R264" s="1" t="str">
        <f>IFERROR(CHAR(HEX2DEC(Table1[[#This Row],[D6]])),"…")</f>
        <v>_x001F_</v>
      </c>
      <c r="S264" s="1" t="str">
        <f>IFERROR(CHAR(HEX2DEC(Table1[[#This Row],[D7]])),"…")</f>
        <v>_x0010_</v>
      </c>
      <c r="T264" s="1" t="str">
        <f>IFERROR(CHAR(HEX2DEC(Table1[[#This Row],[D8]])),"…")</f>
        <v>…</v>
      </c>
    </row>
    <row r="265" spans="1:20" x14ac:dyDescent="0.25">
      <c r="A265" s="1">
        <v>36.463000000000001</v>
      </c>
      <c r="B265" s="1">
        <v>404</v>
      </c>
      <c r="C265" s="1">
        <v>8</v>
      </c>
      <c r="D265" s="1">
        <v>0</v>
      </c>
      <c r="E265" s="1">
        <v>66</v>
      </c>
      <c r="F265" s="1" t="s">
        <v>3</v>
      </c>
      <c r="G265" s="1">
        <v>0</v>
      </c>
      <c r="H265" s="1" t="s">
        <v>2</v>
      </c>
      <c r="I265" s="1" t="s">
        <v>2</v>
      </c>
      <c r="J265" s="1" t="s">
        <v>2</v>
      </c>
      <c r="K265" s="1" t="s">
        <v>2</v>
      </c>
      <c r="L265" s="1"/>
      <c r="M265" s="1" t="str">
        <f>IFERROR(CHAR(HEX2DEC(Table1[[#This Row],[D1]])),"…")</f>
        <v>…</v>
      </c>
      <c r="N265" s="1" t="str">
        <f>IFERROR(CHAR(HEX2DEC(Table1[[#This Row],[D2]])),"…")</f>
        <v>f</v>
      </c>
      <c r="O265" s="1" t="str">
        <f>IFERROR(CHAR(HEX2DEC(Table1[[#This Row],[D3]])),"…")</f>
        <v>Æ</v>
      </c>
      <c r="P265" s="1" t="str">
        <f>IFERROR(CHAR(HEX2DEC(Table1[[#This Row],[D4]])),"…")</f>
        <v>…</v>
      </c>
      <c r="Q265" s="1" t="str">
        <f>IFERROR(CHAR(HEX2DEC(Table1[[#This Row],[D5]])),"…")</f>
        <v>ÿ</v>
      </c>
      <c r="R265" s="1" t="str">
        <f>IFERROR(CHAR(HEX2DEC(Table1[[#This Row],[D6]])),"…")</f>
        <v>ÿ</v>
      </c>
      <c r="S265" s="1" t="str">
        <f>IFERROR(CHAR(HEX2DEC(Table1[[#This Row],[D7]])),"…")</f>
        <v>ÿ</v>
      </c>
      <c r="T265" s="1" t="str">
        <f>IFERROR(CHAR(HEX2DEC(Table1[[#This Row],[D8]])),"…")</f>
        <v>ÿ</v>
      </c>
    </row>
    <row r="266" spans="1:20" x14ac:dyDescent="0.25">
      <c r="A266" s="1">
        <v>36.466000000000001</v>
      </c>
      <c r="B266" s="1">
        <v>410</v>
      </c>
      <c r="C266" s="1">
        <v>8</v>
      </c>
      <c r="D266" s="1">
        <v>53</v>
      </c>
      <c r="E266" s="1">
        <v>37</v>
      </c>
      <c r="F266" s="1">
        <v>33</v>
      </c>
      <c r="G266" s="1" t="s">
        <v>8</v>
      </c>
      <c r="H266" s="1">
        <v>32</v>
      </c>
      <c r="I266" s="1">
        <v>32</v>
      </c>
      <c r="J266" s="1">
        <v>30</v>
      </c>
      <c r="K266" s="1">
        <v>33</v>
      </c>
      <c r="L266" s="1"/>
      <c r="M266" s="1" t="str">
        <f>IFERROR(CHAR(HEX2DEC(Table1[[#This Row],[D1]])),"…")</f>
        <v>S</v>
      </c>
      <c r="N266" s="1" t="str">
        <f>IFERROR(CHAR(HEX2DEC(Table1[[#This Row],[D2]])),"…")</f>
        <v>7</v>
      </c>
      <c r="O266" s="1" t="str">
        <f>IFERROR(CHAR(HEX2DEC(Table1[[#This Row],[D3]])),"…")</f>
        <v>3</v>
      </c>
      <c r="P266" s="1" t="str">
        <f>IFERROR(CHAR(HEX2DEC(Table1[[#This Row],[D4]])),"…")</f>
        <v>-</v>
      </c>
      <c r="Q266" s="1" t="str">
        <f>IFERROR(CHAR(HEX2DEC(Table1[[#This Row],[D5]])),"…")</f>
        <v>2</v>
      </c>
      <c r="R266" s="1" t="str">
        <f>IFERROR(CHAR(HEX2DEC(Table1[[#This Row],[D6]])),"…")</f>
        <v>2</v>
      </c>
      <c r="S266" s="1" t="str">
        <f>IFERROR(CHAR(HEX2DEC(Table1[[#This Row],[D7]])),"…")</f>
        <v>0</v>
      </c>
      <c r="T266" s="1" t="str">
        <f>IFERROR(CHAR(HEX2DEC(Table1[[#This Row],[D8]])),"…")</f>
        <v>3</v>
      </c>
    </row>
    <row r="267" spans="1:20" x14ac:dyDescent="0.25">
      <c r="A267" s="1">
        <v>36.468000000000004</v>
      </c>
      <c r="B267" s="1">
        <v>411</v>
      </c>
      <c r="C267" s="1">
        <v>8</v>
      </c>
      <c r="D267" s="1">
        <v>31</v>
      </c>
      <c r="E267" s="1">
        <v>31</v>
      </c>
      <c r="F267" s="1">
        <v>34</v>
      </c>
      <c r="G267" s="1">
        <v>32</v>
      </c>
      <c r="H267" s="1">
        <v>35</v>
      </c>
      <c r="I267" s="1">
        <v>38</v>
      </c>
      <c r="J267" s="1">
        <v>52</v>
      </c>
      <c r="K267" s="1">
        <v>53</v>
      </c>
      <c r="L267" s="1"/>
      <c r="M267" s="1" t="str">
        <f>IFERROR(CHAR(HEX2DEC(Table1[[#This Row],[D1]])),"…")</f>
        <v>1</v>
      </c>
      <c r="N267" s="1" t="str">
        <f>IFERROR(CHAR(HEX2DEC(Table1[[#This Row],[D2]])),"…")</f>
        <v>1</v>
      </c>
      <c r="O267" s="1" t="str">
        <f>IFERROR(CHAR(HEX2DEC(Table1[[#This Row],[D3]])),"…")</f>
        <v>4</v>
      </c>
      <c r="P267" s="1" t="str">
        <f>IFERROR(CHAR(HEX2DEC(Table1[[#This Row],[D4]])),"…")</f>
        <v>2</v>
      </c>
      <c r="Q267" s="1" t="str">
        <f>IFERROR(CHAR(HEX2DEC(Table1[[#This Row],[D5]])),"…")</f>
        <v>5</v>
      </c>
      <c r="R267" s="1" t="str">
        <f>IFERROR(CHAR(HEX2DEC(Table1[[#This Row],[D6]])),"…")</f>
        <v>8</v>
      </c>
      <c r="S267" s="1" t="str">
        <f>IFERROR(CHAR(HEX2DEC(Table1[[#This Row],[D7]])),"…")</f>
        <v>R</v>
      </c>
      <c r="T267" s="1" t="str">
        <f>IFERROR(CHAR(HEX2DEC(Table1[[#This Row],[D8]])),"…")</f>
        <v>S</v>
      </c>
    </row>
    <row r="268" spans="1:20" x14ac:dyDescent="0.25">
      <c r="A268" s="1">
        <v>36.470999999999997</v>
      </c>
      <c r="B268" s="1">
        <v>412</v>
      </c>
      <c r="C268" s="1">
        <v>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/>
      <c r="M268" s="1" t="str">
        <f>IFERROR(CHAR(HEX2DEC(Table1[[#This Row],[D1]])),"…")</f>
        <v>…</v>
      </c>
      <c r="N268" s="1" t="str">
        <f>IFERROR(CHAR(HEX2DEC(Table1[[#This Row],[D2]])),"…")</f>
        <v>…</v>
      </c>
      <c r="O268" s="1" t="str">
        <f>IFERROR(CHAR(HEX2DEC(Table1[[#This Row],[D3]])),"…")</f>
        <v>…</v>
      </c>
      <c r="P268" s="1" t="str">
        <f>IFERROR(CHAR(HEX2DEC(Table1[[#This Row],[D4]])),"…")</f>
        <v>…</v>
      </c>
      <c r="Q268" s="1" t="str">
        <f>IFERROR(CHAR(HEX2DEC(Table1[[#This Row],[D5]])),"…")</f>
        <v>…</v>
      </c>
      <c r="R268" s="1" t="str">
        <f>IFERROR(CHAR(HEX2DEC(Table1[[#This Row],[D6]])),"…")</f>
        <v>…</v>
      </c>
      <c r="S268" s="1" t="str">
        <f>IFERROR(CHAR(HEX2DEC(Table1[[#This Row],[D7]])),"…")</f>
        <v>…</v>
      </c>
      <c r="T268" s="1" t="str">
        <f>IFERROR(CHAR(HEX2DEC(Table1[[#This Row],[D8]])),"…")</f>
        <v>…</v>
      </c>
    </row>
    <row r="269" spans="1:20" x14ac:dyDescent="0.25">
      <c r="A269" s="1">
        <v>36.506</v>
      </c>
      <c r="B269" s="1">
        <v>400</v>
      </c>
      <c r="C269" s="1">
        <v>8</v>
      </c>
      <c r="D269" s="1">
        <v>0</v>
      </c>
      <c r="E269" s="1">
        <v>0</v>
      </c>
      <c r="F269" s="1">
        <v>8</v>
      </c>
      <c r="G269" s="1">
        <v>0</v>
      </c>
      <c r="H269" s="1">
        <v>33</v>
      </c>
      <c r="I269" s="1">
        <v>0</v>
      </c>
      <c r="J269" s="1">
        <v>0</v>
      </c>
      <c r="K269" s="1">
        <v>0</v>
      </c>
      <c r="L269" s="1"/>
      <c r="M269" s="1" t="str">
        <f>IFERROR(CHAR(HEX2DEC(Table1[[#This Row],[D1]])),"…")</f>
        <v>…</v>
      </c>
      <c r="N269" s="1" t="str">
        <f>IFERROR(CHAR(HEX2DEC(Table1[[#This Row],[D2]])),"…")</f>
        <v>…</v>
      </c>
      <c r="O269" s="1" t="str">
        <f>IFERROR(CHAR(HEX2DEC(Table1[[#This Row],[D3]])),"…")</f>
        <v>_x0008_</v>
      </c>
      <c r="P269" s="1" t="str">
        <f>IFERROR(CHAR(HEX2DEC(Table1[[#This Row],[D4]])),"…")</f>
        <v>…</v>
      </c>
      <c r="Q269" s="1" t="str">
        <f>IFERROR(CHAR(HEX2DEC(Table1[[#This Row],[D5]])),"…")</f>
        <v>3</v>
      </c>
      <c r="R269" s="1" t="str">
        <f>IFERROR(CHAR(HEX2DEC(Table1[[#This Row],[D6]])),"…")</f>
        <v>…</v>
      </c>
      <c r="S269" s="1" t="str">
        <f>IFERROR(CHAR(HEX2DEC(Table1[[#This Row],[D7]])),"…")</f>
        <v>…</v>
      </c>
      <c r="T269" s="1" t="str">
        <f>IFERROR(CHAR(HEX2DEC(Table1[[#This Row],[D8]])),"…")</f>
        <v>…</v>
      </c>
    </row>
    <row r="270" spans="1:20" x14ac:dyDescent="0.25">
      <c r="A270" s="1">
        <v>36.558</v>
      </c>
      <c r="B270" s="1">
        <v>401</v>
      </c>
      <c r="C270" s="1">
        <v>8</v>
      </c>
      <c r="D270" s="1" t="s">
        <v>1</v>
      </c>
      <c r="E270" s="1" t="s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/>
      <c r="M270" s="1" t="str">
        <f>IFERROR(CHAR(HEX2DEC(Table1[[#This Row],[D1]])),"…")</f>
        <v>:</v>
      </c>
      <c r="N270" s="1" t="str">
        <f>IFERROR(CHAR(HEX2DEC(Table1[[#This Row],[D2]])),"…")</f>
        <v>Ï</v>
      </c>
      <c r="O270" s="1" t="str">
        <f>IFERROR(CHAR(HEX2DEC(Table1[[#This Row],[D3]])),"…")</f>
        <v>…</v>
      </c>
      <c r="P270" s="1" t="str">
        <f>IFERROR(CHAR(HEX2DEC(Table1[[#This Row],[D4]])),"…")</f>
        <v>…</v>
      </c>
      <c r="Q270" s="1" t="str">
        <f>IFERROR(CHAR(HEX2DEC(Table1[[#This Row],[D5]])),"…")</f>
        <v>…</v>
      </c>
      <c r="R270" s="1" t="str">
        <f>IFERROR(CHAR(HEX2DEC(Table1[[#This Row],[D6]])),"…")</f>
        <v>…</v>
      </c>
      <c r="S270" s="1" t="str">
        <f>IFERROR(CHAR(HEX2DEC(Table1[[#This Row],[D7]])),"…")</f>
        <v>…</v>
      </c>
      <c r="T270" s="1" t="str">
        <f>IFERROR(CHAR(HEX2DEC(Table1[[#This Row],[D8]])),"…")</f>
        <v>…</v>
      </c>
    </row>
    <row r="271" spans="1:20" x14ac:dyDescent="0.25">
      <c r="A271" s="1">
        <v>36.612000000000002</v>
      </c>
      <c r="B271" s="1">
        <v>400</v>
      </c>
      <c r="C271" s="1">
        <v>8</v>
      </c>
      <c r="D271" s="1">
        <v>0</v>
      </c>
      <c r="E271" s="1">
        <v>0</v>
      </c>
      <c r="F271" s="1">
        <v>8</v>
      </c>
      <c r="G271" s="1">
        <v>0</v>
      </c>
      <c r="H271" s="1">
        <v>33</v>
      </c>
      <c r="I271" s="1">
        <v>0</v>
      </c>
      <c r="J271" s="1">
        <v>0</v>
      </c>
      <c r="K271" s="1">
        <v>0</v>
      </c>
      <c r="L271" s="1"/>
      <c r="M271" s="1" t="str">
        <f>IFERROR(CHAR(HEX2DEC(Table1[[#This Row],[D1]])),"…")</f>
        <v>…</v>
      </c>
      <c r="N271" s="1" t="str">
        <f>IFERROR(CHAR(HEX2DEC(Table1[[#This Row],[D2]])),"…")</f>
        <v>…</v>
      </c>
      <c r="O271" s="1" t="str">
        <f>IFERROR(CHAR(HEX2DEC(Table1[[#This Row],[D3]])),"…")</f>
        <v>_x0008_</v>
      </c>
      <c r="P271" s="1" t="str">
        <f>IFERROR(CHAR(HEX2DEC(Table1[[#This Row],[D4]])),"…")</f>
        <v>…</v>
      </c>
      <c r="Q271" s="1" t="str">
        <f>IFERROR(CHAR(HEX2DEC(Table1[[#This Row],[D5]])),"…")</f>
        <v>3</v>
      </c>
      <c r="R271" s="1" t="str">
        <f>IFERROR(CHAR(HEX2DEC(Table1[[#This Row],[D6]])),"…")</f>
        <v>…</v>
      </c>
      <c r="S271" s="1" t="str">
        <f>IFERROR(CHAR(HEX2DEC(Table1[[#This Row],[D7]])),"…")</f>
        <v>…</v>
      </c>
      <c r="T271" s="1" t="str">
        <f>IFERROR(CHAR(HEX2DEC(Table1[[#This Row],[D8]])),"…")</f>
        <v>…</v>
      </c>
    </row>
    <row r="272" spans="1:20" x14ac:dyDescent="0.25">
      <c r="A272" s="1">
        <v>36.664999999999999</v>
      </c>
      <c r="B272" s="1">
        <v>401</v>
      </c>
      <c r="C272" s="1">
        <v>8</v>
      </c>
      <c r="D272" s="1" t="s">
        <v>1</v>
      </c>
      <c r="E272" s="1" t="s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/>
      <c r="M272" s="1" t="str">
        <f>IFERROR(CHAR(HEX2DEC(Table1[[#This Row],[D1]])),"…")</f>
        <v>:</v>
      </c>
      <c r="N272" s="1" t="str">
        <f>IFERROR(CHAR(HEX2DEC(Table1[[#This Row],[D2]])),"…")</f>
        <v>Ï</v>
      </c>
      <c r="O272" s="1" t="str">
        <f>IFERROR(CHAR(HEX2DEC(Table1[[#This Row],[D3]])),"…")</f>
        <v>…</v>
      </c>
      <c r="P272" s="1" t="str">
        <f>IFERROR(CHAR(HEX2DEC(Table1[[#This Row],[D4]])),"…")</f>
        <v>…</v>
      </c>
      <c r="Q272" s="1" t="str">
        <f>IFERROR(CHAR(HEX2DEC(Table1[[#This Row],[D5]])),"…")</f>
        <v>…</v>
      </c>
      <c r="R272" s="1" t="str">
        <f>IFERROR(CHAR(HEX2DEC(Table1[[#This Row],[D6]])),"…")</f>
        <v>…</v>
      </c>
      <c r="S272" s="1" t="str">
        <f>IFERROR(CHAR(HEX2DEC(Table1[[#This Row],[D7]])),"…")</f>
        <v>…</v>
      </c>
      <c r="T272" s="1" t="str">
        <f>IFERROR(CHAR(HEX2DEC(Table1[[#This Row],[D8]])),"…")</f>
        <v>…</v>
      </c>
    </row>
    <row r="273" spans="1:20" x14ac:dyDescent="0.25">
      <c r="A273" s="1">
        <v>36.718000000000004</v>
      </c>
      <c r="B273" s="1">
        <v>400</v>
      </c>
      <c r="C273" s="1">
        <v>8</v>
      </c>
      <c r="D273" s="1">
        <v>0</v>
      </c>
      <c r="E273" s="1">
        <v>0</v>
      </c>
      <c r="F273" s="1">
        <v>8</v>
      </c>
      <c r="G273" s="1">
        <v>0</v>
      </c>
      <c r="H273" s="1">
        <v>33</v>
      </c>
      <c r="I273" s="1">
        <v>0</v>
      </c>
      <c r="J273" s="1">
        <v>0</v>
      </c>
      <c r="K273" s="1">
        <v>0</v>
      </c>
      <c r="L273" s="1"/>
      <c r="M273" s="1" t="str">
        <f>IFERROR(CHAR(HEX2DEC(Table1[[#This Row],[D1]])),"…")</f>
        <v>…</v>
      </c>
      <c r="N273" s="1" t="str">
        <f>IFERROR(CHAR(HEX2DEC(Table1[[#This Row],[D2]])),"…")</f>
        <v>…</v>
      </c>
      <c r="O273" s="1" t="str">
        <f>IFERROR(CHAR(HEX2DEC(Table1[[#This Row],[D3]])),"…")</f>
        <v>_x0008_</v>
      </c>
      <c r="P273" s="1" t="str">
        <f>IFERROR(CHAR(HEX2DEC(Table1[[#This Row],[D4]])),"…")</f>
        <v>…</v>
      </c>
      <c r="Q273" s="1" t="str">
        <f>IFERROR(CHAR(HEX2DEC(Table1[[#This Row],[D5]])),"…")</f>
        <v>3</v>
      </c>
      <c r="R273" s="1" t="str">
        <f>IFERROR(CHAR(HEX2DEC(Table1[[#This Row],[D6]])),"…")</f>
        <v>…</v>
      </c>
      <c r="S273" s="1" t="str">
        <f>IFERROR(CHAR(HEX2DEC(Table1[[#This Row],[D7]])),"…")</f>
        <v>…</v>
      </c>
      <c r="T273" s="1" t="str">
        <f>IFERROR(CHAR(HEX2DEC(Table1[[#This Row],[D8]])),"…")</f>
        <v>…</v>
      </c>
    </row>
    <row r="274" spans="1:20" x14ac:dyDescent="0.25">
      <c r="A274" s="1">
        <v>36.771000000000001</v>
      </c>
      <c r="B274" s="1">
        <v>401</v>
      </c>
      <c r="C274" s="1">
        <v>8</v>
      </c>
      <c r="D274" s="1" t="s">
        <v>1</v>
      </c>
      <c r="E274" s="1" t="s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/>
      <c r="M274" s="1" t="str">
        <f>IFERROR(CHAR(HEX2DEC(Table1[[#This Row],[D1]])),"…")</f>
        <v>:</v>
      </c>
      <c r="N274" s="1" t="str">
        <f>IFERROR(CHAR(HEX2DEC(Table1[[#This Row],[D2]])),"…")</f>
        <v>Ï</v>
      </c>
      <c r="O274" s="1" t="str">
        <f>IFERROR(CHAR(HEX2DEC(Table1[[#This Row],[D3]])),"…")</f>
        <v>…</v>
      </c>
      <c r="P274" s="1" t="str">
        <f>IFERROR(CHAR(HEX2DEC(Table1[[#This Row],[D4]])),"…")</f>
        <v>…</v>
      </c>
      <c r="Q274" s="1" t="str">
        <f>IFERROR(CHAR(HEX2DEC(Table1[[#This Row],[D5]])),"…")</f>
        <v>…</v>
      </c>
      <c r="R274" s="1" t="str">
        <f>IFERROR(CHAR(HEX2DEC(Table1[[#This Row],[D6]])),"…")</f>
        <v>…</v>
      </c>
      <c r="S274" s="1" t="str">
        <f>IFERROR(CHAR(HEX2DEC(Table1[[#This Row],[D7]])),"…")</f>
        <v>…</v>
      </c>
      <c r="T274" s="1" t="str">
        <f>IFERROR(CHAR(HEX2DEC(Table1[[#This Row],[D8]])),"…")</f>
        <v>…</v>
      </c>
    </row>
    <row r="275" spans="1:20" x14ac:dyDescent="0.25">
      <c r="A275" s="1">
        <v>36.825000000000003</v>
      </c>
      <c r="B275" s="1">
        <v>400</v>
      </c>
      <c r="C275" s="1">
        <v>8</v>
      </c>
      <c r="D275" s="1">
        <v>0</v>
      </c>
      <c r="E275" s="1">
        <v>0</v>
      </c>
      <c r="F275" s="1">
        <v>8</v>
      </c>
      <c r="G275" s="1">
        <v>0</v>
      </c>
      <c r="H275" s="1">
        <v>33</v>
      </c>
      <c r="I275" s="1">
        <v>0</v>
      </c>
      <c r="J275" s="1">
        <v>0</v>
      </c>
      <c r="K275" s="1">
        <v>0</v>
      </c>
      <c r="L275" s="1"/>
      <c r="M275" s="1" t="str">
        <f>IFERROR(CHAR(HEX2DEC(Table1[[#This Row],[D1]])),"…")</f>
        <v>…</v>
      </c>
      <c r="N275" s="1" t="str">
        <f>IFERROR(CHAR(HEX2DEC(Table1[[#This Row],[D2]])),"…")</f>
        <v>…</v>
      </c>
      <c r="O275" s="1" t="str">
        <f>IFERROR(CHAR(HEX2DEC(Table1[[#This Row],[D3]])),"…")</f>
        <v>_x0008_</v>
      </c>
      <c r="P275" s="1" t="str">
        <f>IFERROR(CHAR(HEX2DEC(Table1[[#This Row],[D4]])),"…")</f>
        <v>…</v>
      </c>
      <c r="Q275" s="1" t="str">
        <f>IFERROR(CHAR(HEX2DEC(Table1[[#This Row],[D5]])),"…")</f>
        <v>3</v>
      </c>
      <c r="R275" s="1" t="str">
        <f>IFERROR(CHAR(HEX2DEC(Table1[[#This Row],[D6]])),"…")</f>
        <v>…</v>
      </c>
      <c r="S275" s="1" t="str">
        <f>IFERROR(CHAR(HEX2DEC(Table1[[#This Row],[D7]])),"…")</f>
        <v>…</v>
      </c>
      <c r="T275" s="1" t="str">
        <f>IFERROR(CHAR(HEX2DEC(Table1[[#This Row],[D8]])),"…")</f>
        <v>…</v>
      </c>
    </row>
    <row r="276" spans="1:20" x14ac:dyDescent="0.25">
      <c r="A276" s="1">
        <v>36.877000000000002</v>
      </c>
      <c r="B276" s="1">
        <v>401</v>
      </c>
      <c r="C276" s="1">
        <v>8</v>
      </c>
      <c r="D276" s="1" t="s">
        <v>1</v>
      </c>
      <c r="E276" s="1" t="s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/>
      <c r="M276" s="1" t="str">
        <f>IFERROR(CHAR(HEX2DEC(Table1[[#This Row],[D1]])),"…")</f>
        <v>:</v>
      </c>
      <c r="N276" s="1" t="str">
        <f>IFERROR(CHAR(HEX2DEC(Table1[[#This Row],[D2]])),"…")</f>
        <v>Ï</v>
      </c>
      <c r="O276" s="1" t="str">
        <f>IFERROR(CHAR(HEX2DEC(Table1[[#This Row],[D3]])),"…")</f>
        <v>…</v>
      </c>
      <c r="P276" s="1" t="str">
        <f>IFERROR(CHAR(HEX2DEC(Table1[[#This Row],[D4]])),"…")</f>
        <v>…</v>
      </c>
      <c r="Q276" s="1" t="str">
        <f>IFERROR(CHAR(HEX2DEC(Table1[[#This Row],[D5]])),"…")</f>
        <v>…</v>
      </c>
      <c r="R276" s="1" t="str">
        <f>IFERROR(CHAR(HEX2DEC(Table1[[#This Row],[D6]])),"…")</f>
        <v>…</v>
      </c>
      <c r="S276" s="1" t="str">
        <f>IFERROR(CHAR(HEX2DEC(Table1[[#This Row],[D7]])),"…")</f>
        <v>…</v>
      </c>
      <c r="T276" s="1" t="str">
        <f>IFERROR(CHAR(HEX2DEC(Table1[[#This Row],[D8]])),"…")</f>
        <v>…</v>
      </c>
    </row>
    <row r="277" spans="1:20" x14ac:dyDescent="0.25">
      <c r="A277" s="1">
        <v>36.93</v>
      </c>
      <c r="B277" s="1">
        <v>400</v>
      </c>
      <c r="C277" s="1">
        <v>8</v>
      </c>
      <c r="D277" s="1">
        <v>0</v>
      </c>
      <c r="E277" s="1">
        <v>0</v>
      </c>
      <c r="F277" s="1">
        <v>8</v>
      </c>
      <c r="G277" s="1">
        <v>0</v>
      </c>
      <c r="H277" s="1">
        <v>33</v>
      </c>
      <c r="I277" s="1">
        <v>0</v>
      </c>
      <c r="J277" s="1">
        <v>0</v>
      </c>
      <c r="K277" s="1">
        <v>0</v>
      </c>
      <c r="L277" s="1"/>
      <c r="M277" s="1" t="str">
        <f>IFERROR(CHAR(HEX2DEC(Table1[[#This Row],[D1]])),"…")</f>
        <v>…</v>
      </c>
      <c r="N277" s="1" t="str">
        <f>IFERROR(CHAR(HEX2DEC(Table1[[#This Row],[D2]])),"…")</f>
        <v>…</v>
      </c>
      <c r="O277" s="1" t="str">
        <f>IFERROR(CHAR(HEX2DEC(Table1[[#This Row],[D3]])),"…")</f>
        <v>_x0008_</v>
      </c>
      <c r="P277" s="1" t="str">
        <f>IFERROR(CHAR(HEX2DEC(Table1[[#This Row],[D4]])),"…")</f>
        <v>…</v>
      </c>
      <c r="Q277" s="1" t="str">
        <f>IFERROR(CHAR(HEX2DEC(Table1[[#This Row],[D5]])),"…")</f>
        <v>3</v>
      </c>
      <c r="R277" s="1" t="str">
        <f>IFERROR(CHAR(HEX2DEC(Table1[[#This Row],[D6]])),"…")</f>
        <v>…</v>
      </c>
      <c r="S277" s="1" t="str">
        <f>IFERROR(CHAR(HEX2DEC(Table1[[#This Row],[D7]])),"…")</f>
        <v>…</v>
      </c>
      <c r="T277" s="1" t="str">
        <f>IFERROR(CHAR(HEX2DEC(Table1[[#This Row],[D8]])),"…")</f>
        <v>…</v>
      </c>
    </row>
    <row r="278" spans="1:20" x14ac:dyDescent="0.25">
      <c r="A278" s="1">
        <v>36.982999999999997</v>
      </c>
      <c r="B278" s="1">
        <v>401</v>
      </c>
      <c r="C278" s="1">
        <v>8</v>
      </c>
      <c r="D278" s="1" t="s">
        <v>1</v>
      </c>
      <c r="E278" s="1" t="s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/>
      <c r="M278" s="1" t="str">
        <f>IFERROR(CHAR(HEX2DEC(Table1[[#This Row],[D1]])),"…")</f>
        <v>:</v>
      </c>
      <c r="N278" s="1" t="str">
        <f>IFERROR(CHAR(HEX2DEC(Table1[[#This Row],[D2]])),"…")</f>
        <v>Ï</v>
      </c>
      <c r="O278" s="1" t="str">
        <f>IFERROR(CHAR(HEX2DEC(Table1[[#This Row],[D3]])),"…")</f>
        <v>…</v>
      </c>
      <c r="P278" s="1" t="str">
        <f>IFERROR(CHAR(HEX2DEC(Table1[[#This Row],[D4]])),"…")</f>
        <v>…</v>
      </c>
      <c r="Q278" s="1" t="str">
        <f>IFERROR(CHAR(HEX2DEC(Table1[[#This Row],[D5]])),"…")</f>
        <v>…</v>
      </c>
      <c r="R278" s="1" t="str">
        <f>IFERROR(CHAR(HEX2DEC(Table1[[#This Row],[D6]])),"…")</f>
        <v>…</v>
      </c>
      <c r="S278" s="1" t="str">
        <f>IFERROR(CHAR(HEX2DEC(Table1[[#This Row],[D7]])),"…")</f>
        <v>…</v>
      </c>
      <c r="T278" s="1" t="str">
        <f>IFERROR(CHAR(HEX2DEC(Table1[[#This Row],[D8]])),"…")</f>
        <v>…</v>
      </c>
    </row>
    <row r="279" spans="1:20" x14ac:dyDescent="0.25">
      <c r="A279" s="1">
        <v>37.036999999999999</v>
      </c>
      <c r="B279" s="1">
        <v>400</v>
      </c>
      <c r="C279" s="1">
        <v>8</v>
      </c>
      <c r="D279" s="1">
        <v>0</v>
      </c>
      <c r="E279" s="1">
        <v>0</v>
      </c>
      <c r="F279" s="1">
        <v>8</v>
      </c>
      <c r="G279" s="1">
        <v>0</v>
      </c>
      <c r="H279" s="1">
        <v>33</v>
      </c>
      <c r="I279" s="1">
        <v>0</v>
      </c>
      <c r="J279" s="1">
        <v>0</v>
      </c>
      <c r="K279" s="1">
        <v>0</v>
      </c>
      <c r="L279" s="1"/>
      <c r="M279" s="1" t="str">
        <f>IFERROR(CHAR(HEX2DEC(Table1[[#This Row],[D1]])),"…")</f>
        <v>…</v>
      </c>
      <c r="N279" s="1" t="str">
        <f>IFERROR(CHAR(HEX2DEC(Table1[[#This Row],[D2]])),"…")</f>
        <v>…</v>
      </c>
      <c r="O279" s="1" t="str">
        <f>IFERROR(CHAR(HEX2DEC(Table1[[#This Row],[D3]])),"…")</f>
        <v>_x0008_</v>
      </c>
      <c r="P279" s="1" t="str">
        <f>IFERROR(CHAR(HEX2DEC(Table1[[#This Row],[D4]])),"…")</f>
        <v>…</v>
      </c>
      <c r="Q279" s="1" t="str">
        <f>IFERROR(CHAR(HEX2DEC(Table1[[#This Row],[D5]])),"…")</f>
        <v>3</v>
      </c>
      <c r="R279" s="1" t="str">
        <f>IFERROR(CHAR(HEX2DEC(Table1[[#This Row],[D6]])),"…")</f>
        <v>…</v>
      </c>
      <c r="S279" s="1" t="str">
        <f>IFERROR(CHAR(HEX2DEC(Table1[[#This Row],[D7]])),"…")</f>
        <v>…</v>
      </c>
      <c r="T279" s="1" t="str">
        <f>IFERROR(CHAR(HEX2DEC(Table1[[#This Row],[D8]])),"…")</f>
        <v>…</v>
      </c>
    </row>
    <row r="280" spans="1:20" x14ac:dyDescent="0.25">
      <c r="A280" s="1">
        <v>37.090000000000003</v>
      </c>
      <c r="B280" s="1">
        <v>401</v>
      </c>
      <c r="C280" s="1">
        <v>8</v>
      </c>
      <c r="D280" s="1" t="s">
        <v>1</v>
      </c>
      <c r="E280" s="1" t="s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/>
      <c r="M280" s="1" t="str">
        <f>IFERROR(CHAR(HEX2DEC(Table1[[#This Row],[D1]])),"…")</f>
        <v>:</v>
      </c>
      <c r="N280" s="1" t="str">
        <f>IFERROR(CHAR(HEX2DEC(Table1[[#This Row],[D2]])),"…")</f>
        <v>Ï</v>
      </c>
      <c r="O280" s="1" t="str">
        <f>IFERROR(CHAR(HEX2DEC(Table1[[#This Row],[D3]])),"…")</f>
        <v>…</v>
      </c>
      <c r="P280" s="1" t="str">
        <f>IFERROR(CHAR(HEX2DEC(Table1[[#This Row],[D4]])),"…")</f>
        <v>…</v>
      </c>
      <c r="Q280" s="1" t="str">
        <f>IFERROR(CHAR(HEX2DEC(Table1[[#This Row],[D5]])),"…")</f>
        <v>…</v>
      </c>
      <c r="R280" s="1" t="str">
        <f>IFERROR(CHAR(HEX2DEC(Table1[[#This Row],[D6]])),"…")</f>
        <v>…</v>
      </c>
      <c r="S280" s="1" t="str">
        <f>IFERROR(CHAR(HEX2DEC(Table1[[#This Row],[D7]])),"…")</f>
        <v>…</v>
      </c>
      <c r="T280" s="1" t="str">
        <f>IFERROR(CHAR(HEX2DEC(Table1[[#This Row],[D8]])),"…")</f>
        <v>…</v>
      </c>
    </row>
    <row r="281" spans="1:20" x14ac:dyDescent="0.25">
      <c r="A281" s="1">
        <v>37.143000000000001</v>
      </c>
      <c r="B281" s="1">
        <v>400</v>
      </c>
      <c r="C281" s="1">
        <v>8</v>
      </c>
      <c r="D281" s="1">
        <v>0</v>
      </c>
      <c r="E281" s="1">
        <v>0</v>
      </c>
      <c r="F281" s="1">
        <v>8</v>
      </c>
      <c r="G281" s="1">
        <v>0</v>
      </c>
      <c r="H281" s="1">
        <v>33</v>
      </c>
      <c r="I281" s="1">
        <v>0</v>
      </c>
      <c r="J281" s="1">
        <v>0</v>
      </c>
      <c r="K281" s="1">
        <v>0</v>
      </c>
      <c r="L281" s="1"/>
      <c r="M281" s="1" t="str">
        <f>IFERROR(CHAR(HEX2DEC(Table1[[#This Row],[D1]])),"…")</f>
        <v>…</v>
      </c>
      <c r="N281" s="1" t="str">
        <f>IFERROR(CHAR(HEX2DEC(Table1[[#This Row],[D2]])),"…")</f>
        <v>…</v>
      </c>
      <c r="O281" s="1" t="str">
        <f>IFERROR(CHAR(HEX2DEC(Table1[[#This Row],[D3]])),"…")</f>
        <v>_x0008_</v>
      </c>
      <c r="P281" s="1" t="str">
        <f>IFERROR(CHAR(HEX2DEC(Table1[[#This Row],[D4]])),"…")</f>
        <v>…</v>
      </c>
      <c r="Q281" s="1" t="str">
        <f>IFERROR(CHAR(HEX2DEC(Table1[[#This Row],[D5]])),"…")</f>
        <v>3</v>
      </c>
      <c r="R281" s="1" t="str">
        <f>IFERROR(CHAR(HEX2DEC(Table1[[#This Row],[D6]])),"…")</f>
        <v>…</v>
      </c>
      <c r="S281" s="1" t="str">
        <f>IFERROR(CHAR(HEX2DEC(Table1[[#This Row],[D7]])),"…")</f>
        <v>…</v>
      </c>
      <c r="T281" s="1" t="str">
        <f>IFERROR(CHAR(HEX2DEC(Table1[[#This Row],[D8]])),"…")</f>
        <v>…</v>
      </c>
    </row>
    <row r="282" spans="1:20" x14ac:dyDescent="0.25">
      <c r="A282" s="1">
        <v>37.195999999999998</v>
      </c>
      <c r="B282" s="1">
        <v>401</v>
      </c>
      <c r="C282" s="1">
        <v>8</v>
      </c>
      <c r="D282" s="1" t="s">
        <v>1</v>
      </c>
      <c r="E282" s="1" t="s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/>
      <c r="M282" s="1" t="str">
        <f>IFERROR(CHAR(HEX2DEC(Table1[[#This Row],[D1]])),"…")</f>
        <v>:</v>
      </c>
      <c r="N282" s="1" t="str">
        <f>IFERROR(CHAR(HEX2DEC(Table1[[#This Row],[D2]])),"…")</f>
        <v>Ï</v>
      </c>
      <c r="O282" s="1" t="str">
        <f>IFERROR(CHAR(HEX2DEC(Table1[[#This Row],[D3]])),"…")</f>
        <v>…</v>
      </c>
      <c r="P282" s="1" t="str">
        <f>IFERROR(CHAR(HEX2DEC(Table1[[#This Row],[D4]])),"…")</f>
        <v>…</v>
      </c>
      <c r="Q282" s="1" t="str">
        <f>IFERROR(CHAR(HEX2DEC(Table1[[#This Row],[D5]])),"…")</f>
        <v>…</v>
      </c>
      <c r="R282" s="1" t="str">
        <f>IFERROR(CHAR(HEX2DEC(Table1[[#This Row],[D6]])),"…")</f>
        <v>…</v>
      </c>
      <c r="S282" s="1" t="str">
        <f>IFERROR(CHAR(HEX2DEC(Table1[[#This Row],[D7]])),"…")</f>
        <v>…</v>
      </c>
      <c r="T282" s="1" t="str">
        <f>IFERROR(CHAR(HEX2DEC(Table1[[#This Row],[D8]])),"…")</f>
        <v>…</v>
      </c>
    </row>
    <row r="283" spans="1:20" x14ac:dyDescent="0.25">
      <c r="A283" s="1">
        <v>37.249000000000002</v>
      </c>
      <c r="B283" s="1">
        <v>400</v>
      </c>
      <c r="C283" s="1">
        <v>8</v>
      </c>
      <c r="D283" s="1">
        <v>0</v>
      </c>
      <c r="E283" s="1">
        <v>0</v>
      </c>
      <c r="F283" s="1">
        <v>8</v>
      </c>
      <c r="G283" s="1">
        <v>0</v>
      </c>
      <c r="H283" s="1">
        <v>33</v>
      </c>
      <c r="I283" s="1">
        <v>0</v>
      </c>
      <c r="J283" s="1">
        <v>0</v>
      </c>
      <c r="K283" s="1">
        <v>0</v>
      </c>
      <c r="L283" s="1"/>
      <c r="M283" s="1" t="str">
        <f>IFERROR(CHAR(HEX2DEC(Table1[[#This Row],[D1]])),"…")</f>
        <v>…</v>
      </c>
      <c r="N283" s="1" t="str">
        <f>IFERROR(CHAR(HEX2DEC(Table1[[#This Row],[D2]])),"…")</f>
        <v>…</v>
      </c>
      <c r="O283" s="1" t="str">
        <f>IFERROR(CHAR(HEX2DEC(Table1[[#This Row],[D3]])),"…")</f>
        <v>_x0008_</v>
      </c>
      <c r="P283" s="1" t="str">
        <f>IFERROR(CHAR(HEX2DEC(Table1[[#This Row],[D4]])),"…")</f>
        <v>…</v>
      </c>
      <c r="Q283" s="1" t="str">
        <f>IFERROR(CHAR(HEX2DEC(Table1[[#This Row],[D5]])),"…")</f>
        <v>3</v>
      </c>
      <c r="R283" s="1" t="str">
        <f>IFERROR(CHAR(HEX2DEC(Table1[[#This Row],[D6]])),"…")</f>
        <v>…</v>
      </c>
      <c r="S283" s="1" t="str">
        <f>IFERROR(CHAR(HEX2DEC(Table1[[#This Row],[D7]])),"…")</f>
        <v>…</v>
      </c>
      <c r="T283" s="1" t="str">
        <f>IFERROR(CHAR(HEX2DEC(Table1[[#This Row],[D8]])),"…")</f>
        <v>…</v>
      </c>
    </row>
    <row r="284" spans="1:20" x14ac:dyDescent="0.25">
      <c r="A284" s="1">
        <v>37.302</v>
      </c>
      <c r="B284" s="1">
        <v>401</v>
      </c>
      <c r="C284" s="1">
        <v>8</v>
      </c>
      <c r="D284" s="1" t="s">
        <v>1</v>
      </c>
      <c r="E284" s="1" t="s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/>
      <c r="M284" s="1" t="str">
        <f>IFERROR(CHAR(HEX2DEC(Table1[[#This Row],[D1]])),"…")</f>
        <v>:</v>
      </c>
      <c r="N284" s="1" t="str">
        <f>IFERROR(CHAR(HEX2DEC(Table1[[#This Row],[D2]])),"…")</f>
        <v>Ï</v>
      </c>
      <c r="O284" s="1" t="str">
        <f>IFERROR(CHAR(HEX2DEC(Table1[[#This Row],[D3]])),"…")</f>
        <v>…</v>
      </c>
      <c r="P284" s="1" t="str">
        <f>IFERROR(CHAR(HEX2DEC(Table1[[#This Row],[D4]])),"…")</f>
        <v>…</v>
      </c>
      <c r="Q284" s="1" t="str">
        <f>IFERROR(CHAR(HEX2DEC(Table1[[#This Row],[D5]])),"…")</f>
        <v>…</v>
      </c>
      <c r="R284" s="1" t="str">
        <f>IFERROR(CHAR(HEX2DEC(Table1[[#This Row],[D6]])),"…")</f>
        <v>…</v>
      </c>
      <c r="S284" s="1" t="str">
        <f>IFERROR(CHAR(HEX2DEC(Table1[[#This Row],[D7]])),"…")</f>
        <v>…</v>
      </c>
      <c r="T284" s="1" t="str">
        <f>IFERROR(CHAR(HEX2DEC(Table1[[#This Row],[D8]])),"…")</f>
        <v>…</v>
      </c>
    </row>
    <row r="285" spans="1:20" x14ac:dyDescent="0.25">
      <c r="A285" s="1">
        <v>37.354999999999997</v>
      </c>
      <c r="B285" s="1">
        <v>400</v>
      </c>
      <c r="C285" s="1">
        <v>8</v>
      </c>
      <c r="D285" s="1">
        <v>0</v>
      </c>
      <c r="E285" s="1">
        <v>0</v>
      </c>
      <c r="F285" s="1">
        <v>8</v>
      </c>
      <c r="G285" s="1">
        <v>0</v>
      </c>
      <c r="H285" s="1">
        <v>33</v>
      </c>
      <c r="I285" s="1">
        <v>0</v>
      </c>
      <c r="J285" s="1">
        <v>0</v>
      </c>
      <c r="K285" s="1">
        <v>0</v>
      </c>
      <c r="L285" s="1"/>
      <c r="M285" s="1" t="str">
        <f>IFERROR(CHAR(HEX2DEC(Table1[[#This Row],[D1]])),"…")</f>
        <v>…</v>
      </c>
      <c r="N285" s="1" t="str">
        <f>IFERROR(CHAR(HEX2DEC(Table1[[#This Row],[D2]])),"…")</f>
        <v>…</v>
      </c>
      <c r="O285" s="1" t="str">
        <f>IFERROR(CHAR(HEX2DEC(Table1[[#This Row],[D3]])),"…")</f>
        <v>_x0008_</v>
      </c>
      <c r="P285" s="1" t="str">
        <f>IFERROR(CHAR(HEX2DEC(Table1[[#This Row],[D4]])),"…")</f>
        <v>…</v>
      </c>
      <c r="Q285" s="1" t="str">
        <f>IFERROR(CHAR(HEX2DEC(Table1[[#This Row],[D5]])),"…")</f>
        <v>3</v>
      </c>
      <c r="R285" s="1" t="str">
        <f>IFERROR(CHAR(HEX2DEC(Table1[[#This Row],[D6]])),"…")</f>
        <v>…</v>
      </c>
      <c r="S285" s="1" t="str">
        <f>IFERROR(CHAR(HEX2DEC(Table1[[#This Row],[D7]])),"…")</f>
        <v>…</v>
      </c>
      <c r="T285" s="1" t="str">
        <f>IFERROR(CHAR(HEX2DEC(Table1[[#This Row],[D8]])),"…")</f>
        <v>…</v>
      </c>
    </row>
    <row r="286" spans="1:20" x14ac:dyDescent="0.25">
      <c r="A286" s="1">
        <v>37.408000000000001</v>
      </c>
      <c r="B286" s="1">
        <v>401</v>
      </c>
      <c r="C286" s="1">
        <v>8</v>
      </c>
      <c r="D286" s="1" t="s">
        <v>1</v>
      </c>
      <c r="E286" s="1" t="s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/>
      <c r="M286" s="1" t="str">
        <f>IFERROR(CHAR(HEX2DEC(Table1[[#This Row],[D1]])),"…")</f>
        <v>:</v>
      </c>
      <c r="N286" s="1" t="str">
        <f>IFERROR(CHAR(HEX2DEC(Table1[[#This Row],[D2]])),"…")</f>
        <v>Ï</v>
      </c>
      <c r="O286" s="1" t="str">
        <f>IFERROR(CHAR(HEX2DEC(Table1[[#This Row],[D3]])),"…")</f>
        <v>…</v>
      </c>
      <c r="P286" s="1" t="str">
        <f>IFERROR(CHAR(HEX2DEC(Table1[[#This Row],[D4]])),"…")</f>
        <v>…</v>
      </c>
      <c r="Q286" s="1" t="str">
        <f>IFERROR(CHAR(HEX2DEC(Table1[[#This Row],[D5]])),"…")</f>
        <v>…</v>
      </c>
      <c r="R286" s="1" t="str">
        <f>IFERROR(CHAR(HEX2DEC(Table1[[#This Row],[D6]])),"…")</f>
        <v>…</v>
      </c>
      <c r="S286" s="1" t="str">
        <f>IFERROR(CHAR(HEX2DEC(Table1[[#This Row],[D7]])),"…")</f>
        <v>…</v>
      </c>
      <c r="T286" s="1" t="str">
        <f>IFERROR(CHAR(HEX2DEC(Table1[[#This Row],[D8]])),"…")</f>
        <v>…</v>
      </c>
    </row>
    <row r="287" spans="1:20" x14ac:dyDescent="0.25">
      <c r="A287" s="1">
        <v>37.462000000000003</v>
      </c>
      <c r="B287" s="1">
        <v>400</v>
      </c>
      <c r="C287" s="1">
        <v>8</v>
      </c>
      <c r="D287" s="1">
        <v>0</v>
      </c>
      <c r="E287" s="1">
        <v>0</v>
      </c>
      <c r="F287" s="1">
        <v>8</v>
      </c>
      <c r="G287" s="1">
        <v>0</v>
      </c>
      <c r="H287" s="1">
        <v>33</v>
      </c>
      <c r="I287" s="1">
        <v>0</v>
      </c>
      <c r="J287" s="1">
        <v>0</v>
      </c>
      <c r="K287" s="1">
        <v>0</v>
      </c>
      <c r="L287" s="1"/>
      <c r="M287" s="1" t="str">
        <f>IFERROR(CHAR(HEX2DEC(Table1[[#This Row],[D1]])),"…")</f>
        <v>…</v>
      </c>
      <c r="N287" s="1" t="str">
        <f>IFERROR(CHAR(HEX2DEC(Table1[[#This Row],[D2]])),"…")</f>
        <v>…</v>
      </c>
      <c r="O287" s="1" t="str">
        <f>IFERROR(CHAR(HEX2DEC(Table1[[#This Row],[D3]])),"…")</f>
        <v>_x0008_</v>
      </c>
      <c r="P287" s="1" t="str">
        <f>IFERROR(CHAR(HEX2DEC(Table1[[#This Row],[D4]])),"…")</f>
        <v>…</v>
      </c>
      <c r="Q287" s="1" t="str">
        <f>IFERROR(CHAR(HEX2DEC(Table1[[#This Row],[D5]])),"…")</f>
        <v>3</v>
      </c>
      <c r="R287" s="1" t="str">
        <f>IFERROR(CHAR(HEX2DEC(Table1[[#This Row],[D6]])),"…")</f>
        <v>…</v>
      </c>
      <c r="S287" s="1" t="str">
        <f>IFERROR(CHAR(HEX2DEC(Table1[[#This Row],[D7]])),"…")</f>
        <v>…</v>
      </c>
      <c r="T287" s="1" t="str">
        <f>IFERROR(CHAR(HEX2DEC(Table1[[#This Row],[D8]])),"…")</f>
        <v>…</v>
      </c>
    </row>
    <row r="288" spans="1:20" x14ac:dyDescent="0.25">
      <c r="A288" s="1">
        <v>37.515000000000001</v>
      </c>
      <c r="B288" s="1">
        <v>401</v>
      </c>
      <c r="C288" s="1">
        <v>8</v>
      </c>
      <c r="D288" s="1" t="s">
        <v>1</v>
      </c>
      <c r="E288" s="1" t="s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/>
      <c r="M288" s="1" t="str">
        <f>IFERROR(CHAR(HEX2DEC(Table1[[#This Row],[D1]])),"…")</f>
        <v>:</v>
      </c>
      <c r="N288" s="1" t="str">
        <f>IFERROR(CHAR(HEX2DEC(Table1[[#This Row],[D2]])),"…")</f>
        <v>Ï</v>
      </c>
      <c r="O288" s="1" t="str">
        <f>IFERROR(CHAR(HEX2DEC(Table1[[#This Row],[D3]])),"…")</f>
        <v>…</v>
      </c>
      <c r="P288" s="1" t="str">
        <f>IFERROR(CHAR(HEX2DEC(Table1[[#This Row],[D4]])),"…")</f>
        <v>…</v>
      </c>
      <c r="Q288" s="1" t="str">
        <f>IFERROR(CHAR(HEX2DEC(Table1[[#This Row],[D5]])),"…")</f>
        <v>…</v>
      </c>
      <c r="R288" s="1" t="str">
        <f>IFERROR(CHAR(HEX2DEC(Table1[[#This Row],[D6]])),"…")</f>
        <v>…</v>
      </c>
      <c r="S288" s="1" t="str">
        <f>IFERROR(CHAR(HEX2DEC(Table1[[#This Row],[D7]])),"…")</f>
        <v>…</v>
      </c>
      <c r="T288" s="1" t="str">
        <f>IFERROR(CHAR(HEX2DEC(Table1[[#This Row],[D8]])),"…")</f>
        <v>…</v>
      </c>
    </row>
    <row r="289" spans="1:20" x14ac:dyDescent="0.25">
      <c r="A289" s="1">
        <v>37.567999999999998</v>
      </c>
      <c r="B289" s="1">
        <v>400</v>
      </c>
      <c r="C289" s="1">
        <v>8</v>
      </c>
      <c r="D289" s="1">
        <v>0</v>
      </c>
      <c r="E289" s="1">
        <v>0</v>
      </c>
      <c r="F289" s="1">
        <v>8</v>
      </c>
      <c r="G289" s="1">
        <v>0</v>
      </c>
      <c r="H289" s="1">
        <v>33</v>
      </c>
      <c r="I289" s="1">
        <v>0</v>
      </c>
      <c r="J289" s="1">
        <v>0</v>
      </c>
      <c r="K289" s="1">
        <v>0</v>
      </c>
      <c r="L289" s="1"/>
      <c r="M289" s="1" t="str">
        <f>IFERROR(CHAR(HEX2DEC(Table1[[#This Row],[D1]])),"…")</f>
        <v>…</v>
      </c>
      <c r="N289" s="1" t="str">
        <f>IFERROR(CHAR(HEX2DEC(Table1[[#This Row],[D2]])),"…")</f>
        <v>…</v>
      </c>
      <c r="O289" s="1" t="str">
        <f>IFERROR(CHAR(HEX2DEC(Table1[[#This Row],[D3]])),"…")</f>
        <v>_x0008_</v>
      </c>
      <c r="P289" s="1" t="str">
        <f>IFERROR(CHAR(HEX2DEC(Table1[[#This Row],[D4]])),"…")</f>
        <v>…</v>
      </c>
      <c r="Q289" s="1" t="str">
        <f>IFERROR(CHAR(HEX2DEC(Table1[[#This Row],[D5]])),"…")</f>
        <v>3</v>
      </c>
      <c r="R289" s="1" t="str">
        <f>IFERROR(CHAR(HEX2DEC(Table1[[#This Row],[D6]])),"…")</f>
        <v>…</v>
      </c>
      <c r="S289" s="1" t="str">
        <f>IFERROR(CHAR(HEX2DEC(Table1[[#This Row],[D7]])),"…")</f>
        <v>…</v>
      </c>
      <c r="T289" s="1" t="str">
        <f>IFERROR(CHAR(HEX2DEC(Table1[[#This Row],[D8]])),"…")</f>
        <v>…</v>
      </c>
    </row>
    <row r="290" spans="1:20" x14ac:dyDescent="0.25">
      <c r="A290" s="1">
        <v>37.619999999999997</v>
      </c>
      <c r="B290" s="1">
        <v>401</v>
      </c>
      <c r="C290" s="1">
        <v>8</v>
      </c>
      <c r="D290" s="1" t="s">
        <v>1</v>
      </c>
      <c r="E290" s="1" t="s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/>
      <c r="M290" s="1" t="str">
        <f>IFERROR(CHAR(HEX2DEC(Table1[[#This Row],[D1]])),"…")</f>
        <v>:</v>
      </c>
      <c r="N290" s="1" t="str">
        <f>IFERROR(CHAR(HEX2DEC(Table1[[#This Row],[D2]])),"…")</f>
        <v>Ï</v>
      </c>
      <c r="O290" s="1" t="str">
        <f>IFERROR(CHAR(HEX2DEC(Table1[[#This Row],[D3]])),"…")</f>
        <v>…</v>
      </c>
      <c r="P290" s="1" t="str">
        <f>IFERROR(CHAR(HEX2DEC(Table1[[#This Row],[D4]])),"…")</f>
        <v>…</v>
      </c>
      <c r="Q290" s="1" t="str">
        <f>IFERROR(CHAR(HEX2DEC(Table1[[#This Row],[D5]])),"…")</f>
        <v>…</v>
      </c>
      <c r="R290" s="1" t="str">
        <f>IFERROR(CHAR(HEX2DEC(Table1[[#This Row],[D6]])),"…")</f>
        <v>…</v>
      </c>
      <c r="S290" s="1" t="str">
        <f>IFERROR(CHAR(HEX2DEC(Table1[[#This Row],[D7]])),"…")</f>
        <v>…</v>
      </c>
      <c r="T290" s="1" t="str">
        <f>IFERROR(CHAR(HEX2DEC(Table1[[#This Row],[D8]])),"…")</f>
        <v>…</v>
      </c>
    </row>
    <row r="291" spans="1:20" x14ac:dyDescent="0.25">
      <c r="A291" s="1">
        <v>37.673000000000002</v>
      </c>
      <c r="B291" s="1">
        <v>400</v>
      </c>
      <c r="C291" s="1">
        <v>8</v>
      </c>
      <c r="D291" s="1">
        <v>0</v>
      </c>
      <c r="E291" s="1">
        <v>0</v>
      </c>
      <c r="F291" s="1">
        <v>8</v>
      </c>
      <c r="G291" s="1">
        <v>0</v>
      </c>
      <c r="H291" s="1">
        <v>33</v>
      </c>
      <c r="I291" s="1">
        <v>0</v>
      </c>
      <c r="J291" s="1">
        <v>0</v>
      </c>
      <c r="K291" s="1">
        <v>0</v>
      </c>
      <c r="L291" s="1"/>
      <c r="M291" s="1" t="str">
        <f>IFERROR(CHAR(HEX2DEC(Table1[[#This Row],[D1]])),"…")</f>
        <v>…</v>
      </c>
      <c r="N291" s="1" t="str">
        <f>IFERROR(CHAR(HEX2DEC(Table1[[#This Row],[D2]])),"…")</f>
        <v>…</v>
      </c>
      <c r="O291" s="1" t="str">
        <f>IFERROR(CHAR(HEX2DEC(Table1[[#This Row],[D3]])),"…")</f>
        <v>_x0008_</v>
      </c>
      <c r="P291" s="1" t="str">
        <f>IFERROR(CHAR(HEX2DEC(Table1[[#This Row],[D4]])),"…")</f>
        <v>…</v>
      </c>
      <c r="Q291" s="1" t="str">
        <f>IFERROR(CHAR(HEX2DEC(Table1[[#This Row],[D5]])),"…")</f>
        <v>3</v>
      </c>
      <c r="R291" s="1" t="str">
        <f>IFERROR(CHAR(HEX2DEC(Table1[[#This Row],[D6]])),"…")</f>
        <v>…</v>
      </c>
      <c r="S291" s="1" t="str">
        <f>IFERROR(CHAR(HEX2DEC(Table1[[#This Row],[D7]])),"…")</f>
        <v>…</v>
      </c>
      <c r="T291" s="1" t="str">
        <f>IFERROR(CHAR(HEX2DEC(Table1[[#This Row],[D8]])),"…")</f>
        <v>…</v>
      </c>
    </row>
    <row r="292" spans="1:20" x14ac:dyDescent="0.25">
      <c r="A292" s="1">
        <v>37.726999999999997</v>
      </c>
      <c r="B292" s="1">
        <v>401</v>
      </c>
      <c r="C292" s="1">
        <v>8</v>
      </c>
      <c r="D292" s="1" t="s">
        <v>1</v>
      </c>
      <c r="E292" s="1" t="s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/>
      <c r="M292" s="1" t="str">
        <f>IFERROR(CHAR(HEX2DEC(Table1[[#This Row],[D1]])),"…")</f>
        <v>:</v>
      </c>
      <c r="N292" s="1" t="str">
        <f>IFERROR(CHAR(HEX2DEC(Table1[[#This Row],[D2]])),"…")</f>
        <v>Ï</v>
      </c>
      <c r="O292" s="1" t="str">
        <f>IFERROR(CHAR(HEX2DEC(Table1[[#This Row],[D3]])),"…")</f>
        <v>…</v>
      </c>
      <c r="P292" s="1" t="str">
        <f>IFERROR(CHAR(HEX2DEC(Table1[[#This Row],[D4]])),"…")</f>
        <v>…</v>
      </c>
      <c r="Q292" s="1" t="str">
        <f>IFERROR(CHAR(HEX2DEC(Table1[[#This Row],[D5]])),"…")</f>
        <v>…</v>
      </c>
      <c r="R292" s="1" t="str">
        <f>IFERROR(CHAR(HEX2DEC(Table1[[#This Row],[D6]])),"…")</f>
        <v>…</v>
      </c>
      <c r="S292" s="1" t="str">
        <f>IFERROR(CHAR(HEX2DEC(Table1[[#This Row],[D7]])),"…")</f>
        <v>…</v>
      </c>
      <c r="T292" s="1" t="str">
        <f>IFERROR(CHAR(HEX2DEC(Table1[[#This Row],[D8]])),"…")</f>
        <v>…</v>
      </c>
    </row>
    <row r="293" spans="1:20" x14ac:dyDescent="0.25">
      <c r="A293" s="1">
        <v>37.78</v>
      </c>
      <c r="B293" s="1">
        <v>400</v>
      </c>
      <c r="C293" s="1">
        <v>8</v>
      </c>
      <c r="D293" s="1">
        <v>0</v>
      </c>
      <c r="E293" s="1">
        <v>0</v>
      </c>
      <c r="F293" s="1">
        <v>8</v>
      </c>
      <c r="G293" s="1">
        <v>0</v>
      </c>
      <c r="H293" s="1">
        <v>33</v>
      </c>
      <c r="I293" s="1">
        <v>0</v>
      </c>
      <c r="J293" s="1">
        <v>0</v>
      </c>
      <c r="K293" s="1">
        <v>0</v>
      </c>
      <c r="L293" s="1"/>
      <c r="M293" s="1" t="str">
        <f>IFERROR(CHAR(HEX2DEC(Table1[[#This Row],[D1]])),"…")</f>
        <v>…</v>
      </c>
      <c r="N293" s="1" t="str">
        <f>IFERROR(CHAR(HEX2DEC(Table1[[#This Row],[D2]])),"…")</f>
        <v>…</v>
      </c>
      <c r="O293" s="1" t="str">
        <f>IFERROR(CHAR(HEX2DEC(Table1[[#This Row],[D3]])),"…")</f>
        <v>_x0008_</v>
      </c>
      <c r="P293" s="1" t="str">
        <f>IFERROR(CHAR(HEX2DEC(Table1[[#This Row],[D4]])),"…")</f>
        <v>…</v>
      </c>
      <c r="Q293" s="1" t="str">
        <f>IFERROR(CHAR(HEX2DEC(Table1[[#This Row],[D5]])),"…")</f>
        <v>3</v>
      </c>
      <c r="R293" s="1" t="str">
        <f>IFERROR(CHAR(HEX2DEC(Table1[[#This Row],[D6]])),"…")</f>
        <v>…</v>
      </c>
      <c r="S293" s="1" t="str">
        <f>IFERROR(CHAR(HEX2DEC(Table1[[#This Row],[D7]])),"…")</f>
        <v>…</v>
      </c>
      <c r="T293" s="1" t="str">
        <f>IFERROR(CHAR(HEX2DEC(Table1[[#This Row],[D8]])),"…")</f>
        <v>…</v>
      </c>
    </row>
    <row r="294" spans="1:20" x14ac:dyDescent="0.25">
      <c r="A294" s="1">
        <v>37.832999999999998</v>
      </c>
      <c r="B294" s="1">
        <v>401</v>
      </c>
      <c r="C294" s="1">
        <v>8</v>
      </c>
      <c r="D294" s="1" t="s">
        <v>1</v>
      </c>
      <c r="E294" s="1" t="s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/>
      <c r="M294" s="1" t="str">
        <f>IFERROR(CHAR(HEX2DEC(Table1[[#This Row],[D1]])),"…")</f>
        <v>:</v>
      </c>
      <c r="N294" s="1" t="str">
        <f>IFERROR(CHAR(HEX2DEC(Table1[[#This Row],[D2]])),"…")</f>
        <v>Ï</v>
      </c>
      <c r="O294" s="1" t="str">
        <f>IFERROR(CHAR(HEX2DEC(Table1[[#This Row],[D3]])),"…")</f>
        <v>…</v>
      </c>
      <c r="P294" s="1" t="str">
        <f>IFERROR(CHAR(HEX2DEC(Table1[[#This Row],[D4]])),"…")</f>
        <v>…</v>
      </c>
      <c r="Q294" s="1" t="str">
        <f>IFERROR(CHAR(HEX2DEC(Table1[[#This Row],[D5]])),"…")</f>
        <v>…</v>
      </c>
      <c r="R294" s="1" t="str">
        <f>IFERROR(CHAR(HEX2DEC(Table1[[#This Row],[D6]])),"…")</f>
        <v>…</v>
      </c>
      <c r="S294" s="1" t="str">
        <f>IFERROR(CHAR(HEX2DEC(Table1[[#This Row],[D7]])),"…")</f>
        <v>…</v>
      </c>
      <c r="T294" s="1" t="str">
        <f>IFERROR(CHAR(HEX2DEC(Table1[[#This Row],[D8]])),"…")</f>
        <v>…</v>
      </c>
    </row>
    <row r="295" spans="1:20" x14ac:dyDescent="0.25">
      <c r="A295" s="1">
        <v>37.886000000000003</v>
      </c>
      <c r="B295" s="1">
        <v>400</v>
      </c>
      <c r="C295" s="1">
        <v>8</v>
      </c>
      <c r="D295" s="1">
        <v>0</v>
      </c>
      <c r="E295" s="1">
        <v>0</v>
      </c>
      <c r="F295" s="1">
        <v>8</v>
      </c>
      <c r="G295" s="1">
        <v>0</v>
      </c>
      <c r="H295" s="1">
        <v>33</v>
      </c>
      <c r="I295" s="1">
        <v>0</v>
      </c>
      <c r="J295" s="1">
        <v>0</v>
      </c>
      <c r="K295" s="1">
        <v>0</v>
      </c>
      <c r="L295" s="1"/>
      <c r="M295" s="1" t="str">
        <f>IFERROR(CHAR(HEX2DEC(Table1[[#This Row],[D1]])),"…")</f>
        <v>…</v>
      </c>
      <c r="N295" s="1" t="str">
        <f>IFERROR(CHAR(HEX2DEC(Table1[[#This Row],[D2]])),"…")</f>
        <v>…</v>
      </c>
      <c r="O295" s="1" t="str">
        <f>IFERROR(CHAR(HEX2DEC(Table1[[#This Row],[D3]])),"…")</f>
        <v>_x0008_</v>
      </c>
      <c r="P295" s="1" t="str">
        <f>IFERROR(CHAR(HEX2DEC(Table1[[#This Row],[D4]])),"…")</f>
        <v>…</v>
      </c>
      <c r="Q295" s="1" t="str">
        <f>IFERROR(CHAR(HEX2DEC(Table1[[#This Row],[D5]])),"…")</f>
        <v>3</v>
      </c>
      <c r="R295" s="1" t="str">
        <f>IFERROR(CHAR(HEX2DEC(Table1[[#This Row],[D6]])),"…")</f>
        <v>…</v>
      </c>
      <c r="S295" s="1" t="str">
        <f>IFERROR(CHAR(HEX2DEC(Table1[[#This Row],[D7]])),"…")</f>
        <v>…</v>
      </c>
      <c r="T295" s="1" t="str">
        <f>IFERROR(CHAR(HEX2DEC(Table1[[#This Row],[D8]])),"…")</f>
        <v>…</v>
      </c>
    </row>
    <row r="296" spans="1:20" x14ac:dyDescent="0.25">
      <c r="A296" s="1">
        <v>37.939</v>
      </c>
      <c r="B296" s="1">
        <v>401</v>
      </c>
      <c r="C296" s="1">
        <v>8</v>
      </c>
      <c r="D296" s="1" t="s">
        <v>1</v>
      </c>
      <c r="E296" s="1" t="s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/>
      <c r="M296" s="1" t="str">
        <f>IFERROR(CHAR(HEX2DEC(Table1[[#This Row],[D1]])),"…")</f>
        <v>:</v>
      </c>
      <c r="N296" s="1" t="str">
        <f>IFERROR(CHAR(HEX2DEC(Table1[[#This Row],[D2]])),"…")</f>
        <v>Ï</v>
      </c>
      <c r="O296" s="1" t="str">
        <f>IFERROR(CHAR(HEX2DEC(Table1[[#This Row],[D3]])),"…")</f>
        <v>…</v>
      </c>
      <c r="P296" s="1" t="str">
        <f>IFERROR(CHAR(HEX2DEC(Table1[[#This Row],[D4]])),"…")</f>
        <v>…</v>
      </c>
      <c r="Q296" s="1" t="str">
        <f>IFERROR(CHAR(HEX2DEC(Table1[[#This Row],[D5]])),"…")</f>
        <v>…</v>
      </c>
      <c r="R296" s="1" t="str">
        <f>IFERROR(CHAR(HEX2DEC(Table1[[#This Row],[D6]])),"…")</f>
        <v>…</v>
      </c>
      <c r="S296" s="1" t="str">
        <f>IFERROR(CHAR(HEX2DEC(Table1[[#This Row],[D7]])),"…")</f>
        <v>…</v>
      </c>
      <c r="T296" s="1" t="str">
        <f>IFERROR(CHAR(HEX2DEC(Table1[[#This Row],[D8]])),"…")</f>
        <v>…</v>
      </c>
    </row>
    <row r="297" spans="1:20" x14ac:dyDescent="0.25">
      <c r="A297" s="1">
        <v>37.991999999999997</v>
      </c>
      <c r="B297" s="1">
        <v>400</v>
      </c>
      <c r="C297" s="1">
        <v>8</v>
      </c>
      <c r="D297" s="1">
        <v>0</v>
      </c>
      <c r="E297" s="1">
        <v>0</v>
      </c>
      <c r="F297" s="1">
        <v>8</v>
      </c>
      <c r="G297" s="1">
        <v>0</v>
      </c>
      <c r="H297" s="1">
        <v>33</v>
      </c>
      <c r="I297" s="1">
        <v>0</v>
      </c>
      <c r="J297" s="1">
        <v>0</v>
      </c>
      <c r="K297" s="1">
        <v>0</v>
      </c>
      <c r="L297" s="1"/>
      <c r="M297" s="1" t="str">
        <f>IFERROR(CHAR(HEX2DEC(Table1[[#This Row],[D1]])),"…")</f>
        <v>…</v>
      </c>
      <c r="N297" s="1" t="str">
        <f>IFERROR(CHAR(HEX2DEC(Table1[[#This Row],[D2]])),"…")</f>
        <v>…</v>
      </c>
      <c r="O297" s="1" t="str">
        <f>IFERROR(CHAR(HEX2DEC(Table1[[#This Row],[D3]])),"…")</f>
        <v>_x0008_</v>
      </c>
      <c r="P297" s="1" t="str">
        <f>IFERROR(CHAR(HEX2DEC(Table1[[#This Row],[D4]])),"…")</f>
        <v>…</v>
      </c>
      <c r="Q297" s="1" t="str">
        <f>IFERROR(CHAR(HEX2DEC(Table1[[#This Row],[D5]])),"…")</f>
        <v>3</v>
      </c>
      <c r="R297" s="1" t="str">
        <f>IFERROR(CHAR(HEX2DEC(Table1[[#This Row],[D6]])),"…")</f>
        <v>…</v>
      </c>
      <c r="S297" s="1" t="str">
        <f>IFERROR(CHAR(HEX2DEC(Table1[[#This Row],[D7]])),"…")</f>
        <v>…</v>
      </c>
      <c r="T297" s="1" t="str">
        <f>IFERROR(CHAR(HEX2DEC(Table1[[#This Row],[D8]])),"…")</f>
        <v>…</v>
      </c>
    </row>
    <row r="298" spans="1:20" x14ac:dyDescent="0.25">
      <c r="A298" s="1">
        <v>38.045000000000002</v>
      </c>
      <c r="B298" s="1">
        <v>401</v>
      </c>
      <c r="C298" s="1">
        <v>8</v>
      </c>
      <c r="D298" s="1" t="s">
        <v>1</v>
      </c>
      <c r="E298" s="1" t="s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/>
      <c r="M298" s="1" t="str">
        <f>IFERROR(CHAR(HEX2DEC(Table1[[#This Row],[D1]])),"…")</f>
        <v>:</v>
      </c>
      <c r="N298" s="1" t="str">
        <f>IFERROR(CHAR(HEX2DEC(Table1[[#This Row],[D2]])),"…")</f>
        <v>Ï</v>
      </c>
      <c r="O298" s="1" t="str">
        <f>IFERROR(CHAR(HEX2DEC(Table1[[#This Row],[D3]])),"…")</f>
        <v>…</v>
      </c>
      <c r="P298" s="1" t="str">
        <f>IFERROR(CHAR(HEX2DEC(Table1[[#This Row],[D4]])),"…")</f>
        <v>…</v>
      </c>
      <c r="Q298" s="1" t="str">
        <f>IFERROR(CHAR(HEX2DEC(Table1[[#This Row],[D5]])),"…")</f>
        <v>…</v>
      </c>
      <c r="R298" s="1" t="str">
        <f>IFERROR(CHAR(HEX2DEC(Table1[[#This Row],[D6]])),"…")</f>
        <v>…</v>
      </c>
      <c r="S298" s="1" t="str">
        <f>IFERROR(CHAR(HEX2DEC(Table1[[#This Row],[D7]])),"…")</f>
        <v>…</v>
      </c>
      <c r="T298" s="1" t="str">
        <f>IFERROR(CHAR(HEX2DEC(Table1[[#This Row],[D8]])),"…")</f>
        <v>…</v>
      </c>
    </row>
    <row r="299" spans="1:20" x14ac:dyDescent="0.25">
      <c r="A299" s="1">
        <v>38.097999999999999</v>
      </c>
      <c r="B299" s="1">
        <v>400</v>
      </c>
      <c r="C299" s="1">
        <v>8</v>
      </c>
      <c r="D299" s="1">
        <v>0</v>
      </c>
      <c r="E299" s="1">
        <v>0</v>
      </c>
      <c r="F299" s="1">
        <v>8</v>
      </c>
      <c r="G299" s="1">
        <v>0</v>
      </c>
      <c r="H299" s="1">
        <v>33</v>
      </c>
      <c r="I299" s="1">
        <v>0</v>
      </c>
      <c r="J299" s="1">
        <v>0</v>
      </c>
      <c r="K299" s="1">
        <v>0</v>
      </c>
      <c r="L299" s="1"/>
      <c r="M299" s="1" t="str">
        <f>IFERROR(CHAR(HEX2DEC(Table1[[#This Row],[D1]])),"…")</f>
        <v>…</v>
      </c>
      <c r="N299" s="1" t="str">
        <f>IFERROR(CHAR(HEX2DEC(Table1[[#This Row],[D2]])),"…")</f>
        <v>…</v>
      </c>
      <c r="O299" s="1" t="str">
        <f>IFERROR(CHAR(HEX2DEC(Table1[[#This Row],[D3]])),"…")</f>
        <v>_x0008_</v>
      </c>
      <c r="P299" s="1" t="str">
        <f>IFERROR(CHAR(HEX2DEC(Table1[[#This Row],[D4]])),"…")</f>
        <v>…</v>
      </c>
      <c r="Q299" s="1" t="str">
        <f>IFERROR(CHAR(HEX2DEC(Table1[[#This Row],[D5]])),"…")</f>
        <v>3</v>
      </c>
      <c r="R299" s="1" t="str">
        <f>IFERROR(CHAR(HEX2DEC(Table1[[#This Row],[D6]])),"…")</f>
        <v>…</v>
      </c>
      <c r="S299" s="1" t="str">
        <f>IFERROR(CHAR(HEX2DEC(Table1[[#This Row],[D7]])),"…")</f>
        <v>…</v>
      </c>
      <c r="T299" s="1" t="str">
        <f>IFERROR(CHAR(HEX2DEC(Table1[[#This Row],[D8]])),"…")</f>
        <v>…</v>
      </c>
    </row>
    <row r="300" spans="1:20" x14ac:dyDescent="0.25">
      <c r="A300" s="1">
        <v>38.152000000000001</v>
      </c>
      <c r="B300" s="1">
        <v>401</v>
      </c>
      <c r="C300" s="1">
        <v>8</v>
      </c>
      <c r="D300" s="1" t="s">
        <v>1</v>
      </c>
      <c r="E300" s="1" t="s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/>
      <c r="M300" s="1" t="str">
        <f>IFERROR(CHAR(HEX2DEC(Table1[[#This Row],[D1]])),"…")</f>
        <v>:</v>
      </c>
      <c r="N300" s="1" t="str">
        <f>IFERROR(CHAR(HEX2DEC(Table1[[#This Row],[D2]])),"…")</f>
        <v>Ï</v>
      </c>
      <c r="O300" s="1" t="str">
        <f>IFERROR(CHAR(HEX2DEC(Table1[[#This Row],[D3]])),"…")</f>
        <v>…</v>
      </c>
      <c r="P300" s="1" t="str">
        <f>IFERROR(CHAR(HEX2DEC(Table1[[#This Row],[D4]])),"…")</f>
        <v>…</v>
      </c>
      <c r="Q300" s="1" t="str">
        <f>IFERROR(CHAR(HEX2DEC(Table1[[#This Row],[D5]])),"…")</f>
        <v>…</v>
      </c>
      <c r="R300" s="1" t="str">
        <f>IFERROR(CHAR(HEX2DEC(Table1[[#This Row],[D6]])),"…")</f>
        <v>…</v>
      </c>
      <c r="S300" s="1" t="str">
        <f>IFERROR(CHAR(HEX2DEC(Table1[[#This Row],[D7]])),"…")</f>
        <v>…</v>
      </c>
      <c r="T300" s="1" t="str">
        <f>IFERROR(CHAR(HEX2DEC(Table1[[#This Row],[D8]])),"…")</f>
        <v>…</v>
      </c>
    </row>
    <row r="301" spans="1:20" x14ac:dyDescent="0.25">
      <c r="A301" s="1">
        <v>38.204999999999998</v>
      </c>
      <c r="B301" s="1">
        <v>400</v>
      </c>
      <c r="C301" s="1">
        <v>8</v>
      </c>
      <c r="D301" s="1">
        <v>0</v>
      </c>
      <c r="E301" s="1">
        <v>0</v>
      </c>
      <c r="F301" s="1">
        <v>8</v>
      </c>
      <c r="G301" s="1">
        <v>0</v>
      </c>
      <c r="H301" s="1">
        <v>33</v>
      </c>
      <c r="I301" s="1">
        <v>0</v>
      </c>
      <c r="J301" s="1">
        <v>0</v>
      </c>
      <c r="K301" s="1">
        <v>0</v>
      </c>
      <c r="L301" s="1"/>
      <c r="M301" s="1" t="str">
        <f>IFERROR(CHAR(HEX2DEC(Table1[[#This Row],[D1]])),"…")</f>
        <v>…</v>
      </c>
      <c r="N301" s="1" t="str">
        <f>IFERROR(CHAR(HEX2DEC(Table1[[#This Row],[D2]])),"…")</f>
        <v>…</v>
      </c>
      <c r="O301" s="1" t="str">
        <f>IFERROR(CHAR(HEX2DEC(Table1[[#This Row],[D3]])),"…")</f>
        <v>_x0008_</v>
      </c>
      <c r="P301" s="1" t="str">
        <f>IFERROR(CHAR(HEX2DEC(Table1[[#This Row],[D4]])),"…")</f>
        <v>…</v>
      </c>
      <c r="Q301" s="1" t="str">
        <f>IFERROR(CHAR(HEX2DEC(Table1[[#This Row],[D5]])),"…")</f>
        <v>3</v>
      </c>
      <c r="R301" s="1" t="str">
        <f>IFERROR(CHAR(HEX2DEC(Table1[[#This Row],[D6]])),"…")</f>
        <v>…</v>
      </c>
      <c r="S301" s="1" t="str">
        <f>IFERROR(CHAR(HEX2DEC(Table1[[#This Row],[D7]])),"…")</f>
        <v>…</v>
      </c>
      <c r="T301" s="1" t="str">
        <f>IFERROR(CHAR(HEX2DEC(Table1[[#This Row],[D8]])),"…")</f>
        <v>…</v>
      </c>
    </row>
    <row r="302" spans="1:20" x14ac:dyDescent="0.25">
      <c r="A302" s="1">
        <v>38.256999999999998</v>
      </c>
      <c r="B302" s="1">
        <v>401</v>
      </c>
      <c r="C302" s="1">
        <v>8</v>
      </c>
      <c r="D302" s="1" t="s">
        <v>1</v>
      </c>
      <c r="E302" s="1" t="s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/>
      <c r="M302" s="1" t="str">
        <f>IFERROR(CHAR(HEX2DEC(Table1[[#This Row],[D1]])),"…")</f>
        <v>:</v>
      </c>
      <c r="N302" s="1" t="str">
        <f>IFERROR(CHAR(HEX2DEC(Table1[[#This Row],[D2]])),"…")</f>
        <v>Ï</v>
      </c>
      <c r="O302" s="1" t="str">
        <f>IFERROR(CHAR(HEX2DEC(Table1[[#This Row],[D3]])),"…")</f>
        <v>…</v>
      </c>
      <c r="P302" s="1" t="str">
        <f>IFERROR(CHAR(HEX2DEC(Table1[[#This Row],[D4]])),"…")</f>
        <v>…</v>
      </c>
      <c r="Q302" s="1" t="str">
        <f>IFERROR(CHAR(HEX2DEC(Table1[[#This Row],[D5]])),"…")</f>
        <v>…</v>
      </c>
      <c r="R302" s="1" t="str">
        <f>IFERROR(CHAR(HEX2DEC(Table1[[#This Row],[D6]])),"…")</f>
        <v>…</v>
      </c>
      <c r="S302" s="1" t="str">
        <f>IFERROR(CHAR(HEX2DEC(Table1[[#This Row],[D7]])),"…")</f>
        <v>…</v>
      </c>
      <c r="T302" s="1" t="str">
        <f>IFERROR(CHAR(HEX2DEC(Table1[[#This Row],[D8]])),"…")</f>
        <v>…</v>
      </c>
    </row>
    <row r="303" spans="1:20" x14ac:dyDescent="0.25">
      <c r="A303" s="1">
        <v>38.31</v>
      </c>
      <c r="B303" s="1">
        <v>400</v>
      </c>
      <c r="C303" s="1">
        <v>8</v>
      </c>
      <c r="D303" s="1">
        <v>0</v>
      </c>
      <c r="E303" s="1">
        <v>0</v>
      </c>
      <c r="F303" s="1">
        <v>8</v>
      </c>
      <c r="G303" s="1">
        <v>0</v>
      </c>
      <c r="H303" s="1">
        <v>33</v>
      </c>
      <c r="I303" s="1">
        <v>0</v>
      </c>
      <c r="J303" s="1">
        <v>0</v>
      </c>
      <c r="K303" s="1">
        <v>0</v>
      </c>
      <c r="L303" s="1"/>
      <c r="M303" s="1" t="str">
        <f>IFERROR(CHAR(HEX2DEC(Table1[[#This Row],[D1]])),"…")</f>
        <v>…</v>
      </c>
      <c r="N303" s="1" t="str">
        <f>IFERROR(CHAR(HEX2DEC(Table1[[#This Row],[D2]])),"…")</f>
        <v>…</v>
      </c>
      <c r="O303" s="1" t="str">
        <f>IFERROR(CHAR(HEX2DEC(Table1[[#This Row],[D3]])),"…")</f>
        <v>_x0008_</v>
      </c>
      <c r="P303" s="1" t="str">
        <f>IFERROR(CHAR(HEX2DEC(Table1[[#This Row],[D4]])),"…")</f>
        <v>…</v>
      </c>
      <c r="Q303" s="1" t="str">
        <f>IFERROR(CHAR(HEX2DEC(Table1[[#This Row],[D5]])),"…")</f>
        <v>3</v>
      </c>
      <c r="R303" s="1" t="str">
        <f>IFERROR(CHAR(HEX2DEC(Table1[[#This Row],[D6]])),"…")</f>
        <v>…</v>
      </c>
      <c r="S303" s="1" t="str">
        <f>IFERROR(CHAR(HEX2DEC(Table1[[#This Row],[D7]])),"…")</f>
        <v>…</v>
      </c>
      <c r="T303" s="1" t="str">
        <f>IFERROR(CHAR(HEX2DEC(Table1[[#This Row],[D8]])),"…")</f>
        <v>…</v>
      </c>
    </row>
    <row r="304" spans="1:20" x14ac:dyDescent="0.25">
      <c r="A304" s="1">
        <v>38.363999999999997</v>
      </c>
      <c r="B304" s="1">
        <v>401</v>
      </c>
      <c r="C304" s="1">
        <v>8</v>
      </c>
      <c r="D304" s="1" t="s">
        <v>1</v>
      </c>
      <c r="E304" s="1" t="s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/>
      <c r="M304" s="1" t="str">
        <f>IFERROR(CHAR(HEX2DEC(Table1[[#This Row],[D1]])),"…")</f>
        <v>:</v>
      </c>
      <c r="N304" s="1" t="str">
        <f>IFERROR(CHAR(HEX2DEC(Table1[[#This Row],[D2]])),"…")</f>
        <v>Ï</v>
      </c>
      <c r="O304" s="1" t="str">
        <f>IFERROR(CHAR(HEX2DEC(Table1[[#This Row],[D3]])),"…")</f>
        <v>…</v>
      </c>
      <c r="P304" s="1" t="str">
        <f>IFERROR(CHAR(HEX2DEC(Table1[[#This Row],[D4]])),"…")</f>
        <v>…</v>
      </c>
      <c r="Q304" s="1" t="str">
        <f>IFERROR(CHAR(HEX2DEC(Table1[[#This Row],[D5]])),"…")</f>
        <v>…</v>
      </c>
      <c r="R304" s="1" t="str">
        <f>IFERROR(CHAR(HEX2DEC(Table1[[#This Row],[D6]])),"…")</f>
        <v>…</v>
      </c>
      <c r="S304" s="1" t="str">
        <f>IFERROR(CHAR(HEX2DEC(Table1[[#This Row],[D7]])),"…")</f>
        <v>…</v>
      </c>
      <c r="T304" s="1" t="str">
        <f>IFERROR(CHAR(HEX2DEC(Table1[[#This Row],[D8]])),"…")</f>
        <v>…</v>
      </c>
    </row>
    <row r="305" spans="1:20" x14ac:dyDescent="0.25">
      <c r="A305" s="1">
        <v>38.417000000000002</v>
      </c>
      <c r="B305" s="1">
        <v>400</v>
      </c>
      <c r="C305" s="1">
        <v>8</v>
      </c>
      <c r="D305" s="1">
        <v>0</v>
      </c>
      <c r="E305" s="1">
        <v>0</v>
      </c>
      <c r="F305" s="1">
        <v>8</v>
      </c>
      <c r="G305" s="1">
        <v>0</v>
      </c>
      <c r="H305" s="1">
        <v>33</v>
      </c>
      <c r="I305" s="1">
        <v>0</v>
      </c>
      <c r="J305" s="1">
        <v>0</v>
      </c>
      <c r="K305" s="1">
        <v>0</v>
      </c>
      <c r="L305" s="1"/>
      <c r="M305" s="1" t="str">
        <f>IFERROR(CHAR(HEX2DEC(Table1[[#This Row],[D1]])),"…")</f>
        <v>…</v>
      </c>
      <c r="N305" s="1" t="str">
        <f>IFERROR(CHAR(HEX2DEC(Table1[[#This Row],[D2]])),"…")</f>
        <v>…</v>
      </c>
      <c r="O305" s="1" t="str">
        <f>IFERROR(CHAR(HEX2DEC(Table1[[#This Row],[D3]])),"…")</f>
        <v>_x0008_</v>
      </c>
      <c r="P305" s="1" t="str">
        <f>IFERROR(CHAR(HEX2DEC(Table1[[#This Row],[D4]])),"…")</f>
        <v>…</v>
      </c>
      <c r="Q305" s="1" t="str">
        <f>IFERROR(CHAR(HEX2DEC(Table1[[#This Row],[D5]])),"…")</f>
        <v>3</v>
      </c>
      <c r="R305" s="1" t="str">
        <f>IFERROR(CHAR(HEX2DEC(Table1[[#This Row],[D6]])),"…")</f>
        <v>…</v>
      </c>
      <c r="S305" s="1" t="str">
        <f>IFERROR(CHAR(HEX2DEC(Table1[[#This Row],[D7]])),"…")</f>
        <v>…</v>
      </c>
      <c r="T305" s="1" t="str">
        <f>IFERROR(CHAR(HEX2DEC(Table1[[#This Row],[D8]])),"…")</f>
        <v>…</v>
      </c>
    </row>
    <row r="306" spans="1:20" x14ac:dyDescent="0.25">
      <c r="A306" s="1">
        <v>38.47</v>
      </c>
      <c r="B306" s="1">
        <v>401</v>
      </c>
      <c r="C306" s="1">
        <v>8</v>
      </c>
      <c r="D306" s="1" t="s">
        <v>1</v>
      </c>
      <c r="E306" s="1" t="s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/>
      <c r="M306" s="1" t="str">
        <f>IFERROR(CHAR(HEX2DEC(Table1[[#This Row],[D1]])),"…")</f>
        <v>:</v>
      </c>
      <c r="N306" s="1" t="str">
        <f>IFERROR(CHAR(HEX2DEC(Table1[[#This Row],[D2]])),"…")</f>
        <v>Ï</v>
      </c>
      <c r="O306" s="1" t="str">
        <f>IFERROR(CHAR(HEX2DEC(Table1[[#This Row],[D3]])),"…")</f>
        <v>…</v>
      </c>
      <c r="P306" s="1" t="str">
        <f>IFERROR(CHAR(HEX2DEC(Table1[[#This Row],[D4]])),"…")</f>
        <v>…</v>
      </c>
      <c r="Q306" s="1" t="str">
        <f>IFERROR(CHAR(HEX2DEC(Table1[[#This Row],[D5]])),"…")</f>
        <v>…</v>
      </c>
      <c r="R306" s="1" t="str">
        <f>IFERROR(CHAR(HEX2DEC(Table1[[#This Row],[D6]])),"…")</f>
        <v>…</v>
      </c>
      <c r="S306" s="1" t="str">
        <f>IFERROR(CHAR(HEX2DEC(Table1[[#This Row],[D7]])),"…")</f>
        <v>…</v>
      </c>
      <c r="T306" s="1" t="str">
        <f>IFERROR(CHAR(HEX2DEC(Table1[[#This Row],[D8]])),"…")</f>
        <v>…</v>
      </c>
    </row>
    <row r="307" spans="1:20" x14ac:dyDescent="0.25">
      <c r="A307" s="1">
        <v>38.523000000000003</v>
      </c>
      <c r="B307" s="1">
        <v>400</v>
      </c>
      <c r="C307" s="1">
        <v>8</v>
      </c>
      <c r="D307" s="1">
        <v>0</v>
      </c>
      <c r="E307" s="1">
        <v>0</v>
      </c>
      <c r="F307" s="1">
        <v>8</v>
      </c>
      <c r="G307" s="1">
        <v>0</v>
      </c>
      <c r="H307" s="1">
        <v>33</v>
      </c>
      <c r="I307" s="1">
        <v>0</v>
      </c>
      <c r="J307" s="1">
        <v>0</v>
      </c>
      <c r="K307" s="1">
        <v>0</v>
      </c>
      <c r="L307" s="1"/>
      <c r="M307" s="1" t="str">
        <f>IFERROR(CHAR(HEX2DEC(Table1[[#This Row],[D1]])),"…")</f>
        <v>…</v>
      </c>
      <c r="N307" s="1" t="str">
        <f>IFERROR(CHAR(HEX2DEC(Table1[[#This Row],[D2]])),"…")</f>
        <v>…</v>
      </c>
      <c r="O307" s="1" t="str">
        <f>IFERROR(CHAR(HEX2DEC(Table1[[#This Row],[D3]])),"…")</f>
        <v>_x0008_</v>
      </c>
      <c r="P307" s="1" t="str">
        <f>IFERROR(CHAR(HEX2DEC(Table1[[#This Row],[D4]])),"…")</f>
        <v>…</v>
      </c>
      <c r="Q307" s="1" t="str">
        <f>IFERROR(CHAR(HEX2DEC(Table1[[#This Row],[D5]])),"…")</f>
        <v>3</v>
      </c>
      <c r="R307" s="1" t="str">
        <f>IFERROR(CHAR(HEX2DEC(Table1[[#This Row],[D6]])),"…")</f>
        <v>…</v>
      </c>
      <c r="S307" s="1" t="str">
        <f>IFERROR(CHAR(HEX2DEC(Table1[[#This Row],[D7]])),"…")</f>
        <v>…</v>
      </c>
      <c r="T307" s="1" t="str">
        <f>IFERROR(CHAR(HEX2DEC(Table1[[#This Row],[D8]])),"…")</f>
        <v>…</v>
      </c>
    </row>
    <row r="308" spans="1:20" x14ac:dyDescent="0.25">
      <c r="A308" s="1">
        <v>38.576999999999998</v>
      </c>
      <c r="B308" s="1">
        <v>401</v>
      </c>
      <c r="C308" s="1">
        <v>8</v>
      </c>
      <c r="D308" s="1" t="s">
        <v>1</v>
      </c>
      <c r="E308" s="1" t="s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/>
      <c r="M308" s="1" t="str">
        <f>IFERROR(CHAR(HEX2DEC(Table1[[#This Row],[D1]])),"…")</f>
        <v>:</v>
      </c>
      <c r="N308" s="1" t="str">
        <f>IFERROR(CHAR(HEX2DEC(Table1[[#This Row],[D2]])),"…")</f>
        <v>Ï</v>
      </c>
      <c r="O308" s="1" t="str">
        <f>IFERROR(CHAR(HEX2DEC(Table1[[#This Row],[D3]])),"…")</f>
        <v>…</v>
      </c>
      <c r="P308" s="1" t="str">
        <f>IFERROR(CHAR(HEX2DEC(Table1[[#This Row],[D4]])),"…")</f>
        <v>…</v>
      </c>
      <c r="Q308" s="1" t="str">
        <f>IFERROR(CHAR(HEX2DEC(Table1[[#This Row],[D5]])),"…")</f>
        <v>…</v>
      </c>
      <c r="R308" s="1" t="str">
        <f>IFERROR(CHAR(HEX2DEC(Table1[[#This Row],[D6]])),"…")</f>
        <v>…</v>
      </c>
      <c r="S308" s="1" t="str">
        <f>IFERROR(CHAR(HEX2DEC(Table1[[#This Row],[D7]])),"…")</f>
        <v>…</v>
      </c>
      <c r="T308" s="1" t="str">
        <f>IFERROR(CHAR(HEX2DEC(Table1[[#This Row],[D8]])),"…")</f>
        <v>…</v>
      </c>
    </row>
    <row r="309" spans="1:20" x14ac:dyDescent="0.25">
      <c r="A309" s="1">
        <v>38.579000000000001</v>
      </c>
      <c r="B309" s="1">
        <v>466</v>
      </c>
      <c r="C309" s="1">
        <v>8</v>
      </c>
      <c r="D309" s="1">
        <v>30</v>
      </c>
      <c r="E309" s="1">
        <v>32</v>
      </c>
      <c r="F309" s="1">
        <v>30</v>
      </c>
      <c r="G309" s="1">
        <v>35</v>
      </c>
      <c r="H309" s="1">
        <v>56</v>
      </c>
      <c r="I309" s="1">
        <v>35</v>
      </c>
      <c r="J309" s="1">
        <v>30</v>
      </c>
      <c r="K309" s="1">
        <v>31</v>
      </c>
      <c r="L309" s="1"/>
      <c r="M309" s="1" t="str">
        <f>IFERROR(CHAR(HEX2DEC(Table1[[#This Row],[D1]])),"…")</f>
        <v>0</v>
      </c>
      <c r="N309" s="1" t="str">
        <f>IFERROR(CHAR(HEX2DEC(Table1[[#This Row],[D2]])),"…")</f>
        <v>2</v>
      </c>
      <c r="O309" s="1" t="str">
        <f>IFERROR(CHAR(HEX2DEC(Table1[[#This Row],[D3]])),"…")</f>
        <v>0</v>
      </c>
      <c r="P309" s="1" t="str">
        <f>IFERROR(CHAR(HEX2DEC(Table1[[#This Row],[D4]])),"…")</f>
        <v>5</v>
      </c>
      <c r="Q309" s="1" t="str">
        <f>IFERROR(CHAR(HEX2DEC(Table1[[#This Row],[D5]])),"…")</f>
        <v>V</v>
      </c>
      <c r="R309" s="1" t="str">
        <f>IFERROR(CHAR(HEX2DEC(Table1[[#This Row],[D6]])),"…")</f>
        <v>5</v>
      </c>
      <c r="S309" s="1" t="str">
        <f>IFERROR(CHAR(HEX2DEC(Table1[[#This Row],[D7]])),"…")</f>
        <v>0</v>
      </c>
      <c r="T309" s="1" t="str">
        <f>IFERROR(CHAR(HEX2DEC(Table1[[#This Row],[D8]])),"…")</f>
        <v>1</v>
      </c>
    </row>
    <row r="310" spans="1:20" x14ac:dyDescent="0.25">
      <c r="A310" s="1">
        <v>38.630000000000003</v>
      </c>
      <c r="B310" s="1">
        <v>400</v>
      </c>
      <c r="C310" s="1">
        <v>8</v>
      </c>
      <c r="D310" s="1">
        <v>0</v>
      </c>
      <c r="E310" s="1">
        <v>0</v>
      </c>
      <c r="F310" s="1">
        <v>8</v>
      </c>
      <c r="G310" s="1">
        <v>0</v>
      </c>
      <c r="H310" s="1">
        <v>33</v>
      </c>
      <c r="I310" s="1">
        <v>0</v>
      </c>
      <c r="J310" s="1">
        <v>0</v>
      </c>
      <c r="K310" s="1">
        <v>0</v>
      </c>
      <c r="L310" s="1"/>
      <c r="M310" s="1" t="str">
        <f>IFERROR(CHAR(HEX2DEC(Table1[[#This Row],[D1]])),"…")</f>
        <v>…</v>
      </c>
      <c r="N310" s="1" t="str">
        <f>IFERROR(CHAR(HEX2DEC(Table1[[#This Row],[D2]])),"…")</f>
        <v>…</v>
      </c>
      <c r="O310" s="1" t="str">
        <f>IFERROR(CHAR(HEX2DEC(Table1[[#This Row],[D3]])),"…")</f>
        <v>_x0008_</v>
      </c>
      <c r="P310" s="1" t="str">
        <f>IFERROR(CHAR(HEX2DEC(Table1[[#This Row],[D4]])),"…")</f>
        <v>…</v>
      </c>
      <c r="Q310" s="1" t="str">
        <f>IFERROR(CHAR(HEX2DEC(Table1[[#This Row],[D5]])),"…")</f>
        <v>3</v>
      </c>
      <c r="R310" s="1" t="str">
        <f>IFERROR(CHAR(HEX2DEC(Table1[[#This Row],[D6]])),"…")</f>
        <v>…</v>
      </c>
      <c r="S310" s="1" t="str">
        <f>IFERROR(CHAR(HEX2DEC(Table1[[#This Row],[D7]])),"…")</f>
        <v>…</v>
      </c>
      <c r="T310" s="1" t="str">
        <f>IFERROR(CHAR(HEX2DEC(Table1[[#This Row],[D8]])),"…")</f>
        <v>…</v>
      </c>
    </row>
    <row r="311" spans="1:20" x14ac:dyDescent="0.25">
      <c r="A311" s="1">
        <v>38.682000000000002</v>
      </c>
      <c r="B311" s="1">
        <v>401</v>
      </c>
      <c r="C311" s="1">
        <v>8</v>
      </c>
      <c r="D311" s="1" t="s">
        <v>1</v>
      </c>
      <c r="E311" s="1" t="s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/>
      <c r="M311" s="1" t="str">
        <f>IFERROR(CHAR(HEX2DEC(Table1[[#This Row],[D1]])),"…")</f>
        <v>:</v>
      </c>
      <c r="N311" s="1" t="str">
        <f>IFERROR(CHAR(HEX2DEC(Table1[[#This Row],[D2]])),"…")</f>
        <v>Ï</v>
      </c>
      <c r="O311" s="1" t="str">
        <f>IFERROR(CHAR(HEX2DEC(Table1[[#This Row],[D3]])),"…")</f>
        <v>…</v>
      </c>
      <c r="P311" s="1" t="str">
        <f>IFERROR(CHAR(HEX2DEC(Table1[[#This Row],[D4]])),"…")</f>
        <v>…</v>
      </c>
      <c r="Q311" s="1" t="str">
        <f>IFERROR(CHAR(HEX2DEC(Table1[[#This Row],[D5]])),"…")</f>
        <v>…</v>
      </c>
      <c r="R311" s="1" t="str">
        <f>IFERROR(CHAR(HEX2DEC(Table1[[#This Row],[D6]])),"…")</f>
        <v>…</v>
      </c>
      <c r="S311" s="1" t="str">
        <f>IFERROR(CHAR(HEX2DEC(Table1[[#This Row],[D7]])),"…")</f>
        <v>…</v>
      </c>
      <c r="T311" s="1" t="str">
        <f>IFERROR(CHAR(HEX2DEC(Table1[[#This Row],[D8]])),"…")</f>
        <v>…</v>
      </c>
    </row>
    <row r="312" spans="1:20" x14ac:dyDescent="0.25">
      <c r="A312" s="1">
        <v>38.734999999999999</v>
      </c>
      <c r="B312" s="1">
        <v>400</v>
      </c>
      <c r="C312" s="1">
        <v>8</v>
      </c>
      <c r="D312" s="1">
        <v>0</v>
      </c>
      <c r="E312" s="1">
        <v>0</v>
      </c>
      <c r="F312" s="1">
        <v>8</v>
      </c>
      <c r="G312" s="1">
        <v>0</v>
      </c>
      <c r="H312" s="1">
        <v>33</v>
      </c>
      <c r="I312" s="1">
        <v>0</v>
      </c>
      <c r="J312" s="1">
        <v>0</v>
      </c>
      <c r="K312" s="1">
        <v>0</v>
      </c>
      <c r="L312" s="1"/>
      <c r="M312" s="1" t="str">
        <f>IFERROR(CHAR(HEX2DEC(Table1[[#This Row],[D1]])),"…")</f>
        <v>…</v>
      </c>
      <c r="N312" s="1" t="str">
        <f>IFERROR(CHAR(HEX2DEC(Table1[[#This Row],[D2]])),"…")</f>
        <v>…</v>
      </c>
      <c r="O312" s="1" t="str">
        <f>IFERROR(CHAR(HEX2DEC(Table1[[#This Row],[D3]])),"…")</f>
        <v>_x0008_</v>
      </c>
      <c r="P312" s="1" t="str">
        <f>IFERROR(CHAR(HEX2DEC(Table1[[#This Row],[D4]])),"…")</f>
        <v>…</v>
      </c>
      <c r="Q312" s="1" t="str">
        <f>IFERROR(CHAR(HEX2DEC(Table1[[#This Row],[D5]])),"…")</f>
        <v>3</v>
      </c>
      <c r="R312" s="1" t="str">
        <f>IFERROR(CHAR(HEX2DEC(Table1[[#This Row],[D6]])),"…")</f>
        <v>…</v>
      </c>
      <c r="S312" s="1" t="str">
        <f>IFERROR(CHAR(HEX2DEC(Table1[[#This Row],[D7]])),"…")</f>
        <v>…</v>
      </c>
      <c r="T312" s="1" t="str">
        <f>IFERROR(CHAR(HEX2DEC(Table1[[#This Row],[D8]])),"…")</f>
        <v>…</v>
      </c>
    </row>
    <row r="313" spans="1:20" x14ac:dyDescent="0.25">
      <c r="A313" s="1">
        <v>38.789000000000001</v>
      </c>
      <c r="B313" s="1">
        <v>401</v>
      </c>
      <c r="C313" s="1">
        <v>8</v>
      </c>
      <c r="D313" s="1" t="s">
        <v>1</v>
      </c>
      <c r="E313" s="1" t="s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/>
      <c r="M313" s="1" t="str">
        <f>IFERROR(CHAR(HEX2DEC(Table1[[#This Row],[D1]])),"…")</f>
        <v>:</v>
      </c>
      <c r="N313" s="1" t="str">
        <f>IFERROR(CHAR(HEX2DEC(Table1[[#This Row],[D2]])),"…")</f>
        <v>Ï</v>
      </c>
      <c r="O313" s="1" t="str">
        <f>IFERROR(CHAR(HEX2DEC(Table1[[#This Row],[D3]])),"…")</f>
        <v>…</v>
      </c>
      <c r="P313" s="1" t="str">
        <f>IFERROR(CHAR(HEX2DEC(Table1[[#This Row],[D4]])),"…")</f>
        <v>…</v>
      </c>
      <c r="Q313" s="1" t="str">
        <f>IFERROR(CHAR(HEX2DEC(Table1[[#This Row],[D5]])),"…")</f>
        <v>…</v>
      </c>
      <c r="R313" s="1" t="str">
        <f>IFERROR(CHAR(HEX2DEC(Table1[[#This Row],[D6]])),"…")</f>
        <v>…</v>
      </c>
      <c r="S313" s="1" t="str">
        <f>IFERROR(CHAR(HEX2DEC(Table1[[#This Row],[D7]])),"…")</f>
        <v>…</v>
      </c>
      <c r="T313" s="1" t="str">
        <f>IFERROR(CHAR(HEX2DEC(Table1[[#This Row],[D8]])),"…")</f>
        <v>…</v>
      </c>
    </row>
    <row r="314" spans="1:20" x14ac:dyDescent="0.25">
      <c r="A314" s="1">
        <v>38.841999999999999</v>
      </c>
      <c r="B314" s="1">
        <v>400</v>
      </c>
      <c r="C314" s="1">
        <v>8</v>
      </c>
      <c r="D314" s="1">
        <v>0</v>
      </c>
      <c r="E314" s="1">
        <v>0</v>
      </c>
      <c r="F314" s="1">
        <v>8</v>
      </c>
      <c r="G314" s="1">
        <v>0</v>
      </c>
      <c r="H314" s="1">
        <v>33</v>
      </c>
      <c r="I314" s="1">
        <v>0</v>
      </c>
      <c r="J314" s="1">
        <v>0</v>
      </c>
      <c r="K314" s="1">
        <v>0</v>
      </c>
      <c r="L314" s="1"/>
      <c r="M314" s="1" t="str">
        <f>IFERROR(CHAR(HEX2DEC(Table1[[#This Row],[D1]])),"…")</f>
        <v>…</v>
      </c>
      <c r="N314" s="1" t="str">
        <f>IFERROR(CHAR(HEX2DEC(Table1[[#This Row],[D2]])),"…")</f>
        <v>…</v>
      </c>
      <c r="O314" s="1" t="str">
        <f>IFERROR(CHAR(HEX2DEC(Table1[[#This Row],[D3]])),"…")</f>
        <v>_x0008_</v>
      </c>
      <c r="P314" s="1" t="str">
        <f>IFERROR(CHAR(HEX2DEC(Table1[[#This Row],[D4]])),"…")</f>
        <v>…</v>
      </c>
      <c r="Q314" s="1" t="str">
        <f>IFERROR(CHAR(HEX2DEC(Table1[[#This Row],[D5]])),"…")</f>
        <v>3</v>
      </c>
      <c r="R314" s="1" t="str">
        <f>IFERROR(CHAR(HEX2DEC(Table1[[#This Row],[D6]])),"…")</f>
        <v>…</v>
      </c>
      <c r="S314" s="1" t="str">
        <f>IFERROR(CHAR(HEX2DEC(Table1[[#This Row],[D7]])),"…")</f>
        <v>…</v>
      </c>
      <c r="T314" s="1" t="str">
        <f>IFERROR(CHAR(HEX2DEC(Table1[[#This Row],[D8]])),"…")</f>
        <v>…</v>
      </c>
    </row>
    <row r="315" spans="1:20" x14ac:dyDescent="0.25">
      <c r="A315" s="1">
        <v>38.895000000000003</v>
      </c>
      <c r="B315" s="1">
        <v>401</v>
      </c>
      <c r="C315" s="1">
        <v>8</v>
      </c>
      <c r="D315" s="1" t="s">
        <v>1</v>
      </c>
      <c r="E315" s="1" t="s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/>
      <c r="M315" s="1" t="str">
        <f>IFERROR(CHAR(HEX2DEC(Table1[[#This Row],[D1]])),"…")</f>
        <v>:</v>
      </c>
      <c r="N315" s="1" t="str">
        <f>IFERROR(CHAR(HEX2DEC(Table1[[#This Row],[D2]])),"…")</f>
        <v>Ï</v>
      </c>
      <c r="O315" s="1" t="str">
        <f>IFERROR(CHAR(HEX2DEC(Table1[[#This Row],[D3]])),"…")</f>
        <v>…</v>
      </c>
      <c r="P315" s="1" t="str">
        <f>IFERROR(CHAR(HEX2DEC(Table1[[#This Row],[D4]])),"…")</f>
        <v>…</v>
      </c>
      <c r="Q315" s="1" t="str">
        <f>IFERROR(CHAR(HEX2DEC(Table1[[#This Row],[D5]])),"…")</f>
        <v>…</v>
      </c>
      <c r="R315" s="1" t="str">
        <f>IFERROR(CHAR(HEX2DEC(Table1[[#This Row],[D6]])),"…")</f>
        <v>…</v>
      </c>
      <c r="S315" s="1" t="str">
        <f>IFERROR(CHAR(HEX2DEC(Table1[[#This Row],[D7]])),"…")</f>
        <v>…</v>
      </c>
      <c r="T315" s="1" t="str">
        <f>IFERROR(CHAR(HEX2DEC(Table1[[#This Row],[D8]])),"…")</f>
        <v>…</v>
      </c>
    </row>
    <row r="316" spans="1:20" x14ac:dyDescent="0.25">
      <c r="A316" s="1">
        <v>38.948</v>
      </c>
      <c r="B316" s="1">
        <v>400</v>
      </c>
      <c r="C316" s="1">
        <v>8</v>
      </c>
      <c r="D316" s="1">
        <v>0</v>
      </c>
      <c r="E316" s="1">
        <v>0</v>
      </c>
      <c r="F316" s="1">
        <v>8</v>
      </c>
      <c r="G316" s="1">
        <v>0</v>
      </c>
      <c r="H316" s="1">
        <v>33</v>
      </c>
      <c r="I316" s="1">
        <v>0</v>
      </c>
      <c r="J316" s="1">
        <v>0</v>
      </c>
      <c r="K316" s="1">
        <v>0</v>
      </c>
      <c r="L316" s="1"/>
      <c r="M316" s="1" t="str">
        <f>IFERROR(CHAR(HEX2DEC(Table1[[#This Row],[D1]])),"…")</f>
        <v>…</v>
      </c>
      <c r="N316" s="1" t="str">
        <f>IFERROR(CHAR(HEX2DEC(Table1[[#This Row],[D2]])),"…")</f>
        <v>…</v>
      </c>
      <c r="O316" s="1" t="str">
        <f>IFERROR(CHAR(HEX2DEC(Table1[[#This Row],[D3]])),"…")</f>
        <v>_x0008_</v>
      </c>
      <c r="P316" s="1" t="str">
        <f>IFERROR(CHAR(HEX2DEC(Table1[[#This Row],[D4]])),"…")</f>
        <v>…</v>
      </c>
      <c r="Q316" s="1" t="str">
        <f>IFERROR(CHAR(HEX2DEC(Table1[[#This Row],[D5]])),"…")</f>
        <v>3</v>
      </c>
      <c r="R316" s="1" t="str">
        <f>IFERROR(CHAR(HEX2DEC(Table1[[#This Row],[D6]])),"…")</f>
        <v>…</v>
      </c>
      <c r="S316" s="1" t="str">
        <f>IFERROR(CHAR(HEX2DEC(Table1[[#This Row],[D7]])),"…")</f>
        <v>…</v>
      </c>
      <c r="T316" s="1" t="str">
        <f>IFERROR(CHAR(HEX2DEC(Table1[[#This Row],[D8]])),"…")</f>
        <v>…</v>
      </c>
    </row>
    <row r="317" spans="1:20" x14ac:dyDescent="0.25">
      <c r="A317" s="1">
        <v>39.000999999999998</v>
      </c>
      <c r="B317" s="1">
        <v>401</v>
      </c>
      <c r="C317" s="1">
        <v>8</v>
      </c>
      <c r="D317" s="1" t="s">
        <v>1</v>
      </c>
      <c r="E317" s="1" t="s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/>
      <c r="M317" s="1" t="str">
        <f>IFERROR(CHAR(HEX2DEC(Table1[[#This Row],[D1]])),"…")</f>
        <v>:</v>
      </c>
      <c r="N317" s="1" t="str">
        <f>IFERROR(CHAR(HEX2DEC(Table1[[#This Row],[D2]])),"…")</f>
        <v>Ï</v>
      </c>
      <c r="O317" s="1" t="str">
        <f>IFERROR(CHAR(HEX2DEC(Table1[[#This Row],[D3]])),"…")</f>
        <v>…</v>
      </c>
      <c r="P317" s="1" t="str">
        <f>IFERROR(CHAR(HEX2DEC(Table1[[#This Row],[D4]])),"…")</f>
        <v>…</v>
      </c>
      <c r="Q317" s="1" t="str">
        <f>IFERROR(CHAR(HEX2DEC(Table1[[#This Row],[D5]])),"…")</f>
        <v>…</v>
      </c>
      <c r="R317" s="1" t="str">
        <f>IFERROR(CHAR(HEX2DEC(Table1[[#This Row],[D6]])),"…")</f>
        <v>…</v>
      </c>
      <c r="S317" s="1" t="str">
        <f>IFERROR(CHAR(HEX2DEC(Table1[[#This Row],[D7]])),"…")</f>
        <v>…</v>
      </c>
      <c r="T317" s="1" t="str">
        <f>IFERROR(CHAR(HEX2DEC(Table1[[#This Row],[D8]])),"…")</f>
        <v>…</v>
      </c>
    </row>
    <row r="318" spans="1:20" x14ac:dyDescent="0.25">
      <c r="A318" s="1">
        <v>39.054000000000002</v>
      </c>
      <c r="B318" s="1">
        <v>400</v>
      </c>
      <c r="C318" s="1">
        <v>8</v>
      </c>
      <c r="D318" s="1">
        <v>0</v>
      </c>
      <c r="E318" s="1">
        <v>0</v>
      </c>
      <c r="F318" s="1">
        <v>8</v>
      </c>
      <c r="G318" s="1">
        <v>0</v>
      </c>
      <c r="H318" s="1">
        <v>33</v>
      </c>
      <c r="I318" s="1">
        <v>0</v>
      </c>
      <c r="J318" s="1">
        <v>0</v>
      </c>
      <c r="K318" s="1">
        <v>0</v>
      </c>
      <c r="L318" s="1"/>
      <c r="M318" s="1" t="str">
        <f>IFERROR(CHAR(HEX2DEC(Table1[[#This Row],[D1]])),"…")</f>
        <v>…</v>
      </c>
      <c r="N318" s="1" t="str">
        <f>IFERROR(CHAR(HEX2DEC(Table1[[#This Row],[D2]])),"…")</f>
        <v>…</v>
      </c>
      <c r="O318" s="1" t="str">
        <f>IFERROR(CHAR(HEX2DEC(Table1[[#This Row],[D3]])),"…")</f>
        <v>_x0008_</v>
      </c>
      <c r="P318" s="1" t="str">
        <f>IFERROR(CHAR(HEX2DEC(Table1[[#This Row],[D4]])),"…")</f>
        <v>…</v>
      </c>
      <c r="Q318" s="1" t="str">
        <f>IFERROR(CHAR(HEX2DEC(Table1[[#This Row],[D5]])),"…")</f>
        <v>3</v>
      </c>
      <c r="R318" s="1" t="str">
        <f>IFERROR(CHAR(HEX2DEC(Table1[[#This Row],[D6]])),"…")</f>
        <v>…</v>
      </c>
      <c r="S318" s="1" t="str">
        <f>IFERROR(CHAR(HEX2DEC(Table1[[#This Row],[D7]])),"…")</f>
        <v>…</v>
      </c>
      <c r="T318" s="1" t="str">
        <f>IFERROR(CHAR(HEX2DEC(Table1[[#This Row],[D8]])),"…")</f>
        <v>…</v>
      </c>
    </row>
    <row r="319" spans="1:20" x14ac:dyDescent="0.25">
      <c r="A319" s="1">
        <v>39.106999999999999</v>
      </c>
      <c r="B319" s="1">
        <v>401</v>
      </c>
      <c r="C319" s="1">
        <v>8</v>
      </c>
      <c r="D319" s="1" t="s">
        <v>1</v>
      </c>
      <c r="E319" s="1" t="s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/>
      <c r="M319" s="1" t="str">
        <f>IFERROR(CHAR(HEX2DEC(Table1[[#This Row],[D1]])),"…")</f>
        <v>:</v>
      </c>
      <c r="N319" s="1" t="str">
        <f>IFERROR(CHAR(HEX2DEC(Table1[[#This Row],[D2]])),"…")</f>
        <v>Ï</v>
      </c>
      <c r="O319" s="1" t="str">
        <f>IFERROR(CHAR(HEX2DEC(Table1[[#This Row],[D3]])),"…")</f>
        <v>…</v>
      </c>
      <c r="P319" s="1" t="str">
        <f>IFERROR(CHAR(HEX2DEC(Table1[[#This Row],[D4]])),"…")</f>
        <v>…</v>
      </c>
      <c r="Q319" s="1" t="str">
        <f>IFERROR(CHAR(HEX2DEC(Table1[[#This Row],[D5]])),"…")</f>
        <v>…</v>
      </c>
      <c r="R319" s="1" t="str">
        <f>IFERROR(CHAR(HEX2DEC(Table1[[#This Row],[D6]])),"…")</f>
        <v>…</v>
      </c>
      <c r="S319" s="1" t="str">
        <f>IFERROR(CHAR(HEX2DEC(Table1[[#This Row],[D7]])),"…")</f>
        <v>…</v>
      </c>
      <c r="T319" s="1" t="str">
        <f>IFERROR(CHAR(HEX2DEC(Table1[[#This Row],[D8]])),"…")</f>
        <v>…</v>
      </c>
    </row>
    <row r="320" spans="1:20" x14ac:dyDescent="0.25">
      <c r="A320" s="1">
        <v>39.159999999999997</v>
      </c>
      <c r="B320" s="1">
        <v>400</v>
      </c>
      <c r="C320" s="1">
        <v>8</v>
      </c>
      <c r="D320" s="1">
        <v>0</v>
      </c>
      <c r="E320" s="1">
        <v>0</v>
      </c>
      <c r="F320" s="1">
        <v>8</v>
      </c>
      <c r="G320" s="1">
        <v>0</v>
      </c>
      <c r="H320" s="1">
        <v>33</v>
      </c>
      <c r="I320" s="1">
        <v>0</v>
      </c>
      <c r="J320" s="1">
        <v>0</v>
      </c>
      <c r="K320" s="1">
        <v>0</v>
      </c>
      <c r="L320" s="1"/>
      <c r="M320" s="1" t="str">
        <f>IFERROR(CHAR(HEX2DEC(Table1[[#This Row],[D1]])),"…")</f>
        <v>…</v>
      </c>
      <c r="N320" s="1" t="str">
        <f>IFERROR(CHAR(HEX2DEC(Table1[[#This Row],[D2]])),"…")</f>
        <v>…</v>
      </c>
      <c r="O320" s="1" t="str">
        <f>IFERROR(CHAR(HEX2DEC(Table1[[#This Row],[D3]])),"…")</f>
        <v>_x0008_</v>
      </c>
      <c r="P320" s="1" t="str">
        <f>IFERROR(CHAR(HEX2DEC(Table1[[#This Row],[D4]])),"…")</f>
        <v>…</v>
      </c>
      <c r="Q320" s="1" t="str">
        <f>IFERROR(CHAR(HEX2DEC(Table1[[#This Row],[D5]])),"…")</f>
        <v>3</v>
      </c>
      <c r="R320" s="1" t="str">
        <f>IFERROR(CHAR(HEX2DEC(Table1[[#This Row],[D6]])),"…")</f>
        <v>…</v>
      </c>
      <c r="S320" s="1" t="str">
        <f>IFERROR(CHAR(HEX2DEC(Table1[[#This Row],[D7]])),"…")</f>
        <v>…</v>
      </c>
      <c r="T320" s="1" t="str">
        <f>IFERROR(CHAR(HEX2DEC(Table1[[#This Row],[D8]])),"…")</f>
        <v>…</v>
      </c>
    </row>
    <row r="321" spans="1:20" x14ac:dyDescent="0.25">
      <c r="A321" s="1">
        <v>39.213999999999999</v>
      </c>
      <c r="B321" s="1">
        <v>401</v>
      </c>
      <c r="C321" s="1">
        <v>8</v>
      </c>
      <c r="D321" s="1" t="s">
        <v>1</v>
      </c>
      <c r="E321" s="1" t="s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/>
      <c r="M321" s="1" t="str">
        <f>IFERROR(CHAR(HEX2DEC(Table1[[#This Row],[D1]])),"…")</f>
        <v>:</v>
      </c>
      <c r="N321" s="1" t="str">
        <f>IFERROR(CHAR(HEX2DEC(Table1[[#This Row],[D2]])),"…")</f>
        <v>Ï</v>
      </c>
      <c r="O321" s="1" t="str">
        <f>IFERROR(CHAR(HEX2DEC(Table1[[#This Row],[D3]])),"…")</f>
        <v>…</v>
      </c>
      <c r="P321" s="1" t="str">
        <f>IFERROR(CHAR(HEX2DEC(Table1[[#This Row],[D4]])),"…")</f>
        <v>…</v>
      </c>
      <c r="Q321" s="1" t="str">
        <f>IFERROR(CHAR(HEX2DEC(Table1[[#This Row],[D5]])),"…")</f>
        <v>…</v>
      </c>
      <c r="R321" s="1" t="str">
        <f>IFERROR(CHAR(HEX2DEC(Table1[[#This Row],[D6]])),"…")</f>
        <v>…</v>
      </c>
      <c r="S321" s="1" t="str">
        <f>IFERROR(CHAR(HEX2DEC(Table1[[#This Row],[D7]])),"…")</f>
        <v>…</v>
      </c>
      <c r="T321" s="1" t="str">
        <f>IFERROR(CHAR(HEX2DEC(Table1[[#This Row],[D8]])),"…")</f>
        <v>…</v>
      </c>
    </row>
    <row r="322" spans="1:20" x14ac:dyDescent="0.25">
      <c r="A322" s="1">
        <v>39.267000000000003</v>
      </c>
      <c r="B322" s="1">
        <v>400</v>
      </c>
      <c r="C322" s="1">
        <v>8</v>
      </c>
      <c r="D322" s="1">
        <v>0</v>
      </c>
      <c r="E322" s="1">
        <v>0</v>
      </c>
      <c r="F322" s="1">
        <v>8</v>
      </c>
      <c r="G322" s="1">
        <v>0</v>
      </c>
      <c r="H322" s="1">
        <v>33</v>
      </c>
      <c r="I322" s="1">
        <v>0</v>
      </c>
      <c r="J322" s="1">
        <v>0</v>
      </c>
      <c r="K322" s="1">
        <v>0</v>
      </c>
      <c r="L322" s="1"/>
      <c r="M322" s="1" t="str">
        <f>IFERROR(CHAR(HEX2DEC(Table1[[#This Row],[D1]])),"…")</f>
        <v>…</v>
      </c>
      <c r="N322" s="1" t="str">
        <f>IFERROR(CHAR(HEX2DEC(Table1[[#This Row],[D2]])),"…")</f>
        <v>…</v>
      </c>
      <c r="O322" s="1" t="str">
        <f>IFERROR(CHAR(HEX2DEC(Table1[[#This Row],[D3]])),"…")</f>
        <v>_x0008_</v>
      </c>
      <c r="P322" s="1" t="str">
        <f>IFERROR(CHAR(HEX2DEC(Table1[[#This Row],[D4]])),"…")</f>
        <v>…</v>
      </c>
      <c r="Q322" s="1" t="str">
        <f>IFERROR(CHAR(HEX2DEC(Table1[[#This Row],[D5]])),"…")</f>
        <v>3</v>
      </c>
      <c r="R322" s="1" t="str">
        <f>IFERROR(CHAR(HEX2DEC(Table1[[#This Row],[D6]])),"…")</f>
        <v>…</v>
      </c>
      <c r="S322" s="1" t="str">
        <f>IFERROR(CHAR(HEX2DEC(Table1[[#This Row],[D7]])),"…")</f>
        <v>…</v>
      </c>
      <c r="T322" s="1" t="str">
        <f>IFERROR(CHAR(HEX2DEC(Table1[[#This Row],[D8]])),"…")</f>
        <v>…</v>
      </c>
    </row>
    <row r="323" spans="1:20" x14ac:dyDescent="0.25">
      <c r="A323" s="1">
        <v>39.32</v>
      </c>
      <c r="B323" s="1">
        <v>401</v>
      </c>
      <c r="C323" s="1">
        <v>8</v>
      </c>
      <c r="D323" s="1" t="s">
        <v>1</v>
      </c>
      <c r="E323" s="1" t="s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/>
      <c r="M323" s="1" t="str">
        <f>IFERROR(CHAR(HEX2DEC(Table1[[#This Row],[D1]])),"…")</f>
        <v>:</v>
      </c>
      <c r="N323" s="1" t="str">
        <f>IFERROR(CHAR(HEX2DEC(Table1[[#This Row],[D2]])),"…")</f>
        <v>Ï</v>
      </c>
      <c r="O323" s="1" t="str">
        <f>IFERROR(CHAR(HEX2DEC(Table1[[#This Row],[D3]])),"…")</f>
        <v>…</v>
      </c>
      <c r="P323" s="1" t="str">
        <f>IFERROR(CHAR(HEX2DEC(Table1[[#This Row],[D4]])),"…")</f>
        <v>…</v>
      </c>
      <c r="Q323" s="1" t="str">
        <f>IFERROR(CHAR(HEX2DEC(Table1[[#This Row],[D5]])),"…")</f>
        <v>…</v>
      </c>
      <c r="R323" s="1" t="str">
        <f>IFERROR(CHAR(HEX2DEC(Table1[[#This Row],[D6]])),"…")</f>
        <v>…</v>
      </c>
      <c r="S323" s="1" t="str">
        <f>IFERROR(CHAR(HEX2DEC(Table1[[#This Row],[D7]])),"…")</f>
        <v>…</v>
      </c>
      <c r="T323" s="1" t="str">
        <f>IFERROR(CHAR(HEX2DEC(Table1[[#This Row],[D8]])),"…")</f>
        <v>…</v>
      </c>
    </row>
    <row r="324" spans="1:20" x14ac:dyDescent="0.25">
      <c r="A324" s="1">
        <v>39.372</v>
      </c>
      <c r="B324" s="1">
        <v>400</v>
      </c>
      <c r="C324" s="1">
        <v>8</v>
      </c>
      <c r="D324" s="1">
        <v>0</v>
      </c>
      <c r="E324" s="1">
        <v>0</v>
      </c>
      <c r="F324" s="1">
        <v>8</v>
      </c>
      <c r="G324" s="1">
        <v>0</v>
      </c>
      <c r="H324" s="1">
        <v>33</v>
      </c>
      <c r="I324" s="1">
        <v>0</v>
      </c>
      <c r="J324" s="1">
        <v>0</v>
      </c>
      <c r="K324" s="1">
        <v>0</v>
      </c>
      <c r="L324" s="1"/>
      <c r="M324" s="1" t="str">
        <f>IFERROR(CHAR(HEX2DEC(Table1[[#This Row],[D1]])),"…")</f>
        <v>…</v>
      </c>
      <c r="N324" s="1" t="str">
        <f>IFERROR(CHAR(HEX2DEC(Table1[[#This Row],[D2]])),"…")</f>
        <v>…</v>
      </c>
      <c r="O324" s="1" t="str">
        <f>IFERROR(CHAR(HEX2DEC(Table1[[#This Row],[D3]])),"…")</f>
        <v>_x0008_</v>
      </c>
      <c r="P324" s="1" t="str">
        <f>IFERROR(CHAR(HEX2DEC(Table1[[#This Row],[D4]])),"…")</f>
        <v>…</v>
      </c>
      <c r="Q324" s="1" t="str">
        <f>IFERROR(CHAR(HEX2DEC(Table1[[#This Row],[D5]])),"…")</f>
        <v>3</v>
      </c>
      <c r="R324" s="1" t="str">
        <f>IFERROR(CHAR(HEX2DEC(Table1[[#This Row],[D6]])),"…")</f>
        <v>…</v>
      </c>
      <c r="S324" s="1" t="str">
        <f>IFERROR(CHAR(HEX2DEC(Table1[[#This Row],[D7]])),"…")</f>
        <v>…</v>
      </c>
      <c r="T324" s="1" t="str">
        <f>IFERROR(CHAR(HEX2DEC(Table1[[#This Row],[D8]])),"…")</f>
        <v>…</v>
      </c>
    </row>
    <row r="325" spans="1:20" x14ac:dyDescent="0.25">
      <c r="A325" s="1">
        <v>39.426000000000002</v>
      </c>
      <c r="B325" s="1">
        <v>401</v>
      </c>
      <c r="C325" s="1">
        <v>8</v>
      </c>
      <c r="D325" s="1" t="s">
        <v>1</v>
      </c>
      <c r="E325" s="1" t="s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/>
      <c r="M325" s="1" t="str">
        <f>IFERROR(CHAR(HEX2DEC(Table1[[#This Row],[D1]])),"…")</f>
        <v>:</v>
      </c>
      <c r="N325" s="1" t="str">
        <f>IFERROR(CHAR(HEX2DEC(Table1[[#This Row],[D2]])),"…")</f>
        <v>Ï</v>
      </c>
      <c r="O325" s="1" t="str">
        <f>IFERROR(CHAR(HEX2DEC(Table1[[#This Row],[D3]])),"…")</f>
        <v>…</v>
      </c>
      <c r="P325" s="1" t="str">
        <f>IFERROR(CHAR(HEX2DEC(Table1[[#This Row],[D4]])),"…")</f>
        <v>…</v>
      </c>
      <c r="Q325" s="1" t="str">
        <f>IFERROR(CHAR(HEX2DEC(Table1[[#This Row],[D5]])),"…")</f>
        <v>…</v>
      </c>
      <c r="R325" s="1" t="str">
        <f>IFERROR(CHAR(HEX2DEC(Table1[[#This Row],[D6]])),"…")</f>
        <v>…</v>
      </c>
      <c r="S325" s="1" t="str">
        <f>IFERROR(CHAR(HEX2DEC(Table1[[#This Row],[D7]])),"…")</f>
        <v>…</v>
      </c>
      <c r="T325" s="1" t="str">
        <f>IFERROR(CHAR(HEX2DEC(Table1[[#This Row],[D8]])),"…")</f>
        <v>…</v>
      </c>
    </row>
    <row r="326" spans="1:20" x14ac:dyDescent="0.25">
      <c r="A326" s="1">
        <v>39.478999999999999</v>
      </c>
      <c r="B326" s="1">
        <v>400</v>
      </c>
      <c r="C326" s="1">
        <v>8</v>
      </c>
      <c r="D326" s="1">
        <v>0</v>
      </c>
      <c r="E326" s="1">
        <v>0</v>
      </c>
      <c r="F326" s="1">
        <v>8</v>
      </c>
      <c r="G326" s="1">
        <v>0</v>
      </c>
      <c r="H326" s="1">
        <v>33</v>
      </c>
      <c r="I326" s="1">
        <v>0</v>
      </c>
      <c r="J326" s="1">
        <v>0</v>
      </c>
      <c r="K326" s="1">
        <v>0</v>
      </c>
      <c r="L326" s="1"/>
      <c r="M326" s="1" t="str">
        <f>IFERROR(CHAR(HEX2DEC(Table1[[#This Row],[D1]])),"…")</f>
        <v>…</v>
      </c>
      <c r="N326" s="1" t="str">
        <f>IFERROR(CHAR(HEX2DEC(Table1[[#This Row],[D2]])),"…")</f>
        <v>…</v>
      </c>
      <c r="O326" s="1" t="str">
        <f>IFERROR(CHAR(HEX2DEC(Table1[[#This Row],[D3]])),"…")</f>
        <v>_x0008_</v>
      </c>
      <c r="P326" s="1" t="str">
        <f>IFERROR(CHAR(HEX2DEC(Table1[[#This Row],[D4]])),"…")</f>
        <v>…</v>
      </c>
      <c r="Q326" s="1" t="str">
        <f>IFERROR(CHAR(HEX2DEC(Table1[[#This Row],[D5]])),"…")</f>
        <v>3</v>
      </c>
      <c r="R326" s="1" t="str">
        <f>IFERROR(CHAR(HEX2DEC(Table1[[#This Row],[D6]])),"…")</f>
        <v>…</v>
      </c>
      <c r="S326" s="1" t="str">
        <f>IFERROR(CHAR(HEX2DEC(Table1[[#This Row],[D7]])),"…")</f>
        <v>…</v>
      </c>
      <c r="T326" s="1" t="str">
        <f>IFERROR(CHAR(HEX2DEC(Table1[[#This Row],[D8]])),"…")</f>
        <v>…</v>
      </c>
    </row>
    <row r="327" spans="1:20" x14ac:dyDescent="0.25">
      <c r="A327" s="1">
        <v>39.531999999999996</v>
      </c>
      <c r="B327" s="1">
        <v>401</v>
      </c>
      <c r="C327" s="1">
        <v>8</v>
      </c>
      <c r="D327" s="1" t="s">
        <v>1</v>
      </c>
      <c r="E327" s="1" t="s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/>
      <c r="M327" s="1" t="str">
        <f>IFERROR(CHAR(HEX2DEC(Table1[[#This Row],[D1]])),"…")</f>
        <v>:</v>
      </c>
      <c r="N327" s="1" t="str">
        <f>IFERROR(CHAR(HEX2DEC(Table1[[#This Row],[D2]])),"…")</f>
        <v>Ï</v>
      </c>
      <c r="O327" s="1" t="str">
        <f>IFERROR(CHAR(HEX2DEC(Table1[[#This Row],[D3]])),"…")</f>
        <v>…</v>
      </c>
      <c r="P327" s="1" t="str">
        <f>IFERROR(CHAR(HEX2DEC(Table1[[#This Row],[D4]])),"…")</f>
        <v>…</v>
      </c>
      <c r="Q327" s="1" t="str">
        <f>IFERROR(CHAR(HEX2DEC(Table1[[#This Row],[D5]])),"…")</f>
        <v>…</v>
      </c>
      <c r="R327" s="1" t="str">
        <f>IFERROR(CHAR(HEX2DEC(Table1[[#This Row],[D6]])),"…")</f>
        <v>…</v>
      </c>
      <c r="S327" s="1" t="str">
        <f>IFERROR(CHAR(HEX2DEC(Table1[[#This Row],[D7]])),"…")</f>
        <v>…</v>
      </c>
      <c r="T327" s="1" t="str">
        <f>IFERROR(CHAR(HEX2DEC(Table1[[#This Row],[D8]])),"…")</f>
        <v>…</v>
      </c>
    </row>
    <row r="328" spans="1:20" x14ac:dyDescent="0.25">
      <c r="A328" s="1">
        <v>39.585000000000001</v>
      </c>
      <c r="B328" s="1">
        <v>400</v>
      </c>
      <c r="C328" s="1">
        <v>8</v>
      </c>
      <c r="D328" s="1">
        <v>0</v>
      </c>
      <c r="E328" s="1">
        <v>0</v>
      </c>
      <c r="F328" s="1">
        <v>8</v>
      </c>
      <c r="G328" s="1">
        <v>0</v>
      </c>
      <c r="H328" s="1">
        <v>33</v>
      </c>
      <c r="I328" s="1">
        <v>0</v>
      </c>
      <c r="J328" s="1">
        <v>0</v>
      </c>
      <c r="K328" s="1">
        <v>0</v>
      </c>
      <c r="L328" s="1"/>
      <c r="M328" s="1" t="str">
        <f>IFERROR(CHAR(HEX2DEC(Table1[[#This Row],[D1]])),"…")</f>
        <v>…</v>
      </c>
      <c r="N328" s="1" t="str">
        <f>IFERROR(CHAR(HEX2DEC(Table1[[#This Row],[D2]])),"…")</f>
        <v>…</v>
      </c>
      <c r="O328" s="1" t="str">
        <f>IFERROR(CHAR(HEX2DEC(Table1[[#This Row],[D3]])),"…")</f>
        <v>_x0008_</v>
      </c>
      <c r="P328" s="1" t="str">
        <f>IFERROR(CHAR(HEX2DEC(Table1[[#This Row],[D4]])),"…")</f>
        <v>…</v>
      </c>
      <c r="Q328" s="1" t="str">
        <f>IFERROR(CHAR(HEX2DEC(Table1[[#This Row],[D5]])),"…")</f>
        <v>3</v>
      </c>
      <c r="R328" s="1" t="str">
        <f>IFERROR(CHAR(HEX2DEC(Table1[[#This Row],[D6]])),"…")</f>
        <v>…</v>
      </c>
      <c r="S328" s="1" t="str">
        <f>IFERROR(CHAR(HEX2DEC(Table1[[#This Row],[D7]])),"…")</f>
        <v>…</v>
      </c>
      <c r="T328" s="1" t="str">
        <f>IFERROR(CHAR(HEX2DEC(Table1[[#This Row],[D8]])),"…")</f>
        <v>…</v>
      </c>
    </row>
    <row r="329" spans="1:20" x14ac:dyDescent="0.25">
      <c r="A329" s="1">
        <v>39.639000000000003</v>
      </c>
      <c r="B329" s="1">
        <v>401</v>
      </c>
      <c r="C329" s="1">
        <v>8</v>
      </c>
      <c r="D329" s="1" t="s">
        <v>1</v>
      </c>
      <c r="E329" s="1" t="s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/>
      <c r="M329" s="1" t="str">
        <f>IFERROR(CHAR(HEX2DEC(Table1[[#This Row],[D1]])),"…")</f>
        <v>:</v>
      </c>
      <c r="N329" s="1" t="str">
        <f>IFERROR(CHAR(HEX2DEC(Table1[[#This Row],[D2]])),"…")</f>
        <v>Ï</v>
      </c>
      <c r="O329" s="1" t="str">
        <f>IFERROR(CHAR(HEX2DEC(Table1[[#This Row],[D3]])),"…")</f>
        <v>…</v>
      </c>
      <c r="P329" s="1" t="str">
        <f>IFERROR(CHAR(HEX2DEC(Table1[[#This Row],[D4]])),"…")</f>
        <v>…</v>
      </c>
      <c r="Q329" s="1" t="str">
        <f>IFERROR(CHAR(HEX2DEC(Table1[[#This Row],[D5]])),"…")</f>
        <v>…</v>
      </c>
      <c r="R329" s="1" t="str">
        <f>IFERROR(CHAR(HEX2DEC(Table1[[#This Row],[D6]])),"…")</f>
        <v>…</v>
      </c>
      <c r="S329" s="1" t="str">
        <f>IFERROR(CHAR(HEX2DEC(Table1[[#This Row],[D7]])),"…")</f>
        <v>…</v>
      </c>
      <c r="T329" s="1" t="str">
        <f>IFERROR(CHAR(HEX2DEC(Table1[[#This Row],[D8]])),"…")</f>
        <v>…</v>
      </c>
    </row>
    <row r="330" spans="1:20" x14ac:dyDescent="0.25">
      <c r="A330" s="1">
        <v>39.640999999999998</v>
      </c>
      <c r="B330" s="1">
        <v>402</v>
      </c>
      <c r="C330" s="1">
        <v>8</v>
      </c>
      <c r="D330" s="1">
        <v>59</v>
      </c>
      <c r="E330" s="1">
        <v>0</v>
      </c>
      <c r="F330" s="1">
        <v>0</v>
      </c>
      <c r="G330" s="1">
        <v>0</v>
      </c>
      <c r="H330" s="1" t="s">
        <v>7</v>
      </c>
      <c r="I330" s="1">
        <v>68</v>
      </c>
      <c r="J330" s="1" t="s">
        <v>6</v>
      </c>
      <c r="K330" s="1">
        <v>0</v>
      </c>
      <c r="L330" s="1"/>
      <c r="M330" s="1" t="str">
        <f>IFERROR(CHAR(HEX2DEC(Table1[[#This Row],[D1]])),"…")</f>
        <v>Y</v>
      </c>
      <c r="N330" s="1" t="str">
        <f>IFERROR(CHAR(HEX2DEC(Table1[[#This Row],[D2]])),"…")</f>
        <v>…</v>
      </c>
      <c r="O330" s="1" t="str">
        <f>IFERROR(CHAR(HEX2DEC(Table1[[#This Row],[D3]])),"…")</f>
        <v>…</v>
      </c>
      <c r="P330" s="1" t="str">
        <f>IFERROR(CHAR(HEX2DEC(Table1[[#This Row],[D4]])),"…")</f>
        <v>…</v>
      </c>
      <c r="Q330" s="1" t="str">
        <f>IFERROR(CHAR(HEX2DEC(Table1[[#This Row],[D5]])),"…")</f>
        <v>¢</v>
      </c>
      <c r="R330" s="1" t="str">
        <f>IFERROR(CHAR(HEX2DEC(Table1[[#This Row],[D6]])),"…")</f>
        <v>h</v>
      </c>
      <c r="S330" s="1" t="str">
        <f>IFERROR(CHAR(HEX2DEC(Table1[[#This Row],[D7]])),"…")</f>
        <v>_x000E_</v>
      </c>
      <c r="T330" s="1" t="str">
        <f>IFERROR(CHAR(HEX2DEC(Table1[[#This Row],[D8]])),"…")</f>
        <v>…</v>
      </c>
    </row>
    <row r="331" spans="1:20" x14ac:dyDescent="0.25">
      <c r="A331" s="1">
        <v>39.643999999999998</v>
      </c>
      <c r="B331" s="1">
        <v>403</v>
      </c>
      <c r="C331" s="1">
        <v>8</v>
      </c>
      <c r="D331" s="1">
        <v>64</v>
      </c>
      <c r="E331" s="1">
        <v>0</v>
      </c>
      <c r="F331" s="1">
        <v>0</v>
      </c>
      <c r="G331" s="1">
        <v>0</v>
      </c>
      <c r="H331" s="1" t="s">
        <v>5</v>
      </c>
      <c r="I331" s="1" t="s">
        <v>4</v>
      </c>
      <c r="J331" s="1">
        <v>10</v>
      </c>
      <c r="K331" s="1">
        <v>0</v>
      </c>
      <c r="L331" s="1"/>
      <c r="M331" s="1" t="str">
        <f>IFERROR(CHAR(HEX2DEC(Table1[[#This Row],[D1]])),"…")</f>
        <v>d</v>
      </c>
      <c r="N331" s="1" t="str">
        <f>IFERROR(CHAR(HEX2DEC(Table1[[#This Row],[D2]])),"…")</f>
        <v>…</v>
      </c>
      <c r="O331" s="1" t="str">
        <f>IFERROR(CHAR(HEX2DEC(Table1[[#This Row],[D3]])),"…")</f>
        <v>…</v>
      </c>
      <c r="P331" s="1" t="str">
        <f>IFERROR(CHAR(HEX2DEC(Table1[[#This Row],[D4]])),"…")</f>
        <v>…</v>
      </c>
      <c r="Q331" s="1" t="str">
        <f>IFERROR(CHAR(HEX2DEC(Table1[[#This Row],[D5]])),"…")</f>
        <v>ô</v>
      </c>
      <c r="R331" s="1" t="str">
        <f>IFERROR(CHAR(HEX2DEC(Table1[[#This Row],[D6]])),"…")</f>
        <v>_x001F_</v>
      </c>
      <c r="S331" s="1" t="str">
        <f>IFERROR(CHAR(HEX2DEC(Table1[[#This Row],[D7]])),"…")</f>
        <v>_x0010_</v>
      </c>
      <c r="T331" s="1" t="str">
        <f>IFERROR(CHAR(HEX2DEC(Table1[[#This Row],[D8]])),"…")</f>
        <v>…</v>
      </c>
    </row>
    <row r="332" spans="1:20" x14ac:dyDescent="0.25">
      <c r="A332" s="1">
        <v>39.646000000000001</v>
      </c>
      <c r="B332" s="1">
        <v>404</v>
      </c>
      <c r="C332" s="1">
        <v>8</v>
      </c>
      <c r="D332" s="1">
        <v>0</v>
      </c>
      <c r="E332" s="1">
        <v>66</v>
      </c>
      <c r="F332" s="1" t="s">
        <v>3</v>
      </c>
      <c r="G332" s="1">
        <v>0</v>
      </c>
      <c r="H332" s="1" t="s">
        <v>2</v>
      </c>
      <c r="I332" s="1" t="s">
        <v>2</v>
      </c>
      <c r="J332" s="1" t="s">
        <v>2</v>
      </c>
      <c r="K332" s="1" t="s">
        <v>2</v>
      </c>
      <c r="L332" s="1"/>
      <c r="M332" s="1" t="str">
        <f>IFERROR(CHAR(HEX2DEC(Table1[[#This Row],[D1]])),"…")</f>
        <v>…</v>
      </c>
      <c r="N332" s="1" t="str">
        <f>IFERROR(CHAR(HEX2DEC(Table1[[#This Row],[D2]])),"…")</f>
        <v>f</v>
      </c>
      <c r="O332" s="1" t="str">
        <f>IFERROR(CHAR(HEX2DEC(Table1[[#This Row],[D3]])),"…")</f>
        <v>Æ</v>
      </c>
      <c r="P332" s="1" t="str">
        <f>IFERROR(CHAR(HEX2DEC(Table1[[#This Row],[D4]])),"…")</f>
        <v>…</v>
      </c>
      <c r="Q332" s="1" t="str">
        <f>IFERROR(CHAR(HEX2DEC(Table1[[#This Row],[D5]])),"…")</f>
        <v>ÿ</v>
      </c>
      <c r="R332" s="1" t="str">
        <f>IFERROR(CHAR(HEX2DEC(Table1[[#This Row],[D6]])),"…")</f>
        <v>ÿ</v>
      </c>
      <c r="S332" s="1" t="str">
        <f>IFERROR(CHAR(HEX2DEC(Table1[[#This Row],[D7]])),"…")</f>
        <v>ÿ</v>
      </c>
      <c r="T332" s="1" t="str">
        <f>IFERROR(CHAR(HEX2DEC(Table1[[#This Row],[D8]])),"…")</f>
        <v>ÿ</v>
      </c>
    </row>
    <row r="333" spans="1:20" x14ac:dyDescent="0.25">
      <c r="A333" s="1">
        <v>39.692</v>
      </c>
      <c r="B333" s="1">
        <v>400</v>
      </c>
      <c r="C333" s="1">
        <v>8</v>
      </c>
      <c r="D333" s="1">
        <v>0</v>
      </c>
      <c r="E333" s="1">
        <v>0</v>
      </c>
      <c r="F333" s="1">
        <v>8</v>
      </c>
      <c r="G333" s="1">
        <v>0</v>
      </c>
      <c r="H333" s="1">
        <v>33</v>
      </c>
      <c r="I333" s="1">
        <v>0</v>
      </c>
      <c r="J333" s="1">
        <v>0</v>
      </c>
      <c r="K333" s="1">
        <v>0</v>
      </c>
      <c r="L333" s="1"/>
      <c r="M333" s="1" t="str">
        <f>IFERROR(CHAR(HEX2DEC(Table1[[#This Row],[D1]])),"…")</f>
        <v>…</v>
      </c>
      <c r="N333" s="1" t="str">
        <f>IFERROR(CHAR(HEX2DEC(Table1[[#This Row],[D2]])),"…")</f>
        <v>…</v>
      </c>
      <c r="O333" s="1" t="str">
        <f>IFERROR(CHAR(HEX2DEC(Table1[[#This Row],[D3]])),"…")</f>
        <v>_x0008_</v>
      </c>
      <c r="P333" s="1" t="str">
        <f>IFERROR(CHAR(HEX2DEC(Table1[[#This Row],[D4]])),"…")</f>
        <v>…</v>
      </c>
      <c r="Q333" s="1" t="str">
        <f>IFERROR(CHAR(HEX2DEC(Table1[[#This Row],[D5]])),"…")</f>
        <v>3</v>
      </c>
      <c r="R333" s="1" t="str">
        <f>IFERROR(CHAR(HEX2DEC(Table1[[#This Row],[D6]])),"…")</f>
        <v>…</v>
      </c>
      <c r="S333" s="1" t="str">
        <f>IFERROR(CHAR(HEX2DEC(Table1[[#This Row],[D7]])),"…")</f>
        <v>…</v>
      </c>
      <c r="T333" s="1" t="str">
        <f>IFERROR(CHAR(HEX2DEC(Table1[[#This Row],[D8]])),"…")</f>
        <v>…</v>
      </c>
    </row>
    <row r="334" spans="1:20" x14ac:dyDescent="0.25">
      <c r="A334" s="1">
        <v>39.744</v>
      </c>
      <c r="B334" s="1">
        <v>401</v>
      </c>
      <c r="C334" s="1">
        <v>8</v>
      </c>
      <c r="D334" s="1" t="s">
        <v>1</v>
      </c>
      <c r="E334" s="1" t="s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/>
      <c r="M334" s="1" t="str">
        <f>IFERROR(CHAR(HEX2DEC(Table1[[#This Row],[D1]])),"…")</f>
        <v>:</v>
      </c>
      <c r="N334" s="1" t="str">
        <f>IFERROR(CHAR(HEX2DEC(Table1[[#This Row],[D2]])),"…")</f>
        <v>Ï</v>
      </c>
      <c r="O334" s="1" t="str">
        <f>IFERROR(CHAR(HEX2DEC(Table1[[#This Row],[D3]])),"…")</f>
        <v>…</v>
      </c>
      <c r="P334" s="1" t="str">
        <f>IFERROR(CHAR(HEX2DEC(Table1[[#This Row],[D4]])),"…")</f>
        <v>…</v>
      </c>
      <c r="Q334" s="1" t="str">
        <f>IFERROR(CHAR(HEX2DEC(Table1[[#This Row],[D5]])),"…")</f>
        <v>…</v>
      </c>
      <c r="R334" s="1" t="str">
        <f>IFERROR(CHAR(HEX2DEC(Table1[[#This Row],[D6]])),"…")</f>
        <v>…</v>
      </c>
      <c r="S334" s="1" t="str">
        <f>IFERROR(CHAR(HEX2DEC(Table1[[#This Row],[D7]])),"…")</f>
        <v>…</v>
      </c>
      <c r="T334" s="1" t="str">
        <f>IFERROR(CHAR(HEX2DEC(Table1[[#This Row],[D8]])),"…")</f>
        <v>…</v>
      </c>
    </row>
    <row r="335" spans="1:20" x14ac:dyDescent="0.25">
      <c r="A335" s="1">
        <v>39.796999999999997</v>
      </c>
      <c r="B335" s="1">
        <v>400</v>
      </c>
      <c r="C335" s="1">
        <v>8</v>
      </c>
      <c r="D335" s="1">
        <v>0</v>
      </c>
      <c r="E335" s="1">
        <v>0</v>
      </c>
      <c r="F335" s="1">
        <v>8</v>
      </c>
      <c r="G335" s="1">
        <v>0</v>
      </c>
      <c r="H335" s="1">
        <v>33</v>
      </c>
      <c r="I335" s="1">
        <v>0</v>
      </c>
      <c r="J335" s="1">
        <v>0</v>
      </c>
      <c r="K335" s="1">
        <v>0</v>
      </c>
      <c r="L335" s="1"/>
      <c r="M335" s="1" t="str">
        <f>IFERROR(CHAR(HEX2DEC(Table1[[#This Row],[D1]])),"…")</f>
        <v>…</v>
      </c>
      <c r="N335" s="1" t="str">
        <f>IFERROR(CHAR(HEX2DEC(Table1[[#This Row],[D2]])),"…")</f>
        <v>…</v>
      </c>
      <c r="O335" s="1" t="str">
        <f>IFERROR(CHAR(HEX2DEC(Table1[[#This Row],[D3]])),"…")</f>
        <v>_x0008_</v>
      </c>
      <c r="P335" s="1" t="str">
        <f>IFERROR(CHAR(HEX2DEC(Table1[[#This Row],[D4]])),"…")</f>
        <v>…</v>
      </c>
      <c r="Q335" s="1" t="str">
        <f>IFERROR(CHAR(HEX2DEC(Table1[[#This Row],[D5]])),"…")</f>
        <v>3</v>
      </c>
      <c r="R335" s="1" t="str">
        <f>IFERROR(CHAR(HEX2DEC(Table1[[#This Row],[D6]])),"…")</f>
        <v>…</v>
      </c>
      <c r="S335" s="1" t="str">
        <f>IFERROR(CHAR(HEX2DEC(Table1[[#This Row],[D7]])),"…")</f>
        <v>…</v>
      </c>
      <c r="T335" s="1" t="str">
        <f>IFERROR(CHAR(HEX2DEC(Table1[[#This Row],[D8]])),"…")</f>
        <v>…</v>
      </c>
    </row>
    <row r="336" spans="1:20" x14ac:dyDescent="0.25">
      <c r="A336" s="1">
        <v>39.850999999999999</v>
      </c>
      <c r="B336" s="1">
        <v>401</v>
      </c>
      <c r="C336" s="1">
        <v>8</v>
      </c>
      <c r="D336" s="1" t="s">
        <v>1</v>
      </c>
      <c r="E336" s="1" t="s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/>
      <c r="M336" s="1" t="str">
        <f>IFERROR(CHAR(HEX2DEC(Table1[[#This Row],[D1]])),"…")</f>
        <v>:</v>
      </c>
      <c r="N336" s="1" t="str">
        <f>IFERROR(CHAR(HEX2DEC(Table1[[#This Row],[D2]])),"…")</f>
        <v>Ï</v>
      </c>
      <c r="O336" s="1" t="str">
        <f>IFERROR(CHAR(HEX2DEC(Table1[[#This Row],[D3]])),"…")</f>
        <v>…</v>
      </c>
      <c r="P336" s="1" t="str">
        <f>IFERROR(CHAR(HEX2DEC(Table1[[#This Row],[D4]])),"…")</f>
        <v>…</v>
      </c>
      <c r="Q336" s="1" t="str">
        <f>IFERROR(CHAR(HEX2DEC(Table1[[#This Row],[D5]])),"…")</f>
        <v>…</v>
      </c>
      <c r="R336" s="1" t="str">
        <f>IFERROR(CHAR(HEX2DEC(Table1[[#This Row],[D6]])),"…")</f>
        <v>…</v>
      </c>
      <c r="S336" s="1" t="str">
        <f>IFERROR(CHAR(HEX2DEC(Table1[[#This Row],[D7]])),"…")</f>
        <v>…</v>
      </c>
      <c r="T336" s="1" t="str">
        <f>IFERROR(CHAR(HEX2DEC(Table1[[#This Row],[D8]])),"…")</f>
        <v>…</v>
      </c>
    </row>
    <row r="337" spans="1:20" x14ac:dyDescent="0.25">
      <c r="A337" s="1">
        <v>39.904000000000003</v>
      </c>
      <c r="B337" s="1">
        <v>400</v>
      </c>
      <c r="C337" s="1">
        <v>8</v>
      </c>
      <c r="D337" s="1">
        <v>0</v>
      </c>
      <c r="E337" s="1">
        <v>0</v>
      </c>
      <c r="F337" s="1">
        <v>8</v>
      </c>
      <c r="G337" s="1">
        <v>0</v>
      </c>
      <c r="H337" s="1">
        <v>33</v>
      </c>
      <c r="I337" s="1">
        <v>0</v>
      </c>
      <c r="J337" s="1">
        <v>0</v>
      </c>
      <c r="K337" s="1">
        <v>0</v>
      </c>
      <c r="L337" s="1"/>
      <c r="M337" s="1" t="str">
        <f>IFERROR(CHAR(HEX2DEC(Table1[[#This Row],[D1]])),"…")</f>
        <v>…</v>
      </c>
      <c r="N337" s="1" t="str">
        <f>IFERROR(CHAR(HEX2DEC(Table1[[#This Row],[D2]])),"…")</f>
        <v>…</v>
      </c>
      <c r="O337" s="1" t="str">
        <f>IFERROR(CHAR(HEX2DEC(Table1[[#This Row],[D3]])),"…")</f>
        <v>_x0008_</v>
      </c>
      <c r="P337" s="1" t="str">
        <f>IFERROR(CHAR(HEX2DEC(Table1[[#This Row],[D4]])),"…")</f>
        <v>…</v>
      </c>
      <c r="Q337" s="1" t="str">
        <f>IFERROR(CHAR(HEX2DEC(Table1[[#This Row],[D5]])),"…")</f>
        <v>3</v>
      </c>
      <c r="R337" s="1" t="str">
        <f>IFERROR(CHAR(HEX2DEC(Table1[[#This Row],[D6]])),"…")</f>
        <v>…</v>
      </c>
      <c r="S337" s="1" t="str">
        <f>IFERROR(CHAR(HEX2DEC(Table1[[#This Row],[D7]])),"…")</f>
        <v>…</v>
      </c>
      <c r="T337" s="1" t="str">
        <f>IFERROR(CHAR(HEX2DEC(Table1[[#This Row],[D8]])),"…")</f>
        <v>…</v>
      </c>
    </row>
    <row r="338" spans="1:20" x14ac:dyDescent="0.25">
      <c r="A338" s="1">
        <v>39.957000000000001</v>
      </c>
      <c r="B338" s="1">
        <v>401</v>
      </c>
      <c r="C338" s="1">
        <v>8</v>
      </c>
      <c r="D338" s="1" t="s">
        <v>1</v>
      </c>
      <c r="E338" s="1" t="s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/>
      <c r="M338" s="1" t="str">
        <f>IFERROR(CHAR(HEX2DEC(Table1[[#This Row],[D1]])),"…")</f>
        <v>:</v>
      </c>
      <c r="N338" s="1" t="str">
        <f>IFERROR(CHAR(HEX2DEC(Table1[[#This Row],[D2]])),"…")</f>
        <v>Ï</v>
      </c>
      <c r="O338" s="1" t="str">
        <f>IFERROR(CHAR(HEX2DEC(Table1[[#This Row],[D3]])),"…")</f>
        <v>…</v>
      </c>
      <c r="P338" s="1" t="str">
        <f>IFERROR(CHAR(HEX2DEC(Table1[[#This Row],[D4]])),"…")</f>
        <v>…</v>
      </c>
      <c r="Q338" s="1" t="str">
        <f>IFERROR(CHAR(HEX2DEC(Table1[[#This Row],[D5]])),"…")</f>
        <v>…</v>
      </c>
      <c r="R338" s="1" t="str">
        <f>IFERROR(CHAR(HEX2DEC(Table1[[#This Row],[D6]])),"…")</f>
        <v>…</v>
      </c>
      <c r="S338" s="1" t="str">
        <f>IFERROR(CHAR(HEX2DEC(Table1[[#This Row],[D7]])),"…")</f>
        <v>…</v>
      </c>
      <c r="T338" s="1" t="str">
        <f>IFERROR(CHAR(HEX2DEC(Table1[[#This Row],[D8]])),"…")</f>
        <v>…</v>
      </c>
    </row>
    <row r="339" spans="1:20" x14ac:dyDescent="0.25">
      <c r="A339" s="1">
        <v>40.01</v>
      </c>
      <c r="B339" s="1">
        <v>400</v>
      </c>
      <c r="C339" s="1">
        <v>8</v>
      </c>
      <c r="D339" s="1">
        <v>0</v>
      </c>
      <c r="E339" s="1">
        <v>0</v>
      </c>
      <c r="F339" s="1">
        <v>8</v>
      </c>
      <c r="G339" s="1">
        <v>0</v>
      </c>
      <c r="H339" s="1">
        <v>33</v>
      </c>
      <c r="I339" s="1">
        <v>0</v>
      </c>
      <c r="J339" s="1">
        <v>0</v>
      </c>
      <c r="K339" s="1">
        <v>0</v>
      </c>
      <c r="L339" s="1"/>
      <c r="M339" s="1" t="str">
        <f>IFERROR(CHAR(HEX2DEC(Table1[[#This Row],[D1]])),"…")</f>
        <v>…</v>
      </c>
      <c r="N339" s="1" t="str">
        <f>IFERROR(CHAR(HEX2DEC(Table1[[#This Row],[D2]])),"…")</f>
        <v>…</v>
      </c>
      <c r="O339" s="1" t="str">
        <f>IFERROR(CHAR(HEX2DEC(Table1[[#This Row],[D3]])),"…")</f>
        <v>_x0008_</v>
      </c>
      <c r="P339" s="1" t="str">
        <f>IFERROR(CHAR(HEX2DEC(Table1[[#This Row],[D4]])),"…")</f>
        <v>…</v>
      </c>
      <c r="Q339" s="1" t="str">
        <f>IFERROR(CHAR(HEX2DEC(Table1[[#This Row],[D5]])),"…")</f>
        <v>3</v>
      </c>
      <c r="R339" s="1" t="str">
        <f>IFERROR(CHAR(HEX2DEC(Table1[[#This Row],[D6]])),"…")</f>
        <v>…</v>
      </c>
      <c r="S339" s="1" t="str">
        <f>IFERROR(CHAR(HEX2DEC(Table1[[#This Row],[D7]])),"…")</f>
        <v>…</v>
      </c>
      <c r="T339" s="1" t="str">
        <f>IFERROR(CHAR(HEX2DEC(Table1[[#This Row],[D8]])),"…")</f>
        <v>…</v>
      </c>
    </row>
    <row r="340" spans="1:20" x14ac:dyDescent="0.25">
      <c r="A340" s="1">
        <v>40.061999999999998</v>
      </c>
      <c r="B340" s="1">
        <v>401</v>
      </c>
      <c r="C340" s="1">
        <v>8</v>
      </c>
      <c r="D340" s="1" t="s">
        <v>1</v>
      </c>
      <c r="E340" s="1" t="s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/>
      <c r="M340" s="1" t="str">
        <f>IFERROR(CHAR(HEX2DEC(Table1[[#This Row],[D1]])),"…")</f>
        <v>:</v>
      </c>
      <c r="N340" s="1" t="str">
        <f>IFERROR(CHAR(HEX2DEC(Table1[[#This Row],[D2]])),"…")</f>
        <v>Ï</v>
      </c>
      <c r="O340" s="1" t="str">
        <f>IFERROR(CHAR(HEX2DEC(Table1[[#This Row],[D3]])),"…")</f>
        <v>…</v>
      </c>
      <c r="P340" s="1" t="str">
        <f>IFERROR(CHAR(HEX2DEC(Table1[[#This Row],[D4]])),"…")</f>
        <v>…</v>
      </c>
      <c r="Q340" s="1" t="str">
        <f>IFERROR(CHAR(HEX2DEC(Table1[[#This Row],[D5]])),"…")</f>
        <v>…</v>
      </c>
      <c r="R340" s="1" t="str">
        <f>IFERROR(CHAR(HEX2DEC(Table1[[#This Row],[D6]])),"…")</f>
        <v>…</v>
      </c>
      <c r="S340" s="1" t="str">
        <f>IFERROR(CHAR(HEX2DEC(Table1[[#This Row],[D7]])),"…")</f>
        <v>…</v>
      </c>
      <c r="T340" s="1" t="str">
        <f>IFERROR(CHAR(HEX2DEC(Table1[[#This Row],[D8]])),"…")</f>
        <v>…</v>
      </c>
    </row>
    <row r="341" spans="1:20" x14ac:dyDescent="0.25">
      <c r="A341" s="1">
        <v>40.116999999999997</v>
      </c>
      <c r="B341" s="1">
        <v>400</v>
      </c>
      <c r="C341" s="1">
        <v>8</v>
      </c>
      <c r="D341" s="1">
        <v>0</v>
      </c>
      <c r="E341" s="1">
        <v>0</v>
      </c>
      <c r="F341" s="1">
        <v>8</v>
      </c>
      <c r="G341" s="1">
        <v>0</v>
      </c>
      <c r="H341" s="1">
        <v>33</v>
      </c>
      <c r="I341" s="1">
        <v>0</v>
      </c>
      <c r="J341" s="1">
        <v>0</v>
      </c>
      <c r="K341" s="1">
        <v>0</v>
      </c>
      <c r="L341" s="1"/>
      <c r="M341" s="1" t="str">
        <f>IFERROR(CHAR(HEX2DEC(Table1[[#This Row],[D1]])),"…")</f>
        <v>…</v>
      </c>
      <c r="N341" s="1" t="str">
        <f>IFERROR(CHAR(HEX2DEC(Table1[[#This Row],[D2]])),"…")</f>
        <v>…</v>
      </c>
      <c r="O341" s="1" t="str">
        <f>IFERROR(CHAR(HEX2DEC(Table1[[#This Row],[D3]])),"…")</f>
        <v>_x0008_</v>
      </c>
      <c r="P341" s="1" t="str">
        <f>IFERROR(CHAR(HEX2DEC(Table1[[#This Row],[D4]])),"…")</f>
        <v>…</v>
      </c>
      <c r="Q341" s="1" t="str">
        <f>IFERROR(CHAR(HEX2DEC(Table1[[#This Row],[D5]])),"…")</f>
        <v>3</v>
      </c>
      <c r="R341" s="1" t="str">
        <f>IFERROR(CHAR(HEX2DEC(Table1[[#This Row],[D6]])),"…")</f>
        <v>…</v>
      </c>
      <c r="S341" s="1" t="str">
        <f>IFERROR(CHAR(HEX2DEC(Table1[[#This Row],[D7]])),"…")</f>
        <v>…</v>
      </c>
      <c r="T341" s="1" t="str">
        <f>IFERROR(CHAR(HEX2DEC(Table1[[#This Row],[D8]])),"…")</f>
        <v>…</v>
      </c>
    </row>
    <row r="342" spans="1:20" x14ac:dyDescent="0.25">
      <c r="A342" s="1">
        <v>40.168999999999997</v>
      </c>
      <c r="B342" s="1">
        <v>401</v>
      </c>
      <c r="C342" s="1">
        <v>8</v>
      </c>
      <c r="D342" s="1" t="s">
        <v>1</v>
      </c>
      <c r="E342" s="1" t="s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/>
      <c r="M342" s="1" t="str">
        <f>IFERROR(CHAR(HEX2DEC(Table1[[#This Row],[D1]])),"…")</f>
        <v>:</v>
      </c>
      <c r="N342" s="1" t="str">
        <f>IFERROR(CHAR(HEX2DEC(Table1[[#This Row],[D2]])),"…")</f>
        <v>Ï</v>
      </c>
      <c r="O342" s="1" t="str">
        <f>IFERROR(CHAR(HEX2DEC(Table1[[#This Row],[D3]])),"…")</f>
        <v>…</v>
      </c>
      <c r="P342" s="1" t="str">
        <f>IFERROR(CHAR(HEX2DEC(Table1[[#This Row],[D4]])),"…")</f>
        <v>…</v>
      </c>
      <c r="Q342" s="1" t="str">
        <f>IFERROR(CHAR(HEX2DEC(Table1[[#This Row],[D5]])),"…")</f>
        <v>…</v>
      </c>
      <c r="R342" s="1" t="str">
        <f>IFERROR(CHAR(HEX2DEC(Table1[[#This Row],[D6]])),"…")</f>
        <v>…</v>
      </c>
      <c r="S342" s="1" t="str">
        <f>IFERROR(CHAR(HEX2DEC(Table1[[#This Row],[D7]])),"…")</f>
        <v>…</v>
      </c>
      <c r="T342" s="1" t="str">
        <f>IFERROR(CHAR(HEX2DEC(Table1[[#This Row],[D8]])),"…")</f>
        <v>…</v>
      </c>
    </row>
    <row r="343" spans="1:20" x14ac:dyDescent="0.25">
      <c r="A343" s="1">
        <v>40.222000000000001</v>
      </c>
      <c r="B343" s="1">
        <v>400</v>
      </c>
      <c r="C343" s="1">
        <v>8</v>
      </c>
      <c r="D343" s="1">
        <v>0</v>
      </c>
      <c r="E343" s="1">
        <v>0</v>
      </c>
      <c r="F343" s="1">
        <v>8</v>
      </c>
      <c r="G343" s="1">
        <v>0</v>
      </c>
      <c r="H343" s="1">
        <v>33</v>
      </c>
      <c r="I343" s="1">
        <v>0</v>
      </c>
      <c r="J343" s="1">
        <v>0</v>
      </c>
      <c r="K343" s="1">
        <v>0</v>
      </c>
      <c r="L343" s="1"/>
      <c r="M343" s="1" t="str">
        <f>IFERROR(CHAR(HEX2DEC(Table1[[#This Row],[D1]])),"…")</f>
        <v>…</v>
      </c>
      <c r="N343" s="1" t="str">
        <f>IFERROR(CHAR(HEX2DEC(Table1[[#This Row],[D2]])),"…")</f>
        <v>…</v>
      </c>
      <c r="O343" s="1" t="str">
        <f>IFERROR(CHAR(HEX2DEC(Table1[[#This Row],[D3]])),"…")</f>
        <v>_x0008_</v>
      </c>
      <c r="P343" s="1" t="str">
        <f>IFERROR(CHAR(HEX2DEC(Table1[[#This Row],[D4]])),"…")</f>
        <v>…</v>
      </c>
      <c r="Q343" s="1" t="str">
        <f>IFERROR(CHAR(HEX2DEC(Table1[[#This Row],[D5]])),"…")</f>
        <v>3</v>
      </c>
      <c r="R343" s="1" t="str">
        <f>IFERROR(CHAR(HEX2DEC(Table1[[#This Row],[D6]])),"…")</f>
        <v>…</v>
      </c>
      <c r="S343" s="1" t="str">
        <f>IFERROR(CHAR(HEX2DEC(Table1[[#This Row],[D7]])),"…")</f>
        <v>…</v>
      </c>
      <c r="T343" s="1" t="str">
        <f>IFERROR(CHAR(HEX2DEC(Table1[[#This Row],[D8]])),"…")</f>
        <v>…</v>
      </c>
    </row>
    <row r="344" spans="1:20" x14ac:dyDescent="0.25">
      <c r="A344" s="1">
        <v>40.274999999999999</v>
      </c>
      <c r="B344" s="1">
        <v>401</v>
      </c>
      <c r="C344" s="1">
        <v>8</v>
      </c>
      <c r="D344" s="1" t="s">
        <v>1</v>
      </c>
      <c r="E344" s="1" t="s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/>
      <c r="M344" s="1" t="str">
        <f>IFERROR(CHAR(HEX2DEC(Table1[[#This Row],[D1]])),"…")</f>
        <v>:</v>
      </c>
      <c r="N344" s="1" t="str">
        <f>IFERROR(CHAR(HEX2DEC(Table1[[#This Row],[D2]])),"…")</f>
        <v>Ï</v>
      </c>
      <c r="O344" s="1" t="str">
        <f>IFERROR(CHAR(HEX2DEC(Table1[[#This Row],[D3]])),"…")</f>
        <v>…</v>
      </c>
      <c r="P344" s="1" t="str">
        <f>IFERROR(CHAR(HEX2DEC(Table1[[#This Row],[D4]])),"…")</f>
        <v>…</v>
      </c>
      <c r="Q344" s="1" t="str">
        <f>IFERROR(CHAR(HEX2DEC(Table1[[#This Row],[D5]])),"…")</f>
        <v>…</v>
      </c>
      <c r="R344" s="1" t="str">
        <f>IFERROR(CHAR(HEX2DEC(Table1[[#This Row],[D6]])),"…")</f>
        <v>…</v>
      </c>
      <c r="S344" s="1" t="str">
        <f>IFERROR(CHAR(HEX2DEC(Table1[[#This Row],[D7]])),"…")</f>
        <v>…</v>
      </c>
      <c r="T344" s="1" t="str">
        <f>IFERROR(CHAR(HEX2DEC(Table1[[#This Row],[D8]])),"…")</f>
        <v>…</v>
      </c>
    </row>
    <row r="345" spans="1:20" x14ac:dyDescent="0.25">
      <c r="A345" s="1">
        <v>40.329000000000001</v>
      </c>
      <c r="B345" s="1">
        <v>400</v>
      </c>
      <c r="C345" s="1">
        <v>8</v>
      </c>
      <c r="D345" s="1">
        <v>0</v>
      </c>
      <c r="E345" s="1">
        <v>0</v>
      </c>
      <c r="F345" s="1">
        <v>8</v>
      </c>
      <c r="G345" s="1">
        <v>0</v>
      </c>
      <c r="H345" s="1">
        <v>33</v>
      </c>
      <c r="I345" s="1">
        <v>0</v>
      </c>
      <c r="J345" s="1">
        <v>0</v>
      </c>
      <c r="K345" s="1">
        <v>0</v>
      </c>
      <c r="L345" s="1"/>
      <c r="M345" s="1" t="str">
        <f>IFERROR(CHAR(HEX2DEC(Table1[[#This Row],[D1]])),"…")</f>
        <v>…</v>
      </c>
      <c r="N345" s="1" t="str">
        <f>IFERROR(CHAR(HEX2DEC(Table1[[#This Row],[D2]])),"…")</f>
        <v>…</v>
      </c>
      <c r="O345" s="1" t="str">
        <f>IFERROR(CHAR(HEX2DEC(Table1[[#This Row],[D3]])),"…")</f>
        <v>_x0008_</v>
      </c>
      <c r="P345" s="1" t="str">
        <f>IFERROR(CHAR(HEX2DEC(Table1[[#This Row],[D4]])),"…")</f>
        <v>…</v>
      </c>
      <c r="Q345" s="1" t="str">
        <f>IFERROR(CHAR(HEX2DEC(Table1[[#This Row],[D5]])),"…")</f>
        <v>3</v>
      </c>
      <c r="R345" s="1" t="str">
        <f>IFERROR(CHAR(HEX2DEC(Table1[[#This Row],[D6]])),"…")</f>
        <v>…</v>
      </c>
      <c r="S345" s="1" t="str">
        <f>IFERROR(CHAR(HEX2DEC(Table1[[#This Row],[D7]])),"…")</f>
        <v>…</v>
      </c>
      <c r="T345" s="1" t="str">
        <f>IFERROR(CHAR(HEX2DEC(Table1[[#This Row],[D8]])),"…")</f>
        <v>…</v>
      </c>
    </row>
    <row r="346" spans="1:20" x14ac:dyDescent="0.25">
      <c r="A346" s="1">
        <v>40.381999999999998</v>
      </c>
      <c r="B346" s="1">
        <v>401</v>
      </c>
      <c r="C346" s="1">
        <v>8</v>
      </c>
      <c r="D346" s="1" t="s">
        <v>1</v>
      </c>
      <c r="E346" s="1" t="s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/>
      <c r="M346" s="1" t="str">
        <f>IFERROR(CHAR(HEX2DEC(Table1[[#This Row],[D1]])),"…")</f>
        <v>:</v>
      </c>
      <c r="N346" s="1" t="str">
        <f>IFERROR(CHAR(HEX2DEC(Table1[[#This Row],[D2]])),"…")</f>
        <v>Ï</v>
      </c>
      <c r="O346" s="1" t="str">
        <f>IFERROR(CHAR(HEX2DEC(Table1[[#This Row],[D3]])),"…")</f>
        <v>…</v>
      </c>
      <c r="P346" s="1" t="str">
        <f>IFERROR(CHAR(HEX2DEC(Table1[[#This Row],[D4]])),"…")</f>
        <v>…</v>
      </c>
      <c r="Q346" s="1" t="str">
        <f>IFERROR(CHAR(HEX2DEC(Table1[[#This Row],[D5]])),"…")</f>
        <v>…</v>
      </c>
      <c r="R346" s="1" t="str">
        <f>IFERROR(CHAR(HEX2DEC(Table1[[#This Row],[D6]])),"…")</f>
        <v>…</v>
      </c>
      <c r="S346" s="1" t="str">
        <f>IFERROR(CHAR(HEX2DEC(Table1[[#This Row],[D7]])),"…")</f>
        <v>…</v>
      </c>
      <c r="T346" s="1" t="str">
        <f>IFERROR(CHAR(HEX2DEC(Table1[[#This Row],[D8]])),"…")</f>
        <v>…</v>
      </c>
    </row>
    <row r="347" spans="1:20" x14ac:dyDescent="0.25">
      <c r="A347" s="1">
        <v>40.433999999999997</v>
      </c>
      <c r="B347" s="1">
        <v>400</v>
      </c>
      <c r="C347" s="1">
        <v>8</v>
      </c>
      <c r="D347" s="1">
        <v>0</v>
      </c>
      <c r="E347" s="1">
        <v>0</v>
      </c>
      <c r="F347" s="1">
        <v>8</v>
      </c>
      <c r="G347" s="1">
        <v>0</v>
      </c>
      <c r="H347" s="1">
        <v>33</v>
      </c>
      <c r="I347" s="1">
        <v>0</v>
      </c>
      <c r="J347" s="1">
        <v>0</v>
      </c>
      <c r="K347" s="1">
        <v>0</v>
      </c>
      <c r="L347" s="1"/>
      <c r="M347" s="1" t="str">
        <f>IFERROR(CHAR(HEX2DEC(Table1[[#This Row],[D1]])),"…")</f>
        <v>…</v>
      </c>
      <c r="N347" s="1" t="str">
        <f>IFERROR(CHAR(HEX2DEC(Table1[[#This Row],[D2]])),"…")</f>
        <v>…</v>
      </c>
      <c r="O347" s="1" t="str">
        <f>IFERROR(CHAR(HEX2DEC(Table1[[#This Row],[D3]])),"…")</f>
        <v>_x0008_</v>
      </c>
      <c r="P347" s="1" t="str">
        <f>IFERROR(CHAR(HEX2DEC(Table1[[#This Row],[D4]])),"…")</f>
        <v>…</v>
      </c>
      <c r="Q347" s="1" t="str">
        <f>IFERROR(CHAR(HEX2DEC(Table1[[#This Row],[D5]])),"…")</f>
        <v>3</v>
      </c>
      <c r="R347" s="1" t="str">
        <f>IFERROR(CHAR(HEX2DEC(Table1[[#This Row],[D6]])),"…")</f>
        <v>…</v>
      </c>
      <c r="S347" s="1" t="str">
        <f>IFERROR(CHAR(HEX2DEC(Table1[[#This Row],[D7]])),"…")</f>
        <v>…</v>
      </c>
      <c r="T347" s="1" t="str">
        <f>IFERROR(CHAR(HEX2DEC(Table1[[#This Row],[D8]])),"…")</f>
        <v>…</v>
      </c>
    </row>
    <row r="348" spans="1:20" x14ac:dyDescent="0.25">
      <c r="A348" s="1">
        <v>40.487000000000002</v>
      </c>
      <c r="B348" s="1">
        <v>401</v>
      </c>
      <c r="C348" s="1">
        <v>8</v>
      </c>
      <c r="D348" s="1" t="s">
        <v>1</v>
      </c>
      <c r="E348" s="1" t="s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/>
      <c r="M348" s="1" t="str">
        <f>IFERROR(CHAR(HEX2DEC(Table1[[#This Row],[D1]])),"…")</f>
        <v>:</v>
      </c>
      <c r="N348" s="1" t="str">
        <f>IFERROR(CHAR(HEX2DEC(Table1[[#This Row],[D2]])),"…")</f>
        <v>Ï</v>
      </c>
      <c r="O348" s="1" t="str">
        <f>IFERROR(CHAR(HEX2DEC(Table1[[#This Row],[D3]])),"…")</f>
        <v>…</v>
      </c>
      <c r="P348" s="1" t="str">
        <f>IFERROR(CHAR(HEX2DEC(Table1[[#This Row],[D4]])),"…")</f>
        <v>…</v>
      </c>
      <c r="Q348" s="1" t="str">
        <f>IFERROR(CHAR(HEX2DEC(Table1[[#This Row],[D5]])),"…")</f>
        <v>…</v>
      </c>
      <c r="R348" s="1" t="str">
        <f>IFERROR(CHAR(HEX2DEC(Table1[[#This Row],[D6]])),"…")</f>
        <v>…</v>
      </c>
      <c r="S348" s="1" t="str">
        <f>IFERROR(CHAR(HEX2DEC(Table1[[#This Row],[D7]])),"…")</f>
        <v>…</v>
      </c>
      <c r="T348" s="1" t="str">
        <f>IFERROR(CHAR(HEX2DEC(Table1[[#This Row],[D8]])),"…")</f>
        <v>…</v>
      </c>
    </row>
    <row r="349" spans="1:20" x14ac:dyDescent="0.25">
      <c r="A349" s="1">
        <v>40.542000000000002</v>
      </c>
      <c r="B349" s="1">
        <v>400</v>
      </c>
      <c r="C349" s="1">
        <v>8</v>
      </c>
      <c r="D349" s="1">
        <v>0</v>
      </c>
      <c r="E349" s="1">
        <v>0</v>
      </c>
      <c r="F349" s="1">
        <v>8</v>
      </c>
      <c r="G349" s="1">
        <v>0</v>
      </c>
      <c r="H349" s="1">
        <v>33</v>
      </c>
      <c r="I349" s="1">
        <v>0</v>
      </c>
      <c r="J349" s="1">
        <v>0</v>
      </c>
      <c r="K349" s="1">
        <v>0</v>
      </c>
      <c r="L349" s="1"/>
      <c r="M349" s="1" t="str">
        <f>IFERROR(CHAR(HEX2DEC(Table1[[#This Row],[D1]])),"…")</f>
        <v>…</v>
      </c>
      <c r="N349" s="1" t="str">
        <f>IFERROR(CHAR(HEX2DEC(Table1[[#This Row],[D2]])),"…")</f>
        <v>…</v>
      </c>
      <c r="O349" s="1" t="str">
        <f>IFERROR(CHAR(HEX2DEC(Table1[[#This Row],[D3]])),"…")</f>
        <v>_x0008_</v>
      </c>
      <c r="P349" s="1" t="str">
        <f>IFERROR(CHAR(HEX2DEC(Table1[[#This Row],[D4]])),"…")</f>
        <v>…</v>
      </c>
      <c r="Q349" s="1" t="str">
        <f>IFERROR(CHAR(HEX2DEC(Table1[[#This Row],[D5]])),"…")</f>
        <v>3</v>
      </c>
      <c r="R349" s="1" t="str">
        <f>IFERROR(CHAR(HEX2DEC(Table1[[#This Row],[D6]])),"…")</f>
        <v>…</v>
      </c>
      <c r="S349" s="1" t="str">
        <f>IFERROR(CHAR(HEX2DEC(Table1[[#This Row],[D7]])),"…")</f>
        <v>…</v>
      </c>
      <c r="T349" s="1" t="str">
        <f>IFERROR(CHAR(HEX2DEC(Table1[[#This Row],[D8]])),"…")</f>
        <v>…</v>
      </c>
    </row>
    <row r="350" spans="1:20" x14ac:dyDescent="0.25">
      <c r="A350" s="1">
        <v>40.594999999999999</v>
      </c>
      <c r="B350" s="1">
        <v>401</v>
      </c>
      <c r="C350" s="1">
        <v>8</v>
      </c>
      <c r="D350" s="1" t="s">
        <v>1</v>
      </c>
      <c r="E350" s="1" t="s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/>
      <c r="M350" s="1" t="str">
        <f>IFERROR(CHAR(HEX2DEC(Table1[[#This Row],[D1]])),"…")</f>
        <v>:</v>
      </c>
      <c r="N350" s="1" t="str">
        <f>IFERROR(CHAR(HEX2DEC(Table1[[#This Row],[D2]])),"…")</f>
        <v>Ï</v>
      </c>
      <c r="O350" s="1" t="str">
        <f>IFERROR(CHAR(HEX2DEC(Table1[[#This Row],[D3]])),"…")</f>
        <v>…</v>
      </c>
      <c r="P350" s="1" t="str">
        <f>IFERROR(CHAR(HEX2DEC(Table1[[#This Row],[D4]])),"…")</f>
        <v>…</v>
      </c>
      <c r="Q350" s="1" t="str">
        <f>IFERROR(CHAR(HEX2DEC(Table1[[#This Row],[D5]])),"…")</f>
        <v>…</v>
      </c>
      <c r="R350" s="1" t="str">
        <f>IFERROR(CHAR(HEX2DEC(Table1[[#This Row],[D6]])),"…")</f>
        <v>…</v>
      </c>
      <c r="S350" s="1" t="str">
        <f>IFERROR(CHAR(HEX2DEC(Table1[[#This Row],[D7]])),"…")</f>
        <v>…</v>
      </c>
      <c r="T350" s="1" t="str">
        <f>IFERROR(CHAR(HEX2DEC(Table1[[#This Row],[D8]])),"…")</f>
        <v>…</v>
      </c>
    </row>
    <row r="351" spans="1:20" x14ac:dyDescent="0.25">
      <c r="A351" s="1">
        <v>40.648000000000003</v>
      </c>
      <c r="B351" s="1">
        <v>400</v>
      </c>
      <c r="C351" s="1">
        <v>8</v>
      </c>
      <c r="D351" s="1">
        <v>0</v>
      </c>
      <c r="E351" s="1">
        <v>0</v>
      </c>
      <c r="F351" s="1">
        <v>8</v>
      </c>
      <c r="G351" s="1">
        <v>0</v>
      </c>
      <c r="H351" s="1">
        <v>33</v>
      </c>
      <c r="I351" s="1">
        <v>0</v>
      </c>
      <c r="J351" s="1">
        <v>0</v>
      </c>
      <c r="K351" s="1">
        <v>0</v>
      </c>
      <c r="L351" s="1"/>
      <c r="M351" s="1" t="str">
        <f>IFERROR(CHAR(HEX2DEC(Table1[[#This Row],[D1]])),"…")</f>
        <v>…</v>
      </c>
      <c r="N351" s="1" t="str">
        <f>IFERROR(CHAR(HEX2DEC(Table1[[#This Row],[D2]])),"…")</f>
        <v>…</v>
      </c>
      <c r="O351" s="1" t="str">
        <f>IFERROR(CHAR(HEX2DEC(Table1[[#This Row],[D3]])),"…")</f>
        <v>_x0008_</v>
      </c>
      <c r="P351" s="1" t="str">
        <f>IFERROR(CHAR(HEX2DEC(Table1[[#This Row],[D4]])),"…")</f>
        <v>…</v>
      </c>
      <c r="Q351" s="1" t="str">
        <f>IFERROR(CHAR(HEX2DEC(Table1[[#This Row],[D5]])),"…")</f>
        <v>3</v>
      </c>
      <c r="R351" s="1" t="str">
        <f>IFERROR(CHAR(HEX2DEC(Table1[[#This Row],[D6]])),"…")</f>
        <v>…</v>
      </c>
      <c r="S351" s="1" t="str">
        <f>IFERROR(CHAR(HEX2DEC(Table1[[#This Row],[D7]])),"…")</f>
        <v>…</v>
      </c>
      <c r="T351" s="1" t="str">
        <f>IFERROR(CHAR(HEX2DEC(Table1[[#This Row],[D8]])),"…")</f>
        <v>…</v>
      </c>
    </row>
    <row r="352" spans="1:20" x14ac:dyDescent="0.25">
      <c r="A352" s="1">
        <v>40.700000000000003</v>
      </c>
      <c r="B352" s="1">
        <v>401</v>
      </c>
      <c r="C352" s="1">
        <v>8</v>
      </c>
      <c r="D352" s="1" t="s">
        <v>1</v>
      </c>
      <c r="E352" s="1" t="s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/>
      <c r="M352" s="1" t="str">
        <f>IFERROR(CHAR(HEX2DEC(Table1[[#This Row],[D1]])),"…")</f>
        <v>:</v>
      </c>
      <c r="N352" s="1" t="str">
        <f>IFERROR(CHAR(HEX2DEC(Table1[[#This Row],[D2]])),"…")</f>
        <v>Ï</v>
      </c>
      <c r="O352" s="1" t="str">
        <f>IFERROR(CHAR(HEX2DEC(Table1[[#This Row],[D3]])),"…")</f>
        <v>…</v>
      </c>
      <c r="P352" s="1" t="str">
        <f>IFERROR(CHAR(HEX2DEC(Table1[[#This Row],[D4]])),"…")</f>
        <v>…</v>
      </c>
      <c r="Q352" s="1" t="str">
        <f>IFERROR(CHAR(HEX2DEC(Table1[[#This Row],[D5]])),"…")</f>
        <v>…</v>
      </c>
      <c r="R352" s="1" t="str">
        <f>IFERROR(CHAR(HEX2DEC(Table1[[#This Row],[D6]])),"…")</f>
        <v>…</v>
      </c>
      <c r="S352" s="1" t="str">
        <f>IFERROR(CHAR(HEX2DEC(Table1[[#This Row],[D7]])),"…")</f>
        <v>…</v>
      </c>
      <c r="T352" s="1" t="str">
        <f>IFERROR(CHAR(HEX2DEC(Table1[[#This Row],[D8]])),"…")</f>
        <v>…</v>
      </c>
    </row>
    <row r="353" spans="1:20" x14ac:dyDescent="0.25">
      <c r="A353" s="1">
        <v>40.701999999999998</v>
      </c>
      <c r="B353" s="1">
        <v>466</v>
      </c>
      <c r="C353" s="1">
        <v>8</v>
      </c>
      <c r="D353" s="1">
        <v>30</v>
      </c>
      <c r="E353" s="1">
        <v>32</v>
      </c>
      <c r="F353" s="1">
        <v>30</v>
      </c>
      <c r="G353" s="1">
        <v>35</v>
      </c>
      <c r="H353" s="1">
        <v>56</v>
      </c>
      <c r="I353" s="1">
        <v>35</v>
      </c>
      <c r="J353" s="1">
        <v>30</v>
      </c>
      <c r="K353" s="1">
        <v>31</v>
      </c>
      <c r="L353" s="1"/>
      <c r="M353" s="1" t="str">
        <f>IFERROR(CHAR(HEX2DEC(Table1[[#This Row],[D1]])),"…")</f>
        <v>0</v>
      </c>
      <c r="N353" s="1" t="str">
        <f>IFERROR(CHAR(HEX2DEC(Table1[[#This Row],[D2]])),"…")</f>
        <v>2</v>
      </c>
      <c r="O353" s="1" t="str">
        <f>IFERROR(CHAR(HEX2DEC(Table1[[#This Row],[D3]])),"…")</f>
        <v>0</v>
      </c>
      <c r="P353" s="1" t="str">
        <f>IFERROR(CHAR(HEX2DEC(Table1[[#This Row],[D4]])),"…")</f>
        <v>5</v>
      </c>
      <c r="Q353" s="1" t="str">
        <f>IFERROR(CHAR(HEX2DEC(Table1[[#This Row],[D5]])),"…")</f>
        <v>V</v>
      </c>
      <c r="R353" s="1" t="str">
        <f>IFERROR(CHAR(HEX2DEC(Table1[[#This Row],[D6]])),"…")</f>
        <v>5</v>
      </c>
      <c r="S353" s="1" t="str">
        <f>IFERROR(CHAR(HEX2DEC(Table1[[#This Row],[D7]])),"…")</f>
        <v>0</v>
      </c>
      <c r="T353" s="1" t="str">
        <f>IFERROR(CHAR(HEX2DEC(Table1[[#This Row],[D8]])),"…")</f>
        <v>1</v>
      </c>
    </row>
    <row r="354" spans="1:20" x14ac:dyDescent="0.25">
      <c r="A354" s="1">
        <v>40.706000000000003</v>
      </c>
      <c r="B354" s="1">
        <v>410</v>
      </c>
      <c r="C354" s="1">
        <v>8</v>
      </c>
      <c r="D354" s="1">
        <v>53</v>
      </c>
      <c r="E354" s="1">
        <v>37</v>
      </c>
      <c r="F354" s="1">
        <v>33</v>
      </c>
      <c r="G354" s="1" t="s">
        <v>8</v>
      </c>
      <c r="H354" s="1">
        <v>32</v>
      </c>
      <c r="I354" s="1">
        <v>32</v>
      </c>
      <c r="J354" s="1">
        <v>30</v>
      </c>
      <c r="K354" s="1">
        <v>33</v>
      </c>
      <c r="L354" s="1"/>
      <c r="M354" s="1" t="str">
        <f>IFERROR(CHAR(HEX2DEC(Table1[[#This Row],[D1]])),"…")</f>
        <v>S</v>
      </c>
      <c r="N354" s="1" t="str">
        <f>IFERROR(CHAR(HEX2DEC(Table1[[#This Row],[D2]])),"…")</f>
        <v>7</v>
      </c>
      <c r="O354" s="1" t="str">
        <f>IFERROR(CHAR(HEX2DEC(Table1[[#This Row],[D3]])),"…")</f>
        <v>3</v>
      </c>
      <c r="P354" s="1" t="str">
        <f>IFERROR(CHAR(HEX2DEC(Table1[[#This Row],[D4]])),"…")</f>
        <v>-</v>
      </c>
      <c r="Q354" s="1" t="str">
        <f>IFERROR(CHAR(HEX2DEC(Table1[[#This Row],[D5]])),"…")</f>
        <v>2</v>
      </c>
      <c r="R354" s="1" t="str">
        <f>IFERROR(CHAR(HEX2DEC(Table1[[#This Row],[D6]])),"…")</f>
        <v>2</v>
      </c>
      <c r="S354" s="1" t="str">
        <f>IFERROR(CHAR(HEX2DEC(Table1[[#This Row],[D7]])),"…")</f>
        <v>0</v>
      </c>
      <c r="T354" s="1" t="str">
        <f>IFERROR(CHAR(HEX2DEC(Table1[[#This Row],[D8]])),"…")</f>
        <v>3</v>
      </c>
    </row>
    <row r="355" spans="1:20" x14ac:dyDescent="0.25">
      <c r="A355" s="1">
        <v>40.707999999999998</v>
      </c>
      <c r="B355" s="1">
        <v>411</v>
      </c>
      <c r="C355" s="1">
        <v>8</v>
      </c>
      <c r="D355" s="1">
        <v>31</v>
      </c>
      <c r="E355" s="1">
        <v>31</v>
      </c>
      <c r="F355" s="1">
        <v>34</v>
      </c>
      <c r="G355" s="1">
        <v>32</v>
      </c>
      <c r="H355" s="1">
        <v>35</v>
      </c>
      <c r="I355" s="1">
        <v>38</v>
      </c>
      <c r="J355" s="1">
        <v>52</v>
      </c>
      <c r="K355" s="1">
        <v>53</v>
      </c>
      <c r="L355" s="1"/>
      <c r="M355" s="1" t="str">
        <f>IFERROR(CHAR(HEX2DEC(Table1[[#This Row],[D1]])),"…")</f>
        <v>1</v>
      </c>
      <c r="N355" s="1" t="str">
        <f>IFERROR(CHAR(HEX2DEC(Table1[[#This Row],[D2]])),"…")</f>
        <v>1</v>
      </c>
      <c r="O355" s="1" t="str">
        <f>IFERROR(CHAR(HEX2DEC(Table1[[#This Row],[D3]])),"…")</f>
        <v>4</v>
      </c>
      <c r="P355" s="1" t="str">
        <f>IFERROR(CHAR(HEX2DEC(Table1[[#This Row],[D4]])),"…")</f>
        <v>2</v>
      </c>
      <c r="Q355" s="1" t="str">
        <f>IFERROR(CHAR(HEX2DEC(Table1[[#This Row],[D5]])),"…")</f>
        <v>5</v>
      </c>
      <c r="R355" s="1" t="str">
        <f>IFERROR(CHAR(HEX2DEC(Table1[[#This Row],[D6]])),"…")</f>
        <v>8</v>
      </c>
      <c r="S355" s="1" t="str">
        <f>IFERROR(CHAR(HEX2DEC(Table1[[#This Row],[D7]])),"…")</f>
        <v>R</v>
      </c>
      <c r="T355" s="1" t="str">
        <f>IFERROR(CHAR(HEX2DEC(Table1[[#This Row],[D8]])),"…")</f>
        <v>S</v>
      </c>
    </row>
    <row r="356" spans="1:20" x14ac:dyDescent="0.25">
      <c r="A356" s="1">
        <v>40.710999999999999</v>
      </c>
      <c r="B356" s="1">
        <v>412</v>
      </c>
      <c r="C356" s="1">
        <v>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/>
      <c r="M356" s="1" t="str">
        <f>IFERROR(CHAR(HEX2DEC(Table1[[#This Row],[D1]])),"…")</f>
        <v>…</v>
      </c>
      <c r="N356" s="1" t="str">
        <f>IFERROR(CHAR(HEX2DEC(Table1[[#This Row],[D2]])),"…")</f>
        <v>…</v>
      </c>
      <c r="O356" s="1" t="str">
        <f>IFERROR(CHAR(HEX2DEC(Table1[[#This Row],[D3]])),"…")</f>
        <v>…</v>
      </c>
      <c r="P356" s="1" t="str">
        <f>IFERROR(CHAR(HEX2DEC(Table1[[#This Row],[D4]])),"…")</f>
        <v>…</v>
      </c>
      <c r="Q356" s="1" t="str">
        <f>IFERROR(CHAR(HEX2DEC(Table1[[#This Row],[D5]])),"…")</f>
        <v>…</v>
      </c>
      <c r="R356" s="1" t="str">
        <f>IFERROR(CHAR(HEX2DEC(Table1[[#This Row],[D6]])),"…")</f>
        <v>…</v>
      </c>
      <c r="S356" s="1" t="str">
        <f>IFERROR(CHAR(HEX2DEC(Table1[[#This Row],[D7]])),"…")</f>
        <v>…</v>
      </c>
      <c r="T356" s="1" t="str">
        <f>IFERROR(CHAR(HEX2DEC(Table1[[#This Row],[D8]])),"…")</f>
        <v>…</v>
      </c>
    </row>
    <row r="357" spans="1:20" x14ac:dyDescent="0.25">
      <c r="A357" s="1">
        <v>40.753999999999998</v>
      </c>
      <c r="B357" s="1">
        <v>400</v>
      </c>
      <c r="C357" s="1">
        <v>8</v>
      </c>
      <c r="D357" s="1">
        <v>0</v>
      </c>
      <c r="E357" s="1">
        <v>0</v>
      </c>
      <c r="F357" s="1">
        <v>8</v>
      </c>
      <c r="G357" s="1">
        <v>0</v>
      </c>
      <c r="H357" s="1">
        <v>33</v>
      </c>
      <c r="I357" s="1">
        <v>0</v>
      </c>
      <c r="J357" s="1">
        <v>0</v>
      </c>
      <c r="K357" s="1">
        <v>0</v>
      </c>
      <c r="L357" s="1"/>
      <c r="M357" s="1" t="str">
        <f>IFERROR(CHAR(HEX2DEC(Table1[[#This Row],[D1]])),"…")</f>
        <v>…</v>
      </c>
      <c r="N357" s="1" t="str">
        <f>IFERROR(CHAR(HEX2DEC(Table1[[#This Row],[D2]])),"…")</f>
        <v>…</v>
      </c>
      <c r="O357" s="1" t="str">
        <f>IFERROR(CHAR(HEX2DEC(Table1[[#This Row],[D3]])),"…")</f>
        <v>_x0008_</v>
      </c>
      <c r="P357" s="1" t="str">
        <f>IFERROR(CHAR(HEX2DEC(Table1[[#This Row],[D4]])),"…")</f>
        <v>…</v>
      </c>
      <c r="Q357" s="1" t="str">
        <f>IFERROR(CHAR(HEX2DEC(Table1[[#This Row],[D5]])),"…")</f>
        <v>3</v>
      </c>
      <c r="R357" s="1" t="str">
        <f>IFERROR(CHAR(HEX2DEC(Table1[[#This Row],[D6]])),"…")</f>
        <v>…</v>
      </c>
      <c r="S357" s="1" t="str">
        <f>IFERROR(CHAR(HEX2DEC(Table1[[#This Row],[D7]])),"…")</f>
        <v>…</v>
      </c>
      <c r="T357" s="1" t="str">
        <f>IFERROR(CHAR(HEX2DEC(Table1[[#This Row],[D8]])),"…")</f>
        <v>…</v>
      </c>
    </row>
    <row r="358" spans="1:20" x14ac:dyDescent="0.25">
      <c r="A358" s="1">
        <v>40.808</v>
      </c>
      <c r="B358" s="1">
        <v>401</v>
      </c>
      <c r="C358" s="1">
        <v>8</v>
      </c>
      <c r="D358" s="1" t="s">
        <v>1</v>
      </c>
      <c r="E358" s="1" t="s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/>
      <c r="M358" s="1" t="str">
        <f>IFERROR(CHAR(HEX2DEC(Table1[[#This Row],[D1]])),"…")</f>
        <v>:</v>
      </c>
      <c r="N358" s="1" t="str">
        <f>IFERROR(CHAR(HEX2DEC(Table1[[#This Row],[D2]])),"…")</f>
        <v>Ï</v>
      </c>
      <c r="O358" s="1" t="str">
        <f>IFERROR(CHAR(HEX2DEC(Table1[[#This Row],[D3]])),"…")</f>
        <v>…</v>
      </c>
      <c r="P358" s="1" t="str">
        <f>IFERROR(CHAR(HEX2DEC(Table1[[#This Row],[D4]])),"…")</f>
        <v>…</v>
      </c>
      <c r="Q358" s="1" t="str">
        <f>IFERROR(CHAR(HEX2DEC(Table1[[#This Row],[D5]])),"…")</f>
        <v>…</v>
      </c>
      <c r="R358" s="1" t="str">
        <f>IFERROR(CHAR(HEX2DEC(Table1[[#This Row],[D6]])),"…")</f>
        <v>…</v>
      </c>
      <c r="S358" s="1" t="str">
        <f>IFERROR(CHAR(HEX2DEC(Table1[[#This Row],[D7]])),"…")</f>
        <v>…</v>
      </c>
      <c r="T358" s="1" t="str">
        <f>IFERROR(CHAR(HEX2DEC(Table1[[#This Row],[D8]])),"…")</f>
        <v>…</v>
      </c>
    </row>
    <row r="359" spans="1:20" x14ac:dyDescent="0.25">
      <c r="A359" s="1">
        <v>40.860999999999997</v>
      </c>
      <c r="B359" s="1">
        <v>400</v>
      </c>
      <c r="C359" s="1">
        <v>8</v>
      </c>
      <c r="D359" s="1">
        <v>0</v>
      </c>
      <c r="E359" s="1">
        <v>0</v>
      </c>
      <c r="F359" s="1">
        <v>8</v>
      </c>
      <c r="G359" s="1">
        <v>0</v>
      </c>
      <c r="H359" s="1">
        <v>33</v>
      </c>
      <c r="I359" s="1">
        <v>0</v>
      </c>
      <c r="J359" s="1">
        <v>0</v>
      </c>
      <c r="K359" s="1">
        <v>0</v>
      </c>
      <c r="L359" s="1"/>
      <c r="M359" s="1" t="str">
        <f>IFERROR(CHAR(HEX2DEC(Table1[[#This Row],[D1]])),"…")</f>
        <v>…</v>
      </c>
      <c r="N359" s="1" t="str">
        <f>IFERROR(CHAR(HEX2DEC(Table1[[#This Row],[D2]])),"…")</f>
        <v>…</v>
      </c>
      <c r="O359" s="1" t="str">
        <f>IFERROR(CHAR(HEX2DEC(Table1[[#This Row],[D3]])),"…")</f>
        <v>_x0008_</v>
      </c>
      <c r="P359" s="1" t="str">
        <f>IFERROR(CHAR(HEX2DEC(Table1[[#This Row],[D4]])),"…")</f>
        <v>…</v>
      </c>
      <c r="Q359" s="1" t="str">
        <f>IFERROR(CHAR(HEX2DEC(Table1[[#This Row],[D5]])),"…")</f>
        <v>3</v>
      </c>
      <c r="R359" s="1" t="str">
        <f>IFERROR(CHAR(HEX2DEC(Table1[[#This Row],[D6]])),"…")</f>
        <v>…</v>
      </c>
      <c r="S359" s="1" t="str">
        <f>IFERROR(CHAR(HEX2DEC(Table1[[#This Row],[D7]])),"…")</f>
        <v>…</v>
      </c>
      <c r="T359" s="1" t="str">
        <f>IFERROR(CHAR(HEX2DEC(Table1[[#This Row],[D8]])),"…")</f>
        <v>…</v>
      </c>
    </row>
    <row r="360" spans="1:20" x14ac:dyDescent="0.25">
      <c r="A360" s="1">
        <v>40.914000000000001</v>
      </c>
      <c r="B360" s="1">
        <v>401</v>
      </c>
      <c r="C360" s="1">
        <v>8</v>
      </c>
      <c r="D360" s="1" t="s">
        <v>1</v>
      </c>
      <c r="E360" s="1" t="s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/>
      <c r="M360" s="1" t="str">
        <f>IFERROR(CHAR(HEX2DEC(Table1[[#This Row],[D1]])),"…")</f>
        <v>:</v>
      </c>
      <c r="N360" s="1" t="str">
        <f>IFERROR(CHAR(HEX2DEC(Table1[[#This Row],[D2]])),"…")</f>
        <v>Ï</v>
      </c>
      <c r="O360" s="1" t="str">
        <f>IFERROR(CHAR(HEX2DEC(Table1[[#This Row],[D3]])),"…")</f>
        <v>…</v>
      </c>
      <c r="P360" s="1" t="str">
        <f>IFERROR(CHAR(HEX2DEC(Table1[[#This Row],[D4]])),"…")</f>
        <v>…</v>
      </c>
      <c r="Q360" s="1" t="str">
        <f>IFERROR(CHAR(HEX2DEC(Table1[[#This Row],[D5]])),"…")</f>
        <v>…</v>
      </c>
      <c r="R360" s="1" t="str">
        <f>IFERROR(CHAR(HEX2DEC(Table1[[#This Row],[D6]])),"…")</f>
        <v>…</v>
      </c>
      <c r="S360" s="1" t="str">
        <f>IFERROR(CHAR(HEX2DEC(Table1[[#This Row],[D7]])),"…")</f>
        <v>…</v>
      </c>
      <c r="T360" s="1" t="str">
        <f>IFERROR(CHAR(HEX2DEC(Table1[[#This Row],[D8]])),"…")</f>
        <v>…</v>
      </c>
    </row>
    <row r="361" spans="1:20" x14ac:dyDescent="0.25">
      <c r="A361" s="1">
        <v>40.966000000000001</v>
      </c>
      <c r="B361" s="1">
        <v>400</v>
      </c>
      <c r="C361" s="1">
        <v>8</v>
      </c>
      <c r="D361" s="1">
        <v>0</v>
      </c>
      <c r="E361" s="1">
        <v>0</v>
      </c>
      <c r="F361" s="1">
        <v>8</v>
      </c>
      <c r="G361" s="1">
        <v>0</v>
      </c>
      <c r="H361" s="1">
        <v>33</v>
      </c>
      <c r="I361" s="1">
        <v>0</v>
      </c>
      <c r="J361" s="1">
        <v>0</v>
      </c>
      <c r="K361" s="1">
        <v>0</v>
      </c>
      <c r="L361" s="1"/>
      <c r="M361" s="1" t="str">
        <f>IFERROR(CHAR(HEX2DEC(Table1[[#This Row],[D1]])),"…")</f>
        <v>…</v>
      </c>
      <c r="N361" s="1" t="str">
        <f>IFERROR(CHAR(HEX2DEC(Table1[[#This Row],[D2]])),"…")</f>
        <v>…</v>
      </c>
      <c r="O361" s="1" t="str">
        <f>IFERROR(CHAR(HEX2DEC(Table1[[#This Row],[D3]])),"…")</f>
        <v>_x0008_</v>
      </c>
      <c r="P361" s="1" t="str">
        <f>IFERROR(CHAR(HEX2DEC(Table1[[#This Row],[D4]])),"…")</f>
        <v>…</v>
      </c>
      <c r="Q361" s="1" t="str">
        <f>IFERROR(CHAR(HEX2DEC(Table1[[#This Row],[D5]])),"…")</f>
        <v>3</v>
      </c>
      <c r="R361" s="1" t="str">
        <f>IFERROR(CHAR(HEX2DEC(Table1[[#This Row],[D6]])),"…")</f>
        <v>…</v>
      </c>
      <c r="S361" s="1" t="str">
        <f>IFERROR(CHAR(HEX2DEC(Table1[[#This Row],[D7]])),"…")</f>
        <v>…</v>
      </c>
      <c r="T361" s="1" t="str">
        <f>IFERROR(CHAR(HEX2DEC(Table1[[#This Row],[D8]])),"…")</f>
        <v>…</v>
      </c>
    </row>
    <row r="362" spans="1:20" x14ac:dyDescent="0.25">
      <c r="A362" s="1">
        <v>41.018999999999998</v>
      </c>
      <c r="B362" s="1">
        <v>401</v>
      </c>
      <c r="C362" s="1">
        <v>8</v>
      </c>
      <c r="D362" s="1" t="s">
        <v>1</v>
      </c>
      <c r="E362" s="1" t="s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/>
      <c r="M362" s="1" t="str">
        <f>IFERROR(CHAR(HEX2DEC(Table1[[#This Row],[D1]])),"…")</f>
        <v>:</v>
      </c>
      <c r="N362" s="1" t="str">
        <f>IFERROR(CHAR(HEX2DEC(Table1[[#This Row],[D2]])),"…")</f>
        <v>Ï</v>
      </c>
      <c r="O362" s="1" t="str">
        <f>IFERROR(CHAR(HEX2DEC(Table1[[#This Row],[D3]])),"…")</f>
        <v>…</v>
      </c>
      <c r="P362" s="1" t="str">
        <f>IFERROR(CHAR(HEX2DEC(Table1[[#This Row],[D4]])),"…")</f>
        <v>…</v>
      </c>
      <c r="Q362" s="1" t="str">
        <f>IFERROR(CHAR(HEX2DEC(Table1[[#This Row],[D5]])),"…")</f>
        <v>…</v>
      </c>
      <c r="R362" s="1" t="str">
        <f>IFERROR(CHAR(HEX2DEC(Table1[[#This Row],[D6]])),"…")</f>
        <v>…</v>
      </c>
      <c r="S362" s="1" t="str">
        <f>IFERROR(CHAR(HEX2DEC(Table1[[#This Row],[D7]])),"…")</f>
        <v>…</v>
      </c>
      <c r="T362" s="1" t="str">
        <f>IFERROR(CHAR(HEX2DEC(Table1[[#This Row],[D8]])),"…")</f>
        <v>…</v>
      </c>
    </row>
    <row r="363" spans="1:20" x14ac:dyDescent="0.25">
      <c r="A363" s="1">
        <v>41.073</v>
      </c>
      <c r="B363" s="1">
        <v>400</v>
      </c>
      <c r="C363" s="1">
        <v>8</v>
      </c>
      <c r="D363" s="1">
        <v>0</v>
      </c>
      <c r="E363" s="1">
        <v>0</v>
      </c>
      <c r="F363" s="1">
        <v>8</v>
      </c>
      <c r="G363" s="1">
        <v>0</v>
      </c>
      <c r="H363" s="1">
        <v>33</v>
      </c>
      <c r="I363" s="1">
        <v>0</v>
      </c>
      <c r="J363" s="1">
        <v>0</v>
      </c>
      <c r="K363" s="1">
        <v>0</v>
      </c>
      <c r="L363" s="1"/>
      <c r="M363" s="1" t="str">
        <f>IFERROR(CHAR(HEX2DEC(Table1[[#This Row],[D1]])),"…")</f>
        <v>…</v>
      </c>
      <c r="N363" s="1" t="str">
        <f>IFERROR(CHAR(HEX2DEC(Table1[[#This Row],[D2]])),"…")</f>
        <v>…</v>
      </c>
      <c r="O363" s="1" t="str">
        <f>IFERROR(CHAR(HEX2DEC(Table1[[#This Row],[D3]])),"…")</f>
        <v>_x0008_</v>
      </c>
      <c r="P363" s="1" t="str">
        <f>IFERROR(CHAR(HEX2DEC(Table1[[#This Row],[D4]])),"…")</f>
        <v>…</v>
      </c>
      <c r="Q363" s="1" t="str">
        <f>IFERROR(CHAR(HEX2DEC(Table1[[#This Row],[D5]])),"…")</f>
        <v>3</v>
      </c>
      <c r="R363" s="1" t="str">
        <f>IFERROR(CHAR(HEX2DEC(Table1[[#This Row],[D6]])),"…")</f>
        <v>…</v>
      </c>
      <c r="S363" s="1" t="str">
        <f>IFERROR(CHAR(HEX2DEC(Table1[[#This Row],[D7]])),"…")</f>
        <v>…</v>
      </c>
      <c r="T363" s="1" t="str">
        <f>IFERROR(CHAR(HEX2DEC(Table1[[#This Row],[D8]])),"…")</f>
        <v>…</v>
      </c>
    </row>
    <row r="364" spans="1:20" x14ac:dyDescent="0.25">
      <c r="A364" s="1">
        <v>41.125999999999998</v>
      </c>
      <c r="B364" s="1">
        <v>401</v>
      </c>
      <c r="C364" s="1">
        <v>8</v>
      </c>
      <c r="D364" s="1" t="s">
        <v>1</v>
      </c>
      <c r="E364" s="1" t="s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/>
      <c r="M364" s="1" t="str">
        <f>IFERROR(CHAR(HEX2DEC(Table1[[#This Row],[D1]])),"…")</f>
        <v>:</v>
      </c>
      <c r="N364" s="1" t="str">
        <f>IFERROR(CHAR(HEX2DEC(Table1[[#This Row],[D2]])),"…")</f>
        <v>Ï</v>
      </c>
      <c r="O364" s="1" t="str">
        <f>IFERROR(CHAR(HEX2DEC(Table1[[#This Row],[D3]])),"…")</f>
        <v>…</v>
      </c>
      <c r="P364" s="1" t="str">
        <f>IFERROR(CHAR(HEX2DEC(Table1[[#This Row],[D4]])),"…")</f>
        <v>…</v>
      </c>
      <c r="Q364" s="1" t="str">
        <f>IFERROR(CHAR(HEX2DEC(Table1[[#This Row],[D5]])),"…")</f>
        <v>…</v>
      </c>
      <c r="R364" s="1" t="str">
        <f>IFERROR(CHAR(HEX2DEC(Table1[[#This Row],[D6]])),"…")</f>
        <v>…</v>
      </c>
      <c r="S364" s="1" t="str">
        <f>IFERROR(CHAR(HEX2DEC(Table1[[#This Row],[D7]])),"…")</f>
        <v>…</v>
      </c>
      <c r="T364" s="1" t="str">
        <f>IFERROR(CHAR(HEX2DEC(Table1[[#This Row],[D8]])),"…")</f>
        <v>…</v>
      </c>
    </row>
    <row r="365" spans="1:20" x14ac:dyDescent="0.25">
      <c r="A365" s="1">
        <v>41.18</v>
      </c>
      <c r="B365" s="1">
        <v>400</v>
      </c>
      <c r="C365" s="1">
        <v>8</v>
      </c>
      <c r="D365" s="1">
        <v>0</v>
      </c>
      <c r="E365" s="1">
        <v>0</v>
      </c>
      <c r="F365" s="1">
        <v>8</v>
      </c>
      <c r="G365" s="1">
        <v>0</v>
      </c>
      <c r="H365" s="1">
        <v>33</v>
      </c>
      <c r="I365" s="1">
        <v>0</v>
      </c>
      <c r="J365" s="1">
        <v>0</v>
      </c>
      <c r="K365" s="1">
        <v>0</v>
      </c>
      <c r="L365" s="1"/>
      <c r="M365" s="1" t="str">
        <f>IFERROR(CHAR(HEX2DEC(Table1[[#This Row],[D1]])),"…")</f>
        <v>…</v>
      </c>
      <c r="N365" s="1" t="str">
        <f>IFERROR(CHAR(HEX2DEC(Table1[[#This Row],[D2]])),"…")</f>
        <v>…</v>
      </c>
      <c r="O365" s="1" t="str">
        <f>IFERROR(CHAR(HEX2DEC(Table1[[#This Row],[D3]])),"…")</f>
        <v>_x0008_</v>
      </c>
      <c r="P365" s="1" t="str">
        <f>IFERROR(CHAR(HEX2DEC(Table1[[#This Row],[D4]])),"…")</f>
        <v>…</v>
      </c>
      <c r="Q365" s="1" t="str">
        <f>IFERROR(CHAR(HEX2DEC(Table1[[#This Row],[D5]])),"…")</f>
        <v>3</v>
      </c>
      <c r="R365" s="1" t="str">
        <f>IFERROR(CHAR(HEX2DEC(Table1[[#This Row],[D6]])),"…")</f>
        <v>…</v>
      </c>
      <c r="S365" s="1" t="str">
        <f>IFERROR(CHAR(HEX2DEC(Table1[[#This Row],[D7]])),"…")</f>
        <v>…</v>
      </c>
      <c r="T365" s="1" t="str">
        <f>IFERROR(CHAR(HEX2DEC(Table1[[#This Row],[D8]])),"…")</f>
        <v>…</v>
      </c>
    </row>
    <row r="366" spans="1:20" x14ac:dyDescent="0.25">
      <c r="A366" s="1">
        <v>41.231000000000002</v>
      </c>
      <c r="B366" s="1">
        <v>401</v>
      </c>
      <c r="C366" s="1">
        <v>8</v>
      </c>
      <c r="D366" s="1" t="s">
        <v>1</v>
      </c>
      <c r="E366" s="1" t="s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/>
      <c r="M366" s="1" t="str">
        <f>IFERROR(CHAR(HEX2DEC(Table1[[#This Row],[D1]])),"…")</f>
        <v>:</v>
      </c>
      <c r="N366" s="1" t="str">
        <f>IFERROR(CHAR(HEX2DEC(Table1[[#This Row],[D2]])),"…")</f>
        <v>Ï</v>
      </c>
      <c r="O366" s="1" t="str">
        <f>IFERROR(CHAR(HEX2DEC(Table1[[#This Row],[D3]])),"…")</f>
        <v>…</v>
      </c>
      <c r="P366" s="1" t="str">
        <f>IFERROR(CHAR(HEX2DEC(Table1[[#This Row],[D4]])),"…")</f>
        <v>…</v>
      </c>
      <c r="Q366" s="1" t="str">
        <f>IFERROR(CHAR(HEX2DEC(Table1[[#This Row],[D5]])),"…")</f>
        <v>…</v>
      </c>
      <c r="R366" s="1" t="str">
        <f>IFERROR(CHAR(HEX2DEC(Table1[[#This Row],[D6]])),"…")</f>
        <v>…</v>
      </c>
      <c r="S366" s="1" t="str">
        <f>IFERROR(CHAR(HEX2DEC(Table1[[#This Row],[D7]])),"…")</f>
        <v>…</v>
      </c>
      <c r="T366" s="1" t="str">
        <f>IFERROR(CHAR(HEX2DEC(Table1[[#This Row],[D8]])),"…")</f>
        <v>…</v>
      </c>
    </row>
    <row r="367" spans="1:20" x14ac:dyDescent="0.25">
      <c r="A367" s="1">
        <v>41.283999999999999</v>
      </c>
      <c r="B367" s="1">
        <v>400</v>
      </c>
      <c r="C367" s="1">
        <v>8</v>
      </c>
      <c r="D367" s="1">
        <v>0</v>
      </c>
      <c r="E367" s="1">
        <v>0</v>
      </c>
      <c r="F367" s="1">
        <v>8</v>
      </c>
      <c r="G367" s="1">
        <v>0</v>
      </c>
      <c r="H367" s="1">
        <v>33</v>
      </c>
      <c r="I367" s="1">
        <v>0</v>
      </c>
      <c r="J367" s="1">
        <v>0</v>
      </c>
      <c r="K367" s="1">
        <v>0</v>
      </c>
      <c r="L367" s="1"/>
      <c r="M367" s="1" t="str">
        <f>IFERROR(CHAR(HEX2DEC(Table1[[#This Row],[D1]])),"…")</f>
        <v>…</v>
      </c>
      <c r="N367" s="1" t="str">
        <f>IFERROR(CHAR(HEX2DEC(Table1[[#This Row],[D2]])),"…")</f>
        <v>…</v>
      </c>
      <c r="O367" s="1" t="str">
        <f>IFERROR(CHAR(HEX2DEC(Table1[[#This Row],[D3]])),"…")</f>
        <v>_x0008_</v>
      </c>
      <c r="P367" s="1" t="str">
        <f>IFERROR(CHAR(HEX2DEC(Table1[[#This Row],[D4]])),"…")</f>
        <v>…</v>
      </c>
      <c r="Q367" s="1" t="str">
        <f>IFERROR(CHAR(HEX2DEC(Table1[[#This Row],[D5]])),"…")</f>
        <v>3</v>
      </c>
      <c r="R367" s="1" t="str">
        <f>IFERROR(CHAR(HEX2DEC(Table1[[#This Row],[D6]])),"…")</f>
        <v>…</v>
      </c>
      <c r="S367" s="1" t="str">
        <f>IFERROR(CHAR(HEX2DEC(Table1[[#This Row],[D7]])),"…")</f>
        <v>…</v>
      </c>
      <c r="T367" s="1" t="str">
        <f>IFERROR(CHAR(HEX2DEC(Table1[[#This Row],[D8]])),"…")</f>
        <v>…</v>
      </c>
    </row>
    <row r="368" spans="1:20" x14ac:dyDescent="0.25">
      <c r="A368" s="1">
        <v>41.338999999999999</v>
      </c>
      <c r="B368" s="1">
        <v>401</v>
      </c>
      <c r="C368" s="1">
        <v>8</v>
      </c>
      <c r="D368" s="1" t="s">
        <v>1</v>
      </c>
      <c r="E368" s="1" t="s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/>
      <c r="M368" s="1" t="str">
        <f>IFERROR(CHAR(HEX2DEC(Table1[[#This Row],[D1]])),"…")</f>
        <v>:</v>
      </c>
      <c r="N368" s="1" t="str">
        <f>IFERROR(CHAR(HEX2DEC(Table1[[#This Row],[D2]])),"…")</f>
        <v>Ï</v>
      </c>
      <c r="O368" s="1" t="str">
        <f>IFERROR(CHAR(HEX2DEC(Table1[[#This Row],[D3]])),"…")</f>
        <v>…</v>
      </c>
      <c r="P368" s="1" t="str">
        <f>IFERROR(CHAR(HEX2DEC(Table1[[#This Row],[D4]])),"…")</f>
        <v>…</v>
      </c>
      <c r="Q368" s="1" t="str">
        <f>IFERROR(CHAR(HEX2DEC(Table1[[#This Row],[D5]])),"…")</f>
        <v>…</v>
      </c>
      <c r="R368" s="1" t="str">
        <f>IFERROR(CHAR(HEX2DEC(Table1[[#This Row],[D6]])),"…")</f>
        <v>…</v>
      </c>
      <c r="S368" s="1" t="str">
        <f>IFERROR(CHAR(HEX2DEC(Table1[[#This Row],[D7]])),"…")</f>
        <v>…</v>
      </c>
      <c r="T368" s="1" t="str">
        <f>IFERROR(CHAR(HEX2DEC(Table1[[#This Row],[D8]])),"…")</f>
        <v>…</v>
      </c>
    </row>
    <row r="369" spans="1:20" x14ac:dyDescent="0.25">
      <c r="A369" s="1">
        <v>41.393000000000001</v>
      </c>
      <c r="B369" s="1">
        <v>400</v>
      </c>
      <c r="C369" s="1">
        <v>8</v>
      </c>
      <c r="D369" s="1">
        <v>0</v>
      </c>
      <c r="E369" s="1">
        <v>0</v>
      </c>
      <c r="F369" s="1">
        <v>8</v>
      </c>
      <c r="G369" s="1">
        <v>0</v>
      </c>
      <c r="H369" s="1">
        <v>33</v>
      </c>
      <c r="I369" s="1">
        <v>0</v>
      </c>
      <c r="J369" s="1">
        <v>0</v>
      </c>
      <c r="K369" s="1">
        <v>0</v>
      </c>
      <c r="L369" s="1"/>
      <c r="M369" s="1" t="str">
        <f>IFERROR(CHAR(HEX2DEC(Table1[[#This Row],[D1]])),"…")</f>
        <v>…</v>
      </c>
      <c r="N369" s="1" t="str">
        <f>IFERROR(CHAR(HEX2DEC(Table1[[#This Row],[D2]])),"…")</f>
        <v>…</v>
      </c>
      <c r="O369" s="1" t="str">
        <f>IFERROR(CHAR(HEX2DEC(Table1[[#This Row],[D3]])),"…")</f>
        <v>_x0008_</v>
      </c>
      <c r="P369" s="1" t="str">
        <f>IFERROR(CHAR(HEX2DEC(Table1[[#This Row],[D4]])),"…")</f>
        <v>…</v>
      </c>
      <c r="Q369" s="1" t="str">
        <f>IFERROR(CHAR(HEX2DEC(Table1[[#This Row],[D5]])),"…")</f>
        <v>3</v>
      </c>
      <c r="R369" s="1" t="str">
        <f>IFERROR(CHAR(HEX2DEC(Table1[[#This Row],[D6]])),"…")</f>
        <v>…</v>
      </c>
      <c r="S369" s="1" t="str">
        <f>IFERROR(CHAR(HEX2DEC(Table1[[#This Row],[D7]])),"…")</f>
        <v>…</v>
      </c>
      <c r="T369" s="1" t="str">
        <f>IFERROR(CHAR(HEX2DEC(Table1[[#This Row],[D8]])),"…")</f>
        <v>…</v>
      </c>
    </row>
    <row r="370" spans="1:20" x14ac:dyDescent="0.25">
      <c r="A370" s="1">
        <v>41.445999999999998</v>
      </c>
      <c r="B370" s="1">
        <v>401</v>
      </c>
      <c r="C370" s="1">
        <v>8</v>
      </c>
      <c r="D370" s="1" t="s">
        <v>1</v>
      </c>
      <c r="E370" s="1" t="s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/>
      <c r="M370" s="1" t="str">
        <f>IFERROR(CHAR(HEX2DEC(Table1[[#This Row],[D1]])),"…")</f>
        <v>:</v>
      </c>
      <c r="N370" s="1" t="str">
        <f>IFERROR(CHAR(HEX2DEC(Table1[[#This Row],[D2]])),"…")</f>
        <v>Ï</v>
      </c>
      <c r="O370" s="1" t="str">
        <f>IFERROR(CHAR(HEX2DEC(Table1[[#This Row],[D3]])),"…")</f>
        <v>…</v>
      </c>
      <c r="P370" s="1" t="str">
        <f>IFERROR(CHAR(HEX2DEC(Table1[[#This Row],[D4]])),"…")</f>
        <v>…</v>
      </c>
      <c r="Q370" s="1" t="str">
        <f>IFERROR(CHAR(HEX2DEC(Table1[[#This Row],[D5]])),"…")</f>
        <v>…</v>
      </c>
      <c r="R370" s="1" t="str">
        <f>IFERROR(CHAR(HEX2DEC(Table1[[#This Row],[D6]])),"…")</f>
        <v>…</v>
      </c>
      <c r="S370" s="1" t="str">
        <f>IFERROR(CHAR(HEX2DEC(Table1[[#This Row],[D7]])),"…")</f>
        <v>…</v>
      </c>
      <c r="T370" s="1" t="str">
        <f>IFERROR(CHAR(HEX2DEC(Table1[[#This Row],[D8]])),"…")</f>
        <v>…</v>
      </c>
    </row>
    <row r="371" spans="1:20" x14ac:dyDescent="0.25">
      <c r="A371" s="1">
        <v>41.496000000000002</v>
      </c>
      <c r="B371" s="1">
        <v>400</v>
      </c>
      <c r="C371" s="1">
        <v>8</v>
      </c>
      <c r="D371" s="1">
        <v>0</v>
      </c>
      <c r="E371" s="1">
        <v>0</v>
      </c>
      <c r="F371" s="1">
        <v>8</v>
      </c>
      <c r="G371" s="1">
        <v>0</v>
      </c>
      <c r="H371" s="1">
        <v>33</v>
      </c>
      <c r="I371" s="1">
        <v>0</v>
      </c>
      <c r="J371" s="1">
        <v>0</v>
      </c>
      <c r="K371" s="1">
        <v>0</v>
      </c>
      <c r="L371" s="1"/>
      <c r="M371" s="1" t="str">
        <f>IFERROR(CHAR(HEX2DEC(Table1[[#This Row],[D1]])),"…")</f>
        <v>…</v>
      </c>
      <c r="N371" s="1" t="str">
        <f>IFERROR(CHAR(HEX2DEC(Table1[[#This Row],[D2]])),"…")</f>
        <v>…</v>
      </c>
      <c r="O371" s="1" t="str">
        <f>IFERROR(CHAR(HEX2DEC(Table1[[#This Row],[D3]])),"…")</f>
        <v>_x0008_</v>
      </c>
      <c r="P371" s="1" t="str">
        <f>IFERROR(CHAR(HEX2DEC(Table1[[#This Row],[D4]])),"…")</f>
        <v>…</v>
      </c>
      <c r="Q371" s="1" t="str">
        <f>IFERROR(CHAR(HEX2DEC(Table1[[#This Row],[D5]])),"…")</f>
        <v>3</v>
      </c>
      <c r="R371" s="1" t="str">
        <f>IFERROR(CHAR(HEX2DEC(Table1[[#This Row],[D6]])),"…")</f>
        <v>…</v>
      </c>
      <c r="S371" s="1" t="str">
        <f>IFERROR(CHAR(HEX2DEC(Table1[[#This Row],[D7]])),"…")</f>
        <v>…</v>
      </c>
      <c r="T371" s="1" t="str">
        <f>IFERROR(CHAR(HEX2DEC(Table1[[#This Row],[D8]])),"…")</f>
        <v>…</v>
      </c>
    </row>
    <row r="372" spans="1:20" x14ac:dyDescent="0.25">
      <c r="A372" s="1">
        <v>41.548999999999999</v>
      </c>
      <c r="B372" s="1">
        <v>401</v>
      </c>
      <c r="C372" s="1">
        <v>8</v>
      </c>
      <c r="D372" s="1" t="s">
        <v>1</v>
      </c>
      <c r="E372" s="1" t="s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/>
      <c r="M372" s="1" t="str">
        <f>IFERROR(CHAR(HEX2DEC(Table1[[#This Row],[D1]])),"…")</f>
        <v>:</v>
      </c>
      <c r="N372" s="1" t="str">
        <f>IFERROR(CHAR(HEX2DEC(Table1[[#This Row],[D2]])),"…")</f>
        <v>Ï</v>
      </c>
      <c r="O372" s="1" t="str">
        <f>IFERROR(CHAR(HEX2DEC(Table1[[#This Row],[D3]])),"…")</f>
        <v>…</v>
      </c>
      <c r="P372" s="1" t="str">
        <f>IFERROR(CHAR(HEX2DEC(Table1[[#This Row],[D4]])),"…")</f>
        <v>…</v>
      </c>
      <c r="Q372" s="1" t="str">
        <f>IFERROR(CHAR(HEX2DEC(Table1[[#This Row],[D5]])),"…")</f>
        <v>…</v>
      </c>
      <c r="R372" s="1" t="str">
        <f>IFERROR(CHAR(HEX2DEC(Table1[[#This Row],[D6]])),"…")</f>
        <v>…</v>
      </c>
      <c r="S372" s="1" t="str">
        <f>IFERROR(CHAR(HEX2DEC(Table1[[#This Row],[D7]])),"…")</f>
        <v>…</v>
      </c>
      <c r="T372" s="1" t="str">
        <f>IFERROR(CHAR(HEX2DEC(Table1[[#This Row],[D8]])),"…")</f>
        <v>…</v>
      </c>
    </row>
    <row r="373" spans="1:20" x14ac:dyDescent="0.25">
      <c r="A373" s="1">
        <v>41.606000000000002</v>
      </c>
      <c r="B373" s="1">
        <v>400</v>
      </c>
      <c r="C373" s="1">
        <v>8</v>
      </c>
      <c r="D373" s="1">
        <v>0</v>
      </c>
      <c r="E373" s="1">
        <v>0</v>
      </c>
      <c r="F373" s="1">
        <v>8</v>
      </c>
      <c r="G373" s="1">
        <v>0</v>
      </c>
      <c r="H373" s="1">
        <v>33</v>
      </c>
      <c r="I373" s="1">
        <v>0</v>
      </c>
      <c r="J373" s="1">
        <v>0</v>
      </c>
      <c r="K373" s="1">
        <v>0</v>
      </c>
      <c r="L373" s="1"/>
      <c r="M373" s="1" t="str">
        <f>IFERROR(CHAR(HEX2DEC(Table1[[#This Row],[D1]])),"…")</f>
        <v>…</v>
      </c>
      <c r="N373" s="1" t="str">
        <f>IFERROR(CHAR(HEX2DEC(Table1[[#This Row],[D2]])),"…")</f>
        <v>…</v>
      </c>
      <c r="O373" s="1" t="str">
        <f>IFERROR(CHAR(HEX2DEC(Table1[[#This Row],[D3]])),"…")</f>
        <v>_x0008_</v>
      </c>
      <c r="P373" s="1" t="str">
        <f>IFERROR(CHAR(HEX2DEC(Table1[[#This Row],[D4]])),"…")</f>
        <v>…</v>
      </c>
      <c r="Q373" s="1" t="str">
        <f>IFERROR(CHAR(HEX2DEC(Table1[[#This Row],[D5]])),"…")</f>
        <v>3</v>
      </c>
      <c r="R373" s="1" t="str">
        <f>IFERROR(CHAR(HEX2DEC(Table1[[#This Row],[D6]])),"…")</f>
        <v>…</v>
      </c>
      <c r="S373" s="1" t="str">
        <f>IFERROR(CHAR(HEX2DEC(Table1[[#This Row],[D7]])),"…")</f>
        <v>…</v>
      </c>
      <c r="T373" s="1" t="str">
        <f>IFERROR(CHAR(HEX2DEC(Table1[[#This Row],[D8]])),"…")</f>
        <v>…</v>
      </c>
    </row>
    <row r="374" spans="1:20" x14ac:dyDescent="0.25">
      <c r="A374" s="1">
        <v>41.658999999999999</v>
      </c>
      <c r="B374" s="1">
        <v>401</v>
      </c>
      <c r="C374" s="1">
        <v>8</v>
      </c>
      <c r="D374" s="1" t="s">
        <v>1</v>
      </c>
      <c r="E374" s="1" t="s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/>
      <c r="M374" s="1" t="str">
        <f>IFERROR(CHAR(HEX2DEC(Table1[[#This Row],[D1]])),"…")</f>
        <v>:</v>
      </c>
      <c r="N374" s="1" t="str">
        <f>IFERROR(CHAR(HEX2DEC(Table1[[#This Row],[D2]])),"…")</f>
        <v>Ï</v>
      </c>
      <c r="O374" s="1" t="str">
        <f>IFERROR(CHAR(HEX2DEC(Table1[[#This Row],[D3]])),"…")</f>
        <v>…</v>
      </c>
      <c r="P374" s="1" t="str">
        <f>IFERROR(CHAR(HEX2DEC(Table1[[#This Row],[D4]])),"…")</f>
        <v>…</v>
      </c>
      <c r="Q374" s="1" t="str">
        <f>IFERROR(CHAR(HEX2DEC(Table1[[#This Row],[D5]])),"…")</f>
        <v>…</v>
      </c>
      <c r="R374" s="1" t="str">
        <f>IFERROR(CHAR(HEX2DEC(Table1[[#This Row],[D6]])),"…")</f>
        <v>…</v>
      </c>
      <c r="S374" s="1" t="str">
        <f>IFERROR(CHAR(HEX2DEC(Table1[[#This Row],[D7]])),"…")</f>
        <v>…</v>
      </c>
      <c r="T374" s="1" t="str">
        <f>IFERROR(CHAR(HEX2DEC(Table1[[#This Row],[D8]])),"…")</f>
        <v>…</v>
      </c>
    </row>
    <row r="375" spans="1:20" x14ac:dyDescent="0.25">
      <c r="A375" s="1">
        <v>41.709000000000003</v>
      </c>
      <c r="B375" s="1">
        <v>400</v>
      </c>
      <c r="C375" s="1">
        <v>8</v>
      </c>
      <c r="D375" s="1">
        <v>0</v>
      </c>
      <c r="E375" s="1">
        <v>0</v>
      </c>
      <c r="F375" s="1">
        <v>8</v>
      </c>
      <c r="G375" s="1">
        <v>0</v>
      </c>
      <c r="H375" s="1">
        <v>33</v>
      </c>
      <c r="I375" s="1">
        <v>0</v>
      </c>
      <c r="J375" s="1">
        <v>0</v>
      </c>
      <c r="K375" s="1">
        <v>0</v>
      </c>
      <c r="L375" s="1"/>
      <c r="M375" s="1" t="str">
        <f>IFERROR(CHAR(HEX2DEC(Table1[[#This Row],[D1]])),"…")</f>
        <v>…</v>
      </c>
      <c r="N375" s="1" t="str">
        <f>IFERROR(CHAR(HEX2DEC(Table1[[#This Row],[D2]])),"…")</f>
        <v>…</v>
      </c>
      <c r="O375" s="1" t="str">
        <f>IFERROR(CHAR(HEX2DEC(Table1[[#This Row],[D3]])),"…")</f>
        <v>_x0008_</v>
      </c>
      <c r="P375" s="1" t="str">
        <f>IFERROR(CHAR(HEX2DEC(Table1[[#This Row],[D4]])),"…")</f>
        <v>…</v>
      </c>
      <c r="Q375" s="1" t="str">
        <f>IFERROR(CHAR(HEX2DEC(Table1[[#This Row],[D5]])),"…")</f>
        <v>3</v>
      </c>
      <c r="R375" s="1" t="str">
        <f>IFERROR(CHAR(HEX2DEC(Table1[[#This Row],[D6]])),"…")</f>
        <v>…</v>
      </c>
      <c r="S375" s="1" t="str">
        <f>IFERROR(CHAR(HEX2DEC(Table1[[#This Row],[D7]])),"…")</f>
        <v>…</v>
      </c>
      <c r="T375" s="1" t="str">
        <f>IFERROR(CHAR(HEX2DEC(Table1[[#This Row],[D8]])),"…")</f>
        <v>…</v>
      </c>
    </row>
    <row r="376" spans="1:20" x14ac:dyDescent="0.25">
      <c r="A376" s="1">
        <v>41.762</v>
      </c>
      <c r="B376" s="1">
        <v>401</v>
      </c>
      <c r="C376" s="1">
        <v>8</v>
      </c>
      <c r="D376" s="1" t="s">
        <v>1</v>
      </c>
      <c r="E376" s="1" t="s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/>
      <c r="M376" s="1" t="str">
        <f>IFERROR(CHAR(HEX2DEC(Table1[[#This Row],[D1]])),"…")</f>
        <v>:</v>
      </c>
      <c r="N376" s="1" t="str">
        <f>IFERROR(CHAR(HEX2DEC(Table1[[#This Row],[D2]])),"…")</f>
        <v>Ï</v>
      </c>
      <c r="O376" s="1" t="str">
        <f>IFERROR(CHAR(HEX2DEC(Table1[[#This Row],[D3]])),"…")</f>
        <v>…</v>
      </c>
      <c r="P376" s="1" t="str">
        <f>IFERROR(CHAR(HEX2DEC(Table1[[#This Row],[D4]])),"…")</f>
        <v>…</v>
      </c>
      <c r="Q376" s="1" t="str">
        <f>IFERROR(CHAR(HEX2DEC(Table1[[#This Row],[D5]])),"…")</f>
        <v>…</v>
      </c>
      <c r="R376" s="1" t="str">
        <f>IFERROR(CHAR(HEX2DEC(Table1[[#This Row],[D6]])),"…")</f>
        <v>…</v>
      </c>
      <c r="S376" s="1" t="str">
        <f>IFERROR(CHAR(HEX2DEC(Table1[[#This Row],[D7]])),"…")</f>
        <v>…</v>
      </c>
      <c r="T376" s="1" t="str">
        <f>IFERROR(CHAR(HEX2DEC(Table1[[#This Row],[D8]])),"…")</f>
        <v>…</v>
      </c>
    </row>
    <row r="377" spans="1:20" x14ac:dyDescent="0.25">
      <c r="A377" s="1">
        <v>41.816000000000003</v>
      </c>
      <c r="B377" s="1">
        <v>400</v>
      </c>
      <c r="C377" s="1">
        <v>8</v>
      </c>
      <c r="D377" s="1">
        <v>0</v>
      </c>
      <c r="E377" s="1">
        <v>0</v>
      </c>
      <c r="F377" s="1">
        <v>8</v>
      </c>
      <c r="G377" s="1">
        <v>0</v>
      </c>
      <c r="H377" s="1">
        <v>33</v>
      </c>
      <c r="I377" s="1">
        <v>0</v>
      </c>
      <c r="J377" s="1">
        <v>0</v>
      </c>
      <c r="K377" s="1">
        <v>0</v>
      </c>
      <c r="L377" s="1"/>
      <c r="M377" s="1" t="str">
        <f>IFERROR(CHAR(HEX2DEC(Table1[[#This Row],[D1]])),"…")</f>
        <v>…</v>
      </c>
      <c r="N377" s="1" t="str">
        <f>IFERROR(CHAR(HEX2DEC(Table1[[#This Row],[D2]])),"…")</f>
        <v>…</v>
      </c>
      <c r="O377" s="1" t="str">
        <f>IFERROR(CHAR(HEX2DEC(Table1[[#This Row],[D3]])),"…")</f>
        <v>_x0008_</v>
      </c>
      <c r="P377" s="1" t="str">
        <f>IFERROR(CHAR(HEX2DEC(Table1[[#This Row],[D4]])),"…")</f>
        <v>…</v>
      </c>
      <c r="Q377" s="1" t="str">
        <f>IFERROR(CHAR(HEX2DEC(Table1[[#This Row],[D5]])),"…")</f>
        <v>3</v>
      </c>
      <c r="R377" s="1" t="str">
        <f>IFERROR(CHAR(HEX2DEC(Table1[[#This Row],[D6]])),"…")</f>
        <v>…</v>
      </c>
      <c r="S377" s="1" t="str">
        <f>IFERROR(CHAR(HEX2DEC(Table1[[#This Row],[D7]])),"…")</f>
        <v>…</v>
      </c>
      <c r="T377" s="1" t="str">
        <f>IFERROR(CHAR(HEX2DEC(Table1[[#This Row],[D8]])),"…")</f>
        <v>…</v>
      </c>
    </row>
    <row r="378" spans="1:20" x14ac:dyDescent="0.25">
      <c r="A378" s="1">
        <v>41.868000000000002</v>
      </c>
      <c r="B378" s="1">
        <v>401</v>
      </c>
      <c r="C378" s="1">
        <v>8</v>
      </c>
      <c r="D378" s="1" t="s">
        <v>1</v>
      </c>
      <c r="E378" s="1" t="s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/>
      <c r="M378" s="1" t="str">
        <f>IFERROR(CHAR(HEX2DEC(Table1[[#This Row],[D1]])),"…")</f>
        <v>:</v>
      </c>
      <c r="N378" s="1" t="str">
        <f>IFERROR(CHAR(HEX2DEC(Table1[[#This Row],[D2]])),"…")</f>
        <v>Ï</v>
      </c>
      <c r="O378" s="1" t="str">
        <f>IFERROR(CHAR(HEX2DEC(Table1[[#This Row],[D3]])),"…")</f>
        <v>…</v>
      </c>
      <c r="P378" s="1" t="str">
        <f>IFERROR(CHAR(HEX2DEC(Table1[[#This Row],[D4]])),"…")</f>
        <v>…</v>
      </c>
      <c r="Q378" s="1" t="str">
        <f>IFERROR(CHAR(HEX2DEC(Table1[[#This Row],[D5]])),"…")</f>
        <v>…</v>
      </c>
      <c r="R378" s="1" t="str">
        <f>IFERROR(CHAR(HEX2DEC(Table1[[#This Row],[D6]])),"…")</f>
        <v>…</v>
      </c>
      <c r="S378" s="1" t="str">
        <f>IFERROR(CHAR(HEX2DEC(Table1[[#This Row],[D7]])),"…")</f>
        <v>…</v>
      </c>
      <c r="T378" s="1" t="str">
        <f>IFERROR(CHAR(HEX2DEC(Table1[[#This Row],[D8]])),"…")</f>
        <v>…</v>
      </c>
    </row>
    <row r="379" spans="1:20" x14ac:dyDescent="0.25">
      <c r="A379" s="1">
        <v>41.920999999999999</v>
      </c>
      <c r="B379" s="1">
        <v>400</v>
      </c>
      <c r="C379" s="1">
        <v>8</v>
      </c>
      <c r="D379" s="1">
        <v>0</v>
      </c>
      <c r="E379" s="1">
        <v>0</v>
      </c>
      <c r="F379" s="1">
        <v>8</v>
      </c>
      <c r="G379" s="1">
        <v>0</v>
      </c>
      <c r="H379" s="1">
        <v>33</v>
      </c>
      <c r="I379" s="1">
        <v>0</v>
      </c>
      <c r="J379" s="1">
        <v>0</v>
      </c>
      <c r="K379" s="1">
        <v>0</v>
      </c>
      <c r="L379" s="1"/>
      <c r="M379" s="1" t="str">
        <f>IFERROR(CHAR(HEX2DEC(Table1[[#This Row],[D1]])),"…")</f>
        <v>…</v>
      </c>
      <c r="N379" s="1" t="str">
        <f>IFERROR(CHAR(HEX2DEC(Table1[[#This Row],[D2]])),"…")</f>
        <v>…</v>
      </c>
      <c r="O379" s="1" t="str">
        <f>IFERROR(CHAR(HEX2DEC(Table1[[#This Row],[D3]])),"…")</f>
        <v>_x0008_</v>
      </c>
      <c r="P379" s="1" t="str">
        <f>IFERROR(CHAR(HEX2DEC(Table1[[#This Row],[D4]])),"…")</f>
        <v>…</v>
      </c>
      <c r="Q379" s="1" t="str">
        <f>IFERROR(CHAR(HEX2DEC(Table1[[#This Row],[D5]])),"…")</f>
        <v>3</v>
      </c>
      <c r="R379" s="1" t="str">
        <f>IFERROR(CHAR(HEX2DEC(Table1[[#This Row],[D6]])),"…")</f>
        <v>…</v>
      </c>
      <c r="S379" s="1" t="str">
        <f>IFERROR(CHAR(HEX2DEC(Table1[[#This Row],[D7]])),"…")</f>
        <v>…</v>
      </c>
      <c r="T379" s="1" t="str">
        <f>IFERROR(CHAR(HEX2DEC(Table1[[#This Row],[D8]])),"…")</f>
        <v>…</v>
      </c>
    </row>
    <row r="380" spans="1:20" x14ac:dyDescent="0.25">
      <c r="A380" s="1">
        <v>41.973999999999997</v>
      </c>
      <c r="B380" s="1">
        <v>401</v>
      </c>
      <c r="C380" s="1">
        <v>8</v>
      </c>
      <c r="D380" s="1" t="s">
        <v>1</v>
      </c>
      <c r="E380" s="1" t="s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/>
      <c r="M380" s="1" t="str">
        <f>IFERROR(CHAR(HEX2DEC(Table1[[#This Row],[D1]])),"…")</f>
        <v>:</v>
      </c>
      <c r="N380" s="1" t="str">
        <f>IFERROR(CHAR(HEX2DEC(Table1[[#This Row],[D2]])),"…")</f>
        <v>Ï</v>
      </c>
      <c r="O380" s="1" t="str">
        <f>IFERROR(CHAR(HEX2DEC(Table1[[#This Row],[D3]])),"…")</f>
        <v>…</v>
      </c>
      <c r="P380" s="1" t="str">
        <f>IFERROR(CHAR(HEX2DEC(Table1[[#This Row],[D4]])),"…")</f>
        <v>…</v>
      </c>
      <c r="Q380" s="1" t="str">
        <f>IFERROR(CHAR(HEX2DEC(Table1[[#This Row],[D5]])),"…")</f>
        <v>…</v>
      </c>
      <c r="R380" s="1" t="str">
        <f>IFERROR(CHAR(HEX2DEC(Table1[[#This Row],[D6]])),"…")</f>
        <v>…</v>
      </c>
      <c r="S380" s="1" t="str">
        <f>IFERROR(CHAR(HEX2DEC(Table1[[#This Row],[D7]])),"…")</f>
        <v>…</v>
      </c>
      <c r="T380" s="1" t="str">
        <f>IFERROR(CHAR(HEX2DEC(Table1[[#This Row],[D8]])),"…")</f>
        <v>…</v>
      </c>
    </row>
    <row r="381" spans="1:20" x14ac:dyDescent="0.25">
      <c r="A381" s="1">
        <v>42.027999999999999</v>
      </c>
      <c r="B381" s="1">
        <v>400</v>
      </c>
      <c r="C381" s="1">
        <v>8</v>
      </c>
      <c r="D381" s="1">
        <v>0</v>
      </c>
      <c r="E381" s="1">
        <v>0</v>
      </c>
      <c r="F381" s="1">
        <v>8</v>
      </c>
      <c r="G381" s="1">
        <v>0</v>
      </c>
      <c r="H381" s="1">
        <v>33</v>
      </c>
      <c r="I381" s="1">
        <v>0</v>
      </c>
      <c r="J381" s="1">
        <v>0</v>
      </c>
      <c r="K381" s="1">
        <v>0</v>
      </c>
      <c r="L381" s="1"/>
      <c r="M381" s="1" t="str">
        <f>IFERROR(CHAR(HEX2DEC(Table1[[#This Row],[D1]])),"…")</f>
        <v>…</v>
      </c>
      <c r="N381" s="1" t="str">
        <f>IFERROR(CHAR(HEX2DEC(Table1[[#This Row],[D2]])),"…")</f>
        <v>…</v>
      </c>
      <c r="O381" s="1" t="str">
        <f>IFERROR(CHAR(HEX2DEC(Table1[[#This Row],[D3]])),"…")</f>
        <v>_x0008_</v>
      </c>
      <c r="P381" s="1" t="str">
        <f>IFERROR(CHAR(HEX2DEC(Table1[[#This Row],[D4]])),"…")</f>
        <v>…</v>
      </c>
      <c r="Q381" s="1" t="str">
        <f>IFERROR(CHAR(HEX2DEC(Table1[[#This Row],[D5]])),"…")</f>
        <v>3</v>
      </c>
      <c r="R381" s="1" t="str">
        <f>IFERROR(CHAR(HEX2DEC(Table1[[#This Row],[D6]])),"…")</f>
        <v>…</v>
      </c>
      <c r="S381" s="1" t="str">
        <f>IFERROR(CHAR(HEX2DEC(Table1[[#This Row],[D7]])),"…")</f>
        <v>…</v>
      </c>
      <c r="T381" s="1" t="str">
        <f>IFERROR(CHAR(HEX2DEC(Table1[[#This Row],[D8]])),"…")</f>
        <v>…</v>
      </c>
    </row>
    <row r="382" spans="1:20" x14ac:dyDescent="0.25">
      <c r="A382" s="1">
        <v>42.081000000000003</v>
      </c>
      <c r="B382" s="1">
        <v>401</v>
      </c>
      <c r="C382" s="1">
        <v>8</v>
      </c>
      <c r="D382" s="1" t="s">
        <v>1</v>
      </c>
      <c r="E382" s="1" t="s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/>
      <c r="M382" s="1" t="str">
        <f>IFERROR(CHAR(HEX2DEC(Table1[[#This Row],[D1]])),"…")</f>
        <v>:</v>
      </c>
      <c r="N382" s="1" t="str">
        <f>IFERROR(CHAR(HEX2DEC(Table1[[#This Row],[D2]])),"…")</f>
        <v>Ï</v>
      </c>
      <c r="O382" s="1" t="str">
        <f>IFERROR(CHAR(HEX2DEC(Table1[[#This Row],[D3]])),"…")</f>
        <v>…</v>
      </c>
      <c r="P382" s="1" t="str">
        <f>IFERROR(CHAR(HEX2DEC(Table1[[#This Row],[D4]])),"…")</f>
        <v>…</v>
      </c>
      <c r="Q382" s="1" t="str">
        <f>IFERROR(CHAR(HEX2DEC(Table1[[#This Row],[D5]])),"…")</f>
        <v>…</v>
      </c>
      <c r="R382" s="1" t="str">
        <f>IFERROR(CHAR(HEX2DEC(Table1[[#This Row],[D6]])),"…")</f>
        <v>…</v>
      </c>
      <c r="S382" s="1" t="str">
        <f>IFERROR(CHAR(HEX2DEC(Table1[[#This Row],[D7]])),"…")</f>
        <v>…</v>
      </c>
      <c r="T382" s="1" t="str">
        <f>IFERROR(CHAR(HEX2DEC(Table1[[#This Row],[D8]])),"…")</f>
        <v>…</v>
      </c>
    </row>
    <row r="383" spans="1:20" x14ac:dyDescent="0.25">
      <c r="A383" s="1">
        <v>42.134</v>
      </c>
      <c r="B383" s="1">
        <v>400</v>
      </c>
      <c r="C383" s="1">
        <v>8</v>
      </c>
      <c r="D383" s="1">
        <v>0</v>
      </c>
      <c r="E383" s="1">
        <v>0</v>
      </c>
      <c r="F383" s="1">
        <v>8</v>
      </c>
      <c r="G383" s="1">
        <v>0</v>
      </c>
      <c r="H383" s="1">
        <v>33</v>
      </c>
      <c r="I383" s="1">
        <v>0</v>
      </c>
      <c r="J383" s="1">
        <v>0</v>
      </c>
      <c r="K383" s="1">
        <v>0</v>
      </c>
      <c r="L383" s="1"/>
      <c r="M383" s="1" t="str">
        <f>IFERROR(CHAR(HEX2DEC(Table1[[#This Row],[D1]])),"…")</f>
        <v>…</v>
      </c>
      <c r="N383" s="1" t="str">
        <f>IFERROR(CHAR(HEX2DEC(Table1[[#This Row],[D2]])),"…")</f>
        <v>…</v>
      </c>
      <c r="O383" s="1" t="str">
        <f>IFERROR(CHAR(HEX2DEC(Table1[[#This Row],[D3]])),"…")</f>
        <v>_x0008_</v>
      </c>
      <c r="P383" s="1" t="str">
        <f>IFERROR(CHAR(HEX2DEC(Table1[[#This Row],[D4]])),"…")</f>
        <v>…</v>
      </c>
      <c r="Q383" s="1" t="str">
        <f>IFERROR(CHAR(HEX2DEC(Table1[[#This Row],[D5]])),"…")</f>
        <v>3</v>
      </c>
      <c r="R383" s="1" t="str">
        <f>IFERROR(CHAR(HEX2DEC(Table1[[#This Row],[D6]])),"…")</f>
        <v>…</v>
      </c>
      <c r="S383" s="1" t="str">
        <f>IFERROR(CHAR(HEX2DEC(Table1[[#This Row],[D7]])),"…")</f>
        <v>…</v>
      </c>
      <c r="T383" s="1" t="str">
        <f>IFERROR(CHAR(HEX2DEC(Table1[[#This Row],[D8]])),"…")</f>
        <v>…</v>
      </c>
    </row>
    <row r="384" spans="1:20" x14ac:dyDescent="0.25">
      <c r="A384" s="1">
        <v>42.186</v>
      </c>
      <c r="B384" s="1">
        <v>401</v>
      </c>
      <c r="C384" s="1">
        <v>8</v>
      </c>
      <c r="D384" s="1" t="s">
        <v>1</v>
      </c>
      <c r="E384" s="1" t="s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/>
      <c r="M384" s="1" t="str">
        <f>IFERROR(CHAR(HEX2DEC(Table1[[#This Row],[D1]])),"…")</f>
        <v>:</v>
      </c>
      <c r="N384" s="1" t="str">
        <f>IFERROR(CHAR(HEX2DEC(Table1[[#This Row],[D2]])),"…")</f>
        <v>Ï</v>
      </c>
      <c r="O384" s="1" t="str">
        <f>IFERROR(CHAR(HEX2DEC(Table1[[#This Row],[D3]])),"…")</f>
        <v>…</v>
      </c>
      <c r="P384" s="1" t="str">
        <f>IFERROR(CHAR(HEX2DEC(Table1[[#This Row],[D4]])),"…")</f>
        <v>…</v>
      </c>
      <c r="Q384" s="1" t="str">
        <f>IFERROR(CHAR(HEX2DEC(Table1[[#This Row],[D5]])),"…")</f>
        <v>…</v>
      </c>
      <c r="R384" s="1" t="str">
        <f>IFERROR(CHAR(HEX2DEC(Table1[[#This Row],[D6]])),"…")</f>
        <v>…</v>
      </c>
      <c r="S384" s="1" t="str">
        <f>IFERROR(CHAR(HEX2DEC(Table1[[#This Row],[D7]])),"…")</f>
        <v>…</v>
      </c>
      <c r="T384" s="1" t="str">
        <f>IFERROR(CHAR(HEX2DEC(Table1[[#This Row],[D8]])),"…")</f>
        <v>…</v>
      </c>
    </row>
    <row r="385" spans="1:20" x14ac:dyDescent="0.25">
      <c r="A385" s="1">
        <v>42.24</v>
      </c>
      <c r="B385" s="1">
        <v>400</v>
      </c>
      <c r="C385" s="1">
        <v>8</v>
      </c>
      <c r="D385" s="1">
        <v>0</v>
      </c>
      <c r="E385" s="1">
        <v>0</v>
      </c>
      <c r="F385" s="1">
        <v>8</v>
      </c>
      <c r="G385" s="1">
        <v>0</v>
      </c>
      <c r="H385" s="1">
        <v>33</v>
      </c>
      <c r="I385" s="1">
        <v>0</v>
      </c>
      <c r="J385" s="1">
        <v>0</v>
      </c>
      <c r="K385" s="1">
        <v>0</v>
      </c>
      <c r="L385" s="1"/>
      <c r="M385" s="1" t="str">
        <f>IFERROR(CHAR(HEX2DEC(Table1[[#This Row],[D1]])),"…")</f>
        <v>…</v>
      </c>
      <c r="N385" s="1" t="str">
        <f>IFERROR(CHAR(HEX2DEC(Table1[[#This Row],[D2]])),"…")</f>
        <v>…</v>
      </c>
      <c r="O385" s="1" t="str">
        <f>IFERROR(CHAR(HEX2DEC(Table1[[#This Row],[D3]])),"…")</f>
        <v>_x0008_</v>
      </c>
      <c r="P385" s="1" t="str">
        <f>IFERROR(CHAR(HEX2DEC(Table1[[#This Row],[D4]])),"…")</f>
        <v>…</v>
      </c>
      <c r="Q385" s="1" t="str">
        <f>IFERROR(CHAR(HEX2DEC(Table1[[#This Row],[D5]])),"…")</f>
        <v>3</v>
      </c>
      <c r="R385" s="1" t="str">
        <f>IFERROR(CHAR(HEX2DEC(Table1[[#This Row],[D6]])),"…")</f>
        <v>…</v>
      </c>
      <c r="S385" s="1" t="str">
        <f>IFERROR(CHAR(HEX2DEC(Table1[[#This Row],[D7]])),"…")</f>
        <v>…</v>
      </c>
      <c r="T385" s="1" t="str">
        <f>IFERROR(CHAR(HEX2DEC(Table1[[#This Row],[D8]])),"…")</f>
        <v>…</v>
      </c>
    </row>
    <row r="386" spans="1:20" x14ac:dyDescent="0.25">
      <c r="A386" s="1">
        <v>42.292999999999999</v>
      </c>
      <c r="B386" s="1">
        <v>401</v>
      </c>
      <c r="C386" s="1">
        <v>8</v>
      </c>
      <c r="D386" s="1" t="s">
        <v>1</v>
      </c>
      <c r="E386" s="1" t="s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/>
      <c r="M386" s="1" t="str">
        <f>IFERROR(CHAR(HEX2DEC(Table1[[#This Row],[D1]])),"…")</f>
        <v>:</v>
      </c>
      <c r="N386" s="1" t="str">
        <f>IFERROR(CHAR(HEX2DEC(Table1[[#This Row],[D2]])),"…")</f>
        <v>Ï</v>
      </c>
      <c r="O386" s="1" t="str">
        <f>IFERROR(CHAR(HEX2DEC(Table1[[#This Row],[D3]])),"…")</f>
        <v>…</v>
      </c>
      <c r="P386" s="1" t="str">
        <f>IFERROR(CHAR(HEX2DEC(Table1[[#This Row],[D4]])),"…")</f>
        <v>…</v>
      </c>
      <c r="Q386" s="1" t="str">
        <f>IFERROR(CHAR(HEX2DEC(Table1[[#This Row],[D5]])),"…")</f>
        <v>…</v>
      </c>
      <c r="R386" s="1" t="str">
        <f>IFERROR(CHAR(HEX2DEC(Table1[[#This Row],[D6]])),"…")</f>
        <v>…</v>
      </c>
      <c r="S386" s="1" t="str">
        <f>IFERROR(CHAR(HEX2DEC(Table1[[#This Row],[D7]])),"…")</f>
        <v>…</v>
      </c>
      <c r="T386" s="1" t="str">
        <f>IFERROR(CHAR(HEX2DEC(Table1[[#This Row],[D8]])),"…")</f>
        <v>…</v>
      </c>
    </row>
    <row r="387" spans="1:20" x14ac:dyDescent="0.25">
      <c r="A387" s="1">
        <v>42.345999999999997</v>
      </c>
      <c r="B387" s="1">
        <v>400</v>
      </c>
      <c r="C387" s="1">
        <v>8</v>
      </c>
      <c r="D387" s="1">
        <v>0</v>
      </c>
      <c r="E387" s="1">
        <v>0</v>
      </c>
      <c r="F387" s="1">
        <v>8</v>
      </c>
      <c r="G387" s="1">
        <v>0</v>
      </c>
      <c r="H387" s="1">
        <v>33</v>
      </c>
      <c r="I387" s="1">
        <v>0</v>
      </c>
      <c r="J387" s="1">
        <v>0</v>
      </c>
      <c r="K387" s="1">
        <v>0</v>
      </c>
      <c r="L387" s="1"/>
      <c r="M387" s="1" t="str">
        <f>IFERROR(CHAR(HEX2DEC(Table1[[#This Row],[D1]])),"…")</f>
        <v>…</v>
      </c>
      <c r="N387" s="1" t="str">
        <f>IFERROR(CHAR(HEX2DEC(Table1[[#This Row],[D2]])),"…")</f>
        <v>…</v>
      </c>
      <c r="O387" s="1" t="str">
        <f>IFERROR(CHAR(HEX2DEC(Table1[[#This Row],[D3]])),"…")</f>
        <v>_x0008_</v>
      </c>
      <c r="P387" s="1" t="str">
        <f>IFERROR(CHAR(HEX2DEC(Table1[[#This Row],[D4]])),"…")</f>
        <v>…</v>
      </c>
      <c r="Q387" s="1" t="str">
        <f>IFERROR(CHAR(HEX2DEC(Table1[[#This Row],[D5]])),"…")</f>
        <v>3</v>
      </c>
      <c r="R387" s="1" t="str">
        <f>IFERROR(CHAR(HEX2DEC(Table1[[#This Row],[D6]])),"…")</f>
        <v>…</v>
      </c>
      <c r="S387" s="1" t="str">
        <f>IFERROR(CHAR(HEX2DEC(Table1[[#This Row],[D7]])),"…")</f>
        <v>…</v>
      </c>
      <c r="T387" s="1" t="str">
        <f>IFERROR(CHAR(HEX2DEC(Table1[[#This Row],[D8]])),"…")</f>
        <v>…</v>
      </c>
    </row>
    <row r="388" spans="1:20" x14ac:dyDescent="0.25">
      <c r="A388" s="1">
        <v>42.399000000000001</v>
      </c>
      <c r="B388" s="1">
        <v>401</v>
      </c>
      <c r="C388" s="1">
        <v>8</v>
      </c>
      <c r="D388" s="1" t="s">
        <v>1</v>
      </c>
      <c r="E388" s="1" t="s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/>
      <c r="M388" s="1" t="str">
        <f>IFERROR(CHAR(HEX2DEC(Table1[[#This Row],[D1]])),"…")</f>
        <v>:</v>
      </c>
      <c r="N388" s="1" t="str">
        <f>IFERROR(CHAR(HEX2DEC(Table1[[#This Row],[D2]])),"…")</f>
        <v>Ï</v>
      </c>
      <c r="O388" s="1" t="str">
        <f>IFERROR(CHAR(HEX2DEC(Table1[[#This Row],[D3]])),"…")</f>
        <v>…</v>
      </c>
      <c r="P388" s="1" t="str">
        <f>IFERROR(CHAR(HEX2DEC(Table1[[#This Row],[D4]])),"…")</f>
        <v>…</v>
      </c>
      <c r="Q388" s="1" t="str">
        <f>IFERROR(CHAR(HEX2DEC(Table1[[#This Row],[D5]])),"…")</f>
        <v>…</v>
      </c>
      <c r="R388" s="1" t="str">
        <f>IFERROR(CHAR(HEX2DEC(Table1[[#This Row],[D6]])),"…")</f>
        <v>…</v>
      </c>
      <c r="S388" s="1" t="str">
        <f>IFERROR(CHAR(HEX2DEC(Table1[[#This Row],[D7]])),"…")</f>
        <v>…</v>
      </c>
      <c r="T388" s="1" t="str">
        <f>IFERROR(CHAR(HEX2DEC(Table1[[#This Row],[D8]])),"…")</f>
        <v>…</v>
      </c>
    </row>
    <row r="389" spans="1:20" x14ac:dyDescent="0.25">
      <c r="A389" s="1">
        <v>42.451999999999998</v>
      </c>
      <c r="B389" s="1">
        <v>400</v>
      </c>
      <c r="C389" s="1">
        <v>8</v>
      </c>
      <c r="D389" s="1">
        <v>0</v>
      </c>
      <c r="E389" s="1">
        <v>0</v>
      </c>
      <c r="F389" s="1">
        <v>8</v>
      </c>
      <c r="G389" s="1">
        <v>0</v>
      </c>
      <c r="H389" s="1">
        <v>33</v>
      </c>
      <c r="I389" s="1">
        <v>0</v>
      </c>
      <c r="J389" s="1">
        <v>0</v>
      </c>
      <c r="K389" s="1">
        <v>0</v>
      </c>
      <c r="L389" s="1"/>
      <c r="M389" s="1" t="str">
        <f>IFERROR(CHAR(HEX2DEC(Table1[[#This Row],[D1]])),"…")</f>
        <v>…</v>
      </c>
      <c r="N389" s="1" t="str">
        <f>IFERROR(CHAR(HEX2DEC(Table1[[#This Row],[D2]])),"…")</f>
        <v>…</v>
      </c>
      <c r="O389" s="1" t="str">
        <f>IFERROR(CHAR(HEX2DEC(Table1[[#This Row],[D3]])),"…")</f>
        <v>_x0008_</v>
      </c>
      <c r="P389" s="1" t="str">
        <f>IFERROR(CHAR(HEX2DEC(Table1[[#This Row],[D4]])),"…")</f>
        <v>…</v>
      </c>
      <c r="Q389" s="1" t="str">
        <f>IFERROR(CHAR(HEX2DEC(Table1[[#This Row],[D5]])),"…")</f>
        <v>3</v>
      </c>
      <c r="R389" s="1" t="str">
        <f>IFERROR(CHAR(HEX2DEC(Table1[[#This Row],[D6]])),"…")</f>
        <v>…</v>
      </c>
      <c r="S389" s="1" t="str">
        <f>IFERROR(CHAR(HEX2DEC(Table1[[#This Row],[D7]])),"…")</f>
        <v>…</v>
      </c>
      <c r="T389" s="1" t="str">
        <f>IFERROR(CHAR(HEX2DEC(Table1[[#This Row],[D8]])),"…")</f>
        <v>…</v>
      </c>
    </row>
    <row r="390" spans="1:20" x14ac:dyDescent="0.25">
      <c r="A390" s="1">
        <v>42.506</v>
      </c>
      <c r="B390" s="1">
        <v>401</v>
      </c>
      <c r="C390" s="1">
        <v>8</v>
      </c>
      <c r="D390" s="1" t="s">
        <v>1</v>
      </c>
      <c r="E390" s="1" t="s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/>
      <c r="M390" s="1" t="str">
        <f>IFERROR(CHAR(HEX2DEC(Table1[[#This Row],[D1]])),"…")</f>
        <v>:</v>
      </c>
      <c r="N390" s="1" t="str">
        <f>IFERROR(CHAR(HEX2DEC(Table1[[#This Row],[D2]])),"…")</f>
        <v>Ï</v>
      </c>
      <c r="O390" s="1" t="str">
        <f>IFERROR(CHAR(HEX2DEC(Table1[[#This Row],[D3]])),"…")</f>
        <v>…</v>
      </c>
      <c r="P390" s="1" t="str">
        <f>IFERROR(CHAR(HEX2DEC(Table1[[#This Row],[D4]])),"…")</f>
        <v>…</v>
      </c>
      <c r="Q390" s="1" t="str">
        <f>IFERROR(CHAR(HEX2DEC(Table1[[#This Row],[D5]])),"…")</f>
        <v>…</v>
      </c>
      <c r="R390" s="1" t="str">
        <f>IFERROR(CHAR(HEX2DEC(Table1[[#This Row],[D6]])),"…")</f>
        <v>…</v>
      </c>
      <c r="S390" s="1" t="str">
        <f>IFERROR(CHAR(HEX2DEC(Table1[[#This Row],[D7]])),"…")</f>
        <v>…</v>
      </c>
      <c r="T390" s="1" t="str">
        <f>IFERROR(CHAR(HEX2DEC(Table1[[#This Row],[D8]])),"…")</f>
        <v>…</v>
      </c>
    </row>
    <row r="391" spans="1:20" x14ac:dyDescent="0.25">
      <c r="A391" s="1">
        <v>42.558</v>
      </c>
      <c r="B391" s="1">
        <v>400</v>
      </c>
      <c r="C391" s="1">
        <v>8</v>
      </c>
      <c r="D391" s="1">
        <v>0</v>
      </c>
      <c r="E391" s="1">
        <v>0</v>
      </c>
      <c r="F391" s="1">
        <v>8</v>
      </c>
      <c r="G391" s="1">
        <v>0</v>
      </c>
      <c r="H391" s="1">
        <v>33</v>
      </c>
      <c r="I391" s="1">
        <v>0</v>
      </c>
      <c r="J391" s="1">
        <v>0</v>
      </c>
      <c r="K391" s="1">
        <v>0</v>
      </c>
      <c r="L391" s="1"/>
      <c r="M391" s="1" t="str">
        <f>IFERROR(CHAR(HEX2DEC(Table1[[#This Row],[D1]])),"…")</f>
        <v>…</v>
      </c>
      <c r="N391" s="1" t="str">
        <f>IFERROR(CHAR(HEX2DEC(Table1[[#This Row],[D2]])),"…")</f>
        <v>…</v>
      </c>
      <c r="O391" s="1" t="str">
        <f>IFERROR(CHAR(HEX2DEC(Table1[[#This Row],[D3]])),"…")</f>
        <v>_x0008_</v>
      </c>
      <c r="P391" s="1" t="str">
        <f>IFERROR(CHAR(HEX2DEC(Table1[[#This Row],[D4]])),"…")</f>
        <v>…</v>
      </c>
      <c r="Q391" s="1" t="str">
        <f>IFERROR(CHAR(HEX2DEC(Table1[[#This Row],[D5]])),"…")</f>
        <v>3</v>
      </c>
      <c r="R391" s="1" t="str">
        <f>IFERROR(CHAR(HEX2DEC(Table1[[#This Row],[D6]])),"…")</f>
        <v>…</v>
      </c>
      <c r="S391" s="1" t="str">
        <f>IFERROR(CHAR(HEX2DEC(Table1[[#This Row],[D7]])),"…")</f>
        <v>…</v>
      </c>
      <c r="T391" s="1" t="str">
        <f>IFERROR(CHAR(HEX2DEC(Table1[[#This Row],[D8]])),"…")</f>
        <v>…</v>
      </c>
    </row>
    <row r="392" spans="1:20" x14ac:dyDescent="0.25">
      <c r="A392" s="1">
        <v>42.610999999999997</v>
      </c>
      <c r="B392" s="1">
        <v>401</v>
      </c>
      <c r="C392" s="1">
        <v>8</v>
      </c>
      <c r="D392" s="1" t="s">
        <v>1</v>
      </c>
      <c r="E392" s="1" t="s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/>
      <c r="M392" s="1" t="str">
        <f>IFERROR(CHAR(HEX2DEC(Table1[[#This Row],[D1]])),"…")</f>
        <v>:</v>
      </c>
      <c r="N392" s="1" t="str">
        <f>IFERROR(CHAR(HEX2DEC(Table1[[#This Row],[D2]])),"…")</f>
        <v>Ï</v>
      </c>
      <c r="O392" s="1" t="str">
        <f>IFERROR(CHAR(HEX2DEC(Table1[[#This Row],[D3]])),"…")</f>
        <v>…</v>
      </c>
      <c r="P392" s="1" t="str">
        <f>IFERROR(CHAR(HEX2DEC(Table1[[#This Row],[D4]])),"…")</f>
        <v>…</v>
      </c>
      <c r="Q392" s="1" t="str">
        <f>IFERROR(CHAR(HEX2DEC(Table1[[#This Row],[D5]])),"…")</f>
        <v>…</v>
      </c>
      <c r="R392" s="1" t="str">
        <f>IFERROR(CHAR(HEX2DEC(Table1[[#This Row],[D6]])),"…")</f>
        <v>…</v>
      </c>
      <c r="S392" s="1" t="str">
        <f>IFERROR(CHAR(HEX2DEC(Table1[[#This Row],[D7]])),"…")</f>
        <v>…</v>
      </c>
      <c r="T392" s="1" t="str">
        <f>IFERROR(CHAR(HEX2DEC(Table1[[#This Row],[D8]])),"…")</f>
        <v>…</v>
      </c>
    </row>
    <row r="393" spans="1:20" x14ac:dyDescent="0.25">
      <c r="A393" s="1">
        <v>42.664000000000001</v>
      </c>
      <c r="B393" s="1">
        <v>400</v>
      </c>
      <c r="C393" s="1">
        <v>8</v>
      </c>
      <c r="D393" s="1">
        <v>0</v>
      </c>
      <c r="E393" s="1">
        <v>0</v>
      </c>
      <c r="F393" s="1">
        <v>8</v>
      </c>
      <c r="G393" s="1">
        <v>0</v>
      </c>
      <c r="H393" s="1">
        <v>33</v>
      </c>
      <c r="I393" s="1">
        <v>0</v>
      </c>
      <c r="J393" s="1">
        <v>0</v>
      </c>
      <c r="K393" s="1">
        <v>0</v>
      </c>
      <c r="L393" s="1"/>
      <c r="M393" s="1" t="str">
        <f>IFERROR(CHAR(HEX2DEC(Table1[[#This Row],[D1]])),"…")</f>
        <v>…</v>
      </c>
      <c r="N393" s="1" t="str">
        <f>IFERROR(CHAR(HEX2DEC(Table1[[#This Row],[D2]])),"…")</f>
        <v>…</v>
      </c>
      <c r="O393" s="1" t="str">
        <f>IFERROR(CHAR(HEX2DEC(Table1[[#This Row],[D3]])),"…")</f>
        <v>_x0008_</v>
      </c>
      <c r="P393" s="1" t="str">
        <f>IFERROR(CHAR(HEX2DEC(Table1[[#This Row],[D4]])),"…")</f>
        <v>…</v>
      </c>
      <c r="Q393" s="1" t="str">
        <f>IFERROR(CHAR(HEX2DEC(Table1[[#This Row],[D5]])),"…")</f>
        <v>3</v>
      </c>
      <c r="R393" s="1" t="str">
        <f>IFERROR(CHAR(HEX2DEC(Table1[[#This Row],[D6]])),"…")</f>
        <v>…</v>
      </c>
      <c r="S393" s="1" t="str">
        <f>IFERROR(CHAR(HEX2DEC(Table1[[#This Row],[D7]])),"…")</f>
        <v>…</v>
      </c>
      <c r="T393" s="1" t="str">
        <f>IFERROR(CHAR(HEX2DEC(Table1[[#This Row],[D8]])),"…")</f>
        <v>…</v>
      </c>
    </row>
    <row r="394" spans="1:20" x14ac:dyDescent="0.25">
      <c r="A394" s="1">
        <v>42.718000000000004</v>
      </c>
      <c r="B394" s="1">
        <v>401</v>
      </c>
      <c r="C394" s="1">
        <v>8</v>
      </c>
      <c r="D394" s="1" t="s">
        <v>1</v>
      </c>
      <c r="E394" s="1" t="s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/>
      <c r="M394" s="1" t="str">
        <f>IFERROR(CHAR(HEX2DEC(Table1[[#This Row],[D1]])),"…")</f>
        <v>:</v>
      </c>
      <c r="N394" s="1" t="str">
        <f>IFERROR(CHAR(HEX2DEC(Table1[[#This Row],[D2]])),"…")</f>
        <v>Ï</v>
      </c>
      <c r="O394" s="1" t="str">
        <f>IFERROR(CHAR(HEX2DEC(Table1[[#This Row],[D3]])),"…")</f>
        <v>…</v>
      </c>
      <c r="P394" s="1" t="str">
        <f>IFERROR(CHAR(HEX2DEC(Table1[[#This Row],[D4]])),"…")</f>
        <v>…</v>
      </c>
      <c r="Q394" s="1" t="str">
        <f>IFERROR(CHAR(HEX2DEC(Table1[[#This Row],[D5]])),"…")</f>
        <v>…</v>
      </c>
      <c r="R394" s="1" t="str">
        <f>IFERROR(CHAR(HEX2DEC(Table1[[#This Row],[D6]])),"…")</f>
        <v>…</v>
      </c>
      <c r="S394" s="1" t="str">
        <f>IFERROR(CHAR(HEX2DEC(Table1[[#This Row],[D7]])),"…")</f>
        <v>…</v>
      </c>
      <c r="T394" s="1" t="str">
        <f>IFERROR(CHAR(HEX2DEC(Table1[[#This Row],[D8]])),"…")</f>
        <v>…</v>
      </c>
    </row>
    <row r="395" spans="1:20" x14ac:dyDescent="0.25">
      <c r="A395" s="1">
        <v>42.771000000000001</v>
      </c>
      <c r="B395" s="1">
        <v>400</v>
      </c>
      <c r="C395" s="1">
        <v>8</v>
      </c>
      <c r="D395" s="1">
        <v>0</v>
      </c>
      <c r="E395" s="1">
        <v>0</v>
      </c>
      <c r="F395" s="1">
        <v>8</v>
      </c>
      <c r="G395" s="1">
        <v>0</v>
      </c>
      <c r="H395" s="1">
        <v>33</v>
      </c>
      <c r="I395" s="1">
        <v>0</v>
      </c>
      <c r="J395" s="1">
        <v>0</v>
      </c>
      <c r="K395" s="1">
        <v>0</v>
      </c>
      <c r="L395" s="1"/>
      <c r="M395" s="1" t="str">
        <f>IFERROR(CHAR(HEX2DEC(Table1[[#This Row],[D1]])),"…")</f>
        <v>…</v>
      </c>
      <c r="N395" s="1" t="str">
        <f>IFERROR(CHAR(HEX2DEC(Table1[[#This Row],[D2]])),"…")</f>
        <v>…</v>
      </c>
      <c r="O395" s="1" t="str">
        <f>IFERROR(CHAR(HEX2DEC(Table1[[#This Row],[D3]])),"…")</f>
        <v>_x0008_</v>
      </c>
      <c r="P395" s="1" t="str">
        <f>IFERROR(CHAR(HEX2DEC(Table1[[#This Row],[D4]])),"…")</f>
        <v>…</v>
      </c>
      <c r="Q395" s="1" t="str">
        <f>IFERROR(CHAR(HEX2DEC(Table1[[#This Row],[D5]])),"…")</f>
        <v>3</v>
      </c>
      <c r="R395" s="1" t="str">
        <f>IFERROR(CHAR(HEX2DEC(Table1[[#This Row],[D6]])),"…")</f>
        <v>…</v>
      </c>
      <c r="S395" s="1" t="str">
        <f>IFERROR(CHAR(HEX2DEC(Table1[[#This Row],[D7]])),"…")</f>
        <v>…</v>
      </c>
      <c r="T395" s="1" t="str">
        <f>IFERROR(CHAR(HEX2DEC(Table1[[#This Row],[D8]])),"…")</f>
        <v>…</v>
      </c>
    </row>
    <row r="396" spans="1:20" x14ac:dyDescent="0.25">
      <c r="A396" s="1">
        <v>42.823999999999998</v>
      </c>
      <c r="B396" s="1">
        <v>401</v>
      </c>
      <c r="C396" s="1">
        <v>8</v>
      </c>
      <c r="D396" s="1" t="s">
        <v>1</v>
      </c>
      <c r="E396" s="1" t="s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/>
      <c r="M396" s="1" t="str">
        <f>IFERROR(CHAR(HEX2DEC(Table1[[#This Row],[D1]])),"…")</f>
        <v>:</v>
      </c>
      <c r="N396" s="1" t="str">
        <f>IFERROR(CHAR(HEX2DEC(Table1[[#This Row],[D2]])),"…")</f>
        <v>Ï</v>
      </c>
      <c r="O396" s="1" t="str">
        <f>IFERROR(CHAR(HEX2DEC(Table1[[#This Row],[D3]])),"…")</f>
        <v>…</v>
      </c>
      <c r="P396" s="1" t="str">
        <f>IFERROR(CHAR(HEX2DEC(Table1[[#This Row],[D4]])),"…")</f>
        <v>…</v>
      </c>
      <c r="Q396" s="1" t="str">
        <f>IFERROR(CHAR(HEX2DEC(Table1[[#This Row],[D5]])),"…")</f>
        <v>…</v>
      </c>
      <c r="R396" s="1" t="str">
        <f>IFERROR(CHAR(HEX2DEC(Table1[[#This Row],[D6]])),"…")</f>
        <v>…</v>
      </c>
      <c r="S396" s="1" t="str">
        <f>IFERROR(CHAR(HEX2DEC(Table1[[#This Row],[D7]])),"…")</f>
        <v>…</v>
      </c>
      <c r="T396" s="1" t="str">
        <f>IFERROR(CHAR(HEX2DEC(Table1[[#This Row],[D8]])),"…")</f>
        <v>…</v>
      </c>
    </row>
    <row r="397" spans="1:20" x14ac:dyDescent="0.25">
      <c r="A397" s="1">
        <v>42.826000000000001</v>
      </c>
      <c r="B397" s="1">
        <v>466</v>
      </c>
      <c r="C397" s="1">
        <v>8</v>
      </c>
      <c r="D397" s="1">
        <v>30</v>
      </c>
      <c r="E397" s="1">
        <v>32</v>
      </c>
      <c r="F397" s="1">
        <v>30</v>
      </c>
      <c r="G397" s="1">
        <v>35</v>
      </c>
      <c r="H397" s="1">
        <v>56</v>
      </c>
      <c r="I397" s="1">
        <v>35</v>
      </c>
      <c r="J397" s="1">
        <v>30</v>
      </c>
      <c r="K397" s="1">
        <v>31</v>
      </c>
      <c r="L397" s="1"/>
      <c r="M397" s="1" t="str">
        <f>IFERROR(CHAR(HEX2DEC(Table1[[#This Row],[D1]])),"…")</f>
        <v>0</v>
      </c>
      <c r="N397" s="1" t="str">
        <f>IFERROR(CHAR(HEX2DEC(Table1[[#This Row],[D2]])),"…")</f>
        <v>2</v>
      </c>
      <c r="O397" s="1" t="str">
        <f>IFERROR(CHAR(HEX2DEC(Table1[[#This Row],[D3]])),"…")</f>
        <v>0</v>
      </c>
      <c r="P397" s="1" t="str">
        <f>IFERROR(CHAR(HEX2DEC(Table1[[#This Row],[D4]])),"…")</f>
        <v>5</v>
      </c>
      <c r="Q397" s="1" t="str">
        <f>IFERROR(CHAR(HEX2DEC(Table1[[#This Row],[D5]])),"…")</f>
        <v>V</v>
      </c>
      <c r="R397" s="1" t="str">
        <f>IFERROR(CHAR(HEX2DEC(Table1[[#This Row],[D6]])),"…")</f>
        <v>5</v>
      </c>
      <c r="S397" s="1" t="str">
        <f>IFERROR(CHAR(HEX2DEC(Table1[[#This Row],[D7]])),"…")</f>
        <v>0</v>
      </c>
      <c r="T397" s="1" t="str">
        <f>IFERROR(CHAR(HEX2DEC(Table1[[#This Row],[D8]])),"…")</f>
        <v>1</v>
      </c>
    </row>
    <row r="398" spans="1:20" x14ac:dyDescent="0.25">
      <c r="A398" s="1">
        <v>42.829000000000001</v>
      </c>
      <c r="B398" s="1">
        <v>402</v>
      </c>
      <c r="C398" s="1">
        <v>8</v>
      </c>
      <c r="D398" s="1">
        <v>59</v>
      </c>
      <c r="E398" s="1">
        <v>0</v>
      </c>
      <c r="F398" s="1">
        <v>0</v>
      </c>
      <c r="G398" s="1">
        <v>0</v>
      </c>
      <c r="H398" s="1" t="s">
        <v>7</v>
      </c>
      <c r="I398" s="1">
        <v>68</v>
      </c>
      <c r="J398" s="1" t="s">
        <v>6</v>
      </c>
      <c r="K398" s="1">
        <v>0</v>
      </c>
      <c r="L398" s="1"/>
      <c r="M398" s="1" t="str">
        <f>IFERROR(CHAR(HEX2DEC(Table1[[#This Row],[D1]])),"…")</f>
        <v>Y</v>
      </c>
      <c r="N398" s="1" t="str">
        <f>IFERROR(CHAR(HEX2DEC(Table1[[#This Row],[D2]])),"…")</f>
        <v>…</v>
      </c>
      <c r="O398" s="1" t="str">
        <f>IFERROR(CHAR(HEX2DEC(Table1[[#This Row],[D3]])),"…")</f>
        <v>…</v>
      </c>
      <c r="P398" s="1" t="str">
        <f>IFERROR(CHAR(HEX2DEC(Table1[[#This Row],[D4]])),"…")</f>
        <v>…</v>
      </c>
      <c r="Q398" s="1" t="str">
        <f>IFERROR(CHAR(HEX2DEC(Table1[[#This Row],[D5]])),"…")</f>
        <v>¢</v>
      </c>
      <c r="R398" s="1" t="str">
        <f>IFERROR(CHAR(HEX2DEC(Table1[[#This Row],[D6]])),"…")</f>
        <v>h</v>
      </c>
      <c r="S398" s="1" t="str">
        <f>IFERROR(CHAR(HEX2DEC(Table1[[#This Row],[D7]])),"…")</f>
        <v>_x000E_</v>
      </c>
      <c r="T398" s="1" t="str">
        <f>IFERROR(CHAR(HEX2DEC(Table1[[#This Row],[D8]])),"…")</f>
        <v>…</v>
      </c>
    </row>
    <row r="399" spans="1:20" x14ac:dyDescent="0.25">
      <c r="A399" s="1">
        <v>42.831000000000003</v>
      </c>
      <c r="B399" s="1">
        <v>403</v>
      </c>
      <c r="C399" s="1">
        <v>8</v>
      </c>
      <c r="D399" s="1">
        <v>64</v>
      </c>
      <c r="E399" s="1">
        <v>0</v>
      </c>
      <c r="F399" s="1">
        <v>0</v>
      </c>
      <c r="G399" s="1">
        <v>0</v>
      </c>
      <c r="H399" s="1" t="s">
        <v>5</v>
      </c>
      <c r="I399" s="1" t="s">
        <v>4</v>
      </c>
      <c r="J399" s="1">
        <v>10</v>
      </c>
      <c r="K399" s="1">
        <v>0</v>
      </c>
      <c r="L399" s="1"/>
      <c r="M399" s="1" t="str">
        <f>IFERROR(CHAR(HEX2DEC(Table1[[#This Row],[D1]])),"…")</f>
        <v>d</v>
      </c>
      <c r="N399" s="1" t="str">
        <f>IFERROR(CHAR(HEX2DEC(Table1[[#This Row],[D2]])),"…")</f>
        <v>…</v>
      </c>
      <c r="O399" s="1" t="str">
        <f>IFERROR(CHAR(HEX2DEC(Table1[[#This Row],[D3]])),"…")</f>
        <v>…</v>
      </c>
      <c r="P399" s="1" t="str">
        <f>IFERROR(CHAR(HEX2DEC(Table1[[#This Row],[D4]])),"…")</f>
        <v>…</v>
      </c>
      <c r="Q399" s="1" t="str">
        <f>IFERROR(CHAR(HEX2DEC(Table1[[#This Row],[D5]])),"…")</f>
        <v>ô</v>
      </c>
      <c r="R399" s="1" t="str">
        <f>IFERROR(CHAR(HEX2DEC(Table1[[#This Row],[D6]])),"…")</f>
        <v>_x001F_</v>
      </c>
      <c r="S399" s="1" t="str">
        <f>IFERROR(CHAR(HEX2DEC(Table1[[#This Row],[D7]])),"…")</f>
        <v>_x0010_</v>
      </c>
      <c r="T399" s="1" t="str">
        <f>IFERROR(CHAR(HEX2DEC(Table1[[#This Row],[D8]])),"…")</f>
        <v>…</v>
      </c>
    </row>
    <row r="400" spans="1:20" x14ac:dyDescent="0.25">
      <c r="A400" s="1">
        <v>42.834000000000003</v>
      </c>
      <c r="B400" s="1">
        <v>404</v>
      </c>
      <c r="C400" s="1">
        <v>8</v>
      </c>
      <c r="D400" s="1">
        <v>0</v>
      </c>
      <c r="E400" s="1">
        <v>66</v>
      </c>
      <c r="F400" s="1" t="s">
        <v>3</v>
      </c>
      <c r="G400" s="1">
        <v>0</v>
      </c>
      <c r="H400" s="1" t="s">
        <v>2</v>
      </c>
      <c r="I400" s="1" t="s">
        <v>2</v>
      </c>
      <c r="J400" s="1" t="s">
        <v>2</v>
      </c>
      <c r="K400" s="1" t="s">
        <v>2</v>
      </c>
      <c r="L400" s="1"/>
      <c r="M400" s="1" t="str">
        <f>IFERROR(CHAR(HEX2DEC(Table1[[#This Row],[D1]])),"…")</f>
        <v>…</v>
      </c>
      <c r="N400" s="1" t="str">
        <f>IFERROR(CHAR(HEX2DEC(Table1[[#This Row],[D2]])),"…")</f>
        <v>f</v>
      </c>
      <c r="O400" s="1" t="str">
        <f>IFERROR(CHAR(HEX2DEC(Table1[[#This Row],[D3]])),"…")</f>
        <v>Æ</v>
      </c>
      <c r="P400" s="1" t="str">
        <f>IFERROR(CHAR(HEX2DEC(Table1[[#This Row],[D4]])),"…")</f>
        <v>…</v>
      </c>
      <c r="Q400" s="1" t="str">
        <f>IFERROR(CHAR(HEX2DEC(Table1[[#This Row],[D5]])),"…")</f>
        <v>ÿ</v>
      </c>
      <c r="R400" s="1" t="str">
        <f>IFERROR(CHAR(HEX2DEC(Table1[[#This Row],[D6]])),"…")</f>
        <v>ÿ</v>
      </c>
      <c r="S400" s="1" t="str">
        <f>IFERROR(CHAR(HEX2DEC(Table1[[#This Row],[D7]])),"…")</f>
        <v>ÿ</v>
      </c>
      <c r="T400" s="1" t="str">
        <f>IFERROR(CHAR(HEX2DEC(Table1[[#This Row],[D8]])),"…")</f>
        <v>ÿ</v>
      </c>
    </row>
    <row r="401" spans="1:20" x14ac:dyDescent="0.25">
      <c r="A401" s="1">
        <v>42.877000000000002</v>
      </c>
      <c r="B401" s="1">
        <v>400</v>
      </c>
      <c r="C401" s="1">
        <v>8</v>
      </c>
      <c r="D401" s="1">
        <v>0</v>
      </c>
      <c r="E401" s="1">
        <v>0</v>
      </c>
      <c r="F401" s="1">
        <v>8</v>
      </c>
      <c r="G401" s="1">
        <v>0</v>
      </c>
      <c r="H401" s="1">
        <v>33</v>
      </c>
      <c r="I401" s="1">
        <v>0</v>
      </c>
      <c r="J401" s="1">
        <v>0</v>
      </c>
      <c r="K401" s="1">
        <v>0</v>
      </c>
      <c r="L401" s="1"/>
      <c r="M401" s="1" t="str">
        <f>IFERROR(CHAR(HEX2DEC(Table1[[#This Row],[D1]])),"…")</f>
        <v>…</v>
      </c>
      <c r="N401" s="1" t="str">
        <f>IFERROR(CHAR(HEX2DEC(Table1[[#This Row],[D2]])),"…")</f>
        <v>…</v>
      </c>
      <c r="O401" s="1" t="str">
        <f>IFERROR(CHAR(HEX2DEC(Table1[[#This Row],[D3]])),"…")</f>
        <v>_x0008_</v>
      </c>
      <c r="P401" s="1" t="str">
        <f>IFERROR(CHAR(HEX2DEC(Table1[[#This Row],[D4]])),"…")</f>
        <v>…</v>
      </c>
      <c r="Q401" s="1" t="str">
        <f>IFERROR(CHAR(HEX2DEC(Table1[[#This Row],[D5]])),"…")</f>
        <v>3</v>
      </c>
      <c r="R401" s="1" t="str">
        <f>IFERROR(CHAR(HEX2DEC(Table1[[#This Row],[D6]])),"…")</f>
        <v>…</v>
      </c>
      <c r="S401" s="1" t="str">
        <f>IFERROR(CHAR(HEX2DEC(Table1[[#This Row],[D7]])),"…")</f>
        <v>…</v>
      </c>
      <c r="T401" s="1" t="str">
        <f>IFERROR(CHAR(HEX2DEC(Table1[[#This Row],[D8]])),"…")</f>
        <v>…</v>
      </c>
    </row>
    <row r="402" spans="1:20" x14ac:dyDescent="0.25">
      <c r="A402" s="1">
        <v>42.93</v>
      </c>
      <c r="B402" s="1">
        <v>401</v>
      </c>
      <c r="C402" s="1">
        <v>8</v>
      </c>
      <c r="D402" s="1" t="s">
        <v>1</v>
      </c>
      <c r="E402" s="1" t="s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/>
      <c r="M402" s="1" t="str">
        <f>IFERROR(CHAR(HEX2DEC(Table1[[#This Row],[D1]])),"…")</f>
        <v>:</v>
      </c>
      <c r="N402" s="1" t="str">
        <f>IFERROR(CHAR(HEX2DEC(Table1[[#This Row],[D2]])),"…")</f>
        <v>Ï</v>
      </c>
      <c r="O402" s="1" t="str">
        <f>IFERROR(CHAR(HEX2DEC(Table1[[#This Row],[D3]])),"…")</f>
        <v>…</v>
      </c>
      <c r="P402" s="1" t="str">
        <f>IFERROR(CHAR(HEX2DEC(Table1[[#This Row],[D4]])),"…")</f>
        <v>…</v>
      </c>
      <c r="Q402" s="1" t="str">
        <f>IFERROR(CHAR(HEX2DEC(Table1[[#This Row],[D5]])),"…")</f>
        <v>…</v>
      </c>
      <c r="R402" s="1" t="str">
        <f>IFERROR(CHAR(HEX2DEC(Table1[[#This Row],[D6]])),"…")</f>
        <v>…</v>
      </c>
      <c r="S402" s="1" t="str">
        <f>IFERROR(CHAR(HEX2DEC(Table1[[#This Row],[D7]])),"…")</f>
        <v>…</v>
      </c>
      <c r="T402" s="1" t="str">
        <f>IFERROR(CHAR(HEX2DEC(Table1[[#This Row],[D8]])),"…")</f>
        <v>…</v>
      </c>
    </row>
    <row r="403" spans="1:20" x14ac:dyDescent="0.25">
      <c r="A403" s="1">
        <v>42.982999999999997</v>
      </c>
      <c r="B403" s="1">
        <v>400</v>
      </c>
      <c r="C403" s="1">
        <v>8</v>
      </c>
      <c r="D403" s="1">
        <v>0</v>
      </c>
      <c r="E403" s="1">
        <v>0</v>
      </c>
      <c r="F403" s="1">
        <v>8</v>
      </c>
      <c r="G403" s="1">
        <v>0</v>
      </c>
      <c r="H403" s="1">
        <v>33</v>
      </c>
      <c r="I403" s="1">
        <v>0</v>
      </c>
      <c r="J403" s="1">
        <v>0</v>
      </c>
      <c r="K403" s="1">
        <v>0</v>
      </c>
      <c r="L403" s="1"/>
      <c r="M403" s="1" t="str">
        <f>IFERROR(CHAR(HEX2DEC(Table1[[#This Row],[D1]])),"…")</f>
        <v>…</v>
      </c>
      <c r="N403" s="1" t="str">
        <f>IFERROR(CHAR(HEX2DEC(Table1[[#This Row],[D2]])),"…")</f>
        <v>…</v>
      </c>
      <c r="O403" s="1" t="str">
        <f>IFERROR(CHAR(HEX2DEC(Table1[[#This Row],[D3]])),"…")</f>
        <v>_x0008_</v>
      </c>
      <c r="P403" s="1" t="str">
        <f>IFERROR(CHAR(HEX2DEC(Table1[[#This Row],[D4]])),"…")</f>
        <v>…</v>
      </c>
      <c r="Q403" s="1" t="str">
        <f>IFERROR(CHAR(HEX2DEC(Table1[[#This Row],[D5]])),"…")</f>
        <v>3</v>
      </c>
      <c r="R403" s="1" t="str">
        <f>IFERROR(CHAR(HEX2DEC(Table1[[#This Row],[D6]])),"…")</f>
        <v>…</v>
      </c>
      <c r="S403" s="1" t="str">
        <f>IFERROR(CHAR(HEX2DEC(Table1[[#This Row],[D7]])),"…")</f>
        <v>…</v>
      </c>
      <c r="T403" s="1" t="str">
        <f>IFERROR(CHAR(HEX2DEC(Table1[[#This Row],[D8]])),"…")</f>
        <v>…</v>
      </c>
    </row>
    <row r="404" spans="1:20" x14ac:dyDescent="0.25">
      <c r="A404" s="1">
        <v>43.036000000000001</v>
      </c>
      <c r="B404" s="1">
        <v>401</v>
      </c>
      <c r="C404" s="1">
        <v>8</v>
      </c>
      <c r="D404" s="1" t="s">
        <v>1</v>
      </c>
      <c r="E404" s="1" t="s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/>
      <c r="M404" s="1" t="str">
        <f>IFERROR(CHAR(HEX2DEC(Table1[[#This Row],[D1]])),"…")</f>
        <v>:</v>
      </c>
      <c r="N404" s="1" t="str">
        <f>IFERROR(CHAR(HEX2DEC(Table1[[#This Row],[D2]])),"…")</f>
        <v>Ï</v>
      </c>
      <c r="O404" s="1" t="str">
        <f>IFERROR(CHAR(HEX2DEC(Table1[[#This Row],[D3]])),"…")</f>
        <v>…</v>
      </c>
      <c r="P404" s="1" t="str">
        <f>IFERROR(CHAR(HEX2DEC(Table1[[#This Row],[D4]])),"…")</f>
        <v>…</v>
      </c>
      <c r="Q404" s="1" t="str">
        <f>IFERROR(CHAR(HEX2DEC(Table1[[#This Row],[D5]])),"…")</f>
        <v>…</v>
      </c>
      <c r="R404" s="1" t="str">
        <f>IFERROR(CHAR(HEX2DEC(Table1[[#This Row],[D6]])),"…")</f>
        <v>…</v>
      </c>
      <c r="S404" s="1" t="str">
        <f>IFERROR(CHAR(HEX2DEC(Table1[[#This Row],[D7]])),"…")</f>
        <v>…</v>
      </c>
      <c r="T404" s="1" t="str">
        <f>IFERROR(CHAR(HEX2DEC(Table1[[#This Row],[D8]])),"…")</f>
        <v>…</v>
      </c>
    </row>
    <row r="405" spans="1:20" x14ac:dyDescent="0.25">
      <c r="A405" s="1">
        <v>43.088999999999999</v>
      </c>
      <c r="B405" s="1">
        <v>400</v>
      </c>
      <c r="C405" s="1">
        <v>8</v>
      </c>
      <c r="D405" s="1">
        <v>0</v>
      </c>
      <c r="E405" s="1">
        <v>0</v>
      </c>
      <c r="F405" s="1">
        <v>8</v>
      </c>
      <c r="G405" s="1">
        <v>0</v>
      </c>
      <c r="H405" s="1">
        <v>33</v>
      </c>
      <c r="I405" s="1">
        <v>0</v>
      </c>
      <c r="J405" s="1">
        <v>0</v>
      </c>
      <c r="K405" s="1">
        <v>0</v>
      </c>
      <c r="L405" s="1"/>
      <c r="M405" s="1" t="str">
        <f>IFERROR(CHAR(HEX2DEC(Table1[[#This Row],[D1]])),"…")</f>
        <v>…</v>
      </c>
      <c r="N405" s="1" t="str">
        <f>IFERROR(CHAR(HEX2DEC(Table1[[#This Row],[D2]])),"…")</f>
        <v>…</v>
      </c>
      <c r="O405" s="1" t="str">
        <f>IFERROR(CHAR(HEX2DEC(Table1[[#This Row],[D3]])),"…")</f>
        <v>_x0008_</v>
      </c>
      <c r="P405" s="1" t="str">
        <f>IFERROR(CHAR(HEX2DEC(Table1[[#This Row],[D4]])),"…")</f>
        <v>…</v>
      </c>
      <c r="Q405" s="1" t="str">
        <f>IFERROR(CHAR(HEX2DEC(Table1[[#This Row],[D5]])),"…")</f>
        <v>3</v>
      </c>
      <c r="R405" s="1" t="str">
        <f>IFERROR(CHAR(HEX2DEC(Table1[[#This Row],[D6]])),"…")</f>
        <v>…</v>
      </c>
      <c r="S405" s="1" t="str">
        <f>IFERROR(CHAR(HEX2DEC(Table1[[#This Row],[D7]])),"…")</f>
        <v>…</v>
      </c>
      <c r="T405" s="1" t="str">
        <f>IFERROR(CHAR(HEX2DEC(Table1[[#This Row],[D8]])),"…")</f>
        <v>…</v>
      </c>
    </row>
    <row r="406" spans="1:20" x14ac:dyDescent="0.25">
      <c r="A406" s="1">
        <v>43.143000000000001</v>
      </c>
      <c r="B406" s="1">
        <v>401</v>
      </c>
      <c r="C406" s="1">
        <v>8</v>
      </c>
      <c r="D406" s="1" t="s">
        <v>1</v>
      </c>
      <c r="E406" s="1" t="s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/>
      <c r="M406" s="1" t="str">
        <f>IFERROR(CHAR(HEX2DEC(Table1[[#This Row],[D1]])),"…")</f>
        <v>:</v>
      </c>
      <c r="N406" s="1" t="str">
        <f>IFERROR(CHAR(HEX2DEC(Table1[[#This Row],[D2]])),"…")</f>
        <v>Ï</v>
      </c>
      <c r="O406" s="1" t="str">
        <f>IFERROR(CHAR(HEX2DEC(Table1[[#This Row],[D3]])),"…")</f>
        <v>…</v>
      </c>
      <c r="P406" s="1" t="str">
        <f>IFERROR(CHAR(HEX2DEC(Table1[[#This Row],[D4]])),"…")</f>
        <v>…</v>
      </c>
      <c r="Q406" s="1" t="str">
        <f>IFERROR(CHAR(HEX2DEC(Table1[[#This Row],[D5]])),"…")</f>
        <v>…</v>
      </c>
      <c r="R406" s="1" t="str">
        <f>IFERROR(CHAR(HEX2DEC(Table1[[#This Row],[D6]])),"…")</f>
        <v>…</v>
      </c>
      <c r="S406" s="1" t="str">
        <f>IFERROR(CHAR(HEX2DEC(Table1[[#This Row],[D7]])),"…")</f>
        <v>…</v>
      </c>
      <c r="T406" s="1" t="str">
        <f>IFERROR(CHAR(HEX2DEC(Table1[[#This Row],[D8]])),"…")</f>
        <v>…</v>
      </c>
    </row>
    <row r="407" spans="1:20" x14ac:dyDescent="0.25">
      <c r="A407" s="1">
        <v>43.195999999999998</v>
      </c>
      <c r="B407" s="1">
        <v>400</v>
      </c>
      <c r="C407" s="1">
        <v>8</v>
      </c>
      <c r="D407" s="1">
        <v>0</v>
      </c>
      <c r="E407" s="1">
        <v>0</v>
      </c>
      <c r="F407" s="1">
        <v>8</v>
      </c>
      <c r="G407" s="1">
        <v>0</v>
      </c>
      <c r="H407" s="1">
        <v>33</v>
      </c>
      <c r="I407" s="1">
        <v>0</v>
      </c>
      <c r="J407" s="1">
        <v>0</v>
      </c>
      <c r="K407" s="1">
        <v>0</v>
      </c>
      <c r="L407" s="1"/>
      <c r="M407" s="1" t="str">
        <f>IFERROR(CHAR(HEX2DEC(Table1[[#This Row],[D1]])),"…")</f>
        <v>…</v>
      </c>
      <c r="N407" s="1" t="str">
        <f>IFERROR(CHAR(HEX2DEC(Table1[[#This Row],[D2]])),"…")</f>
        <v>…</v>
      </c>
      <c r="O407" s="1" t="str">
        <f>IFERROR(CHAR(HEX2DEC(Table1[[#This Row],[D3]])),"…")</f>
        <v>_x0008_</v>
      </c>
      <c r="P407" s="1" t="str">
        <f>IFERROR(CHAR(HEX2DEC(Table1[[#This Row],[D4]])),"…")</f>
        <v>…</v>
      </c>
      <c r="Q407" s="1" t="str">
        <f>IFERROR(CHAR(HEX2DEC(Table1[[#This Row],[D5]])),"…")</f>
        <v>3</v>
      </c>
      <c r="R407" s="1" t="str">
        <f>IFERROR(CHAR(HEX2DEC(Table1[[#This Row],[D6]])),"…")</f>
        <v>…</v>
      </c>
      <c r="S407" s="1" t="str">
        <f>IFERROR(CHAR(HEX2DEC(Table1[[#This Row],[D7]])),"…")</f>
        <v>…</v>
      </c>
      <c r="T407" s="1" t="str">
        <f>IFERROR(CHAR(HEX2DEC(Table1[[#This Row],[D8]])),"…")</f>
        <v>…</v>
      </c>
    </row>
    <row r="408" spans="1:20" x14ac:dyDescent="0.25">
      <c r="A408" s="1">
        <v>43.247999999999998</v>
      </c>
      <c r="B408" s="1">
        <v>401</v>
      </c>
      <c r="C408" s="1">
        <v>8</v>
      </c>
      <c r="D408" s="1" t="s">
        <v>1</v>
      </c>
      <c r="E408" s="1" t="s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/>
      <c r="M408" s="1" t="str">
        <f>IFERROR(CHAR(HEX2DEC(Table1[[#This Row],[D1]])),"…")</f>
        <v>:</v>
      </c>
      <c r="N408" s="1" t="str">
        <f>IFERROR(CHAR(HEX2DEC(Table1[[#This Row],[D2]])),"…")</f>
        <v>Ï</v>
      </c>
      <c r="O408" s="1" t="str">
        <f>IFERROR(CHAR(HEX2DEC(Table1[[#This Row],[D3]])),"…")</f>
        <v>…</v>
      </c>
      <c r="P408" s="1" t="str">
        <f>IFERROR(CHAR(HEX2DEC(Table1[[#This Row],[D4]])),"…")</f>
        <v>…</v>
      </c>
      <c r="Q408" s="1" t="str">
        <f>IFERROR(CHAR(HEX2DEC(Table1[[#This Row],[D5]])),"…")</f>
        <v>…</v>
      </c>
      <c r="R408" s="1" t="str">
        <f>IFERROR(CHAR(HEX2DEC(Table1[[#This Row],[D6]])),"…")</f>
        <v>…</v>
      </c>
      <c r="S408" s="1" t="str">
        <f>IFERROR(CHAR(HEX2DEC(Table1[[#This Row],[D7]])),"…")</f>
        <v>…</v>
      </c>
      <c r="T408" s="1" t="str">
        <f>IFERROR(CHAR(HEX2DEC(Table1[[#This Row],[D8]])),"…")</f>
        <v>…</v>
      </c>
    </row>
    <row r="409" spans="1:20" x14ac:dyDescent="0.25">
      <c r="A409" s="1">
        <v>43.301000000000002</v>
      </c>
      <c r="B409" s="1">
        <v>400</v>
      </c>
      <c r="C409" s="1">
        <v>8</v>
      </c>
      <c r="D409" s="1">
        <v>0</v>
      </c>
      <c r="E409" s="1">
        <v>0</v>
      </c>
      <c r="F409" s="1">
        <v>8</v>
      </c>
      <c r="G409" s="1">
        <v>0</v>
      </c>
      <c r="H409" s="1">
        <v>33</v>
      </c>
      <c r="I409" s="1">
        <v>0</v>
      </c>
      <c r="J409" s="1">
        <v>0</v>
      </c>
      <c r="K409" s="1">
        <v>0</v>
      </c>
      <c r="L409" s="1"/>
      <c r="M409" s="1" t="str">
        <f>IFERROR(CHAR(HEX2DEC(Table1[[#This Row],[D1]])),"…")</f>
        <v>…</v>
      </c>
      <c r="N409" s="1" t="str">
        <f>IFERROR(CHAR(HEX2DEC(Table1[[#This Row],[D2]])),"…")</f>
        <v>…</v>
      </c>
      <c r="O409" s="1" t="str">
        <f>IFERROR(CHAR(HEX2DEC(Table1[[#This Row],[D3]])),"…")</f>
        <v>_x0008_</v>
      </c>
      <c r="P409" s="1" t="str">
        <f>IFERROR(CHAR(HEX2DEC(Table1[[#This Row],[D4]])),"…")</f>
        <v>…</v>
      </c>
      <c r="Q409" s="1" t="str">
        <f>IFERROR(CHAR(HEX2DEC(Table1[[#This Row],[D5]])),"…")</f>
        <v>3</v>
      </c>
      <c r="R409" s="1" t="str">
        <f>IFERROR(CHAR(HEX2DEC(Table1[[#This Row],[D6]])),"…")</f>
        <v>…</v>
      </c>
      <c r="S409" s="1" t="str">
        <f>IFERROR(CHAR(HEX2DEC(Table1[[#This Row],[D7]])),"…")</f>
        <v>…</v>
      </c>
      <c r="T409" s="1" t="str">
        <f>IFERROR(CHAR(HEX2DEC(Table1[[#This Row],[D8]])),"…")</f>
        <v>…</v>
      </c>
    </row>
    <row r="410" spans="1:20" x14ac:dyDescent="0.25">
      <c r="A410" s="1">
        <v>43.354999999999997</v>
      </c>
      <c r="B410" s="1">
        <v>401</v>
      </c>
      <c r="C410" s="1">
        <v>8</v>
      </c>
      <c r="D410" s="1" t="s">
        <v>1</v>
      </c>
      <c r="E410" s="1" t="s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/>
      <c r="M410" s="1" t="str">
        <f>IFERROR(CHAR(HEX2DEC(Table1[[#This Row],[D1]])),"…")</f>
        <v>:</v>
      </c>
      <c r="N410" s="1" t="str">
        <f>IFERROR(CHAR(HEX2DEC(Table1[[#This Row],[D2]])),"…")</f>
        <v>Ï</v>
      </c>
      <c r="O410" s="1" t="str">
        <f>IFERROR(CHAR(HEX2DEC(Table1[[#This Row],[D3]])),"…")</f>
        <v>…</v>
      </c>
      <c r="P410" s="1" t="str">
        <f>IFERROR(CHAR(HEX2DEC(Table1[[#This Row],[D4]])),"…")</f>
        <v>…</v>
      </c>
      <c r="Q410" s="1" t="str">
        <f>IFERROR(CHAR(HEX2DEC(Table1[[#This Row],[D5]])),"…")</f>
        <v>…</v>
      </c>
      <c r="R410" s="1" t="str">
        <f>IFERROR(CHAR(HEX2DEC(Table1[[#This Row],[D6]])),"…")</f>
        <v>…</v>
      </c>
      <c r="S410" s="1" t="str">
        <f>IFERROR(CHAR(HEX2DEC(Table1[[#This Row],[D7]])),"…")</f>
        <v>…</v>
      </c>
      <c r="T410" s="1" t="str">
        <f>IFERROR(CHAR(HEX2DEC(Table1[[#This Row],[D8]])),"…")</f>
        <v>…</v>
      </c>
    </row>
    <row r="411" spans="1:20" x14ac:dyDescent="0.25">
      <c r="A411" s="1">
        <v>43.408000000000001</v>
      </c>
      <c r="B411" s="1">
        <v>400</v>
      </c>
      <c r="C411" s="1">
        <v>8</v>
      </c>
      <c r="D411" s="1">
        <v>0</v>
      </c>
      <c r="E411" s="1">
        <v>0</v>
      </c>
      <c r="F411" s="1">
        <v>8</v>
      </c>
      <c r="G411" s="1">
        <v>0</v>
      </c>
      <c r="H411" s="1">
        <v>33</v>
      </c>
      <c r="I411" s="1">
        <v>0</v>
      </c>
      <c r="J411" s="1">
        <v>0</v>
      </c>
      <c r="K411" s="1">
        <v>0</v>
      </c>
      <c r="L411" s="1"/>
      <c r="M411" s="1" t="str">
        <f>IFERROR(CHAR(HEX2DEC(Table1[[#This Row],[D1]])),"…")</f>
        <v>…</v>
      </c>
      <c r="N411" s="1" t="str">
        <f>IFERROR(CHAR(HEX2DEC(Table1[[#This Row],[D2]])),"…")</f>
        <v>…</v>
      </c>
      <c r="O411" s="1" t="str">
        <f>IFERROR(CHAR(HEX2DEC(Table1[[#This Row],[D3]])),"…")</f>
        <v>_x0008_</v>
      </c>
      <c r="P411" s="1" t="str">
        <f>IFERROR(CHAR(HEX2DEC(Table1[[#This Row],[D4]])),"…")</f>
        <v>…</v>
      </c>
      <c r="Q411" s="1" t="str">
        <f>IFERROR(CHAR(HEX2DEC(Table1[[#This Row],[D5]])),"…")</f>
        <v>3</v>
      </c>
      <c r="R411" s="1" t="str">
        <f>IFERROR(CHAR(HEX2DEC(Table1[[#This Row],[D6]])),"…")</f>
        <v>…</v>
      </c>
      <c r="S411" s="1" t="str">
        <f>IFERROR(CHAR(HEX2DEC(Table1[[#This Row],[D7]])),"…")</f>
        <v>…</v>
      </c>
      <c r="T411" s="1" t="str">
        <f>IFERROR(CHAR(HEX2DEC(Table1[[#This Row],[D8]])),"…")</f>
        <v>…</v>
      </c>
    </row>
    <row r="412" spans="1:20" x14ac:dyDescent="0.25">
      <c r="A412" s="1">
        <v>43.460999999999999</v>
      </c>
      <c r="B412" s="1">
        <v>401</v>
      </c>
      <c r="C412" s="1">
        <v>8</v>
      </c>
      <c r="D412" s="1" t="s">
        <v>1</v>
      </c>
      <c r="E412" s="1" t="s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/>
      <c r="M412" s="1" t="str">
        <f>IFERROR(CHAR(HEX2DEC(Table1[[#This Row],[D1]])),"…")</f>
        <v>:</v>
      </c>
      <c r="N412" s="1" t="str">
        <f>IFERROR(CHAR(HEX2DEC(Table1[[#This Row],[D2]])),"…")</f>
        <v>Ï</v>
      </c>
      <c r="O412" s="1" t="str">
        <f>IFERROR(CHAR(HEX2DEC(Table1[[#This Row],[D3]])),"…")</f>
        <v>…</v>
      </c>
      <c r="P412" s="1" t="str">
        <f>IFERROR(CHAR(HEX2DEC(Table1[[#This Row],[D4]])),"…")</f>
        <v>…</v>
      </c>
      <c r="Q412" s="1" t="str">
        <f>IFERROR(CHAR(HEX2DEC(Table1[[#This Row],[D5]])),"…")</f>
        <v>…</v>
      </c>
      <c r="R412" s="1" t="str">
        <f>IFERROR(CHAR(HEX2DEC(Table1[[#This Row],[D6]])),"…")</f>
        <v>…</v>
      </c>
      <c r="S412" s="1" t="str">
        <f>IFERROR(CHAR(HEX2DEC(Table1[[#This Row],[D7]])),"…")</f>
        <v>…</v>
      </c>
      <c r="T412" s="1" t="str">
        <f>IFERROR(CHAR(HEX2DEC(Table1[[#This Row],[D8]])),"…")</f>
        <v>…</v>
      </c>
    </row>
    <row r="413" spans="1:20" x14ac:dyDescent="0.25">
      <c r="A413" s="1">
        <v>43.514000000000003</v>
      </c>
      <c r="B413" s="1">
        <v>400</v>
      </c>
      <c r="C413" s="1">
        <v>8</v>
      </c>
      <c r="D413" s="1">
        <v>0</v>
      </c>
      <c r="E413" s="1">
        <v>0</v>
      </c>
      <c r="F413" s="1">
        <v>8</v>
      </c>
      <c r="G413" s="1">
        <v>0</v>
      </c>
      <c r="H413" s="1">
        <v>33</v>
      </c>
      <c r="I413" s="1">
        <v>0</v>
      </c>
      <c r="J413" s="1">
        <v>0</v>
      </c>
      <c r="K413" s="1">
        <v>0</v>
      </c>
      <c r="L413" s="1"/>
      <c r="M413" s="1" t="str">
        <f>IFERROR(CHAR(HEX2DEC(Table1[[#This Row],[D1]])),"…")</f>
        <v>…</v>
      </c>
      <c r="N413" s="1" t="str">
        <f>IFERROR(CHAR(HEX2DEC(Table1[[#This Row],[D2]])),"…")</f>
        <v>…</v>
      </c>
      <c r="O413" s="1" t="str">
        <f>IFERROR(CHAR(HEX2DEC(Table1[[#This Row],[D3]])),"…")</f>
        <v>_x0008_</v>
      </c>
      <c r="P413" s="1" t="str">
        <f>IFERROR(CHAR(HEX2DEC(Table1[[#This Row],[D4]])),"…")</f>
        <v>…</v>
      </c>
      <c r="Q413" s="1" t="str">
        <f>IFERROR(CHAR(HEX2DEC(Table1[[#This Row],[D5]])),"…")</f>
        <v>3</v>
      </c>
      <c r="R413" s="1" t="str">
        <f>IFERROR(CHAR(HEX2DEC(Table1[[#This Row],[D6]])),"…")</f>
        <v>…</v>
      </c>
      <c r="S413" s="1" t="str">
        <f>IFERROR(CHAR(HEX2DEC(Table1[[#This Row],[D7]])),"…")</f>
        <v>…</v>
      </c>
      <c r="T413" s="1" t="str">
        <f>IFERROR(CHAR(HEX2DEC(Table1[[#This Row],[D8]])),"…")</f>
        <v>…</v>
      </c>
    </row>
    <row r="414" spans="1:20" x14ac:dyDescent="0.25">
      <c r="A414" s="1">
        <v>43.567</v>
      </c>
      <c r="B414" s="1">
        <v>401</v>
      </c>
      <c r="C414" s="1">
        <v>8</v>
      </c>
      <c r="D414" s="1" t="s">
        <v>1</v>
      </c>
      <c r="E414" s="1" t="s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/>
      <c r="M414" s="1" t="str">
        <f>IFERROR(CHAR(HEX2DEC(Table1[[#This Row],[D1]])),"…")</f>
        <v>:</v>
      </c>
      <c r="N414" s="1" t="str">
        <f>IFERROR(CHAR(HEX2DEC(Table1[[#This Row],[D2]])),"…")</f>
        <v>Ï</v>
      </c>
      <c r="O414" s="1" t="str">
        <f>IFERROR(CHAR(HEX2DEC(Table1[[#This Row],[D3]])),"…")</f>
        <v>…</v>
      </c>
      <c r="P414" s="1" t="str">
        <f>IFERROR(CHAR(HEX2DEC(Table1[[#This Row],[D4]])),"…")</f>
        <v>…</v>
      </c>
      <c r="Q414" s="1" t="str">
        <f>IFERROR(CHAR(HEX2DEC(Table1[[#This Row],[D5]])),"…")</f>
        <v>…</v>
      </c>
      <c r="R414" s="1" t="str">
        <f>IFERROR(CHAR(HEX2DEC(Table1[[#This Row],[D6]])),"…")</f>
        <v>…</v>
      </c>
      <c r="S414" s="1" t="str">
        <f>IFERROR(CHAR(HEX2DEC(Table1[[#This Row],[D7]])),"…")</f>
        <v>…</v>
      </c>
      <c r="T414" s="1" t="str">
        <f>IFERROR(CHAR(HEX2DEC(Table1[[#This Row],[D8]])),"…")</f>
        <v>…</v>
      </c>
    </row>
    <row r="415" spans="1:20" x14ac:dyDescent="0.25">
      <c r="A415" s="1">
        <v>43.62</v>
      </c>
      <c r="B415" s="1">
        <v>400</v>
      </c>
      <c r="C415" s="1">
        <v>8</v>
      </c>
      <c r="D415" s="1">
        <v>0</v>
      </c>
      <c r="E415" s="1">
        <v>0</v>
      </c>
      <c r="F415" s="1">
        <v>8</v>
      </c>
      <c r="G415" s="1">
        <v>0</v>
      </c>
      <c r="H415" s="1">
        <v>33</v>
      </c>
      <c r="I415" s="1">
        <v>0</v>
      </c>
      <c r="J415" s="1">
        <v>0</v>
      </c>
      <c r="K415" s="1">
        <v>0</v>
      </c>
      <c r="L415" s="1"/>
      <c r="M415" s="1" t="str">
        <f>IFERROR(CHAR(HEX2DEC(Table1[[#This Row],[D1]])),"…")</f>
        <v>…</v>
      </c>
      <c r="N415" s="1" t="str">
        <f>IFERROR(CHAR(HEX2DEC(Table1[[#This Row],[D2]])),"…")</f>
        <v>…</v>
      </c>
      <c r="O415" s="1" t="str">
        <f>IFERROR(CHAR(HEX2DEC(Table1[[#This Row],[D3]])),"…")</f>
        <v>_x0008_</v>
      </c>
      <c r="P415" s="1" t="str">
        <f>IFERROR(CHAR(HEX2DEC(Table1[[#This Row],[D4]])),"…")</f>
        <v>…</v>
      </c>
      <c r="Q415" s="1" t="str">
        <f>IFERROR(CHAR(HEX2DEC(Table1[[#This Row],[D5]])),"…")</f>
        <v>3</v>
      </c>
      <c r="R415" s="1" t="str">
        <f>IFERROR(CHAR(HEX2DEC(Table1[[#This Row],[D6]])),"…")</f>
        <v>…</v>
      </c>
      <c r="S415" s="1" t="str">
        <f>IFERROR(CHAR(HEX2DEC(Table1[[#This Row],[D7]])),"…")</f>
        <v>…</v>
      </c>
      <c r="T415" s="1" t="str">
        <f>IFERROR(CHAR(HEX2DEC(Table1[[#This Row],[D8]])),"…")</f>
        <v>…</v>
      </c>
    </row>
    <row r="416" spans="1:20" x14ac:dyDescent="0.25">
      <c r="A416" s="1">
        <v>43.673000000000002</v>
      </c>
      <c r="B416" s="1">
        <v>401</v>
      </c>
      <c r="C416" s="1">
        <v>8</v>
      </c>
      <c r="D416" s="1" t="s">
        <v>1</v>
      </c>
      <c r="E416" s="1" t="s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/>
      <c r="M416" s="1" t="str">
        <f>IFERROR(CHAR(HEX2DEC(Table1[[#This Row],[D1]])),"…")</f>
        <v>:</v>
      </c>
      <c r="N416" s="1" t="str">
        <f>IFERROR(CHAR(HEX2DEC(Table1[[#This Row],[D2]])),"…")</f>
        <v>Ï</v>
      </c>
      <c r="O416" s="1" t="str">
        <f>IFERROR(CHAR(HEX2DEC(Table1[[#This Row],[D3]])),"…")</f>
        <v>…</v>
      </c>
      <c r="P416" s="1" t="str">
        <f>IFERROR(CHAR(HEX2DEC(Table1[[#This Row],[D4]])),"…")</f>
        <v>…</v>
      </c>
      <c r="Q416" s="1" t="str">
        <f>IFERROR(CHAR(HEX2DEC(Table1[[#This Row],[D5]])),"…")</f>
        <v>…</v>
      </c>
      <c r="R416" s="1" t="str">
        <f>IFERROR(CHAR(HEX2DEC(Table1[[#This Row],[D6]])),"…")</f>
        <v>…</v>
      </c>
      <c r="S416" s="1" t="str">
        <f>IFERROR(CHAR(HEX2DEC(Table1[[#This Row],[D7]])),"…")</f>
        <v>…</v>
      </c>
      <c r="T416" s="1" t="str">
        <f>IFERROR(CHAR(HEX2DEC(Table1[[#This Row],[D8]])),"…")</f>
        <v>…</v>
      </c>
    </row>
    <row r="417" spans="1:20" x14ac:dyDescent="0.25">
      <c r="A417" s="1">
        <v>43.725999999999999</v>
      </c>
      <c r="B417" s="1">
        <v>400</v>
      </c>
      <c r="C417" s="1">
        <v>8</v>
      </c>
      <c r="D417" s="1">
        <v>0</v>
      </c>
      <c r="E417" s="1">
        <v>0</v>
      </c>
      <c r="F417" s="1">
        <v>8</v>
      </c>
      <c r="G417" s="1">
        <v>0</v>
      </c>
      <c r="H417" s="1">
        <v>33</v>
      </c>
      <c r="I417" s="1">
        <v>0</v>
      </c>
      <c r="J417" s="1">
        <v>0</v>
      </c>
      <c r="K417" s="1">
        <v>0</v>
      </c>
      <c r="L417" s="1"/>
      <c r="M417" s="1" t="str">
        <f>IFERROR(CHAR(HEX2DEC(Table1[[#This Row],[D1]])),"…")</f>
        <v>…</v>
      </c>
      <c r="N417" s="1" t="str">
        <f>IFERROR(CHAR(HEX2DEC(Table1[[#This Row],[D2]])),"…")</f>
        <v>…</v>
      </c>
      <c r="O417" s="1" t="str">
        <f>IFERROR(CHAR(HEX2DEC(Table1[[#This Row],[D3]])),"…")</f>
        <v>_x0008_</v>
      </c>
      <c r="P417" s="1" t="str">
        <f>IFERROR(CHAR(HEX2DEC(Table1[[#This Row],[D4]])),"…")</f>
        <v>…</v>
      </c>
      <c r="Q417" s="1" t="str">
        <f>IFERROR(CHAR(HEX2DEC(Table1[[#This Row],[D5]])),"…")</f>
        <v>3</v>
      </c>
      <c r="R417" s="1" t="str">
        <f>IFERROR(CHAR(HEX2DEC(Table1[[#This Row],[D6]])),"…")</f>
        <v>…</v>
      </c>
      <c r="S417" s="1" t="str">
        <f>IFERROR(CHAR(HEX2DEC(Table1[[#This Row],[D7]])),"…")</f>
        <v>…</v>
      </c>
      <c r="T417" s="1" t="str">
        <f>IFERROR(CHAR(HEX2DEC(Table1[[#This Row],[D8]])),"…")</f>
        <v>…</v>
      </c>
    </row>
    <row r="418" spans="1:20" x14ac:dyDescent="0.25">
      <c r="A418" s="1">
        <v>43.78</v>
      </c>
      <c r="B418" s="1">
        <v>401</v>
      </c>
      <c r="C418" s="1">
        <v>8</v>
      </c>
      <c r="D418" s="1" t="s">
        <v>1</v>
      </c>
      <c r="E418" s="1" t="s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/>
      <c r="M418" s="1" t="str">
        <f>IFERROR(CHAR(HEX2DEC(Table1[[#This Row],[D1]])),"…")</f>
        <v>:</v>
      </c>
      <c r="N418" s="1" t="str">
        <f>IFERROR(CHAR(HEX2DEC(Table1[[#This Row],[D2]])),"…")</f>
        <v>Ï</v>
      </c>
      <c r="O418" s="1" t="str">
        <f>IFERROR(CHAR(HEX2DEC(Table1[[#This Row],[D3]])),"…")</f>
        <v>…</v>
      </c>
      <c r="P418" s="1" t="str">
        <f>IFERROR(CHAR(HEX2DEC(Table1[[#This Row],[D4]])),"…")</f>
        <v>…</v>
      </c>
      <c r="Q418" s="1" t="str">
        <f>IFERROR(CHAR(HEX2DEC(Table1[[#This Row],[D5]])),"…")</f>
        <v>…</v>
      </c>
      <c r="R418" s="1" t="str">
        <f>IFERROR(CHAR(HEX2DEC(Table1[[#This Row],[D6]])),"…")</f>
        <v>…</v>
      </c>
      <c r="S418" s="1" t="str">
        <f>IFERROR(CHAR(HEX2DEC(Table1[[#This Row],[D7]])),"…")</f>
        <v>…</v>
      </c>
      <c r="T418" s="1" t="str">
        <f>IFERROR(CHAR(HEX2DEC(Table1[[#This Row],[D8]])),"…")</f>
        <v>…</v>
      </c>
    </row>
    <row r="419" spans="1:20" x14ac:dyDescent="0.25">
      <c r="A419" s="1">
        <v>43.832999999999998</v>
      </c>
      <c r="B419" s="1">
        <v>400</v>
      </c>
      <c r="C419" s="1">
        <v>8</v>
      </c>
      <c r="D419" s="1">
        <v>0</v>
      </c>
      <c r="E419" s="1">
        <v>0</v>
      </c>
      <c r="F419" s="1">
        <v>8</v>
      </c>
      <c r="G419" s="1">
        <v>0</v>
      </c>
      <c r="H419" s="1">
        <v>33</v>
      </c>
      <c r="I419" s="1">
        <v>0</v>
      </c>
      <c r="J419" s="1">
        <v>0</v>
      </c>
      <c r="K419" s="1">
        <v>0</v>
      </c>
      <c r="L419" s="1"/>
      <c r="M419" s="1" t="str">
        <f>IFERROR(CHAR(HEX2DEC(Table1[[#This Row],[D1]])),"…")</f>
        <v>…</v>
      </c>
      <c r="N419" s="1" t="str">
        <f>IFERROR(CHAR(HEX2DEC(Table1[[#This Row],[D2]])),"…")</f>
        <v>…</v>
      </c>
      <c r="O419" s="1" t="str">
        <f>IFERROR(CHAR(HEX2DEC(Table1[[#This Row],[D3]])),"…")</f>
        <v>_x0008_</v>
      </c>
      <c r="P419" s="1" t="str">
        <f>IFERROR(CHAR(HEX2DEC(Table1[[#This Row],[D4]])),"…")</f>
        <v>…</v>
      </c>
      <c r="Q419" s="1" t="str">
        <f>IFERROR(CHAR(HEX2DEC(Table1[[#This Row],[D5]])),"…")</f>
        <v>3</v>
      </c>
      <c r="R419" s="1" t="str">
        <f>IFERROR(CHAR(HEX2DEC(Table1[[#This Row],[D6]])),"…")</f>
        <v>…</v>
      </c>
      <c r="S419" s="1" t="str">
        <f>IFERROR(CHAR(HEX2DEC(Table1[[#This Row],[D7]])),"…")</f>
        <v>…</v>
      </c>
      <c r="T419" s="1" t="str">
        <f>IFERROR(CHAR(HEX2DEC(Table1[[#This Row],[D8]])),"…")</f>
        <v>…</v>
      </c>
    </row>
    <row r="420" spans="1:20" x14ac:dyDescent="0.25">
      <c r="A420" s="1">
        <v>43.886000000000003</v>
      </c>
      <c r="B420" s="1">
        <v>401</v>
      </c>
      <c r="C420" s="1">
        <v>8</v>
      </c>
      <c r="D420" s="1" t="s">
        <v>1</v>
      </c>
      <c r="E420" s="1" t="s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/>
      <c r="M420" s="1" t="str">
        <f>IFERROR(CHAR(HEX2DEC(Table1[[#This Row],[D1]])),"…")</f>
        <v>:</v>
      </c>
      <c r="N420" s="1" t="str">
        <f>IFERROR(CHAR(HEX2DEC(Table1[[#This Row],[D2]])),"…")</f>
        <v>Ï</v>
      </c>
      <c r="O420" s="1" t="str">
        <f>IFERROR(CHAR(HEX2DEC(Table1[[#This Row],[D3]])),"…")</f>
        <v>…</v>
      </c>
      <c r="P420" s="1" t="str">
        <f>IFERROR(CHAR(HEX2DEC(Table1[[#This Row],[D4]])),"…")</f>
        <v>…</v>
      </c>
      <c r="Q420" s="1" t="str">
        <f>IFERROR(CHAR(HEX2DEC(Table1[[#This Row],[D5]])),"…")</f>
        <v>…</v>
      </c>
      <c r="R420" s="1" t="str">
        <f>IFERROR(CHAR(HEX2DEC(Table1[[#This Row],[D6]])),"…")</f>
        <v>…</v>
      </c>
      <c r="S420" s="1" t="str">
        <f>IFERROR(CHAR(HEX2DEC(Table1[[#This Row],[D7]])),"…")</f>
        <v>…</v>
      </c>
      <c r="T420" s="1" t="str">
        <f>IFERROR(CHAR(HEX2DEC(Table1[[#This Row],[D8]])),"…")</f>
        <v>…</v>
      </c>
    </row>
    <row r="421" spans="1:20" x14ac:dyDescent="0.25">
      <c r="A421" s="1">
        <v>43.939</v>
      </c>
      <c r="B421" s="1">
        <v>400</v>
      </c>
      <c r="C421" s="1">
        <v>8</v>
      </c>
      <c r="D421" s="1">
        <v>0</v>
      </c>
      <c r="E421" s="1">
        <v>0</v>
      </c>
      <c r="F421" s="1">
        <v>8</v>
      </c>
      <c r="G421" s="1">
        <v>0</v>
      </c>
      <c r="H421" s="1">
        <v>33</v>
      </c>
      <c r="I421" s="1">
        <v>0</v>
      </c>
      <c r="J421" s="1">
        <v>0</v>
      </c>
      <c r="K421" s="1">
        <v>0</v>
      </c>
      <c r="L421" s="1"/>
      <c r="M421" s="1" t="str">
        <f>IFERROR(CHAR(HEX2DEC(Table1[[#This Row],[D1]])),"…")</f>
        <v>…</v>
      </c>
      <c r="N421" s="1" t="str">
        <f>IFERROR(CHAR(HEX2DEC(Table1[[#This Row],[D2]])),"…")</f>
        <v>…</v>
      </c>
      <c r="O421" s="1" t="str">
        <f>IFERROR(CHAR(HEX2DEC(Table1[[#This Row],[D3]])),"…")</f>
        <v>_x0008_</v>
      </c>
      <c r="P421" s="1" t="str">
        <f>IFERROR(CHAR(HEX2DEC(Table1[[#This Row],[D4]])),"…")</f>
        <v>…</v>
      </c>
      <c r="Q421" s="1" t="str">
        <f>IFERROR(CHAR(HEX2DEC(Table1[[#This Row],[D5]])),"…")</f>
        <v>3</v>
      </c>
      <c r="R421" s="1" t="str">
        <f>IFERROR(CHAR(HEX2DEC(Table1[[#This Row],[D6]])),"…")</f>
        <v>…</v>
      </c>
      <c r="S421" s="1" t="str">
        <f>IFERROR(CHAR(HEX2DEC(Table1[[#This Row],[D7]])),"…")</f>
        <v>…</v>
      </c>
      <c r="T421" s="1" t="str">
        <f>IFERROR(CHAR(HEX2DEC(Table1[[#This Row],[D8]])),"…")</f>
        <v>…</v>
      </c>
    </row>
    <row r="422" spans="1:20" x14ac:dyDescent="0.25">
      <c r="A422" s="1">
        <v>43.991999999999997</v>
      </c>
      <c r="B422" s="1">
        <v>401</v>
      </c>
      <c r="C422" s="1">
        <v>8</v>
      </c>
      <c r="D422" s="1" t="s">
        <v>1</v>
      </c>
      <c r="E422" s="1" t="s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/>
      <c r="M422" s="1" t="str">
        <f>IFERROR(CHAR(HEX2DEC(Table1[[#This Row],[D1]])),"…")</f>
        <v>:</v>
      </c>
      <c r="N422" s="1" t="str">
        <f>IFERROR(CHAR(HEX2DEC(Table1[[#This Row],[D2]])),"…")</f>
        <v>Ï</v>
      </c>
      <c r="O422" s="1" t="str">
        <f>IFERROR(CHAR(HEX2DEC(Table1[[#This Row],[D3]])),"…")</f>
        <v>…</v>
      </c>
      <c r="P422" s="1" t="str">
        <f>IFERROR(CHAR(HEX2DEC(Table1[[#This Row],[D4]])),"…")</f>
        <v>…</v>
      </c>
      <c r="Q422" s="1" t="str">
        <f>IFERROR(CHAR(HEX2DEC(Table1[[#This Row],[D5]])),"…")</f>
        <v>…</v>
      </c>
      <c r="R422" s="1" t="str">
        <f>IFERROR(CHAR(HEX2DEC(Table1[[#This Row],[D6]])),"…")</f>
        <v>…</v>
      </c>
      <c r="S422" s="1" t="str">
        <f>IFERROR(CHAR(HEX2DEC(Table1[[#This Row],[D7]])),"…")</f>
        <v>…</v>
      </c>
      <c r="T422" s="1" t="str">
        <f>IFERROR(CHAR(HEX2DEC(Table1[[#This Row],[D8]])),"…")</f>
        <v>…</v>
      </c>
    </row>
    <row r="423" spans="1:20" x14ac:dyDescent="0.25">
      <c r="A423" s="1">
        <v>44.045000000000002</v>
      </c>
      <c r="B423" s="1">
        <v>400</v>
      </c>
      <c r="C423" s="1">
        <v>8</v>
      </c>
      <c r="D423" s="1">
        <v>0</v>
      </c>
      <c r="E423" s="1">
        <v>0</v>
      </c>
      <c r="F423" s="1">
        <v>8</v>
      </c>
      <c r="G423" s="1">
        <v>0</v>
      </c>
      <c r="H423" s="1">
        <v>33</v>
      </c>
      <c r="I423" s="1">
        <v>0</v>
      </c>
      <c r="J423" s="1">
        <v>0</v>
      </c>
      <c r="K423" s="1">
        <v>0</v>
      </c>
      <c r="L423" s="1"/>
      <c r="M423" s="1" t="str">
        <f>IFERROR(CHAR(HEX2DEC(Table1[[#This Row],[D1]])),"…")</f>
        <v>…</v>
      </c>
      <c r="N423" s="1" t="str">
        <f>IFERROR(CHAR(HEX2DEC(Table1[[#This Row],[D2]])),"…")</f>
        <v>…</v>
      </c>
      <c r="O423" s="1" t="str">
        <f>IFERROR(CHAR(HEX2DEC(Table1[[#This Row],[D3]])),"…")</f>
        <v>_x0008_</v>
      </c>
      <c r="P423" s="1" t="str">
        <f>IFERROR(CHAR(HEX2DEC(Table1[[#This Row],[D4]])),"…")</f>
        <v>…</v>
      </c>
      <c r="Q423" s="1" t="str">
        <f>IFERROR(CHAR(HEX2DEC(Table1[[#This Row],[D5]])),"…")</f>
        <v>3</v>
      </c>
      <c r="R423" s="1" t="str">
        <f>IFERROR(CHAR(HEX2DEC(Table1[[#This Row],[D6]])),"…")</f>
        <v>…</v>
      </c>
      <c r="S423" s="1" t="str">
        <f>IFERROR(CHAR(HEX2DEC(Table1[[#This Row],[D7]])),"…")</f>
        <v>…</v>
      </c>
      <c r="T423" s="1" t="str">
        <f>IFERROR(CHAR(HEX2DEC(Table1[[#This Row],[D8]])),"…")</f>
        <v>…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63B0-35B2-4180-B681-39034BE3CC92}">
  <dimension ref="A1:T965"/>
  <sheetViews>
    <sheetView workbookViewId="0">
      <selection activeCell="E27" sqref="E27"/>
    </sheetView>
  </sheetViews>
  <sheetFormatPr defaultRowHeight="15" x14ac:dyDescent="0.25"/>
  <cols>
    <col min="1" max="1" width="9.140625" customWidth="1"/>
    <col min="2" max="2" width="4.85546875" customWidth="1"/>
    <col min="3" max="3" width="5.42578125" customWidth="1"/>
    <col min="4" max="11" width="3.28515625" customWidth="1"/>
    <col min="12" max="12" width="6.28515625" customWidth="1"/>
    <col min="13" max="20" width="3.5703125" customWidth="1"/>
  </cols>
  <sheetData>
    <row r="1" spans="1:20" ht="32.25" customHeight="1" x14ac:dyDescent="0.25">
      <c r="A1" s="2" t="s">
        <v>27</v>
      </c>
      <c r="B1" s="2" t="s">
        <v>26</v>
      </c>
      <c r="C1" s="2" t="s">
        <v>25</v>
      </c>
      <c r="D1" s="3" t="s">
        <v>24</v>
      </c>
      <c r="E1" s="3" t="s">
        <v>23</v>
      </c>
      <c r="F1" s="3" t="s">
        <v>22</v>
      </c>
      <c r="G1" s="3" t="s">
        <v>21</v>
      </c>
      <c r="H1" s="3" t="s">
        <v>20</v>
      </c>
      <c r="I1" s="3" t="s">
        <v>19</v>
      </c>
      <c r="J1" s="3" t="s">
        <v>18</v>
      </c>
      <c r="K1" s="3" t="s">
        <v>17</v>
      </c>
      <c r="L1" s="3" t="s">
        <v>16</v>
      </c>
      <c r="M1" s="2" t="s">
        <v>15</v>
      </c>
      <c r="N1" s="2" t="s">
        <v>7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10</v>
      </c>
      <c r="T1" s="2" t="s">
        <v>9</v>
      </c>
    </row>
    <row r="2" spans="1:20" x14ac:dyDescent="0.25">
      <c r="A2">
        <v>51.377000000000002</v>
      </c>
      <c r="B2">
        <v>400</v>
      </c>
      <c r="C2">
        <v>8</v>
      </c>
      <c r="D2">
        <v>0</v>
      </c>
      <c r="E2">
        <v>0</v>
      </c>
      <c r="F2">
        <v>0</v>
      </c>
      <c r="G2">
        <v>10</v>
      </c>
      <c r="H2">
        <v>39</v>
      </c>
      <c r="I2">
        <v>0</v>
      </c>
      <c r="J2">
        <v>0</v>
      </c>
      <c r="K2">
        <v>0</v>
      </c>
      <c r="M2" t="str">
        <f>IFERROR(CHAR(HEX2DEC(Table2[[#This Row],[D1]])),"…")</f>
        <v>…</v>
      </c>
      <c r="N2" t="str">
        <f>IFERROR(CHAR(HEX2DEC(Table1[[#This Row],[D2]])),"…")</f>
        <v>…</v>
      </c>
      <c r="O2" t="str">
        <f>IFERROR(CHAR(HEX2DEC(Table1[[#This Row],[D3]])),"…")</f>
        <v>_x0008_</v>
      </c>
      <c r="P2" t="str">
        <f>IFERROR(CHAR(HEX2DEC(Table1[[#This Row],[D4]])),"…")</f>
        <v>…</v>
      </c>
      <c r="Q2" t="str">
        <f>IFERROR(CHAR(HEX2DEC(Table1[[#This Row],[D5]])),"…")</f>
        <v>3</v>
      </c>
      <c r="R2" t="str">
        <f>IFERROR(CHAR(HEX2DEC(Table1[[#This Row],[D6]])),"…")</f>
        <v>…</v>
      </c>
      <c r="S2" t="str">
        <f>IFERROR(CHAR(HEX2DEC(Table1[[#This Row],[D7]])),"…")</f>
        <v>…</v>
      </c>
      <c r="T2" t="str">
        <f>IFERROR(CHAR(HEX2DEC(Table1[[#This Row],[D8]])),"…")</f>
        <v>…</v>
      </c>
    </row>
    <row r="3" spans="1:20" x14ac:dyDescent="0.25">
      <c r="A3">
        <v>51.43</v>
      </c>
      <c r="B3">
        <v>401</v>
      </c>
      <c r="C3">
        <v>8</v>
      </c>
      <c r="D3" t="s">
        <v>28</v>
      </c>
      <c r="E3" t="s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t="str">
        <f>IFERROR(CHAR(HEX2DEC(Table2[[#This Row],[D1]])),"…")</f>
        <v>š</v>
      </c>
      <c r="N3" t="str">
        <f>IFERROR(CHAR(HEX2DEC(Table1[[#This Row],[D2]])),"…")</f>
        <v>Ï</v>
      </c>
      <c r="O3" t="str">
        <f>IFERROR(CHAR(HEX2DEC(Table1[[#This Row],[D3]])),"…")</f>
        <v>…</v>
      </c>
      <c r="P3" t="str">
        <f>IFERROR(CHAR(HEX2DEC(Table1[[#This Row],[D4]])),"…")</f>
        <v>…</v>
      </c>
      <c r="Q3" t="str">
        <f>IFERROR(CHAR(HEX2DEC(Table1[[#This Row],[D5]])),"…")</f>
        <v>…</v>
      </c>
      <c r="R3" t="str">
        <f>IFERROR(CHAR(HEX2DEC(Table1[[#This Row],[D6]])),"…")</f>
        <v>…</v>
      </c>
      <c r="S3" t="str">
        <f>IFERROR(CHAR(HEX2DEC(Table1[[#This Row],[D7]])),"…")</f>
        <v>…</v>
      </c>
      <c r="T3" t="str">
        <f>IFERROR(CHAR(HEX2DEC(Table1[[#This Row],[D8]])),"…")</f>
        <v>…</v>
      </c>
    </row>
    <row r="4" spans="1:20" x14ac:dyDescent="0.25">
      <c r="A4">
        <v>51.484000000000002</v>
      </c>
      <c r="B4">
        <v>400</v>
      </c>
      <c r="C4">
        <v>8</v>
      </c>
      <c r="D4">
        <v>0</v>
      </c>
      <c r="E4">
        <v>0</v>
      </c>
      <c r="F4">
        <v>0</v>
      </c>
      <c r="G4">
        <v>10</v>
      </c>
      <c r="H4">
        <v>39</v>
      </c>
      <c r="I4">
        <v>0</v>
      </c>
      <c r="J4">
        <v>0</v>
      </c>
      <c r="K4">
        <v>0</v>
      </c>
      <c r="M4" t="str">
        <f>IFERROR(CHAR(HEX2DEC(Table2[[#This Row],[D1]])),"…")</f>
        <v>…</v>
      </c>
      <c r="N4" t="str">
        <f>IFERROR(CHAR(HEX2DEC(Table1[[#This Row],[D2]])),"…")</f>
        <v>…</v>
      </c>
      <c r="O4" t="str">
        <f>IFERROR(CHAR(HEX2DEC(Table1[[#This Row],[D3]])),"…")</f>
        <v>_x0008_</v>
      </c>
      <c r="P4" t="str">
        <f>IFERROR(CHAR(HEX2DEC(Table1[[#This Row],[D4]])),"…")</f>
        <v>…</v>
      </c>
      <c r="Q4" t="str">
        <f>IFERROR(CHAR(HEX2DEC(Table1[[#This Row],[D5]])),"…")</f>
        <v>3</v>
      </c>
      <c r="R4" t="str">
        <f>IFERROR(CHAR(HEX2DEC(Table1[[#This Row],[D6]])),"…")</f>
        <v>…</v>
      </c>
      <c r="S4" t="str">
        <f>IFERROR(CHAR(HEX2DEC(Table1[[#This Row],[D7]])),"…")</f>
        <v>…</v>
      </c>
      <c r="T4" t="str">
        <f>IFERROR(CHAR(HEX2DEC(Table1[[#This Row],[D8]])),"…")</f>
        <v>…</v>
      </c>
    </row>
    <row r="5" spans="1:20" x14ac:dyDescent="0.25">
      <c r="A5">
        <v>51.537999999999997</v>
      </c>
      <c r="B5">
        <v>401</v>
      </c>
      <c r="C5">
        <v>8</v>
      </c>
      <c r="D5" t="s">
        <v>28</v>
      </c>
      <c r="E5" t="s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tr">
        <f>IFERROR(CHAR(HEX2DEC(Table2[[#This Row],[D1]])),"…")</f>
        <v>š</v>
      </c>
      <c r="N5" t="str">
        <f>IFERROR(CHAR(HEX2DEC(Table1[[#This Row],[D2]])),"…")</f>
        <v>Ï</v>
      </c>
      <c r="O5" t="str">
        <f>IFERROR(CHAR(HEX2DEC(Table1[[#This Row],[D3]])),"…")</f>
        <v>…</v>
      </c>
      <c r="P5" t="str">
        <f>IFERROR(CHAR(HEX2DEC(Table1[[#This Row],[D4]])),"…")</f>
        <v>…</v>
      </c>
      <c r="Q5" t="str">
        <f>IFERROR(CHAR(HEX2DEC(Table1[[#This Row],[D5]])),"…")</f>
        <v>…</v>
      </c>
      <c r="R5" t="str">
        <f>IFERROR(CHAR(HEX2DEC(Table1[[#This Row],[D6]])),"…")</f>
        <v>…</v>
      </c>
      <c r="S5" t="str">
        <f>IFERROR(CHAR(HEX2DEC(Table1[[#This Row],[D7]])),"…")</f>
        <v>…</v>
      </c>
      <c r="T5" t="str">
        <f>IFERROR(CHAR(HEX2DEC(Table1[[#This Row],[D8]])),"…")</f>
        <v>…</v>
      </c>
    </row>
    <row r="6" spans="1:20" x14ac:dyDescent="0.25">
      <c r="A6">
        <v>51.591000000000001</v>
      </c>
      <c r="B6">
        <v>400</v>
      </c>
      <c r="C6">
        <v>8</v>
      </c>
      <c r="D6">
        <v>0</v>
      </c>
      <c r="E6">
        <v>0</v>
      </c>
      <c r="F6">
        <v>0</v>
      </c>
      <c r="G6">
        <v>10</v>
      </c>
      <c r="H6">
        <v>39</v>
      </c>
      <c r="I6">
        <v>0</v>
      </c>
      <c r="J6">
        <v>0</v>
      </c>
      <c r="K6">
        <v>0</v>
      </c>
      <c r="M6" t="str">
        <f>IFERROR(CHAR(HEX2DEC(Table2[[#This Row],[D1]])),"…")</f>
        <v>…</v>
      </c>
      <c r="N6" t="str">
        <f>IFERROR(CHAR(HEX2DEC(Table1[[#This Row],[D2]])),"…")</f>
        <v>…</v>
      </c>
      <c r="O6" t="str">
        <f>IFERROR(CHAR(HEX2DEC(Table1[[#This Row],[D3]])),"…")</f>
        <v>_x0008_</v>
      </c>
      <c r="P6" t="str">
        <f>IFERROR(CHAR(HEX2DEC(Table1[[#This Row],[D4]])),"…")</f>
        <v>…</v>
      </c>
      <c r="Q6" t="str">
        <f>IFERROR(CHAR(HEX2DEC(Table1[[#This Row],[D5]])),"…")</f>
        <v>3</v>
      </c>
      <c r="R6" t="str">
        <f>IFERROR(CHAR(HEX2DEC(Table1[[#This Row],[D6]])),"…")</f>
        <v>…</v>
      </c>
      <c r="S6" t="str">
        <f>IFERROR(CHAR(HEX2DEC(Table1[[#This Row],[D7]])),"…")</f>
        <v>…</v>
      </c>
      <c r="T6" t="str">
        <f>IFERROR(CHAR(HEX2DEC(Table1[[#This Row],[D8]])),"…")</f>
        <v>…</v>
      </c>
    </row>
    <row r="7" spans="1:20" x14ac:dyDescent="0.25">
      <c r="A7">
        <v>51.640999999999998</v>
      </c>
      <c r="B7">
        <v>401</v>
      </c>
      <c r="C7">
        <v>8</v>
      </c>
      <c r="D7" t="s">
        <v>28</v>
      </c>
      <c r="E7" t="s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t="str">
        <f>IFERROR(CHAR(HEX2DEC(Table2[[#This Row],[D1]])),"…")</f>
        <v>š</v>
      </c>
      <c r="N7" t="str">
        <f>IFERROR(CHAR(HEX2DEC(Table1[[#This Row],[D2]])),"…")</f>
        <v>Ï</v>
      </c>
      <c r="O7" t="str">
        <f>IFERROR(CHAR(HEX2DEC(Table1[[#This Row],[D3]])),"…")</f>
        <v>…</v>
      </c>
      <c r="P7" t="str">
        <f>IFERROR(CHAR(HEX2DEC(Table1[[#This Row],[D4]])),"…")</f>
        <v>…</v>
      </c>
      <c r="Q7" t="str">
        <f>IFERROR(CHAR(HEX2DEC(Table1[[#This Row],[D5]])),"…")</f>
        <v>…</v>
      </c>
      <c r="R7" t="str">
        <f>IFERROR(CHAR(HEX2DEC(Table1[[#This Row],[D6]])),"…")</f>
        <v>…</v>
      </c>
      <c r="S7" t="str">
        <f>IFERROR(CHAR(HEX2DEC(Table1[[#This Row],[D7]])),"…")</f>
        <v>…</v>
      </c>
      <c r="T7" t="str">
        <f>IFERROR(CHAR(HEX2DEC(Table1[[#This Row],[D8]])),"…")</f>
        <v>…</v>
      </c>
    </row>
    <row r="8" spans="1:20" x14ac:dyDescent="0.25">
      <c r="A8">
        <v>51.694000000000003</v>
      </c>
      <c r="B8">
        <v>400</v>
      </c>
      <c r="C8">
        <v>8</v>
      </c>
      <c r="D8">
        <v>0</v>
      </c>
      <c r="E8">
        <v>0</v>
      </c>
      <c r="F8">
        <v>0</v>
      </c>
      <c r="G8">
        <v>10</v>
      </c>
      <c r="H8">
        <v>39</v>
      </c>
      <c r="I8">
        <v>0</v>
      </c>
      <c r="J8">
        <v>0</v>
      </c>
      <c r="K8">
        <v>0</v>
      </c>
      <c r="M8" t="str">
        <f>IFERROR(CHAR(HEX2DEC(Table2[[#This Row],[D1]])),"…")</f>
        <v>…</v>
      </c>
      <c r="N8" t="str">
        <f>IFERROR(CHAR(HEX2DEC(Table1[[#This Row],[D2]])),"…")</f>
        <v>…</v>
      </c>
      <c r="O8" t="str">
        <f>IFERROR(CHAR(HEX2DEC(Table1[[#This Row],[D3]])),"…")</f>
        <v>_x0008_</v>
      </c>
      <c r="P8" t="str">
        <f>IFERROR(CHAR(HEX2DEC(Table1[[#This Row],[D4]])),"…")</f>
        <v>…</v>
      </c>
      <c r="Q8" t="str">
        <f>IFERROR(CHAR(HEX2DEC(Table1[[#This Row],[D5]])),"…")</f>
        <v>3</v>
      </c>
      <c r="R8" t="str">
        <f>IFERROR(CHAR(HEX2DEC(Table1[[#This Row],[D6]])),"…")</f>
        <v>…</v>
      </c>
      <c r="S8" t="str">
        <f>IFERROR(CHAR(HEX2DEC(Table1[[#This Row],[D7]])),"…")</f>
        <v>…</v>
      </c>
      <c r="T8" t="str">
        <f>IFERROR(CHAR(HEX2DEC(Table1[[#This Row],[D8]])),"…")</f>
        <v>…</v>
      </c>
    </row>
    <row r="9" spans="1:20" x14ac:dyDescent="0.25">
      <c r="A9">
        <v>51.747</v>
      </c>
      <c r="B9">
        <v>401</v>
      </c>
      <c r="C9">
        <v>8</v>
      </c>
      <c r="D9" t="s">
        <v>28</v>
      </c>
      <c r="E9" t="s">
        <v>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tr">
        <f>IFERROR(CHAR(HEX2DEC(Table2[[#This Row],[D1]])),"…")</f>
        <v>š</v>
      </c>
      <c r="N9" t="str">
        <f>IFERROR(CHAR(HEX2DEC(Table1[[#This Row],[D2]])),"…")</f>
        <v>Ï</v>
      </c>
      <c r="O9" t="str">
        <f>IFERROR(CHAR(HEX2DEC(Table1[[#This Row],[D3]])),"…")</f>
        <v>…</v>
      </c>
      <c r="P9" t="str">
        <f>IFERROR(CHAR(HEX2DEC(Table1[[#This Row],[D4]])),"…")</f>
        <v>…</v>
      </c>
      <c r="Q9" t="str">
        <f>IFERROR(CHAR(HEX2DEC(Table1[[#This Row],[D5]])),"…")</f>
        <v>…</v>
      </c>
      <c r="R9" t="str">
        <f>IFERROR(CHAR(HEX2DEC(Table1[[#This Row],[D6]])),"…")</f>
        <v>…</v>
      </c>
      <c r="S9" t="str">
        <f>IFERROR(CHAR(HEX2DEC(Table1[[#This Row],[D7]])),"…")</f>
        <v>…</v>
      </c>
      <c r="T9" t="str">
        <f>IFERROR(CHAR(HEX2DEC(Table1[[#This Row],[D8]])),"…")</f>
        <v>…</v>
      </c>
    </row>
    <row r="10" spans="1:20" x14ac:dyDescent="0.25">
      <c r="A10">
        <v>51.801000000000002</v>
      </c>
      <c r="B10">
        <v>400</v>
      </c>
      <c r="C10">
        <v>8</v>
      </c>
      <c r="D10">
        <v>0</v>
      </c>
      <c r="E10">
        <v>0</v>
      </c>
      <c r="F10">
        <v>0</v>
      </c>
      <c r="G10">
        <v>10</v>
      </c>
      <c r="H10">
        <v>39</v>
      </c>
      <c r="I10">
        <v>0</v>
      </c>
      <c r="J10">
        <v>0</v>
      </c>
      <c r="K10">
        <v>0</v>
      </c>
      <c r="M10" t="str">
        <f>IFERROR(CHAR(HEX2DEC(Table2[[#This Row],[D1]])),"…")</f>
        <v>…</v>
      </c>
      <c r="N10" t="str">
        <f>IFERROR(CHAR(HEX2DEC(Table1[[#This Row],[D2]])),"…")</f>
        <v>…</v>
      </c>
      <c r="O10" t="str">
        <f>IFERROR(CHAR(HEX2DEC(Table1[[#This Row],[D3]])),"…")</f>
        <v>_x0008_</v>
      </c>
      <c r="P10" t="str">
        <f>IFERROR(CHAR(HEX2DEC(Table1[[#This Row],[D4]])),"…")</f>
        <v>…</v>
      </c>
      <c r="Q10" t="str">
        <f>IFERROR(CHAR(HEX2DEC(Table1[[#This Row],[D5]])),"…")</f>
        <v>3</v>
      </c>
      <c r="R10" t="str">
        <f>IFERROR(CHAR(HEX2DEC(Table1[[#This Row],[D6]])),"…")</f>
        <v>…</v>
      </c>
      <c r="S10" t="str">
        <f>IFERROR(CHAR(HEX2DEC(Table1[[#This Row],[D7]])),"…")</f>
        <v>…</v>
      </c>
      <c r="T10" t="str">
        <f>IFERROR(CHAR(HEX2DEC(Table1[[#This Row],[D8]])),"…")</f>
        <v>…</v>
      </c>
    </row>
    <row r="11" spans="1:20" x14ac:dyDescent="0.25">
      <c r="A11">
        <v>51.853000000000002</v>
      </c>
      <c r="B11">
        <v>401</v>
      </c>
      <c r="C11">
        <v>8</v>
      </c>
      <c r="D11" t="s">
        <v>28</v>
      </c>
      <c r="E11" t="s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tr">
        <f>IFERROR(CHAR(HEX2DEC(Table2[[#This Row],[D1]])),"…")</f>
        <v>š</v>
      </c>
      <c r="N11" t="str">
        <f>IFERROR(CHAR(HEX2DEC(Table1[[#This Row],[D2]])),"…")</f>
        <v>Ï</v>
      </c>
      <c r="O11" t="str">
        <f>IFERROR(CHAR(HEX2DEC(Table1[[#This Row],[D3]])),"…")</f>
        <v>…</v>
      </c>
      <c r="P11" t="str">
        <f>IFERROR(CHAR(HEX2DEC(Table1[[#This Row],[D4]])),"…")</f>
        <v>…</v>
      </c>
      <c r="Q11" t="str">
        <f>IFERROR(CHAR(HEX2DEC(Table1[[#This Row],[D5]])),"…")</f>
        <v>…</v>
      </c>
      <c r="R11" t="str">
        <f>IFERROR(CHAR(HEX2DEC(Table1[[#This Row],[D6]])),"…")</f>
        <v>…</v>
      </c>
      <c r="S11" t="str">
        <f>IFERROR(CHAR(HEX2DEC(Table1[[#This Row],[D7]])),"…")</f>
        <v>…</v>
      </c>
      <c r="T11" t="str">
        <f>IFERROR(CHAR(HEX2DEC(Table1[[#This Row],[D8]])),"…")</f>
        <v>…</v>
      </c>
    </row>
    <row r="12" spans="1:20" x14ac:dyDescent="0.25">
      <c r="A12">
        <v>51.905999999999999</v>
      </c>
      <c r="B12">
        <v>400</v>
      </c>
      <c r="C12">
        <v>8</v>
      </c>
      <c r="D12">
        <v>0</v>
      </c>
      <c r="E12">
        <v>0</v>
      </c>
      <c r="F12">
        <v>0</v>
      </c>
      <c r="G12">
        <v>10</v>
      </c>
      <c r="H12">
        <v>39</v>
      </c>
      <c r="I12">
        <v>0</v>
      </c>
      <c r="J12">
        <v>0</v>
      </c>
      <c r="K12">
        <v>0</v>
      </c>
      <c r="M12" t="str">
        <f>IFERROR(CHAR(HEX2DEC(Table2[[#This Row],[D1]])),"…")</f>
        <v>…</v>
      </c>
      <c r="N12" t="str">
        <f>IFERROR(CHAR(HEX2DEC(Table1[[#This Row],[D2]])),"…")</f>
        <v>…</v>
      </c>
      <c r="O12" t="str">
        <f>IFERROR(CHAR(HEX2DEC(Table1[[#This Row],[D3]])),"…")</f>
        <v>_x0008_</v>
      </c>
      <c r="P12" t="str">
        <f>IFERROR(CHAR(HEX2DEC(Table1[[#This Row],[D4]])),"…")</f>
        <v>…</v>
      </c>
      <c r="Q12" t="str">
        <f>IFERROR(CHAR(HEX2DEC(Table1[[#This Row],[D5]])),"…")</f>
        <v>3</v>
      </c>
      <c r="R12" t="str">
        <f>IFERROR(CHAR(HEX2DEC(Table1[[#This Row],[D6]])),"…")</f>
        <v>…</v>
      </c>
      <c r="S12" t="str">
        <f>IFERROR(CHAR(HEX2DEC(Table1[[#This Row],[D7]])),"…")</f>
        <v>…</v>
      </c>
      <c r="T12" t="str">
        <f>IFERROR(CHAR(HEX2DEC(Table1[[#This Row],[D8]])),"…")</f>
        <v>…</v>
      </c>
    </row>
    <row r="13" spans="1:20" x14ac:dyDescent="0.25">
      <c r="A13">
        <v>51.96</v>
      </c>
      <c r="B13">
        <v>401</v>
      </c>
      <c r="C13">
        <v>8</v>
      </c>
      <c r="D13" t="s">
        <v>28</v>
      </c>
      <c r="E13" t="s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 t="str">
        <f>IFERROR(CHAR(HEX2DEC(Table2[[#This Row],[D1]])),"…")</f>
        <v>š</v>
      </c>
      <c r="N13" t="str">
        <f>IFERROR(CHAR(HEX2DEC(Table1[[#This Row],[D2]])),"…")</f>
        <v>Ï</v>
      </c>
      <c r="O13" t="str">
        <f>IFERROR(CHAR(HEX2DEC(Table1[[#This Row],[D3]])),"…")</f>
        <v>…</v>
      </c>
      <c r="P13" t="str">
        <f>IFERROR(CHAR(HEX2DEC(Table1[[#This Row],[D4]])),"…")</f>
        <v>…</v>
      </c>
      <c r="Q13" t="str">
        <f>IFERROR(CHAR(HEX2DEC(Table1[[#This Row],[D5]])),"…")</f>
        <v>…</v>
      </c>
      <c r="R13" t="str">
        <f>IFERROR(CHAR(HEX2DEC(Table1[[#This Row],[D6]])),"…")</f>
        <v>…</v>
      </c>
      <c r="S13" t="str">
        <f>IFERROR(CHAR(HEX2DEC(Table1[[#This Row],[D7]])),"…")</f>
        <v>…</v>
      </c>
      <c r="T13" t="str">
        <f>IFERROR(CHAR(HEX2DEC(Table1[[#This Row],[D8]])),"…")</f>
        <v>…</v>
      </c>
    </row>
    <row r="14" spans="1:20" x14ac:dyDescent="0.25">
      <c r="A14">
        <v>52.012999999999998</v>
      </c>
      <c r="B14">
        <v>400</v>
      </c>
      <c r="C14">
        <v>8</v>
      </c>
      <c r="D14">
        <v>0</v>
      </c>
      <c r="E14">
        <v>0</v>
      </c>
      <c r="F14">
        <v>0</v>
      </c>
      <c r="G14">
        <v>10</v>
      </c>
      <c r="H14">
        <v>39</v>
      </c>
      <c r="I14">
        <v>0</v>
      </c>
      <c r="J14">
        <v>0</v>
      </c>
      <c r="K14">
        <v>0</v>
      </c>
      <c r="M14" t="str">
        <f>IFERROR(CHAR(HEX2DEC(Table2[[#This Row],[D1]])),"…")</f>
        <v>…</v>
      </c>
      <c r="N14" t="str">
        <f>IFERROR(CHAR(HEX2DEC(Table1[[#This Row],[D2]])),"…")</f>
        <v>…</v>
      </c>
      <c r="O14" t="str">
        <f>IFERROR(CHAR(HEX2DEC(Table1[[#This Row],[D3]])),"…")</f>
        <v>_x0008_</v>
      </c>
      <c r="P14" t="str">
        <f>IFERROR(CHAR(HEX2DEC(Table1[[#This Row],[D4]])),"…")</f>
        <v>…</v>
      </c>
      <c r="Q14" t="str">
        <f>IFERROR(CHAR(HEX2DEC(Table1[[#This Row],[D5]])),"…")</f>
        <v>3</v>
      </c>
      <c r="R14" t="str">
        <f>IFERROR(CHAR(HEX2DEC(Table1[[#This Row],[D6]])),"…")</f>
        <v>…</v>
      </c>
      <c r="S14" t="str">
        <f>IFERROR(CHAR(HEX2DEC(Table1[[#This Row],[D7]])),"…")</f>
        <v>…</v>
      </c>
      <c r="T14" t="str">
        <f>IFERROR(CHAR(HEX2DEC(Table1[[#This Row],[D8]])),"…")</f>
        <v>…</v>
      </c>
    </row>
    <row r="15" spans="1:20" x14ac:dyDescent="0.25">
      <c r="A15">
        <v>52.066000000000003</v>
      </c>
      <c r="B15">
        <v>401</v>
      </c>
      <c r="C15">
        <v>8</v>
      </c>
      <c r="D15" t="s">
        <v>28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tr">
        <f>IFERROR(CHAR(HEX2DEC(Table2[[#This Row],[D1]])),"…")</f>
        <v>š</v>
      </c>
      <c r="N15" t="str">
        <f>IFERROR(CHAR(HEX2DEC(Table1[[#This Row],[D2]])),"…")</f>
        <v>Ï</v>
      </c>
      <c r="O15" t="str">
        <f>IFERROR(CHAR(HEX2DEC(Table1[[#This Row],[D3]])),"…")</f>
        <v>…</v>
      </c>
      <c r="P15" t="str">
        <f>IFERROR(CHAR(HEX2DEC(Table1[[#This Row],[D4]])),"…")</f>
        <v>…</v>
      </c>
      <c r="Q15" t="str">
        <f>IFERROR(CHAR(HEX2DEC(Table1[[#This Row],[D5]])),"…")</f>
        <v>…</v>
      </c>
      <c r="R15" t="str">
        <f>IFERROR(CHAR(HEX2DEC(Table1[[#This Row],[D6]])),"…")</f>
        <v>…</v>
      </c>
      <c r="S15" t="str">
        <f>IFERROR(CHAR(HEX2DEC(Table1[[#This Row],[D7]])),"…")</f>
        <v>…</v>
      </c>
      <c r="T15" t="str">
        <f>IFERROR(CHAR(HEX2DEC(Table1[[#This Row],[D8]])),"…")</f>
        <v>…</v>
      </c>
    </row>
    <row r="16" spans="1:20" x14ac:dyDescent="0.25">
      <c r="A16">
        <v>52.119</v>
      </c>
      <c r="B16">
        <v>400</v>
      </c>
      <c r="C16">
        <v>8</v>
      </c>
      <c r="D16">
        <v>0</v>
      </c>
      <c r="E16">
        <v>0</v>
      </c>
      <c r="F16">
        <v>0</v>
      </c>
      <c r="G16">
        <v>10</v>
      </c>
      <c r="H16">
        <v>39</v>
      </c>
      <c r="I16">
        <v>0</v>
      </c>
      <c r="J16">
        <v>0</v>
      </c>
      <c r="K16">
        <v>0</v>
      </c>
      <c r="M16" t="str">
        <f>IFERROR(CHAR(HEX2DEC(Table2[[#This Row],[D1]])),"…")</f>
        <v>…</v>
      </c>
      <c r="N16" t="str">
        <f>IFERROR(CHAR(HEX2DEC(Table1[[#This Row],[D2]])),"…")</f>
        <v>…</v>
      </c>
      <c r="O16" t="str">
        <f>IFERROR(CHAR(HEX2DEC(Table1[[#This Row],[D3]])),"…")</f>
        <v>_x0008_</v>
      </c>
      <c r="P16" t="str">
        <f>IFERROR(CHAR(HEX2DEC(Table1[[#This Row],[D4]])),"…")</f>
        <v>…</v>
      </c>
      <c r="Q16" t="str">
        <f>IFERROR(CHAR(HEX2DEC(Table1[[#This Row],[D5]])),"…")</f>
        <v>3</v>
      </c>
      <c r="R16" t="str">
        <f>IFERROR(CHAR(HEX2DEC(Table1[[#This Row],[D6]])),"…")</f>
        <v>…</v>
      </c>
      <c r="S16" t="str">
        <f>IFERROR(CHAR(HEX2DEC(Table1[[#This Row],[D7]])),"…")</f>
        <v>…</v>
      </c>
      <c r="T16" t="str">
        <f>IFERROR(CHAR(HEX2DEC(Table1[[#This Row],[D8]])),"…")</f>
        <v>…</v>
      </c>
    </row>
    <row r="17" spans="1:20" x14ac:dyDescent="0.25">
      <c r="A17">
        <v>52.171999999999997</v>
      </c>
      <c r="B17">
        <v>401</v>
      </c>
      <c r="C17">
        <v>8</v>
      </c>
      <c r="D17" t="s">
        <v>28</v>
      </c>
      <c r="E17" t="s">
        <v>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tr">
        <f>IFERROR(CHAR(HEX2DEC(Table2[[#This Row],[D1]])),"…")</f>
        <v>š</v>
      </c>
      <c r="N17" t="str">
        <f>IFERROR(CHAR(HEX2DEC(Table1[[#This Row],[D2]])),"…")</f>
        <v>Ï</v>
      </c>
      <c r="O17" t="str">
        <f>IFERROR(CHAR(HEX2DEC(Table1[[#This Row],[D3]])),"…")</f>
        <v>…</v>
      </c>
      <c r="P17" t="str">
        <f>IFERROR(CHAR(HEX2DEC(Table1[[#This Row],[D4]])),"…")</f>
        <v>…</v>
      </c>
      <c r="Q17" t="str">
        <f>IFERROR(CHAR(HEX2DEC(Table1[[#This Row],[D5]])),"…")</f>
        <v>…</v>
      </c>
      <c r="R17" t="str">
        <f>IFERROR(CHAR(HEX2DEC(Table1[[#This Row],[D6]])),"…")</f>
        <v>…</v>
      </c>
      <c r="S17" t="str">
        <f>IFERROR(CHAR(HEX2DEC(Table1[[#This Row],[D7]])),"…")</f>
        <v>…</v>
      </c>
      <c r="T17" t="str">
        <f>IFERROR(CHAR(HEX2DEC(Table1[[#This Row],[D8]])),"…")</f>
        <v>…</v>
      </c>
    </row>
    <row r="18" spans="1:20" x14ac:dyDescent="0.25">
      <c r="A18">
        <v>52.225000000000001</v>
      </c>
      <c r="B18">
        <v>400</v>
      </c>
      <c r="C18">
        <v>8</v>
      </c>
      <c r="D18">
        <v>0</v>
      </c>
      <c r="E18">
        <v>0</v>
      </c>
      <c r="F18">
        <v>0</v>
      </c>
      <c r="G18">
        <v>10</v>
      </c>
      <c r="H18">
        <v>39</v>
      </c>
      <c r="I18">
        <v>0</v>
      </c>
      <c r="J18">
        <v>0</v>
      </c>
      <c r="K18">
        <v>0</v>
      </c>
      <c r="M18" t="str">
        <f>IFERROR(CHAR(HEX2DEC(Table2[[#This Row],[D1]])),"…")</f>
        <v>…</v>
      </c>
      <c r="N18" t="str">
        <f>IFERROR(CHAR(HEX2DEC(Table1[[#This Row],[D2]])),"…")</f>
        <v>…</v>
      </c>
      <c r="O18" t="str">
        <f>IFERROR(CHAR(HEX2DEC(Table1[[#This Row],[D3]])),"…")</f>
        <v>_x0008_</v>
      </c>
      <c r="P18" t="str">
        <f>IFERROR(CHAR(HEX2DEC(Table1[[#This Row],[D4]])),"…")</f>
        <v>…</v>
      </c>
      <c r="Q18" t="str">
        <f>IFERROR(CHAR(HEX2DEC(Table1[[#This Row],[D5]])),"…")</f>
        <v>3</v>
      </c>
      <c r="R18" t="str">
        <f>IFERROR(CHAR(HEX2DEC(Table1[[#This Row],[D6]])),"…")</f>
        <v>…</v>
      </c>
      <c r="S18" t="str">
        <f>IFERROR(CHAR(HEX2DEC(Table1[[#This Row],[D7]])),"…")</f>
        <v>…</v>
      </c>
      <c r="T18" t="str">
        <f>IFERROR(CHAR(HEX2DEC(Table1[[#This Row],[D8]])),"…")</f>
        <v>…</v>
      </c>
    </row>
    <row r="19" spans="1:20" x14ac:dyDescent="0.25">
      <c r="A19">
        <v>52.277999999999999</v>
      </c>
      <c r="B19">
        <v>401</v>
      </c>
      <c r="C19">
        <v>8</v>
      </c>
      <c r="D19" t="s">
        <v>28</v>
      </c>
      <c r="E19" t="s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tr">
        <f>IFERROR(CHAR(HEX2DEC(Table2[[#This Row],[D1]])),"…")</f>
        <v>š</v>
      </c>
      <c r="N19" t="str">
        <f>IFERROR(CHAR(HEX2DEC(Table1[[#This Row],[D2]])),"…")</f>
        <v>Ï</v>
      </c>
      <c r="O19" t="str">
        <f>IFERROR(CHAR(HEX2DEC(Table1[[#This Row],[D3]])),"…")</f>
        <v>…</v>
      </c>
      <c r="P19" t="str">
        <f>IFERROR(CHAR(HEX2DEC(Table1[[#This Row],[D4]])),"…")</f>
        <v>…</v>
      </c>
      <c r="Q19" t="str">
        <f>IFERROR(CHAR(HEX2DEC(Table1[[#This Row],[D5]])),"…")</f>
        <v>…</v>
      </c>
      <c r="R19" t="str">
        <f>IFERROR(CHAR(HEX2DEC(Table1[[#This Row],[D6]])),"…")</f>
        <v>…</v>
      </c>
      <c r="S19" t="str">
        <f>IFERROR(CHAR(HEX2DEC(Table1[[#This Row],[D7]])),"…")</f>
        <v>…</v>
      </c>
      <c r="T19" t="str">
        <f>IFERROR(CHAR(HEX2DEC(Table1[[#This Row],[D8]])),"…")</f>
        <v>…</v>
      </c>
    </row>
    <row r="20" spans="1:20" x14ac:dyDescent="0.25">
      <c r="A20">
        <v>52.331000000000003</v>
      </c>
      <c r="B20">
        <v>400</v>
      </c>
      <c r="C20">
        <v>8</v>
      </c>
      <c r="D20">
        <v>0</v>
      </c>
      <c r="E20">
        <v>0</v>
      </c>
      <c r="F20">
        <v>0</v>
      </c>
      <c r="G20">
        <v>10</v>
      </c>
      <c r="H20">
        <v>39</v>
      </c>
      <c r="I20">
        <v>0</v>
      </c>
      <c r="J20">
        <v>0</v>
      </c>
      <c r="K20">
        <v>0</v>
      </c>
      <c r="M20" t="str">
        <f>IFERROR(CHAR(HEX2DEC(Table2[[#This Row],[D1]])),"…")</f>
        <v>…</v>
      </c>
      <c r="N20" t="str">
        <f>IFERROR(CHAR(HEX2DEC(Table1[[#This Row],[D2]])),"…")</f>
        <v>…</v>
      </c>
      <c r="O20" t="str">
        <f>IFERROR(CHAR(HEX2DEC(Table1[[#This Row],[D3]])),"…")</f>
        <v>_x0008_</v>
      </c>
      <c r="P20" t="str">
        <f>IFERROR(CHAR(HEX2DEC(Table1[[#This Row],[D4]])),"…")</f>
        <v>…</v>
      </c>
      <c r="Q20" t="str">
        <f>IFERROR(CHAR(HEX2DEC(Table1[[#This Row],[D5]])),"…")</f>
        <v>3</v>
      </c>
      <c r="R20" t="str">
        <f>IFERROR(CHAR(HEX2DEC(Table1[[#This Row],[D6]])),"…")</f>
        <v>…</v>
      </c>
      <c r="S20" t="str">
        <f>IFERROR(CHAR(HEX2DEC(Table1[[#This Row],[D7]])),"…")</f>
        <v>…</v>
      </c>
      <c r="T20" t="str">
        <f>IFERROR(CHAR(HEX2DEC(Table1[[#This Row],[D8]])),"…")</f>
        <v>…</v>
      </c>
    </row>
    <row r="21" spans="1:20" x14ac:dyDescent="0.25">
      <c r="A21">
        <v>52.384999999999998</v>
      </c>
      <c r="B21">
        <v>401</v>
      </c>
      <c r="C21">
        <v>8</v>
      </c>
      <c r="D21" t="s">
        <v>28</v>
      </c>
      <c r="E21" t="s">
        <v>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tr">
        <f>IFERROR(CHAR(HEX2DEC(Table2[[#This Row],[D1]])),"…")</f>
        <v>š</v>
      </c>
      <c r="N21" t="str">
        <f>IFERROR(CHAR(HEX2DEC(Table1[[#This Row],[D2]])),"…")</f>
        <v>Ï</v>
      </c>
      <c r="O21" t="str">
        <f>IFERROR(CHAR(HEX2DEC(Table1[[#This Row],[D3]])),"…")</f>
        <v>…</v>
      </c>
      <c r="P21" t="str">
        <f>IFERROR(CHAR(HEX2DEC(Table1[[#This Row],[D4]])),"…")</f>
        <v>…</v>
      </c>
      <c r="Q21" t="str">
        <f>IFERROR(CHAR(HEX2DEC(Table1[[#This Row],[D5]])),"…")</f>
        <v>…</v>
      </c>
      <c r="R21" t="str">
        <f>IFERROR(CHAR(HEX2DEC(Table1[[#This Row],[D6]])),"…")</f>
        <v>…</v>
      </c>
      <c r="S21" t="str">
        <f>IFERROR(CHAR(HEX2DEC(Table1[[#This Row],[D7]])),"…")</f>
        <v>…</v>
      </c>
      <c r="T21" t="str">
        <f>IFERROR(CHAR(HEX2DEC(Table1[[#This Row],[D8]])),"…")</f>
        <v>…</v>
      </c>
    </row>
    <row r="22" spans="1:20" x14ac:dyDescent="0.25">
      <c r="A22">
        <v>52.438000000000002</v>
      </c>
      <c r="B22">
        <v>400</v>
      </c>
      <c r="C22">
        <v>8</v>
      </c>
      <c r="D22">
        <v>0</v>
      </c>
      <c r="E22">
        <v>0</v>
      </c>
      <c r="F22">
        <v>0</v>
      </c>
      <c r="G22">
        <v>10</v>
      </c>
      <c r="H22">
        <v>39</v>
      </c>
      <c r="I22">
        <v>0</v>
      </c>
      <c r="J22">
        <v>0</v>
      </c>
      <c r="K22">
        <v>0</v>
      </c>
      <c r="M22" t="str">
        <f>IFERROR(CHAR(HEX2DEC(Table2[[#This Row],[D1]])),"…")</f>
        <v>…</v>
      </c>
      <c r="N22" t="str">
        <f>IFERROR(CHAR(HEX2DEC(Table1[[#This Row],[D2]])),"…")</f>
        <v>…</v>
      </c>
      <c r="O22" t="str">
        <f>IFERROR(CHAR(HEX2DEC(Table1[[#This Row],[D3]])),"…")</f>
        <v>_x0008_</v>
      </c>
      <c r="P22" t="str">
        <f>IFERROR(CHAR(HEX2DEC(Table1[[#This Row],[D4]])),"…")</f>
        <v>…</v>
      </c>
      <c r="Q22" t="str">
        <f>IFERROR(CHAR(HEX2DEC(Table1[[#This Row],[D5]])),"…")</f>
        <v>3</v>
      </c>
      <c r="R22" t="str">
        <f>IFERROR(CHAR(HEX2DEC(Table1[[#This Row],[D6]])),"…")</f>
        <v>…</v>
      </c>
      <c r="S22" t="str">
        <f>IFERROR(CHAR(HEX2DEC(Table1[[#This Row],[D7]])),"…")</f>
        <v>…</v>
      </c>
      <c r="T22" t="str">
        <f>IFERROR(CHAR(HEX2DEC(Table1[[#This Row],[D8]])),"…")</f>
        <v>…</v>
      </c>
    </row>
    <row r="23" spans="1:20" x14ac:dyDescent="0.25">
      <c r="A23">
        <v>52.491</v>
      </c>
      <c r="B23">
        <v>401</v>
      </c>
      <c r="C23">
        <v>8</v>
      </c>
      <c r="D23" t="s">
        <v>28</v>
      </c>
      <c r="E23" t="s">
        <v>23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tr">
        <f>IFERROR(CHAR(HEX2DEC(Table2[[#This Row],[D1]])),"…")</f>
        <v>š</v>
      </c>
      <c r="N23" t="str">
        <f>IFERROR(CHAR(HEX2DEC(Table1[[#This Row],[D2]])),"…")</f>
        <v>Ï</v>
      </c>
      <c r="O23" t="str">
        <f>IFERROR(CHAR(HEX2DEC(Table1[[#This Row],[D3]])),"…")</f>
        <v>…</v>
      </c>
      <c r="P23" t="str">
        <f>IFERROR(CHAR(HEX2DEC(Table1[[#This Row],[D4]])),"…")</f>
        <v>…</v>
      </c>
      <c r="Q23" t="str">
        <f>IFERROR(CHAR(HEX2DEC(Table1[[#This Row],[D5]])),"…")</f>
        <v>…</v>
      </c>
      <c r="R23" t="str">
        <f>IFERROR(CHAR(HEX2DEC(Table1[[#This Row],[D6]])),"…")</f>
        <v>…</v>
      </c>
      <c r="S23" t="str">
        <f>IFERROR(CHAR(HEX2DEC(Table1[[#This Row],[D7]])),"…")</f>
        <v>…</v>
      </c>
      <c r="T23" t="str">
        <f>IFERROR(CHAR(HEX2DEC(Table1[[#This Row],[D8]])),"…")</f>
        <v>…</v>
      </c>
    </row>
    <row r="24" spans="1:20" x14ac:dyDescent="0.25">
      <c r="A24">
        <v>52.542999999999999</v>
      </c>
      <c r="B24">
        <v>400</v>
      </c>
      <c r="C24">
        <v>8</v>
      </c>
      <c r="D24">
        <v>0</v>
      </c>
      <c r="E24">
        <v>0</v>
      </c>
      <c r="F24">
        <v>0</v>
      </c>
      <c r="G24">
        <v>10</v>
      </c>
      <c r="H24">
        <v>39</v>
      </c>
      <c r="I24">
        <v>0</v>
      </c>
      <c r="J24">
        <v>0</v>
      </c>
      <c r="K24">
        <v>0</v>
      </c>
      <c r="M24" t="str">
        <f>IFERROR(CHAR(HEX2DEC(Table2[[#This Row],[D1]])),"…")</f>
        <v>…</v>
      </c>
      <c r="N24" t="str">
        <f>IFERROR(CHAR(HEX2DEC(Table1[[#This Row],[D2]])),"…")</f>
        <v>…</v>
      </c>
      <c r="O24" t="str">
        <f>IFERROR(CHAR(HEX2DEC(Table1[[#This Row],[D3]])),"…")</f>
        <v>_x0008_</v>
      </c>
      <c r="P24" t="str">
        <f>IFERROR(CHAR(HEX2DEC(Table1[[#This Row],[D4]])),"…")</f>
        <v>…</v>
      </c>
      <c r="Q24" t="str">
        <f>IFERROR(CHAR(HEX2DEC(Table1[[#This Row],[D5]])),"…")</f>
        <v>3</v>
      </c>
      <c r="R24" t="str">
        <f>IFERROR(CHAR(HEX2DEC(Table1[[#This Row],[D6]])),"…")</f>
        <v>…</v>
      </c>
      <c r="S24" t="str">
        <f>IFERROR(CHAR(HEX2DEC(Table1[[#This Row],[D7]])),"…")</f>
        <v>…</v>
      </c>
      <c r="T24" t="str">
        <f>IFERROR(CHAR(HEX2DEC(Table1[[#This Row],[D8]])),"…")</f>
        <v>…</v>
      </c>
    </row>
    <row r="25" spans="1:20" x14ac:dyDescent="0.25">
      <c r="A25">
        <v>52.595999999999997</v>
      </c>
      <c r="B25">
        <v>401</v>
      </c>
      <c r="C25">
        <v>8</v>
      </c>
      <c r="D25" t="s">
        <v>28</v>
      </c>
      <c r="E25" t="s">
        <v>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tr">
        <f>IFERROR(CHAR(HEX2DEC(Table2[[#This Row],[D1]])),"…")</f>
        <v>š</v>
      </c>
      <c r="N25" t="str">
        <f>IFERROR(CHAR(HEX2DEC(Table1[[#This Row],[D2]])),"…")</f>
        <v>Ï</v>
      </c>
      <c r="O25" t="str">
        <f>IFERROR(CHAR(HEX2DEC(Table1[[#This Row],[D3]])),"…")</f>
        <v>…</v>
      </c>
      <c r="P25" t="str">
        <f>IFERROR(CHAR(HEX2DEC(Table1[[#This Row],[D4]])),"…")</f>
        <v>…</v>
      </c>
      <c r="Q25" t="str">
        <f>IFERROR(CHAR(HEX2DEC(Table1[[#This Row],[D5]])),"…")</f>
        <v>…</v>
      </c>
      <c r="R25" t="str">
        <f>IFERROR(CHAR(HEX2DEC(Table1[[#This Row],[D6]])),"…")</f>
        <v>…</v>
      </c>
      <c r="S25" t="str">
        <f>IFERROR(CHAR(HEX2DEC(Table1[[#This Row],[D7]])),"…")</f>
        <v>…</v>
      </c>
      <c r="T25" t="str">
        <f>IFERROR(CHAR(HEX2DEC(Table1[[#This Row],[D8]])),"…")</f>
        <v>…</v>
      </c>
    </row>
    <row r="26" spans="1:20" x14ac:dyDescent="0.25">
      <c r="A26">
        <v>52.65</v>
      </c>
      <c r="B26">
        <v>400</v>
      </c>
      <c r="C26">
        <v>8</v>
      </c>
      <c r="D26">
        <v>0</v>
      </c>
      <c r="E26">
        <v>0</v>
      </c>
      <c r="F26">
        <v>0</v>
      </c>
      <c r="G26">
        <v>10</v>
      </c>
      <c r="H26">
        <v>39</v>
      </c>
      <c r="I26">
        <v>0</v>
      </c>
      <c r="J26">
        <v>0</v>
      </c>
      <c r="K26">
        <v>0</v>
      </c>
      <c r="M26" t="str">
        <f>IFERROR(CHAR(HEX2DEC(Table2[[#This Row],[D1]])),"…")</f>
        <v>…</v>
      </c>
      <c r="N26" t="str">
        <f>IFERROR(CHAR(HEX2DEC(Table1[[#This Row],[D2]])),"…")</f>
        <v>…</v>
      </c>
      <c r="O26" t="str">
        <f>IFERROR(CHAR(HEX2DEC(Table1[[#This Row],[D3]])),"…")</f>
        <v>_x0008_</v>
      </c>
      <c r="P26" t="str">
        <f>IFERROR(CHAR(HEX2DEC(Table1[[#This Row],[D4]])),"…")</f>
        <v>…</v>
      </c>
      <c r="Q26" t="str">
        <f>IFERROR(CHAR(HEX2DEC(Table1[[#This Row],[D5]])),"…")</f>
        <v>3</v>
      </c>
      <c r="R26" t="str">
        <f>IFERROR(CHAR(HEX2DEC(Table1[[#This Row],[D6]])),"…")</f>
        <v>…</v>
      </c>
      <c r="S26" t="str">
        <f>IFERROR(CHAR(HEX2DEC(Table1[[#This Row],[D7]])),"…")</f>
        <v>…</v>
      </c>
      <c r="T26" t="str">
        <f>IFERROR(CHAR(HEX2DEC(Table1[[#This Row],[D8]])),"…")</f>
        <v>…</v>
      </c>
    </row>
    <row r="27" spans="1:20" x14ac:dyDescent="0.25">
      <c r="A27">
        <v>52.703000000000003</v>
      </c>
      <c r="B27">
        <v>401</v>
      </c>
      <c r="C27">
        <v>8</v>
      </c>
      <c r="D27" t="s">
        <v>28</v>
      </c>
      <c r="E27" t="s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 t="str">
        <f>IFERROR(CHAR(HEX2DEC(Table2[[#This Row],[D1]])),"…")</f>
        <v>š</v>
      </c>
      <c r="N27" t="str">
        <f>IFERROR(CHAR(HEX2DEC(Table1[[#This Row],[D2]])),"…")</f>
        <v>Ï</v>
      </c>
      <c r="O27" t="str">
        <f>IFERROR(CHAR(HEX2DEC(Table1[[#This Row],[D3]])),"…")</f>
        <v>…</v>
      </c>
      <c r="P27" t="str">
        <f>IFERROR(CHAR(HEX2DEC(Table1[[#This Row],[D4]])),"…")</f>
        <v>…</v>
      </c>
      <c r="Q27" t="str">
        <f>IFERROR(CHAR(HEX2DEC(Table1[[#This Row],[D5]])),"…")</f>
        <v>…</v>
      </c>
      <c r="R27" t="str">
        <f>IFERROR(CHAR(HEX2DEC(Table1[[#This Row],[D6]])),"…")</f>
        <v>…</v>
      </c>
      <c r="S27" t="str">
        <f>IFERROR(CHAR(HEX2DEC(Table1[[#This Row],[D7]])),"…")</f>
        <v>…</v>
      </c>
      <c r="T27" t="str">
        <f>IFERROR(CHAR(HEX2DEC(Table1[[#This Row],[D8]])),"…")</f>
        <v>…</v>
      </c>
    </row>
    <row r="28" spans="1:20" x14ac:dyDescent="0.25">
      <c r="A28">
        <v>52.756</v>
      </c>
      <c r="B28">
        <v>400</v>
      </c>
      <c r="C28">
        <v>8</v>
      </c>
      <c r="D28">
        <v>0</v>
      </c>
      <c r="E28">
        <v>0</v>
      </c>
      <c r="F28">
        <v>0</v>
      </c>
      <c r="G28">
        <v>10</v>
      </c>
      <c r="H28">
        <v>39</v>
      </c>
      <c r="I28">
        <v>0</v>
      </c>
      <c r="J28">
        <v>0</v>
      </c>
      <c r="K28">
        <v>0</v>
      </c>
      <c r="M28" t="str">
        <f>IFERROR(CHAR(HEX2DEC(Table2[[#This Row],[D1]])),"…")</f>
        <v>…</v>
      </c>
      <c r="N28" t="str">
        <f>IFERROR(CHAR(HEX2DEC(Table1[[#This Row],[D2]])),"…")</f>
        <v>…</v>
      </c>
      <c r="O28" t="str">
        <f>IFERROR(CHAR(HEX2DEC(Table1[[#This Row],[D3]])),"…")</f>
        <v>_x0008_</v>
      </c>
      <c r="P28" t="str">
        <f>IFERROR(CHAR(HEX2DEC(Table1[[#This Row],[D4]])),"…")</f>
        <v>…</v>
      </c>
      <c r="Q28" t="str">
        <f>IFERROR(CHAR(HEX2DEC(Table1[[#This Row],[D5]])),"…")</f>
        <v>3</v>
      </c>
      <c r="R28" t="str">
        <f>IFERROR(CHAR(HEX2DEC(Table1[[#This Row],[D6]])),"…")</f>
        <v>…</v>
      </c>
      <c r="S28" t="str">
        <f>IFERROR(CHAR(HEX2DEC(Table1[[#This Row],[D7]])),"…")</f>
        <v>…</v>
      </c>
      <c r="T28" t="str">
        <f>IFERROR(CHAR(HEX2DEC(Table1[[#This Row],[D8]])),"…")</f>
        <v>…</v>
      </c>
    </row>
    <row r="29" spans="1:20" x14ac:dyDescent="0.25">
      <c r="A29">
        <v>52.808999999999997</v>
      </c>
      <c r="B29">
        <v>401</v>
      </c>
      <c r="C29">
        <v>8</v>
      </c>
      <c r="D29" t="s">
        <v>28</v>
      </c>
      <c r="E29" t="s">
        <v>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tr">
        <f>IFERROR(CHAR(HEX2DEC(Table2[[#This Row],[D1]])),"…")</f>
        <v>š</v>
      </c>
      <c r="N29" t="str">
        <f>IFERROR(CHAR(HEX2DEC(Table1[[#This Row],[D2]])),"…")</f>
        <v>Ï</v>
      </c>
      <c r="O29" t="str">
        <f>IFERROR(CHAR(HEX2DEC(Table1[[#This Row],[D3]])),"…")</f>
        <v>…</v>
      </c>
      <c r="P29" t="str">
        <f>IFERROR(CHAR(HEX2DEC(Table1[[#This Row],[D4]])),"…")</f>
        <v>…</v>
      </c>
      <c r="Q29" t="str">
        <f>IFERROR(CHAR(HEX2DEC(Table1[[#This Row],[D5]])),"…")</f>
        <v>…</v>
      </c>
      <c r="R29" t="str">
        <f>IFERROR(CHAR(HEX2DEC(Table1[[#This Row],[D6]])),"…")</f>
        <v>…</v>
      </c>
      <c r="S29" t="str">
        <f>IFERROR(CHAR(HEX2DEC(Table1[[#This Row],[D7]])),"…")</f>
        <v>…</v>
      </c>
      <c r="T29" t="str">
        <f>IFERROR(CHAR(HEX2DEC(Table1[[#This Row],[D8]])),"…")</f>
        <v>…</v>
      </c>
    </row>
    <row r="30" spans="1:20" x14ac:dyDescent="0.25">
      <c r="A30">
        <v>52.863</v>
      </c>
      <c r="B30">
        <v>400</v>
      </c>
      <c r="C30">
        <v>8</v>
      </c>
      <c r="D30">
        <v>0</v>
      </c>
      <c r="E30">
        <v>0</v>
      </c>
      <c r="F30">
        <v>0</v>
      </c>
      <c r="G30">
        <v>10</v>
      </c>
      <c r="H30">
        <v>39</v>
      </c>
      <c r="I30">
        <v>0</v>
      </c>
      <c r="J30">
        <v>0</v>
      </c>
      <c r="K30">
        <v>0</v>
      </c>
      <c r="M30" t="str">
        <f>IFERROR(CHAR(HEX2DEC(Table2[[#This Row],[D1]])),"…")</f>
        <v>…</v>
      </c>
      <c r="N30" t="str">
        <f>IFERROR(CHAR(HEX2DEC(Table1[[#This Row],[D2]])),"…")</f>
        <v>…</v>
      </c>
      <c r="O30" t="str">
        <f>IFERROR(CHAR(HEX2DEC(Table1[[#This Row],[D3]])),"…")</f>
        <v>_x0008_</v>
      </c>
      <c r="P30" t="str">
        <f>IFERROR(CHAR(HEX2DEC(Table1[[#This Row],[D4]])),"…")</f>
        <v>…</v>
      </c>
      <c r="Q30" t="str">
        <f>IFERROR(CHAR(HEX2DEC(Table1[[#This Row],[D5]])),"…")</f>
        <v>3</v>
      </c>
      <c r="R30" t="str">
        <f>IFERROR(CHAR(HEX2DEC(Table1[[#This Row],[D6]])),"…")</f>
        <v>…</v>
      </c>
      <c r="S30" t="str">
        <f>IFERROR(CHAR(HEX2DEC(Table1[[#This Row],[D7]])),"…")</f>
        <v>…</v>
      </c>
      <c r="T30" t="str">
        <f>IFERROR(CHAR(HEX2DEC(Table1[[#This Row],[D8]])),"…")</f>
        <v>…</v>
      </c>
    </row>
    <row r="31" spans="1:20" x14ac:dyDescent="0.25">
      <c r="A31">
        <v>52.914999999999999</v>
      </c>
      <c r="B31">
        <v>401</v>
      </c>
      <c r="C31">
        <v>8</v>
      </c>
      <c r="D31" t="s">
        <v>28</v>
      </c>
      <c r="E31" t="s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tr">
        <f>IFERROR(CHAR(HEX2DEC(Table2[[#This Row],[D1]])),"…")</f>
        <v>š</v>
      </c>
      <c r="N31" t="str">
        <f>IFERROR(CHAR(HEX2DEC(Table1[[#This Row],[D2]])),"…")</f>
        <v>Ï</v>
      </c>
      <c r="O31" t="str">
        <f>IFERROR(CHAR(HEX2DEC(Table1[[#This Row],[D3]])),"…")</f>
        <v>…</v>
      </c>
      <c r="P31" t="str">
        <f>IFERROR(CHAR(HEX2DEC(Table1[[#This Row],[D4]])),"…")</f>
        <v>…</v>
      </c>
      <c r="Q31" t="str">
        <f>IFERROR(CHAR(HEX2DEC(Table1[[#This Row],[D5]])),"…")</f>
        <v>…</v>
      </c>
      <c r="R31" t="str">
        <f>IFERROR(CHAR(HEX2DEC(Table1[[#This Row],[D6]])),"…")</f>
        <v>…</v>
      </c>
      <c r="S31" t="str">
        <f>IFERROR(CHAR(HEX2DEC(Table1[[#This Row],[D7]])),"…")</f>
        <v>…</v>
      </c>
      <c r="T31" t="str">
        <f>IFERROR(CHAR(HEX2DEC(Table1[[#This Row],[D8]])),"…")</f>
        <v>…</v>
      </c>
    </row>
    <row r="32" spans="1:20" x14ac:dyDescent="0.25">
      <c r="A32">
        <v>52.968000000000004</v>
      </c>
      <c r="B32">
        <v>400</v>
      </c>
      <c r="C32">
        <v>8</v>
      </c>
      <c r="D32">
        <v>0</v>
      </c>
      <c r="E32">
        <v>0</v>
      </c>
      <c r="F32">
        <v>0</v>
      </c>
      <c r="G32">
        <v>10</v>
      </c>
      <c r="H32">
        <v>39</v>
      </c>
      <c r="I32">
        <v>0</v>
      </c>
      <c r="J32">
        <v>0</v>
      </c>
      <c r="K32">
        <v>0</v>
      </c>
      <c r="M32" t="str">
        <f>IFERROR(CHAR(HEX2DEC(Table2[[#This Row],[D1]])),"…")</f>
        <v>…</v>
      </c>
      <c r="N32" t="str">
        <f>IFERROR(CHAR(HEX2DEC(Table1[[#This Row],[D2]])),"…")</f>
        <v>…</v>
      </c>
      <c r="O32" t="str">
        <f>IFERROR(CHAR(HEX2DEC(Table1[[#This Row],[D3]])),"…")</f>
        <v>_x0008_</v>
      </c>
      <c r="P32" t="str">
        <f>IFERROR(CHAR(HEX2DEC(Table1[[#This Row],[D4]])),"…")</f>
        <v>…</v>
      </c>
      <c r="Q32" t="str">
        <f>IFERROR(CHAR(HEX2DEC(Table1[[#This Row],[D5]])),"…")</f>
        <v>3</v>
      </c>
      <c r="R32" t="str">
        <f>IFERROR(CHAR(HEX2DEC(Table1[[#This Row],[D6]])),"…")</f>
        <v>…</v>
      </c>
      <c r="S32" t="str">
        <f>IFERROR(CHAR(HEX2DEC(Table1[[#This Row],[D7]])),"…")</f>
        <v>…</v>
      </c>
      <c r="T32" t="str">
        <f>IFERROR(CHAR(HEX2DEC(Table1[[#This Row],[D8]])),"…")</f>
        <v>…</v>
      </c>
    </row>
    <row r="33" spans="1:20" x14ac:dyDescent="0.25">
      <c r="A33">
        <v>53.021000000000001</v>
      </c>
      <c r="B33">
        <v>401</v>
      </c>
      <c r="C33">
        <v>8</v>
      </c>
      <c r="D33" t="s">
        <v>28</v>
      </c>
      <c r="E33" t="s">
        <v>23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 t="str">
        <f>IFERROR(CHAR(HEX2DEC(Table2[[#This Row],[D1]])),"…")</f>
        <v>š</v>
      </c>
      <c r="N33" t="str">
        <f>IFERROR(CHAR(HEX2DEC(Table1[[#This Row],[D2]])),"…")</f>
        <v>Ï</v>
      </c>
      <c r="O33" t="str">
        <f>IFERROR(CHAR(HEX2DEC(Table1[[#This Row],[D3]])),"…")</f>
        <v>…</v>
      </c>
      <c r="P33" t="str">
        <f>IFERROR(CHAR(HEX2DEC(Table1[[#This Row],[D4]])),"…")</f>
        <v>…</v>
      </c>
      <c r="Q33" t="str">
        <f>IFERROR(CHAR(HEX2DEC(Table1[[#This Row],[D5]])),"…")</f>
        <v>…</v>
      </c>
      <c r="R33" t="str">
        <f>IFERROR(CHAR(HEX2DEC(Table1[[#This Row],[D6]])),"…")</f>
        <v>…</v>
      </c>
      <c r="S33" t="str">
        <f>IFERROR(CHAR(HEX2DEC(Table1[[#This Row],[D7]])),"…")</f>
        <v>…</v>
      </c>
      <c r="T33" t="str">
        <f>IFERROR(CHAR(HEX2DEC(Table1[[#This Row],[D8]])),"…")</f>
        <v>…</v>
      </c>
    </row>
    <row r="34" spans="1:20" x14ac:dyDescent="0.25">
      <c r="A34">
        <v>53.075000000000003</v>
      </c>
      <c r="B34">
        <v>400</v>
      </c>
      <c r="C34">
        <v>8</v>
      </c>
      <c r="D34">
        <v>0</v>
      </c>
      <c r="E34">
        <v>0</v>
      </c>
      <c r="F34">
        <v>0</v>
      </c>
      <c r="G34">
        <v>10</v>
      </c>
      <c r="H34">
        <v>39</v>
      </c>
      <c r="I34">
        <v>0</v>
      </c>
      <c r="J34">
        <v>0</v>
      </c>
      <c r="K34">
        <v>0</v>
      </c>
      <c r="M34" t="str">
        <f>IFERROR(CHAR(HEX2DEC(Table2[[#This Row],[D1]])),"…")</f>
        <v>…</v>
      </c>
      <c r="N34" t="str">
        <f>IFERROR(CHAR(HEX2DEC(Table1[[#This Row],[D2]])),"…")</f>
        <v>…</v>
      </c>
      <c r="O34" t="str">
        <f>IFERROR(CHAR(HEX2DEC(Table1[[#This Row],[D3]])),"…")</f>
        <v>_x0008_</v>
      </c>
      <c r="P34" t="str">
        <f>IFERROR(CHAR(HEX2DEC(Table1[[#This Row],[D4]])),"…")</f>
        <v>…</v>
      </c>
      <c r="Q34" t="str">
        <f>IFERROR(CHAR(HEX2DEC(Table1[[#This Row],[D5]])),"…")</f>
        <v>3</v>
      </c>
      <c r="R34" t="str">
        <f>IFERROR(CHAR(HEX2DEC(Table1[[#This Row],[D6]])),"…")</f>
        <v>…</v>
      </c>
      <c r="S34" t="str">
        <f>IFERROR(CHAR(HEX2DEC(Table1[[#This Row],[D7]])),"…")</f>
        <v>…</v>
      </c>
      <c r="T34" t="str">
        <f>IFERROR(CHAR(HEX2DEC(Table1[[#This Row],[D8]])),"…")</f>
        <v>…</v>
      </c>
    </row>
    <row r="35" spans="1:20" x14ac:dyDescent="0.25">
      <c r="A35">
        <v>53.128</v>
      </c>
      <c r="B35">
        <v>401</v>
      </c>
      <c r="C35">
        <v>8</v>
      </c>
      <c r="D35" t="s">
        <v>28</v>
      </c>
      <c r="E35" t="s">
        <v>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tr">
        <f>IFERROR(CHAR(HEX2DEC(Table2[[#This Row],[D1]])),"…")</f>
        <v>š</v>
      </c>
      <c r="N35" t="str">
        <f>IFERROR(CHAR(HEX2DEC(Table1[[#This Row],[D2]])),"…")</f>
        <v>Ï</v>
      </c>
      <c r="O35" t="str">
        <f>IFERROR(CHAR(HEX2DEC(Table1[[#This Row],[D3]])),"…")</f>
        <v>…</v>
      </c>
      <c r="P35" t="str">
        <f>IFERROR(CHAR(HEX2DEC(Table1[[#This Row],[D4]])),"…")</f>
        <v>…</v>
      </c>
      <c r="Q35" t="str">
        <f>IFERROR(CHAR(HEX2DEC(Table1[[#This Row],[D5]])),"…")</f>
        <v>…</v>
      </c>
      <c r="R35" t="str">
        <f>IFERROR(CHAR(HEX2DEC(Table1[[#This Row],[D6]])),"…")</f>
        <v>…</v>
      </c>
      <c r="S35" t="str">
        <f>IFERROR(CHAR(HEX2DEC(Table1[[#This Row],[D7]])),"…")</f>
        <v>…</v>
      </c>
      <c r="T35" t="str">
        <f>IFERROR(CHAR(HEX2DEC(Table1[[#This Row],[D8]])),"…")</f>
        <v>…</v>
      </c>
    </row>
    <row r="36" spans="1:20" x14ac:dyDescent="0.25">
      <c r="A36">
        <v>53.180999999999997</v>
      </c>
      <c r="B36">
        <v>400</v>
      </c>
      <c r="C36">
        <v>8</v>
      </c>
      <c r="D36">
        <v>0</v>
      </c>
      <c r="E36">
        <v>0</v>
      </c>
      <c r="F36">
        <v>0</v>
      </c>
      <c r="G36">
        <v>10</v>
      </c>
      <c r="H36">
        <v>39</v>
      </c>
      <c r="I36">
        <v>0</v>
      </c>
      <c r="J36">
        <v>0</v>
      </c>
      <c r="K36">
        <v>0</v>
      </c>
      <c r="M36" t="str">
        <f>IFERROR(CHAR(HEX2DEC(Table2[[#This Row],[D1]])),"…")</f>
        <v>…</v>
      </c>
      <c r="N36" t="str">
        <f>IFERROR(CHAR(HEX2DEC(Table1[[#This Row],[D2]])),"…")</f>
        <v>…</v>
      </c>
      <c r="O36" t="str">
        <f>IFERROR(CHAR(HEX2DEC(Table1[[#This Row],[D3]])),"…")</f>
        <v>_x0008_</v>
      </c>
      <c r="P36" t="str">
        <f>IFERROR(CHAR(HEX2DEC(Table1[[#This Row],[D4]])),"…")</f>
        <v>…</v>
      </c>
      <c r="Q36" t="str">
        <f>IFERROR(CHAR(HEX2DEC(Table1[[#This Row],[D5]])),"…")</f>
        <v>3</v>
      </c>
      <c r="R36" t="str">
        <f>IFERROR(CHAR(HEX2DEC(Table1[[#This Row],[D6]])),"…")</f>
        <v>…</v>
      </c>
      <c r="S36" t="str">
        <f>IFERROR(CHAR(HEX2DEC(Table1[[#This Row],[D7]])),"…")</f>
        <v>…</v>
      </c>
      <c r="T36" t="str">
        <f>IFERROR(CHAR(HEX2DEC(Table1[[#This Row],[D8]])),"…")</f>
        <v>…</v>
      </c>
    </row>
    <row r="37" spans="1:20" x14ac:dyDescent="0.25">
      <c r="A37">
        <v>53.232999999999997</v>
      </c>
      <c r="B37">
        <v>401</v>
      </c>
      <c r="C37">
        <v>8</v>
      </c>
      <c r="D37" t="s">
        <v>28</v>
      </c>
      <c r="E37" t="s">
        <v>23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tr">
        <f>IFERROR(CHAR(HEX2DEC(Table2[[#This Row],[D1]])),"…")</f>
        <v>š</v>
      </c>
      <c r="N37" t="str">
        <f>IFERROR(CHAR(HEX2DEC(Table1[[#This Row],[D2]])),"…")</f>
        <v>Ï</v>
      </c>
      <c r="O37" t="str">
        <f>IFERROR(CHAR(HEX2DEC(Table1[[#This Row],[D3]])),"…")</f>
        <v>…</v>
      </c>
      <c r="P37" t="str">
        <f>IFERROR(CHAR(HEX2DEC(Table1[[#This Row],[D4]])),"…")</f>
        <v>…</v>
      </c>
      <c r="Q37" t="str">
        <f>IFERROR(CHAR(HEX2DEC(Table1[[#This Row],[D5]])),"…")</f>
        <v>…</v>
      </c>
      <c r="R37" t="str">
        <f>IFERROR(CHAR(HEX2DEC(Table1[[#This Row],[D6]])),"…")</f>
        <v>…</v>
      </c>
      <c r="S37" t="str">
        <f>IFERROR(CHAR(HEX2DEC(Table1[[#This Row],[D7]])),"…")</f>
        <v>…</v>
      </c>
      <c r="T37" t="str">
        <f>IFERROR(CHAR(HEX2DEC(Table1[[#This Row],[D8]])),"…")</f>
        <v>…</v>
      </c>
    </row>
    <row r="38" spans="1:20" x14ac:dyDescent="0.25">
      <c r="A38">
        <v>53.286999999999999</v>
      </c>
      <c r="B38">
        <v>400</v>
      </c>
      <c r="C38">
        <v>8</v>
      </c>
      <c r="D38">
        <v>0</v>
      </c>
      <c r="E38">
        <v>0</v>
      </c>
      <c r="F38">
        <v>0</v>
      </c>
      <c r="G38">
        <v>10</v>
      </c>
      <c r="H38">
        <v>39</v>
      </c>
      <c r="I38">
        <v>0</v>
      </c>
      <c r="J38">
        <v>0</v>
      </c>
      <c r="K38">
        <v>0</v>
      </c>
      <c r="M38" t="str">
        <f>IFERROR(CHAR(HEX2DEC(Table2[[#This Row],[D1]])),"…")</f>
        <v>…</v>
      </c>
      <c r="N38" t="str">
        <f>IFERROR(CHAR(HEX2DEC(Table1[[#This Row],[D2]])),"…")</f>
        <v>…</v>
      </c>
      <c r="O38" t="str">
        <f>IFERROR(CHAR(HEX2DEC(Table1[[#This Row],[D3]])),"…")</f>
        <v>_x0008_</v>
      </c>
      <c r="P38" t="str">
        <f>IFERROR(CHAR(HEX2DEC(Table1[[#This Row],[D4]])),"…")</f>
        <v>…</v>
      </c>
      <c r="Q38" t="str">
        <f>IFERROR(CHAR(HEX2DEC(Table1[[#This Row],[D5]])),"…")</f>
        <v>3</v>
      </c>
      <c r="R38" t="str">
        <f>IFERROR(CHAR(HEX2DEC(Table1[[#This Row],[D6]])),"…")</f>
        <v>…</v>
      </c>
      <c r="S38" t="str">
        <f>IFERROR(CHAR(HEX2DEC(Table1[[#This Row],[D7]])),"…")</f>
        <v>…</v>
      </c>
      <c r="T38" t="str">
        <f>IFERROR(CHAR(HEX2DEC(Table1[[#This Row],[D8]])),"…")</f>
        <v>…</v>
      </c>
    </row>
    <row r="39" spans="1:20" x14ac:dyDescent="0.25">
      <c r="A39">
        <v>53.34</v>
      </c>
      <c r="B39">
        <v>401</v>
      </c>
      <c r="C39">
        <v>8</v>
      </c>
      <c r="D39" t="s">
        <v>28</v>
      </c>
      <c r="E39" t="s">
        <v>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 t="str">
        <f>IFERROR(CHAR(HEX2DEC(Table2[[#This Row],[D1]])),"…")</f>
        <v>š</v>
      </c>
      <c r="N39" t="str">
        <f>IFERROR(CHAR(HEX2DEC(Table1[[#This Row],[D2]])),"…")</f>
        <v>Ï</v>
      </c>
      <c r="O39" t="str">
        <f>IFERROR(CHAR(HEX2DEC(Table1[[#This Row],[D3]])),"…")</f>
        <v>…</v>
      </c>
      <c r="P39" t="str">
        <f>IFERROR(CHAR(HEX2DEC(Table1[[#This Row],[D4]])),"…")</f>
        <v>…</v>
      </c>
      <c r="Q39" t="str">
        <f>IFERROR(CHAR(HEX2DEC(Table1[[#This Row],[D5]])),"…")</f>
        <v>…</v>
      </c>
      <c r="R39" t="str">
        <f>IFERROR(CHAR(HEX2DEC(Table1[[#This Row],[D6]])),"…")</f>
        <v>…</v>
      </c>
      <c r="S39" t="str">
        <f>IFERROR(CHAR(HEX2DEC(Table1[[#This Row],[D7]])),"…")</f>
        <v>…</v>
      </c>
      <c r="T39" t="str">
        <f>IFERROR(CHAR(HEX2DEC(Table1[[#This Row],[D8]])),"…")</f>
        <v>…</v>
      </c>
    </row>
    <row r="40" spans="1:20" x14ac:dyDescent="0.25">
      <c r="A40">
        <v>53.393000000000001</v>
      </c>
      <c r="B40">
        <v>400</v>
      </c>
      <c r="C40">
        <v>8</v>
      </c>
      <c r="D40">
        <v>0</v>
      </c>
      <c r="E40">
        <v>0</v>
      </c>
      <c r="F40">
        <v>0</v>
      </c>
      <c r="G40">
        <v>10</v>
      </c>
      <c r="H40">
        <v>39</v>
      </c>
      <c r="I40">
        <v>0</v>
      </c>
      <c r="J40">
        <v>0</v>
      </c>
      <c r="K40">
        <v>0</v>
      </c>
      <c r="M40" t="str">
        <f>IFERROR(CHAR(HEX2DEC(Table2[[#This Row],[D1]])),"…")</f>
        <v>…</v>
      </c>
      <c r="N40" t="str">
        <f>IFERROR(CHAR(HEX2DEC(Table1[[#This Row],[D2]])),"…")</f>
        <v>…</v>
      </c>
      <c r="O40" t="str">
        <f>IFERROR(CHAR(HEX2DEC(Table1[[#This Row],[D3]])),"…")</f>
        <v>_x0008_</v>
      </c>
      <c r="P40" t="str">
        <f>IFERROR(CHAR(HEX2DEC(Table1[[#This Row],[D4]])),"…")</f>
        <v>…</v>
      </c>
      <c r="Q40" t="str">
        <f>IFERROR(CHAR(HEX2DEC(Table1[[#This Row],[D5]])),"…")</f>
        <v>3</v>
      </c>
      <c r="R40" t="str">
        <f>IFERROR(CHAR(HEX2DEC(Table1[[#This Row],[D6]])),"…")</f>
        <v>…</v>
      </c>
      <c r="S40" t="str">
        <f>IFERROR(CHAR(HEX2DEC(Table1[[#This Row],[D7]])),"…")</f>
        <v>…</v>
      </c>
      <c r="T40" t="str">
        <f>IFERROR(CHAR(HEX2DEC(Table1[[#This Row],[D8]])),"…")</f>
        <v>…</v>
      </c>
    </row>
    <row r="41" spans="1:20" x14ac:dyDescent="0.25">
      <c r="A41">
        <v>53.445999999999998</v>
      </c>
      <c r="B41">
        <v>401</v>
      </c>
      <c r="C41">
        <v>8</v>
      </c>
      <c r="D41" t="s">
        <v>28</v>
      </c>
      <c r="E41" t="s">
        <v>23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 t="str">
        <f>IFERROR(CHAR(HEX2DEC(Table2[[#This Row],[D1]])),"…")</f>
        <v>š</v>
      </c>
      <c r="N41" t="str">
        <f>IFERROR(CHAR(HEX2DEC(Table1[[#This Row],[D2]])),"…")</f>
        <v>Ï</v>
      </c>
      <c r="O41" t="str">
        <f>IFERROR(CHAR(HEX2DEC(Table1[[#This Row],[D3]])),"…")</f>
        <v>…</v>
      </c>
      <c r="P41" t="str">
        <f>IFERROR(CHAR(HEX2DEC(Table1[[#This Row],[D4]])),"…")</f>
        <v>…</v>
      </c>
      <c r="Q41" t="str">
        <f>IFERROR(CHAR(HEX2DEC(Table1[[#This Row],[D5]])),"…")</f>
        <v>…</v>
      </c>
      <c r="R41" t="str">
        <f>IFERROR(CHAR(HEX2DEC(Table1[[#This Row],[D6]])),"…")</f>
        <v>…</v>
      </c>
      <c r="S41" t="str">
        <f>IFERROR(CHAR(HEX2DEC(Table1[[#This Row],[D7]])),"…")</f>
        <v>…</v>
      </c>
      <c r="T41" t="str">
        <f>IFERROR(CHAR(HEX2DEC(Table1[[#This Row],[D8]])),"…")</f>
        <v>…</v>
      </c>
    </row>
    <row r="42" spans="1:20" x14ac:dyDescent="0.25">
      <c r="A42">
        <v>53.448</v>
      </c>
      <c r="B42">
        <v>466</v>
      </c>
      <c r="C42">
        <v>8</v>
      </c>
      <c r="D42">
        <v>30</v>
      </c>
      <c r="E42">
        <v>32</v>
      </c>
      <c r="F42">
        <v>30</v>
      </c>
      <c r="G42">
        <v>35</v>
      </c>
      <c r="H42">
        <v>56</v>
      </c>
      <c r="I42">
        <v>35</v>
      </c>
      <c r="J42">
        <v>30</v>
      </c>
      <c r="K42">
        <v>31</v>
      </c>
      <c r="M42" t="str">
        <f>IFERROR(CHAR(HEX2DEC(Table2[[#This Row],[D1]])),"…")</f>
        <v>0</v>
      </c>
      <c r="N42" t="str">
        <f>IFERROR(CHAR(HEX2DEC(Table1[[#This Row],[D2]])),"…")</f>
        <v>2</v>
      </c>
      <c r="O42" t="str">
        <f>IFERROR(CHAR(HEX2DEC(Table1[[#This Row],[D3]])),"…")</f>
        <v>0</v>
      </c>
      <c r="P42" t="str">
        <f>IFERROR(CHAR(HEX2DEC(Table1[[#This Row],[D4]])),"…")</f>
        <v>5</v>
      </c>
      <c r="Q42" t="str">
        <f>IFERROR(CHAR(HEX2DEC(Table1[[#This Row],[D5]])),"…")</f>
        <v>V</v>
      </c>
      <c r="R42" t="str">
        <f>IFERROR(CHAR(HEX2DEC(Table1[[#This Row],[D6]])),"…")</f>
        <v>5</v>
      </c>
      <c r="S42" t="str">
        <f>IFERROR(CHAR(HEX2DEC(Table1[[#This Row],[D7]])),"…")</f>
        <v>0</v>
      </c>
      <c r="T42" t="str">
        <f>IFERROR(CHAR(HEX2DEC(Table1[[#This Row],[D8]])),"…")</f>
        <v>1</v>
      </c>
    </row>
    <row r="43" spans="1:20" x14ac:dyDescent="0.25">
      <c r="A43">
        <v>53.5</v>
      </c>
      <c r="B43">
        <v>400</v>
      </c>
      <c r="C43">
        <v>8</v>
      </c>
      <c r="D43">
        <v>0</v>
      </c>
      <c r="E43">
        <v>0</v>
      </c>
      <c r="F43">
        <v>0</v>
      </c>
      <c r="G43">
        <v>10</v>
      </c>
      <c r="H43">
        <v>39</v>
      </c>
      <c r="I43">
        <v>0</v>
      </c>
      <c r="J43">
        <v>0</v>
      </c>
      <c r="K43">
        <v>0</v>
      </c>
      <c r="M43" t="str">
        <f>IFERROR(CHAR(HEX2DEC(Table2[[#This Row],[D1]])),"…")</f>
        <v>…</v>
      </c>
      <c r="N43" t="str">
        <f>IFERROR(CHAR(HEX2DEC(Table1[[#This Row],[D2]])),"…")</f>
        <v>…</v>
      </c>
      <c r="O43" t="str">
        <f>IFERROR(CHAR(HEX2DEC(Table1[[#This Row],[D3]])),"…")</f>
        <v>_x0008_</v>
      </c>
      <c r="P43" t="str">
        <f>IFERROR(CHAR(HEX2DEC(Table1[[#This Row],[D4]])),"…")</f>
        <v>…</v>
      </c>
      <c r="Q43" t="str">
        <f>IFERROR(CHAR(HEX2DEC(Table1[[#This Row],[D5]])),"…")</f>
        <v>3</v>
      </c>
      <c r="R43" t="str">
        <f>IFERROR(CHAR(HEX2DEC(Table1[[#This Row],[D6]])),"…")</f>
        <v>…</v>
      </c>
      <c r="S43" t="str">
        <f>IFERROR(CHAR(HEX2DEC(Table1[[#This Row],[D7]])),"…")</f>
        <v>…</v>
      </c>
      <c r="T43" t="str">
        <f>IFERROR(CHAR(HEX2DEC(Table1[[#This Row],[D8]])),"…")</f>
        <v>…</v>
      </c>
    </row>
    <row r="44" spans="1:20" x14ac:dyDescent="0.25">
      <c r="A44">
        <v>53.552999999999997</v>
      </c>
      <c r="B44">
        <v>401</v>
      </c>
      <c r="C44">
        <v>8</v>
      </c>
      <c r="D44" t="s">
        <v>28</v>
      </c>
      <c r="E44" t="s">
        <v>23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tr">
        <f>IFERROR(CHAR(HEX2DEC(Table2[[#This Row],[D1]])),"…")</f>
        <v>š</v>
      </c>
      <c r="N44" t="str">
        <f>IFERROR(CHAR(HEX2DEC(Table1[[#This Row],[D2]])),"…")</f>
        <v>Ï</v>
      </c>
      <c r="O44" t="str">
        <f>IFERROR(CHAR(HEX2DEC(Table1[[#This Row],[D3]])),"…")</f>
        <v>…</v>
      </c>
      <c r="P44" t="str">
        <f>IFERROR(CHAR(HEX2DEC(Table1[[#This Row],[D4]])),"…")</f>
        <v>…</v>
      </c>
      <c r="Q44" t="str">
        <f>IFERROR(CHAR(HEX2DEC(Table1[[#This Row],[D5]])),"…")</f>
        <v>…</v>
      </c>
      <c r="R44" t="str">
        <f>IFERROR(CHAR(HEX2DEC(Table1[[#This Row],[D6]])),"…")</f>
        <v>…</v>
      </c>
      <c r="S44" t="str">
        <f>IFERROR(CHAR(HEX2DEC(Table1[[#This Row],[D7]])),"…")</f>
        <v>…</v>
      </c>
      <c r="T44" t="str">
        <f>IFERROR(CHAR(HEX2DEC(Table1[[#This Row],[D8]])),"…")</f>
        <v>…</v>
      </c>
    </row>
    <row r="45" spans="1:20" x14ac:dyDescent="0.25">
      <c r="A45">
        <v>53.604999999999997</v>
      </c>
      <c r="B45">
        <v>400</v>
      </c>
      <c r="C45">
        <v>8</v>
      </c>
      <c r="D45">
        <v>0</v>
      </c>
      <c r="E45">
        <v>0</v>
      </c>
      <c r="F45">
        <v>0</v>
      </c>
      <c r="G45">
        <v>10</v>
      </c>
      <c r="H45">
        <v>39</v>
      </c>
      <c r="I45">
        <v>0</v>
      </c>
      <c r="J45">
        <v>0</v>
      </c>
      <c r="K45">
        <v>0</v>
      </c>
      <c r="M45" t="str">
        <f>IFERROR(CHAR(HEX2DEC(Table2[[#This Row],[D1]])),"…")</f>
        <v>…</v>
      </c>
      <c r="N45" t="str">
        <f>IFERROR(CHAR(HEX2DEC(Table1[[#This Row],[D2]])),"…")</f>
        <v>…</v>
      </c>
      <c r="O45" t="str">
        <f>IFERROR(CHAR(HEX2DEC(Table1[[#This Row],[D3]])),"…")</f>
        <v>_x0008_</v>
      </c>
      <c r="P45" t="str">
        <f>IFERROR(CHAR(HEX2DEC(Table1[[#This Row],[D4]])),"…")</f>
        <v>…</v>
      </c>
      <c r="Q45" t="str">
        <f>IFERROR(CHAR(HEX2DEC(Table1[[#This Row],[D5]])),"…")</f>
        <v>3</v>
      </c>
      <c r="R45" t="str">
        <f>IFERROR(CHAR(HEX2DEC(Table1[[#This Row],[D6]])),"…")</f>
        <v>…</v>
      </c>
      <c r="S45" t="str">
        <f>IFERROR(CHAR(HEX2DEC(Table1[[#This Row],[D7]])),"…")</f>
        <v>…</v>
      </c>
      <c r="T45" t="str">
        <f>IFERROR(CHAR(HEX2DEC(Table1[[#This Row],[D8]])),"…")</f>
        <v>…</v>
      </c>
    </row>
    <row r="46" spans="1:20" x14ac:dyDescent="0.25">
      <c r="A46">
        <v>53.658000000000001</v>
      </c>
      <c r="B46">
        <v>401</v>
      </c>
      <c r="C46">
        <v>8</v>
      </c>
      <c r="D46" t="s">
        <v>28</v>
      </c>
      <c r="E46" t="s">
        <v>23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tr">
        <f>IFERROR(CHAR(HEX2DEC(Table2[[#This Row],[D1]])),"…")</f>
        <v>š</v>
      </c>
      <c r="N46" t="str">
        <f>IFERROR(CHAR(HEX2DEC(Table1[[#This Row],[D2]])),"…")</f>
        <v>Ï</v>
      </c>
      <c r="O46" t="str">
        <f>IFERROR(CHAR(HEX2DEC(Table1[[#This Row],[D3]])),"…")</f>
        <v>…</v>
      </c>
      <c r="P46" t="str">
        <f>IFERROR(CHAR(HEX2DEC(Table1[[#This Row],[D4]])),"…")</f>
        <v>…</v>
      </c>
      <c r="Q46" t="str">
        <f>IFERROR(CHAR(HEX2DEC(Table1[[#This Row],[D5]])),"…")</f>
        <v>…</v>
      </c>
      <c r="R46" t="str">
        <f>IFERROR(CHAR(HEX2DEC(Table1[[#This Row],[D6]])),"…")</f>
        <v>…</v>
      </c>
      <c r="S46" t="str">
        <f>IFERROR(CHAR(HEX2DEC(Table1[[#This Row],[D7]])),"…")</f>
        <v>…</v>
      </c>
      <c r="T46" t="str">
        <f>IFERROR(CHAR(HEX2DEC(Table1[[#This Row],[D8]])),"…")</f>
        <v>…</v>
      </c>
    </row>
    <row r="47" spans="1:20" x14ac:dyDescent="0.25">
      <c r="A47">
        <v>53.712000000000003</v>
      </c>
      <c r="B47">
        <v>400</v>
      </c>
      <c r="C47">
        <v>8</v>
      </c>
      <c r="D47">
        <v>0</v>
      </c>
      <c r="E47">
        <v>0</v>
      </c>
      <c r="F47">
        <v>0</v>
      </c>
      <c r="G47">
        <v>10</v>
      </c>
      <c r="H47">
        <v>39</v>
      </c>
      <c r="I47">
        <v>0</v>
      </c>
      <c r="J47">
        <v>0</v>
      </c>
      <c r="K47">
        <v>0</v>
      </c>
      <c r="M47" t="str">
        <f>IFERROR(CHAR(HEX2DEC(Table2[[#This Row],[D1]])),"…")</f>
        <v>…</v>
      </c>
      <c r="N47" t="str">
        <f>IFERROR(CHAR(HEX2DEC(Table1[[#This Row],[D2]])),"…")</f>
        <v>…</v>
      </c>
      <c r="O47" t="str">
        <f>IFERROR(CHAR(HEX2DEC(Table1[[#This Row],[D3]])),"…")</f>
        <v>_x0008_</v>
      </c>
      <c r="P47" t="str">
        <f>IFERROR(CHAR(HEX2DEC(Table1[[#This Row],[D4]])),"…")</f>
        <v>…</v>
      </c>
      <c r="Q47" t="str">
        <f>IFERROR(CHAR(HEX2DEC(Table1[[#This Row],[D5]])),"…")</f>
        <v>3</v>
      </c>
      <c r="R47" t="str">
        <f>IFERROR(CHAR(HEX2DEC(Table1[[#This Row],[D6]])),"…")</f>
        <v>…</v>
      </c>
      <c r="S47" t="str">
        <f>IFERROR(CHAR(HEX2DEC(Table1[[#This Row],[D7]])),"…")</f>
        <v>…</v>
      </c>
      <c r="T47" t="str">
        <f>IFERROR(CHAR(HEX2DEC(Table1[[#This Row],[D8]])),"…")</f>
        <v>…</v>
      </c>
    </row>
    <row r="48" spans="1:20" x14ac:dyDescent="0.25">
      <c r="A48">
        <v>53.765000000000001</v>
      </c>
      <c r="B48">
        <v>401</v>
      </c>
      <c r="C48">
        <v>8</v>
      </c>
      <c r="D48" t="s">
        <v>28</v>
      </c>
      <c r="E48" t="s">
        <v>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tr">
        <f>IFERROR(CHAR(HEX2DEC(Table2[[#This Row],[D1]])),"…")</f>
        <v>š</v>
      </c>
      <c r="N48" t="str">
        <f>IFERROR(CHAR(HEX2DEC(Table1[[#This Row],[D2]])),"…")</f>
        <v>Ï</v>
      </c>
      <c r="O48" t="str">
        <f>IFERROR(CHAR(HEX2DEC(Table1[[#This Row],[D3]])),"…")</f>
        <v>…</v>
      </c>
      <c r="P48" t="str">
        <f>IFERROR(CHAR(HEX2DEC(Table1[[#This Row],[D4]])),"…")</f>
        <v>…</v>
      </c>
      <c r="Q48" t="str">
        <f>IFERROR(CHAR(HEX2DEC(Table1[[#This Row],[D5]])),"…")</f>
        <v>…</v>
      </c>
      <c r="R48" t="str">
        <f>IFERROR(CHAR(HEX2DEC(Table1[[#This Row],[D6]])),"…")</f>
        <v>…</v>
      </c>
      <c r="S48" t="str">
        <f>IFERROR(CHAR(HEX2DEC(Table1[[#This Row],[D7]])),"…")</f>
        <v>…</v>
      </c>
      <c r="T48" t="str">
        <f>IFERROR(CHAR(HEX2DEC(Table1[[#This Row],[D8]])),"…")</f>
        <v>…</v>
      </c>
    </row>
    <row r="49" spans="1:20" x14ac:dyDescent="0.25">
      <c r="A49">
        <v>53.817999999999998</v>
      </c>
      <c r="B49">
        <v>400</v>
      </c>
      <c r="C49">
        <v>8</v>
      </c>
      <c r="D49">
        <v>0</v>
      </c>
      <c r="E49">
        <v>0</v>
      </c>
      <c r="F49">
        <v>0</v>
      </c>
      <c r="G49">
        <v>10</v>
      </c>
      <c r="H49">
        <v>39</v>
      </c>
      <c r="I49">
        <v>0</v>
      </c>
      <c r="J49">
        <v>0</v>
      </c>
      <c r="K49">
        <v>0</v>
      </c>
      <c r="M49" t="str">
        <f>IFERROR(CHAR(HEX2DEC(Table2[[#This Row],[D1]])),"…")</f>
        <v>…</v>
      </c>
      <c r="N49" t="str">
        <f>IFERROR(CHAR(HEX2DEC(Table1[[#This Row],[D2]])),"…")</f>
        <v>…</v>
      </c>
      <c r="O49" t="str">
        <f>IFERROR(CHAR(HEX2DEC(Table1[[#This Row],[D3]])),"…")</f>
        <v>_x0008_</v>
      </c>
      <c r="P49" t="str">
        <f>IFERROR(CHAR(HEX2DEC(Table1[[#This Row],[D4]])),"…")</f>
        <v>…</v>
      </c>
      <c r="Q49" t="str">
        <f>IFERROR(CHAR(HEX2DEC(Table1[[#This Row],[D5]])),"…")</f>
        <v>3</v>
      </c>
      <c r="R49" t="str">
        <f>IFERROR(CHAR(HEX2DEC(Table1[[#This Row],[D6]])),"…")</f>
        <v>…</v>
      </c>
      <c r="S49" t="str">
        <f>IFERROR(CHAR(HEX2DEC(Table1[[#This Row],[D7]])),"…")</f>
        <v>…</v>
      </c>
      <c r="T49" t="str">
        <f>IFERROR(CHAR(HEX2DEC(Table1[[#This Row],[D8]])),"…")</f>
        <v>…</v>
      </c>
    </row>
    <row r="50" spans="1:20" x14ac:dyDescent="0.25">
      <c r="A50">
        <v>53.871000000000002</v>
      </c>
      <c r="B50">
        <v>401</v>
      </c>
      <c r="C50">
        <v>8</v>
      </c>
      <c r="D50" t="s">
        <v>28</v>
      </c>
      <c r="E50" t="s">
        <v>23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t="str">
        <f>IFERROR(CHAR(HEX2DEC(Table2[[#This Row],[D1]])),"…")</f>
        <v>š</v>
      </c>
      <c r="N50" t="str">
        <f>IFERROR(CHAR(HEX2DEC(Table1[[#This Row],[D2]])),"…")</f>
        <v>Ï</v>
      </c>
      <c r="O50" t="str">
        <f>IFERROR(CHAR(HEX2DEC(Table1[[#This Row],[D3]])),"…")</f>
        <v>…</v>
      </c>
      <c r="P50" t="str">
        <f>IFERROR(CHAR(HEX2DEC(Table1[[#This Row],[D4]])),"…")</f>
        <v>…</v>
      </c>
      <c r="Q50" t="str">
        <f>IFERROR(CHAR(HEX2DEC(Table1[[#This Row],[D5]])),"…")</f>
        <v>…</v>
      </c>
      <c r="R50" t="str">
        <f>IFERROR(CHAR(HEX2DEC(Table1[[#This Row],[D6]])),"…")</f>
        <v>…</v>
      </c>
      <c r="S50" t="str">
        <f>IFERROR(CHAR(HEX2DEC(Table1[[#This Row],[D7]])),"…")</f>
        <v>…</v>
      </c>
      <c r="T50" t="str">
        <f>IFERROR(CHAR(HEX2DEC(Table1[[#This Row],[D8]])),"…")</f>
        <v>…</v>
      </c>
    </row>
    <row r="51" spans="1:20" x14ac:dyDescent="0.25">
      <c r="A51">
        <v>53.924999999999997</v>
      </c>
      <c r="B51">
        <v>400</v>
      </c>
      <c r="C51">
        <v>8</v>
      </c>
      <c r="D51">
        <v>0</v>
      </c>
      <c r="E51">
        <v>0</v>
      </c>
      <c r="F51">
        <v>0</v>
      </c>
      <c r="G51">
        <v>10</v>
      </c>
      <c r="H51">
        <v>39</v>
      </c>
      <c r="I51">
        <v>0</v>
      </c>
      <c r="J51">
        <v>0</v>
      </c>
      <c r="K51">
        <v>0</v>
      </c>
      <c r="M51" t="str">
        <f>IFERROR(CHAR(HEX2DEC(Table2[[#This Row],[D1]])),"…")</f>
        <v>…</v>
      </c>
      <c r="N51" t="str">
        <f>IFERROR(CHAR(HEX2DEC(Table1[[#This Row],[D2]])),"…")</f>
        <v>…</v>
      </c>
      <c r="O51" t="str">
        <f>IFERROR(CHAR(HEX2DEC(Table1[[#This Row],[D3]])),"…")</f>
        <v>_x0008_</v>
      </c>
      <c r="P51" t="str">
        <f>IFERROR(CHAR(HEX2DEC(Table1[[#This Row],[D4]])),"…")</f>
        <v>…</v>
      </c>
      <c r="Q51" t="str">
        <f>IFERROR(CHAR(HEX2DEC(Table1[[#This Row],[D5]])),"…")</f>
        <v>3</v>
      </c>
      <c r="R51" t="str">
        <f>IFERROR(CHAR(HEX2DEC(Table1[[#This Row],[D6]])),"…")</f>
        <v>…</v>
      </c>
      <c r="S51" t="str">
        <f>IFERROR(CHAR(HEX2DEC(Table1[[#This Row],[D7]])),"…")</f>
        <v>…</v>
      </c>
      <c r="T51" t="str">
        <f>IFERROR(CHAR(HEX2DEC(Table1[[#This Row],[D8]])),"…")</f>
        <v>…</v>
      </c>
    </row>
    <row r="52" spans="1:20" x14ac:dyDescent="0.25">
      <c r="A52">
        <v>53.976999999999997</v>
      </c>
      <c r="B52">
        <v>401</v>
      </c>
      <c r="C52">
        <v>8</v>
      </c>
      <c r="D52" t="s">
        <v>28</v>
      </c>
      <c r="E52" t="s">
        <v>23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tr">
        <f>IFERROR(CHAR(HEX2DEC(Table2[[#This Row],[D1]])),"…")</f>
        <v>š</v>
      </c>
      <c r="N52" t="str">
        <f>IFERROR(CHAR(HEX2DEC(Table1[[#This Row],[D2]])),"…")</f>
        <v>Ï</v>
      </c>
      <c r="O52" t="str">
        <f>IFERROR(CHAR(HEX2DEC(Table1[[#This Row],[D3]])),"…")</f>
        <v>…</v>
      </c>
      <c r="P52" t="str">
        <f>IFERROR(CHAR(HEX2DEC(Table1[[#This Row],[D4]])),"…")</f>
        <v>…</v>
      </c>
      <c r="Q52" t="str">
        <f>IFERROR(CHAR(HEX2DEC(Table1[[#This Row],[D5]])),"…")</f>
        <v>…</v>
      </c>
      <c r="R52" t="str">
        <f>IFERROR(CHAR(HEX2DEC(Table1[[#This Row],[D6]])),"…")</f>
        <v>…</v>
      </c>
      <c r="S52" t="str">
        <f>IFERROR(CHAR(HEX2DEC(Table1[[#This Row],[D7]])),"…")</f>
        <v>…</v>
      </c>
      <c r="T52" t="str">
        <f>IFERROR(CHAR(HEX2DEC(Table1[[#This Row],[D8]])),"…")</f>
        <v>…</v>
      </c>
    </row>
    <row r="53" spans="1:20" x14ac:dyDescent="0.25">
      <c r="A53">
        <v>54.03</v>
      </c>
      <c r="B53">
        <v>400</v>
      </c>
      <c r="C53">
        <v>8</v>
      </c>
      <c r="D53">
        <v>0</v>
      </c>
      <c r="E53">
        <v>0</v>
      </c>
      <c r="F53">
        <v>0</v>
      </c>
      <c r="G53">
        <v>10</v>
      </c>
      <c r="H53">
        <v>39</v>
      </c>
      <c r="I53">
        <v>0</v>
      </c>
      <c r="J53">
        <v>0</v>
      </c>
      <c r="K53">
        <v>0</v>
      </c>
      <c r="M53" t="str">
        <f>IFERROR(CHAR(HEX2DEC(Table2[[#This Row],[D1]])),"…")</f>
        <v>…</v>
      </c>
      <c r="N53" t="str">
        <f>IFERROR(CHAR(HEX2DEC(Table1[[#This Row],[D2]])),"…")</f>
        <v>…</v>
      </c>
      <c r="O53" t="str">
        <f>IFERROR(CHAR(HEX2DEC(Table1[[#This Row],[D3]])),"…")</f>
        <v>_x0008_</v>
      </c>
      <c r="P53" t="str">
        <f>IFERROR(CHAR(HEX2DEC(Table1[[#This Row],[D4]])),"…")</f>
        <v>…</v>
      </c>
      <c r="Q53" t="str">
        <f>IFERROR(CHAR(HEX2DEC(Table1[[#This Row],[D5]])),"…")</f>
        <v>3</v>
      </c>
      <c r="R53" t="str">
        <f>IFERROR(CHAR(HEX2DEC(Table1[[#This Row],[D6]])),"…")</f>
        <v>…</v>
      </c>
      <c r="S53" t="str">
        <f>IFERROR(CHAR(HEX2DEC(Table1[[#This Row],[D7]])),"…")</f>
        <v>…</v>
      </c>
      <c r="T53" t="str">
        <f>IFERROR(CHAR(HEX2DEC(Table1[[#This Row],[D8]])),"…")</f>
        <v>…</v>
      </c>
    </row>
    <row r="54" spans="1:20" x14ac:dyDescent="0.25">
      <c r="A54">
        <v>54.082999999999998</v>
      </c>
      <c r="B54">
        <v>401</v>
      </c>
      <c r="C54">
        <v>8</v>
      </c>
      <c r="D54" t="s">
        <v>28</v>
      </c>
      <c r="E54" t="s">
        <v>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tr">
        <f>IFERROR(CHAR(HEX2DEC(Table2[[#This Row],[D1]])),"…")</f>
        <v>š</v>
      </c>
      <c r="N54" t="str">
        <f>IFERROR(CHAR(HEX2DEC(Table1[[#This Row],[D2]])),"…")</f>
        <v>Ï</v>
      </c>
      <c r="O54" t="str">
        <f>IFERROR(CHAR(HEX2DEC(Table1[[#This Row],[D3]])),"…")</f>
        <v>…</v>
      </c>
      <c r="P54" t="str">
        <f>IFERROR(CHAR(HEX2DEC(Table1[[#This Row],[D4]])),"…")</f>
        <v>…</v>
      </c>
      <c r="Q54" t="str">
        <f>IFERROR(CHAR(HEX2DEC(Table1[[#This Row],[D5]])),"…")</f>
        <v>…</v>
      </c>
      <c r="R54" t="str">
        <f>IFERROR(CHAR(HEX2DEC(Table1[[#This Row],[D6]])),"…")</f>
        <v>…</v>
      </c>
      <c r="S54" t="str">
        <f>IFERROR(CHAR(HEX2DEC(Table1[[#This Row],[D7]])),"…")</f>
        <v>…</v>
      </c>
      <c r="T54" t="str">
        <f>IFERROR(CHAR(HEX2DEC(Table1[[#This Row],[D8]])),"…")</f>
        <v>…</v>
      </c>
    </row>
    <row r="55" spans="1:20" x14ac:dyDescent="0.25">
      <c r="A55">
        <v>54.137</v>
      </c>
      <c r="B55">
        <v>400</v>
      </c>
      <c r="C55">
        <v>8</v>
      </c>
      <c r="D55">
        <v>0</v>
      </c>
      <c r="E55">
        <v>0</v>
      </c>
      <c r="F55">
        <v>0</v>
      </c>
      <c r="G55">
        <v>10</v>
      </c>
      <c r="H55">
        <v>39</v>
      </c>
      <c r="I55">
        <v>0</v>
      </c>
      <c r="J55">
        <v>0</v>
      </c>
      <c r="K55">
        <v>0</v>
      </c>
      <c r="M55" t="str">
        <f>IFERROR(CHAR(HEX2DEC(Table2[[#This Row],[D1]])),"…")</f>
        <v>…</v>
      </c>
      <c r="N55" t="str">
        <f>IFERROR(CHAR(HEX2DEC(Table1[[#This Row],[D2]])),"…")</f>
        <v>…</v>
      </c>
      <c r="O55" t="str">
        <f>IFERROR(CHAR(HEX2DEC(Table1[[#This Row],[D3]])),"…")</f>
        <v>_x0008_</v>
      </c>
      <c r="P55" t="str">
        <f>IFERROR(CHAR(HEX2DEC(Table1[[#This Row],[D4]])),"…")</f>
        <v>…</v>
      </c>
      <c r="Q55" t="str">
        <f>IFERROR(CHAR(HEX2DEC(Table1[[#This Row],[D5]])),"…")</f>
        <v>3</v>
      </c>
      <c r="R55" t="str">
        <f>IFERROR(CHAR(HEX2DEC(Table1[[#This Row],[D6]])),"…")</f>
        <v>…</v>
      </c>
      <c r="S55" t="str">
        <f>IFERROR(CHAR(HEX2DEC(Table1[[#This Row],[D7]])),"…")</f>
        <v>…</v>
      </c>
      <c r="T55" t="str">
        <f>IFERROR(CHAR(HEX2DEC(Table1[[#This Row],[D8]])),"…")</f>
        <v>…</v>
      </c>
    </row>
    <row r="56" spans="1:20" x14ac:dyDescent="0.25">
      <c r="A56">
        <v>54.19</v>
      </c>
      <c r="B56">
        <v>401</v>
      </c>
      <c r="C56">
        <v>8</v>
      </c>
      <c r="D56" t="s">
        <v>28</v>
      </c>
      <c r="E56" t="s">
        <v>23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 t="str">
        <f>IFERROR(CHAR(HEX2DEC(Table2[[#This Row],[D1]])),"…")</f>
        <v>š</v>
      </c>
      <c r="N56" t="str">
        <f>IFERROR(CHAR(HEX2DEC(Table1[[#This Row],[D2]])),"…")</f>
        <v>Ï</v>
      </c>
      <c r="O56" t="str">
        <f>IFERROR(CHAR(HEX2DEC(Table1[[#This Row],[D3]])),"…")</f>
        <v>…</v>
      </c>
      <c r="P56" t="str">
        <f>IFERROR(CHAR(HEX2DEC(Table1[[#This Row],[D4]])),"…")</f>
        <v>…</v>
      </c>
      <c r="Q56" t="str">
        <f>IFERROR(CHAR(HEX2DEC(Table1[[#This Row],[D5]])),"…")</f>
        <v>…</v>
      </c>
      <c r="R56" t="str">
        <f>IFERROR(CHAR(HEX2DEC(Table1[[#This Row],[D6]])),"…")</f>
        <v>…</v>
      </c>
      <c r="S56" t="str">
        <f>IFERROR(CHAR(HEX2DEC(Table1[[#This Row],[D7]])),"…")</f>
        <v>…</v>
      </c>
      <c r="T56" t="str">
        <f>IFERROR(CHAR(HEX2DEC(Table1[[#This Row],[D8]])),"…")</f>
        <v>…</v>
      </c>
    </row>
    <row r="57" spans="1:20" x14ac:dyDescent="0.25">
      <c r="A57">
        <v>54.243000000000002</v>
      </c>
      <c r="B57">
        <v>400</v>
      </c>
      <c r="C57">
        <v>8</v>
      </c>
      <c r="D57">
        <v>0</v>
      </c>
      <c r="E57">
        <v>0</v>
      </c>
      <c r="F57">
        <v>0</v>
      </c>
      <c r="G57">
        <v>10</v>
      </c>
      <c r="H57">
        <v>39</v>
      </c>
      <c r="I57">
        <v>0</v>
      </c>
      <c r="J57">
        <v>0</v>
      </c>
      <c r="K57">
        <v>0</v>
      </c>
      <c r="M57" t="str">
        <f>IFERROR(CHAR(HEX2DEC(Table2[[#This Row],[D1]])),"…")</f>
        <v>…</v>
      </c>
      <c r="N57" t="str">
        <f>IFERROR(CHAR(HEX2DEC(Table1[[#This Row],[D2]])),"…")</f>
        <v>…</v>
      </c>
      <c r="O57" t="str">
        <f>IFERROR(CHAR(HEX2DEC(Table1[[#This Row],[D3]])),"…")</f>
        <v>_x0008_</v>
      </c>
      <c r="P57" t="str">
        <f>IFERROR(CHAR(HEX2DEC(Table1[[#This Row],[D4]])),"…")</f>
        <v>…</v>
      </c>
      <c r="Q57" t="str">
        <f>IFERROR(CHAR(HEX2DEC(Table1[[#This Row],[D5]])),"…")</f>
        <v>3</v>
      </c>
      <c r="R57" t="str">
        <f>IFERROR(CHAR(HEX2DEC(Table1[[#This Row],[D6]])),"…")</f>
        <v>…</v>
      </c>
      <c r="S57" t="str">
        <f>IFERROR(CHAR(HEX2DEC(Table1[[#This Row],[D7]])),"…")</f>
        <v>…</v>
      </c>
      <c r="T57" t="str">
        <f>IFERROR(CHAR(HEX2DEC(Table1[[#This Row],[D8]])),"…")</f>
        <v>…</v>
      </c>
    </row>
    <row r="58" spans="1:20" x14ac:dyDescent="0.25">
      <c r="A58">
        <v>54.295999999999999</v>
      </c>
      <c r="B58">
        <v>401</v>
      </c>
      <c r="C58">
        <v>8</v>
      </c>
      <c r="D58" t="s">
        <v>28</v>
      </c>
      <c r="E58" t="s">
        <v>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 t="str">
        <f>IFERROR(CHAR(HEX2DEC(Table2[[#This Row],[D1]])),"…")</f>
        <v>š</v>
      </c>
      <c r="N58" t="str">
        <f>IFERROR(CHAR(HEX2DEC(Table1[[#This Row],[D2]])),"…")</f>
        <v>Ï</v>
      </c>
      <c r="O58" t="str">
        <f>IFERROR(CHAR(HEX2DEC(Table1[[#This Row],[D3]])),"…")</f>
        <v>…</v>
      </c>
      <c r="P58" t="str">
        <f>IFERROR(CHAR(HEX2DEC(Table1[[#This Row],[D4]])),"…")</f>
        <v>…</v>
      </c>
      <c r="Q58" t="str">
        <f>IFERROR(CHAR(HEX2DEC(Table1[[#This Row],[D5]])),"…")</f>
        <v>…</v>
      </c>
      <c r="R58" t="str">
        <f>IFERROR(CHAR(HEX2DEC(Table1[[#This Row],[D6]])),"…")</f>
        <v>…</v>
      </c>
      <c r="S58" t="str">
        <f>IFERROR(CHAR(HEX2DEC(Table1[[#This Row],[D7]])),"…")</f>
        <v>…</v>
      </c>
      <c r="T58" t="str">
        <f>IFERROR(CHAR(HEX2DEC(Table1[[#This Row],[D8]])),"…")</f>
        <v>…</v>
      </c>
    </row>
    <row r="59" spans="1:20" x14ac:dyDescent="0.25">
      <c r="A59">
        <v>54.348999999999997</v>
      </c>
      <c r="B59">
        <v>400</v>
      </c>
      <c r="C59">
        <v>8</v>
      </c>
      <c r="D59">
        <v>0</v>
      </c>
      <c r="E59">
        <v>0</v>
      </c>
      <c r="F59">
        <v>0</v>
      </c>
      <c r="G59">
        <v>10</v>
      </c>
      <c r="H59">
        <v>39</v>
      </c>
      <c r="I59">
        <v>0</v>
      </c>
      <c r="J59">
        <v>0</v>
      </c>
      <c r="K59">
        <v>0</v>
      </c>
      <c r="M59" t="str">
        <f>IFERROR(CHAR(HEX2DEC(Table2[[#This Row],[D1]])),"…")</f>
        <v>…</v>
      </c>
      <c r="N59" t="str">
        <f>IFERROR(CHAR(HEX2DEC(Table1[[#This Row],[D2]])),"…")</f>
        <v>…</v>
      </c>
      <c r="O59" t="str">
        <f>IFERROR(CHAR(HEX2DEC(Table1[[#This Row],[D3]])),"…")</f>
        <v>_x0008_</v>
      </c>
      <c r="P59" t="str">
        <f>IFERROR(CHAR(HEX2DEC(Table1[[#This Row],[D4]])),"…")</f>
        <v>…</v>
      </c>
      <c r="Q59" t="str">
        <f>IFERROR(CHAR(HEX2DEC(Table1[[#This Row],[D5]])),"…")</f>
        <v>3</v>
      </c>
      <c r="R59" t="str">
        <f>IFERROR(CHAR(HEX2DEC(Table1[[#This Row],[D6]])),"…")</f>
        <v>…</v>
      </c>
      <c r="S59" t="str">
        <f>IFERROR(CHAR(HEX2DEC(Table1[[#This Row],[D7]])),"…")</f>
        <v>…</v>
      </c>
      <c r="T59" t="str">
        <f>IFERROR(CHAR(HEX2DEC(Table1[[#This Row],[D8]])),"…")</f>
        <v>…</v>
      </c>
    </row>
    <row r="60" spans="1:20" x14ac:dyDescent="0.25">
      <c r="A60">
        <v>54.402000000000001</v>
      </c>
      <c r="B60">
        <v>401</v>
      </c>
      <c r="C60">
        <v>8</v>
      </c>
      <c r="D60" t="s">
        <v>28</v>
      </c>
      <c r="E60" t="s">
        <v>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tr">
        <f>IFERROR(CHAR(HEX2DEC(Table2[[#This Row],[D1]])),"…")</f>
        <v>š</v>
      </c>
      <c r="N60" t="str">
        <f>IFERROR(CHAR(HEX2DEC(Table1[[#This Row],[D2]])),"…")</f>
        <v>Ï</v>
      </c>
      <c r="O60" t="str">
        <f>IFERROR(CHAR(HEX2DEC(Table1[[#This Row],[D3]])),"…")</f>
        <v>…</v>
      </c>
      <c r="P60" t="str">
        <f>IFERROR(CHAR(HEX2DEC(Table1[[#This Row],[D4]])),"…")</f>
        <v>…</v>
      </c>
      <c r="Q60" t="str">
        <f>IFERROR(CHAR(HEX2DEC(Table1[[#This Row],[D5]])),"…")</f>
        <v>…</v>
      </c>
      <c r="R60" t="str">
        <f>IFERROR(CHAR(HEX2DEC(Table1[[#This Row],[D6]])),"…")</f>
        <v>…</v>
      </c>
      <c r="S60" t="str">
        <f>IFERROR(CHAR(HEX2DEC(Table1[[#This Row],[D7]])),"…")</f>
        <v>…</v>
      </c>
      <c r="T60" t="str">
        <f>IFERROR(CHAR(HEX2DEC(Table1[[#This Row],[D8]])),"…")</f>
        <v>…</v>
      </c>
    </row>
    <row r="61" spans="1:20" x14ac:dyDescent="0.25">
      <c r="A61">
        <v>54.454999999999998</v>
      </c>
      <c r="B61">
        <v>400</v>
      </c>
      <c r="C61">
        <v>8</v>
      </c>
      <c r="D61">
        <v>0</v>
      </c>
      <c r="E61">
        <v>0</v>
      </c>
      <c r="F61">
        <v>0</v>
      </c>
      <c r="G61">
        <v>10</v>
      </c>
      <c r="H61">
        <v>39</v>
      </c>
      <c r="I61">
        <v>0</v>
      </c>
      <c r="J61">
        <v>0</v>
      </c>
      <c r="K61">
        <v>0</v>
      </c>
      <c r="M61" t="str">
        <f>IFERROR(CHAR(HEX2DEC(Table2[[#This Row],[D1]])),"…")</f>
        <v>…</v>
      </c>
      <c r="N61" t="str">
        <f>IFERROR(CHAR(HEX2DEC(Table1[[#This Row],[D2]])),"…")</f>
        <v>…</v>
      </c>
      <c r="O61" t="str">
        <f>IFERROR(CHAR(HEX2DEC(Table1[[#This Row],[D3]])),"…")</f>
        <v>_x0008_</v>
      </c>
      <c r="P61" t="str">
        <f>IFERROR(CHAR(HEX2DEC(Table1[[#This Row],[D4]])),"…")</f>
        <v>…</v>
      </c>
      <c r="Q61" t="str">
        <f>IFERROR(CHAR(HEX2DEC(Table1[[#This Row],[D5]])),"…")</f>
        <v>3</v>
      </c>
      <c r="R61" t="str">
        <f>IFERROR(CHAR(HEX2DEC(Table1[[#This Row],[D6]])),"…")</f>
        <v>…</v>
      </c>
      <c r="S61" t="str">
        <f>IFERROR(CHAR(HEX2DEC(Table1[[#This Row],[D7]])),"…")</f>
        <v>…</v>
      </c>
      <c r="T61" t="str">
        <f>IFERROR(CHAR(HEX2DEC(Table1[[#This Row],[D8]])),"…")</f>
        <v>…</v>
      </c>
    </row>
    <row r="62" spans="1:20" x14ac:dyDescent="0.25">
      <c r="A62">
        <v>54.508000000000003</v>
      </c>
      <c r="B62">
        <v>401</v>
      </c>
      <c r="C62">
        <v>8</v>
      </c>
      <c r="D62" t="s">
        <v>28</v>
      </c>
      <c r="E62" t="s">
        <v>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tr">
        <f>IFERROR(CHAR(HEX2DEC(Table2[[#This Row],[D1]])),"…")</f>
        <v>š</v>
      </c>
      <c r="N62" t="str">
        <f>IFERROR(CHAR(HEX2DEC(Table1[[#This Row],[D2]])),"…")</f>
        <v>Ï</v>
      </c>
      <c r="O62" t="str">
        <f>IFERROR(CHAR(HEX2DEC(Table1[[#This Row],[D3]])),"…")</f>
        <v>…</v>
      </c>
      <c r="P62" t="str">
        <f>IFERROR(CHAR(HEX2DEC(Table1[[#This Row],[D4]])),"…")</f>
        <v>…</v>
      </c>
      <c r="Q62" t="str">
        <f>IFERROR(CHAR(HEX2DEC(Table1[[#This Row],[D5]])),"…")</f>
        <v>…</v>
      </c>
      <c r="R62" t="str">
        <f>IFERROR(CHAR(HEX2DEC(Table1[[#This Row],[D6]])),"…")</f>
        <v>…</v>
      </c>
      <c r="S62" t="str">
        <f>IFERROR(CHAR(HEX2DEC(Table1[[#This Row],[D7]])),"…")</f>
        <v>…</v>
      </c>
      <c r="T62" t="str">
        <f>IFERROR(CHAR(HEX2DEC(Table1[[#This Row],[D8]])),"…")</f>
        <v>…</v>
      </c>
    </row>
    <row r="63" spans="1:20" x14ac:dyDescent="0.25">
      <c r="A63">
        <v>54.511000000000003</v>
      </c>
      <c r="B63">
        <v>402</v>
      </c>
      <c r="C63">
        <v>8</v>
      </c>
      <c r="D63">
        <v>64</v>
      </c>
      <c r="E63">
        <v>0</v>
      </c>
      <c r="F63">
        <v>0</v>
      </c>
      <c r="G63">
        <v>0</v>
      </c>
      <c r="H63">
        <v>13</v>
      </c>
      <c r="I63">
        <v>61</v>
      </c>
      <c r="J63">
        <v>10</v>
      </c>
      <c r="K63">
        <v>0</v>
      </c>
      <c r="M63" t="str">
        <f>IFERROR(CHAR(HEX2DEC(Table2[[#This Row],[D1]])),"…")</f>
        <v>d</v>
      </c>
      <c r="N63" t="str">
        <f>IFERROR(CHAR(HEX2DEC(Table1[[#This Row],[D2]])),"…")</f>
        <v>…</v>
      </c>
      <c r="O63" t="str">
        <f>IFERROR(CHAR(HEX2DEC(Table1[[#This Row],[D3]])),"…")</f>
        <v>…</v>
      </c>
      <c r="P63" t="str">
        <f>IFERROR(CHAR(HEX2DEC(Table1[[#This Row],[D4]])),"…")</f>
        <v>…</v>
      </c>
      <c r="Q63" t="str">
        <f>IFERROR(CHAR(HEX2DEC(Table1[[#This Row],[D5]])),"…")</f>
        <v>¢</v>
      </c>
      <c r="R63" t="str">
        <f>IFERROR(CHAR(HEX2DEC(Table1[[#This Row],[D6]])),"…")</f>
        <v>h</v>
      </c>
      <c r="S63" t="str">
        <f>IFERROR(CHAR(HEX2DEC(Table1[[#This Row],[D7]])),"…")</f>
        <v>_x000E_</v>
      </c>
      <c r="T63" t="str">
        <f>IFERROR(CHAR(HEX2DEC(Table1[[#This Row],[D8]])),"…")</f>
        <v>…</v>
      </c>
    </row>
    <row r="64" spans="1:20" x14ac:dyDescent="0.25">
      <c r="A64">
        <v>54.512999999999998</v>
      </c>
      <c r="B64">
        <v>403</v>
      </c>
      <c r="C64">
        <v>8</v>
      </c>
      <c r="D64">
        <v>64</v>
      </c>
      <c r="E64">
        <v>0</v>
      </c>
      <c r="F64">
        <v>0</v>
      </c>
      <c r="G64">
        <v>0</v>
      </c>
      <c r="H64">
        <v>13</v>
      </c>
      <c r="I64">
        <v>61</v>
      </c>
      <c r="J64">
        <v>10</v>
      </c>
      <c r="K64">
        <v>0</v>
      </c>
      <c r="M64" t="str">
        <f>IFERROR(CHAR(HEX2DEC(Table2[[#This Row],[D1]])),"…")</f>
        <v>d</v>
      </c>
      <c r="N64" t="str">
        <f>IFERROR(CHAR(HEX2DEC(Table1[[#This Row],[D2]])),"…")</f>
        <v>…</v>
      </c>
      <c r="O64" t="str">
        <f>IFERROR(CHAR(HEX2DEC(Table1[[#This Row],[D3]])),"…")</f>
        <v>…</v>
      </c>
      <c r="P64" t="str">
        <f>IFERROR(CHAR(HEX2DEC(Table1[[#This Row],[D4]])),"…")</f>
        <v>…</v>
      </c>
      <c r="Q64" t="str">
        <f>IFERROR(CHAR(HEX2DEC(Table1[[#This Row],[D5]])),"…")</f>
        <v>ô</v>
      </c>
      <c r="R64" t="str">
        <f>IFERROR(CHAR(HEX2DEC(Table1[[#This Row],[D6]])),"…")</f>
        <v>_x001F_</v>
      </c>
      <c r="S64" t="str">
        <f>IFERROR(CHAR(HEX2DEC(Table1[[#This Row],[D7]])),"…")</f>
        <v>_x0010_</v>
      </c>
      <c r="T64" t="str">
        <f>IFERROR(CHAR(HEX2DEC(Table1[[#This Row],[D8]])),"…")</f>
        <v>…</v>
      </c>
    </row>
    <row r="65" spans="1:20" x14ac:dyDescent="0.25">
      <c r="A65">
        <v>54.515999999999998</v>
      </c>
      <c r="B65">
        <v>404</v>
      </c>
      <c r="C65">
        <v>8</v>
      </c>
      <c r="D65">
        <v>0</v>
      </c>
      <c r="E65">
        <v>5</v>
      </c>
      <c r="F65" t="s">
        <v>29</v>
      </c>
      <c r="G65">
        <v>0</v>
      </c>
      <c r="H65" t="s">
        <v>2</v>
      </c>
      <c r="I65" t="s">
        <v>2</v>
      </c>
      <c r="J65" t="s">
        <v>2</v>
      </c>
      <c r="K65" t="s">
        <v>2</v>
      </c>
      <c r="M65" t="str">
        <f>IFERROR(CHAR(HEX2DEC(Table2[[#This Row],[D1]])),"…")</f>
        <v>…</v>
      </c>
      <c r="N65" t="str">
        <f>IFERROR(CHAR(HEX2DEC(Table1[[#This Row],[D2]])),"…")</f>
        <v>f</v>
      </c>
      <c r="O65" t="str">
        <f>IFERROR(CHAR(HEX2DEC(Table1[[#This Row],[D3]])),"…")</f>
        <v>Æ</v>
      </c>
      <c r="P65" t="str">
        <f>IFERROR(CHAR(HEX2DEC(Table1[[#This Row],[D4]])),"…")</f>
        <v>…</v>
      </c>
      <c r="Q65" t="str">
        <f>IFERROR(CHAR(HEX2DEC(Table1[[#This Row],[D5]])),"…")</f>
        <v>ÿ</v>
      </c>
      <c r="R65" t="str">
        <f>IFERROR(CHAR(HEX2DEC(Table1[[#This Row],[D6]])),"…")</f>
        <v>ÿ</v>
      </c>
      <c r="S65" t="str">
        <f>IFERROR(CHAR(HEX2DEC(Table1[[#This Row],[D7]])),"…")</f>
        <v>ÿ</v>
      </c>
      <c r="T65" t="str">
        <f>IFERROR(CHAR(HEX2DEC(Table1[[#This Row],[D8]])),"…")</f>
        <v>ÿ</v>
      </c>
    </row>
    <row r="66" spans="1:20" x14ac:dyDescent="0.25">
      <c r="A66">
        <v>54.561999999999998</v>
      </c>
      <c r="B66">
        <v>400</v>
      </c>
      <c r="C66">
        <v>8</v>
      </c>
      <c r="D66">
        <v>0</v>
      </c>
      <c r="E66">
        <v>0</v>
      </c>
      <c r="F66">
        <v>0</v>
      </c>
      <c r="G66">
        <v>10</v>
      </c>
      <c r="H66">
        <v>39</v>
      </c>
      <c r="I66">
        <v>0</v>
      </c>
      <c r="J66">
        <v>0</v>
      </c>
      <c r="K66">
        <v>0</v>
      </c>
      <c r="M66" t="str">
        <f>IFERROR(CHAR(HEX2DEC(Table2[[#This Row],[D1]])),"…")</f>
        <v>…</v>
      </c>
      <c r="N66" t="str">
        <f>IFERROR(CHAR(HEX2DEC(Table1[[#This Row],[D2]])),"…")</f>
        <v>…</v>
      </c>
      <c r="O66" t="str">
        <f>IFERROR(CHAR(HEX2DEC(Table1[[#This Row],[D3]])),"…")</f>
        <v>_x0008_</v>
      </c>
      <c r="P66" t="str">
        <f>IFERROR(CHAR(HEX2DEC(Table1[[#This Row],[D4]])),"…")</f>
        <v>…</v>
      </c>
      <c r="Q66" t="str">
        <f>IFERROR(CHAR(HEX2DEC(Table1[[#This Row],[D5]])),"…")</f>
        <v>3</v>
      </c>
      <c r="R66" t="str">
        <f>IFERROR(CHAR(HEX2DEC(Table1[[#This Row],[D6]])),"…")</f>
        <v>…</v>
      </c>
      <c r="S66" t="str">
        <f>IFERROR(CHAR(HEX2DEC(Table1[[#This Row],[D7]])),"…")</f>
        <v>…</v>
      </c>
      <c r="T66" t="str">
        <f>IFERROR(CHAR(HEX2DEC(Table1[[#This Row],[D8]])),"…")</f>
        <v>…</v>
      </c>
    </row>
    <row r="67" spans="1:20" x14ac:dyDescent="0.25">
      <c r="A67">
        <v>54.615000000000002</v>
      </c>
      <c r="B67">
        <v>401</v>
      </c>
      <c r="C67">
        <v>8</v>
      </c>
      <c r="D67" t="s">
        <v>28</v>
      </c>
      <c r="E67" t="s">
        <v>23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 t="str">
        <f>IFERROR(CHAR(HEX2DEC(Table2[[#This Row],[D1]])),"…")</f>
        <v>š</v>
      </c>
      <c r="N67" t="str">
        <f>IFERROR(CHAR(HEX2DEC(Table1[[#This Row],[D2]])),"…")</f>
        <v>Ï</v>
      </c>
      <c r="O67" t="str">
        <f>IFERROR(CHAR(HEX2DEC(Table1[[#This Row],[D3]])),"…")</f>
        <v>…</v>
      </c>
      <c r="P67" t="str">
        <f>IFERROR(CHAR(HEX2DEC(Table1[[#This Row],[D4]])),"…")</f>
        <v>…</v>
      </c>
      <c r="Q67" t="str">
        <f>IFERROR(CHAR(HEX2DEC(Table1[[#This Row],[D5]])),"…")</f>
        <v>…</v>
      </c>
      <c r="R67" t="str">
        <f>IFERROR(CHAR(HEX2DEC(Table1[[#This Row],[D6]])),"…")</f>
        <v>…</v>
      </c>
      <c r="S67" t="str">
        <f>IFERROR(CHAR(HEX2DEC(Table1[[#This Row],[D7]])),"…")</f>
        <v>…</v>
      </c>
      <c r="T67" t="str">
        <f>IFERROR(CHAR(HEX2DEC(Table1[[#This Row],[D8]])),"…")</f>
        <v>…</v>
      </c>
    </row>
    <row r="68" spans="1:20" x14ac:dyDescent="0.25">
      <c r="A68">
        <v>54.667999999999999</v>
      </c>
      <c r="B68">
        <v>400</v>
      </c>
      <c r="C68">
        <v>8</v>
      </c>
      <c r="D68">
        <v>0</v>
      </c>
      <c r="E68">
        <v>0</v>
      </c>
      <c r="F68">
        <v>0</v>
      </c>
      <c r="G68">
        <v>10</v>
      </c>
      <c r="H68">
        <v>39</v>
      </c>
      <c r="I68">
        <v>0</v>
      </c>
      <c r="J68">
        <v>0</v>
      </c>
      <c r="K68">
        <v>0</v>
      </c>
      <c r="M68" t="str">
        <f>IFERROR(CHAR(HEX2DEC(Table2[[#This Row],[D1]])),"…")</f>
        <v>…</v>
      </c>
      <c r="N68" t="str">
        <f>IFERROR(CHAR(HEX2DEC(Table1[[#This Row],[D2]])),"…")</f>
        <v>…</v>
      </c>
      <c r="O68" t="str">
        <f>IFERROR(CHAR(HEX2DEC(Table1[[#This Row],[D3]])),"…")</f>
        <v>_x0008_</v>
      </c>
      <c r="P68" t="str">
        <f>IFERROR(CHAR(HEX2DEC(Table1[[#This Row],[D4]])),"…")</f>
        <v>…</v>
      </c>
      <c r="Q68" t="str">
        <f>IFERROR(CHAR(HEX2DEC(Table1[[#This Row],[D5]])),"…")</f>
        <v>3</v>
      </c>
      <c r="R68" t="str">
        <f>IFERROR(CHAR(HEX2DEC(Table1[[#This Row],[D6]])),"…")</f>
        <v>…</v>
      </c>
      <c r="S68" t="str">
        <f>IFERROR(CHAR(HEX2DEC(Table1[[#This Row],[D7]])),"…")</f>
        <v>…</v>
      </c>
      <c r="T68" t="str">
        <f>IFERROR(CHAR(HEX2DEC(Table1[[#This Row],[D8]])),"…")</f>
        <v>…</v>
      </c>
    </row>
    <row r="69" spans="1:20" x14ac:dyDescent="0.25">
      <c r="A69">
        <v>54.72</v>
      </c>
      <c r="B69">
        <v>401</v>
      </c>
      <c r="C69">
        <v>8</v>
      </c>
      <c r="D69" t="s">
        <v>28</v>
      </c>
      <c r="E69" t="s">
        <v>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 t="str">
        <f>IFERROR(CHAR(HEX2DEC(Table2[[#This Row],[D1]])),"…")</f>
        <v>š</v>
      </c>
      <c r="N69" t="str">
        <f>IFERROR(CHAR(HEX2DEC(Table1[[#This Row],[D2]])),"…")</f>
        <v>Ï</v>
      </c>
      <c r="O69" t="str">
        <f>IFERROR(CHAR(HEX2DEC(Table1[[#This Row],[D3]])),"…")</f>
        <v>…</v>
      </c>
      <c r="P69" t="str">
        <f>IFERROR(CHAR(HEX2DEC(Table1[[#This Row],[D4]])),"…")</f>
        <v>…</v>
      </c>
      <c r="Q69" t="str">
        <f>IFERROR(CHAR(HEX2DEC(Table1[[#This Row],[D5]])),"…")</f>
        <v>…</v>
      </c>
      <c r="R69" t="str">
        <f>IFERROR(CHAR(HEX2DEC(Table1[[#This Row],[D6]])),"…")</f>
        <v>…</v>
      </c>
      <c r="S69" t="str">
        <f>IFERROR(CHAR(HEX2DEC(Table1[[#This Row],[D7]])),"…")</f>
        <v>…</v>
      </c>
      <c r="T69" t="str">
        <f>IFERROR(CHAR(HEX2DEC(Table1[[#This Row],[D8]])),"…")</f>
        <v>…</v>
      </c>
    </row>
    <row r="70" spans="1:20" x14ac:dyDescent="0.25">
      <c r="A70">
        <v>54.774000000000001</v>
      </c>
      <c r="B70">
        <v>400</v>
      </c>
      <c r="C70">
        <v>8</v>
      </c>
      <c r="D70">
        <v>0</v>
      </c>
      <c r="E70">
        <v>0</v>
      </c>
      <c r="F70">
        <v>0</v>
      </c>
      <c r="G70">
        <v>10</v>
      </c>
      <c r="H70">
        <v>39</v>
      </c>
      <c r="I70">
        <v>0</v>
      </c>
      <c r="J70">
        <v>0</v>
      </c>
      <c r="K70">
        <v>0</v>
      </c>
      <c r="M70" t="str">
        <f>IFERROR(CHAR(HEX2DEC(Table2[[#This Row],[D1]])),"…")</f>
        <v>…</v>
      </c>
      <c r="N70" t="str">
        <f>IFERROR(CHAR(HEX2DEC(Table1[[#This Row],[D2]])),"…")</f>
        <v>…</v>
      </c>
      <c r="O70" t="str">
        <f>IFERROR(CHAR(HEX2DEC(Table1[[#This Row],[D3]])),"…")</f>
        <v>_x0008_</v>
      </c>
      <c r="P70" t="str">
        <f>IFERROR(CHAR(HEX2DEC(Table1[[#This Row],[D4]])),"…")</f>
        <v>…</v>
      </c>
      <c r="Q70" t="str">
        <f>IFERROR(CHAR(HEX2DEC(Table1[[#This Row],[D5]])),"…")</f>
        <v>3</v>
      </c>
      <c r="R70" t="str">
        <f>IFERROR(CHAR(HEX2DEC(Table1[[#This Row],[D6]])),"…")</f>
        <v>…</v>
      </c>
      <c r="S70" t="str">
        <f>IFERROR(CHAR(HEX2DEC(Table1[[#This Row],[D7]])),"…")</f>
        <v>…</v>
      </c>
      <c r="T70" t="str">
        <f>IFERROR(CHAR(HEX2DEC(Table1[[#This Row],[D8]])),"…")</f>
        <v>…</v>
      </c>
    </row>
    <row r="71" spans="1:20" x14ac:dyDescent="0.25">
      <c r="A71">
        <v>54.826999999999998</v>
      </c>
      <c r="B71">
        <v>401</v>
      </c>
      <c r="C71">
        <v>8</v>
      </c>
      <c r="D71" t="s">
        <v>28</v>
      </c>
      <c r="E71" t="s">
        <v>23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tr">
        <f>IFERROR(CHAR(HEX2DEC(Table2[[#This Row],[D1]])),"…")</f>
        <v>š</v>
      </c>
      <c r="N71" t="str">
        <f>IFERROR(CHAR(HEX2DEC(Table1[[#This Row],[D2]])),"…")</f>
        <v>Ï</v>
      </c>
      <c r="O71" t="str">
        <f>IFERROR(CHAR(HEX2DEC(Table1[[#This Row],[D3]])),"…")</f>
        <v>…</v>
      </c>
      <c r="P71" t="str">
        <f>IFERROR(CHAR(HEX2DEC(Table1[[#This Row],[D4]])),"…")</f>
        <v>…</v>
      </c>
      <c r="Q71" t="str">
        <f>IFERROR(CHAR(HEX2DEC(Table1[[#This Row],[D5]])),"…")</f>
        <v>…</v>
      </c>
      <c r="R71" t="str">
        <f>IFERROR(CHAR(HEX2DEC(Table1[[#This Row],[D6]])),"…")</f>
        <v>…</v>
      </c>
      <c r="S71" t="str">
        <f>IFERROR(CHAR(HEX2DEC(Table1[[#This Row],[D7]])),"…")</f>
        <v>…</v>
      </c>
      <c r="T71" t="str">
        <f>IFERROR(CHAR(HEX2DEC(Table1[[#This Row],[D8]])),"…")</f>
        <v>…</v>
      </c>
    </row>
    <row r="72" spans="1:20" x14ac:dyDescent="0.25">
      <c r="A72">
        <v>54.88</v>
      </c>
      <c r="B72">
        <v>400</v>
      </c>
      <c r="C72">
        <v>8</v>
      </c>
      <c r="D72">
        <v>0</v>
      </c>
      <c r="E72">
        <v>0</v>
      </c>
      <c r="F72">
        <v>0</v>
      </c>
      <c r="G72">
        <v>10</v>
      </c>
      <c r="H72">
        <v>39</v>
      </c>
      <c r="I72">
        <v>0</v>
      </c>
      <c r="J72">
        <v>0</v>
      </c>
      <c r="K72">
        <v>0</v>
      </c>
      <c r="M72" t="str">
        <f>IFERROR(CHAR(HEX2DEC(Table2[[#This Row],[D1]])),"…")</f>
        <v>…</v>
      </c>
      <c r="N72" t="str">
        <f>IFERROR(CHAR(HEX2DEC(Table1[[#This Row],[D2]])),"…")</f>
        <v>…</v>
      </c>
      <c r="O72" t="str">
        <f>IFERROR(CHAR(HEX2DEC(Table1[[#This Row],[D3]])),"…")</f>
        <v>_x0008_</v>
      </c>
      <c r="P72" t="str">
        <f>IFERROR(CHAR(HEX2DEC(Table1[[#This Row],[D4]])),"…")</f>
        <v>…</v>
      </c>
      <c r="Q72" t="str">
        <f>IFERROR(CHAR(HEX2DEC(Table1[[#This Row],[D5]])),"…")</f>
        <v>3</v>
      </c>
      <c r="R72" t="str">
        <f>IFERROR(CHAR(HEX2DEC(Table1[[#This Row],[D6]])),"…")</f>
        <v>…</v>
      </c>
      <c r="S72" t="str">
        <f>IFERROR(CHAR(HEX2DEC(Table1[[#This Row],[D7]])),"…")</f>
        <v>…</v>
      </c>
      <c r="T72" t="str">
        <f>IFERROR(CHAR(HEX2DEC(Table1[[#This Row],[D8]])),"…")</f>
        <v>…</v>
      </c>
    </row>
    <row r="73" spans="1:20" x14ac:dyDescent="0.25">
      <c r="A73">
        <v>54.933</v>
      </c>
      <c r="B73">
        <v>401</v>
      </c>
      <c r="C73">
        <v>8</v>
      </c>
      <c r="D73" t="s">
        <v>28</v>
      </c>
      <c r="E73" t="s">
        <v>23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 t="str">
        <f>IFERROR(CHAR(HEX2DEC(Table2[[#This Row],[D1]])),"…")</f>
        <v>š</v>
      </c>
      <c r="N73" t="str">
        <f>IFERROR(CHAR(HEX2DEC(Table1[[#This Row],[D2]])),"…")</f>
        <v>Ï</v>
      </c>
      <c r="O73" t="str">
        <f>IFERROR(CHAR(HEX2DEC(Table1[[#This Row],[D3]])),"…")</f>
        <v>…</v>
      </c>
      <c r="P73" t="str">
        <f>IFERROR(CHAR(HEX2DEC(Table1[[#This Row],[D4]])),"…")</f>
        <v>…</v>
      </c>
      <c r="Q73" t="str">
        <f>IFERROR(CHAR(HEX2DEC(Table1[[#This Row],[D5]])),"…")</f>
        <v>…</v>
      </c>
      <c r="R73" t="str">
        <f>IFERROR(CHAR(HEX2DEC(Table1[[#This Row],[D6]])),"…")</f>
        <v>…</v>
      </c>
      <c r="S73" t="str">
        <f>IFERROR(CHAR(HEX2DEC(Table1[[#This Row],[D7]])),"…")</f>
        <v>…</v>
      </c>
      <c r="T73" t="str">
        <f>IFERROR(CHAR(HEX2DEC(Table1[[#This Row],[D8]])),"…")</f>
        <v>…</v>
      </c>
    </row>
    <row r="74" spans="1:20" x14ac:dyDescent="0.25">
      <c r="A74">
        <v>54.987000000000002</v>
      </c>
      <c r="B74">
        <v>400</v>
      </c>
      <c r="C74">
        <v>8</v>
      </c>
      <c r="D74">
        <v>0</v>
      </c>
      <c r="E74">
        <v>0</v>
      </c>
      <c r="F74">
        <v>0</v>
      </c>
      <c r="G74">
        <v>10</v>
      </c>
      <c r="H74">
        <v>39</v>
      </c>
      <c r="I74">
        <v>0</v>
      </c>
      <c r="J74">
        <v>0</v>
      </c>
      <c r="K74">
        <v>0</v>
      </c>
      <c r="M74" t="str">
        <f>IFERROR(CHAR(HEX2DEC(Table2[[#This Row],[D1]])),"…")</f>
        <v>…</v>
      </c>
      <c r="N74" t="str">
        <f>IFERROR(CHAR(HEX2DEC(Table1[[#This Row],[D2]])),"…")</f>
        <v>…</v>
      </c>
      <c r="O74" t="str">
        <f>IFERROR(CHAR(HEX2DEC(Table1[[#This Row],[D3]])),"…")</f>
        <v>_x0008_</v>
      </c>
      <c r="P74" t="str">
        <f>IFERROR(CHAR(HEX2DEC(Table1[[#This Row],[D4]])),"…")</f>
        <v>…</v>
      </c>
      <c r="Q74" t="str">
        <f>IFERROR(CHAR(HEX2DEC(Table1[[#This Row],[D5]])),"…")</f>
        <v>3</v>
      </c>
      <c r="R74" t="str">
        <f>IFERROR(CHAR(HEX2DEC(Table1[[#This Row],[D6]])),"…")</f>
        <v>…</v>
      </c>
      <c r="S74" t="str">
        <f>IFERROR(CHAR(HEX2DEC(Table1[[#This Row],[D7]])),"…")</f>
        <v>…</v>
      </c>
      <c r="T74" t="str">
        <f>IFERROR(CHAR(HEX2DEC(Table1[[#This Row],[D8]])),"…")</f>
        <v>…</v>
      </c>
    </row>
    <row r="75" spans="1:20" x14ac:dyDescent="0.25">
      <c r="A75">
        <v>55.039000000000001</v>
      </c>
      <c r="B75">
        <v>401</v>
      </c>
      <c r="C75">
        <v>8</v>
      </c>
      <c r="D75" t="s">
        <v>28</v>
      </c>
      <c r="E75" t="s">
        <v>23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 t="str">
        <f>IFERROR(CHAR(HEX2DEC(Table2[[#This Row],[D1]])),"…")</f>
        <v>š</v>
      </c>
      <c r="N75" t="str">
        <f>IFERROR(CHAR(HEX2DEC(Table1[[#This Row],[D2]])),"…")</f>
        <v>Ï</v>
      </c>
      <c r="O75" t="str">
        <f>IFERROR(CHAR(HEX2DEC(Table1[[#This Row],[D3]])),"…")</f>
        <v>…</v>
      </c>
      <c r="P75" t="str">
        <f>IFERROR(CHAR(HEX2DEC(Table1[[#This Row],[D4]])),"…")</f>
        <v>…</v>
      </c>
      <c r="Q75" t="str">
        <f>IFERROR(CHAR(HEX2DEC(Table1[[#This Row],[D5]])),"…")</f>
        <v>…</v>
      </c>
      <c r="R75" t="str">
        <f>IFERROR(CHAR(HEX2DEC(Table1[[#This Row],[D6]])),"…")</f>
        <v>…</v>
      </c>
      <c r="S75" t="str">
        <f>IFERROR(CHAR(HEX2DEC(Table1[[#This Row],[D7]])),"…")</f>
        <v>…</v>
      </c>
      <c r="T75" t="str">
        <f>IFERROR(CHAR(HEX2DEC(Table1[[#This Row],[D8]])),"…")</f>
        <v>…</v>
      </c>
    </row>
    <row r="76" spans="1:20" x14ac:dyDescent="0.25">
      <c r="A76">
        <v>55.091999999999999</v>
      </c>
      <c r="B76">
        <v>400</v>
      </c>
      <c r="C76">
        <v>8</v>
      </c>
      <c r="D76">
        <v>0</v>
      </c>
      <c r="E76">
        <v>0</v>
      </c>
      <c r="F76">
        <v>0</v>
      </c>
      <c r="G76">
        <v>10</v>
      </c>
      <c r="H76">
        <v>39</v>
      </c>
      <c r="I76">
        <v>0</v>
      </c>
      <c r="J76">
        <v>0</v>
      </c>
      <c r="K76">
        <v>0</v>
      </c>
      <c r="M76" t="str">
        <f>IFERROR(CHAR(HEX2DEC(Table2[[#This Row],[D1]])),"…")</f>
        <v>…</v>
      </c>
      <c r="N76" t="str">
        <f>IFERROR(CHAR(HEX2DEC(Table1[[#This Row],[D2]])),"…")</f>
        <v>…</v>
      </c>
      <c r="O76" t="str">
        <f>IFERROR(CHAR(HEX2DEC(Table1[[#This Row],[D3]])),"…")</f>
        <v>_x0008_</v>
      </c>
      <c r="P76" t="str">
        <f>IFERROR(CHAR(HEX2DEC(Table1[[#This Row],[D4]])),"…")</f>
        <v>…</v>
      </c>
      <c r="Q76" t="str">
        <f>IFERROR(CHAR(HEX2DEC(Table1[[#This Row],[D5]])),"…")</f>
        <v>3</v>
      </c>
      <c r="R76" t="str">
        <f>IFERROR(CHAR(HEX2DEC(Table1[[#This Row],[D6]])),"…")</f>
        <v>…</v>
      </c>
      <c r="S76" t="str">
        <f>IFERROR(CHAR(HEX2DEC(Table1[[#This Row],[D7]])),"…")</f>
        <v>…</v>
      </c>
      <c r="T76" t="str">
        <f>IFERROR(CHAR(HEX2DEC(Table1[[#This Row],[D8]])),"…")</f>
        <v>…</v>
      </c>
    </row>
    <row r="77" spans="1:20" x14ac:dyDescent="0.25">
      <c r="A77">
        <v>55.145000000000003</v>
      </c>
      <c r="B77">
        <v>401</v>
      </c>
      <c r="C77">
        <v>8</v>
      </c>
      <c r="D77" t="s">
        <v>28</v>
      </c>
      <c r="E77" t="s">
        <v>23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tr">
        <f>IFERROR(CHAR(HEX2DEC(Table2[[#This Row],[D1]])),"…")</f>
        <v>š</v>
      </c>
      <c r="N77" t="str">
        <f>IFERROR(CHAR(HEX2DEC(Table1[[#This Row],[D2]])),"…")</f>
        <v>Ï</v>
      </c>
      <c r="O77" t="str">
        <f>IFERROR(CHAR(HEX2DEC(Table1[[#This Row],[D3]])),"…")</f>
        <v>…</v>
      </c>
      <c r="P77" t="str">
        <f>IFERROR(CHAR(HEX2DEC(Table1[[#This Row],[D4]])),"…")</f>
        <v>…</v>
      </c>
      <c r="Q77" t="str">
        <f>IFERROR(CHAR(HEX2DEC(Table1[[#This Row],[D5]])),"…")</f>
        <v>…</v>
      </c>
      <c r="R77" t="str">
        <f>IFERROR(CHAR(HEX2DEC(Table1[[#This Row],[D6]])),"…")</f>
        <v>…</v>
      </c>
      <c r="S77" t="str">
        <f>IFERROR(CHAR(HEX2DEC(Table1[[#This Row],[D7]])),"…")</f>
        <v>…</v>
      </c>
      <c r="T77" t="str">
        <f>IFERROR(CHAR(HEX2DEC(Table1[[#This Row],[D8]])),"…")</f>
        <v>…</v>
      </c>
    </row>
    <row r="78" spans="1:20" x14ac:dyDescent="0.25">
      <c r="A78">
        <v>55.198</v>
      </c>
      <c r="B78">
        <v>400</v>
      </c>
      <c r="C78">
        <v>8</v>
      </c>
      <c r="D78">
        <v>0</v>
      </c>
      <c r="E78">
        <v>0</v>
      </c>
      <c r="F78">
        <v>0</v>
      </c>
      <c r="G78">
        <v>10</v>
      </c>
      <c r="H78">
        <v>39</v>
      </c>
      <c r="I78">
        <v>0</v>
      </c>
      <c r="J78">
        <v>0</v>
      </c>
      <c r="K78">
        <v>0</v>
      </c>
      <c r="M78" t="str">
        <f>IFERROR(CHAR(HEX2DEC(Table2[[#This Row],[D1]])),"…")</f>
        <v>…</v>
      </c>
      <c r="N78" t="str">
        <f>IFERROR(CHAR(HEX2DEC(Table1[[#This Row],[D2]])),"…")</f>
        <v>…</v>
      </c>
      <c r="O78" t="str">
        <f>IFERROR(CHAR(HEX2DEC(Table1[[#This Row],[D3]])),"…")</f>
        <v>_x0008_</v>
      </c>
      <c r="P78" t="str">
        <f>IFERROR(CHAR(HEX2DEC(Table1[[#This Row],[D4]])),"…")</f>
        <v>…</v>
      </c>
      <c r="Q78" t="str">
        <f>IFERROR(CHAR(HEX2DEC(Table1[[#This Row],[D5]])),"…")</f>
        <v>3</v>
      </c>
      <c r="R78" t="str">
        <f>IFERROR(CHAR(HEX2DEC(Table1[[#This Row],[D6]])),"…")</f>
        <v>…</v>
      </c>
      <c r="S78" t="str">
        <f>IFERROR(CHAR(HEX2DEC(Table1[[#This Row],[D7]])),"…")</f>
        <v>…</v>
      </c>
      <c r="T78" t="str">
        <f>IFERROR(CHAR(HEX2DEC(Table1[[#This Row],[D8]])),"…")</f>
        <v>…</v>
      </c>
    </row>
    <row r="79" spans="1:20" x14ac:dyDescent="0.25">
      <c r="A79">
        <v>55.252000000000002</v>
      </c>
      <c r="B79">
        <v>401</v>
      </c>
      <c r="C79">
        <v>8</v>
      </c>
      <c r="D79" t="s">
        <v>28</v>
      </c>
      <c r="E79" t="s">
        <v>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 t="str">
        <f>IFERROR(CHAR(HEX2DEC(Table2[[#This Row],[D1]])),"…")</f>
        <v>š</v>
      </c>
      <c r="N79" t="str">
        <f>IFERROR(CHAR(HEX2DEC(Table1[[#This Row],[D2]])),"…")</f>
        <v>Ï</v>
      </c>
      <c r="O79" t="str">
        <f>IFERROR(CHAR(HEX2DEC(Table1[[#This Row],[D3]])),"…")</f>
        <v>…</v>
      </c>
      <c r="P79" t="str">
        <f>IFERROR(CHAR(HEX2DEC(Table1[[#This Row],[D4]])),"…")</f>
        <v>…</v>
      </c>
      <c r="Q79" t="str">
        <f>IFERROR(CHAR(HEX2DEC(Table1[[#This Row],[D5]])),"…")</f>
        <v>…</v>
      </c>
      <c r="R79" t="str">
        <f>IFERROR(CHAR(HEX2DEC(Table1[[#This Row],[D6]])),"…")</f>
        <v>…</v>
      </c>
      <c r="S79" t="str">
        <f>IFERROR(CHAR(HEX2DEC(Table1[[#This Row],[D7]])),"…")</f>
        <v>…</v>
      </c>
      <c r="T79" t="str">
        <f>IFERROR(CHAR(HEX2DEC(Table1[[#This Row],[D8]])),"…")</f>
        <v>…</v>
      </c>
    </row>
    <row r="80" spans="1:20" x14ac:dyDescent="0.25">
      <c r="A80">
        <v>55.305</v>
      </c>
      <c r="B80">
        <v>400</v>
      </c>
      <c r="C80">
        <v>8</v>
      </c>
      <c r="D80">
        <v>0</v>
      </c>
      <c r="E80">
        <v>0</v>
      </c>
      <c r="F80">
        <v>0</v>
      </c>
      <c r="G80">
        <v>10</v>
      </c>
      <c r="H80">
        <v>39</v>
      </c>
      <c r="I80">
        <v>0</v>
      </c>
      <c r="J80">
        <v>0</v>
      </c>
      <c r="K80">
        <v>0</v>
      </c>
      <c r="M80" t="str">
        <f>IFERROR(CHAR(HEX2DEC(Table2[[#This Row],[D1]])),"…")</f>
        <v>…</v>
      </c>
      <c r="N80" t="str">
        <f>IFERROR(CHAR(HEX2DEC(Table1[[#This Row],[D2]])),"…")</f>
        <v>…</v>
      </c>
      <c r="O80" t="str">
        <f>IFERROR(CHAR(HEX2DEC(Table1[[#This Row],[D3]])),"…")</f>
        <v>_x0008_</v>
      </c>
      <c r="P80" t="str">
        <f>IFERROR(CHAR(HEX2DEC(Table1[[#This Row],[D4]])),"…")</f>
        <v>…</v>
      </c>
      <c r="Q80" t="str">
        <f>IFERROR(CHAR(HEX2DEC(Table1[[#This Row],[D5]])),"…")</f>
        <v>3</v>
      </c>
      <c r="R80" t="str">
        <f>IFERROR(CHAR(HEX2DEC(Table1[[#This Row],[D6]])),"…")</f>
        <v>…</v>
      </c>
      <c r="S80" t="str">
        <f>IFERROR(CHAR(HEX2DEC(Table1[[#This Row],[D7]])),"…")</f>
        <v>…</v>
      </c>
      <c r="T80" t="str">
        <f>IFERROR(CHAR(HEX2DEC(Table1[[#This Row],[D8]])),"…")</f>
        <v>…</v>
      </c>
    </row>
    <row r="81" spans="1:20" x14ac:dyDescent="0.25">
      <c r="A81">
        <v>55.357999999999997</v>
      </c>
      <c r="B81">
        <v>401</v>
      </c>
      <c r="C81">
        <v>8</v>
      </c>
      <c r="D81" t="s">
        <v>28</v>
      </c>
      <c r="E81" t="s">
        <v>23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tr">
        <f>IFERROR(CHAR(HEX2DEC(Table2[[#This Row],[D1]])),"…")</f>
        <v>š</v>
      </c>
      <c r="N81" t="str">
        <f>IFERROR(CHAR(HEX2DEC(Table1[[#This Row],[D2]])),"…")</f>
        <v>Ï</v>
      </c>
      <c r="O81" t="str">
        <f>IFERROR(CHAR(HEX2DEC(Table1[[#This Row],[D3]])),"…")</f>
        <v>…</v>
      </c>
      <c r="P81" t="str">
        <f>IFERROR(CHAR(HEX2DEC(Table1[[#This Row],[D4]])),"…")</f>
        <v>…</v>
      </c>
      <c r="Q81" t="str">
        <f>IFERROR(CHAR(HEX2DEC(Table1[[#This Row],[D5]])),"…")</f>
        <v>…</v>
      </c>
      <c r="R81" t="str">
        <f>IFERROR(CHAR(HEX2DEC(Table1[[#This Row],[D6]])),"…")</f>
        <v>…</v>
      </c>
      <c r="S81" t="str">
        <f>IFERROR(CHAR(HEX2DEC(Table1[[#This Row],[D7]])),"…")</f>
        <v>…</v>
      </c>
      <c r="T81" t="str">
        <f>IFERROR(CHAR(HEX2DEC(Table1[[#This Row],[D8]])),"…")</f>
        <v>…</v>
      </c>
    </row>
    <row r="82" spans="1:20" x14ac:dyDescent="0.25">
      <c r="A82">
        <v>55.411000000000001</v>
      </c>
      <c r="B82">
        <v>400</v>
      </c>
      <c r="C82">
        <v>8</v>
      </c>
      <c r="D82">
        <v>0</v>
      </c>
      <c r="E82">
        <v>0</v>
      </c>
      <c r="F82">
        <v>0</v>
      </c>
      <c r="G82">
        <v>10</v>
      </c>
      <c r="H82">
        <v>39</v>
      </c>
      <c r="I82">
        <v>0</v>
      </c>
      <c r="J82">
        <v>0</v>
      </c>
      <c r="K82">
        <v>0</v>
      </c>
      <c r="M82" t="str">
        <f>IFERROR(CHAR(HEX2DEC(Table2[[#This Row],[D1]])),"…")</f>
        <v>…</v>
      </c>
      <c r="N82" t="str">
        <f>IFERROR(CHAR(HEX2DEC(Table1[[#This Row],[D2]])),"…")</f>
        <v>…</v>
      </c>
      <c r="O82" t="str">
        <f>IFERROR(CHAR(HEX2DEC(Table1[[#This Row],[D3]])),"…")</f>
        <v>_x0008_</v>
      </c>
      <c r="P82" t="str">
        <f>IFERROR(CHAR(HEX2DEC(Table1[[#This Row],[D4]])),"…")</f>
        <v>…</v>
      </c>
      <c r="Q82" t="str">
        <f>IFERROR(CHAR(HEX2DEC(Table1[[#This Row],[D5]])),"…")</f>
        <v>3</v>
      </c>
      <c r="R82" t="str">
        <f>IFERROR(CHAR(HEX2DEC(Table1[[#This Row],[D6]])),"…")</f>
        <v>…</v>
      </c>
      <c r="S82" t="str">
        <f>IFERROR(CHAR(HEX2DEC(Table1[[#This Row],[D7]])),"…")</f>
        <v>…</v>
      </c>
      <c r="T82" t="str">
        <f>IFERROR(CHAR(HEX2DEC(Table1[[#This Row],[D8]])),"…")</f>
        <v>…</v>
      </c>
    </row>
    <row r="83" spans="1:20" x14ac:dyDescent="0.25">
      <c r="A83">
        <v>55.463999999999999</v>
      </c>
      <c r="B83">
        <v>401</v>
      </c>
      <c r="C83">
        <v>8</v>
      </c>
      <c r="D83" t="s">
        <v>28</v>
      </c>
      <c r="E83" t="s">
        <v>23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 t="str">
        <f>IFERROR(CHAR(HEX2DEC(Table2[[#This Row],[D1]])),"…")</f>
        <v>š</v>
      </c>
      <c r="N83" t="str">
        <f>IFERROR(CHAR(HEX2DEC(Table1[[#This Row],[D2]])),"…")</f>
        <v>Ï</v>
      </c>
      <c r="O83" t="str">
        <f>IFERROR(CHAR(HEX2DEC(Table1[[#This Row],[D3]])),"…")</f>
        <v>…</v>
      </c>
      <c r="P83" t="str">
        <f>IFERROR(CHAR(HEX2DEC(Table1[[#This Row],[D4]])),"…")</f>
        <v>…</v>
      </c>
      <c r="Q83" t="str">
        <f>IFERROR(CHAR(HEX2DEC(Table1[[#This Row],[D5]])),"…")</f>
        <v>…</v>
      </c>
      <c r="R83" t="str">
        <f>IFERROR(CHAR(HEX2DEC(Table1[[#This Row],[D6]])),"…")</f>
        <v>…</v>
      </c>
      <c r="S83" t="str">
        <f>IFERROR(CHAR(HEX2DEC(Table1[[#This Row],[D7]])),"…")</f>
        <v>…</v>
      </c>
      <c r="T83" t="str">
        <f>IFERROR(CHAR(HEX2DEC(Table1[[#This Row],[D8]])),"…")</f>
        <v>…</v>
      </c>
    </row>
    <row r="84" spans="1:20" x14ac:dyDescent="0.25">
      <c r="A84">
        <v>55.517000000000003</v>
      </c>
      <c r="B84">
        <v>400</v>
      </c>
      <c r="C84">
        <v>8</v>
      </c>
      <c r="D84">
        <v>0</v>
      </c>
      <c r="E84">
        <v>0</v>
      </c>
      <c r="F84">
        <v>0</v>
      </c>
      <c r="G84">
        <v>10</v>
      </c>
      <c r="H84">
        <v>39</v>
      </c>
      <c r="I84">
        <v>0</v>
      </c>
      <c r="J84">
        <v>0</v>
      </c>
      <c r="K84">
        <v>0</v>
      </c>
      <c r="M84" t="str">
        <f>IFERROR(CHAR(HEX2DEC(Table2[[#This Row],[D1]])),"…")</f>
        <v>…</v>
      </c>
      <c r="N84" t="str">
        <f>IFERROR(CHAR(HEX2DEC(Table1[[#This Row],[D2]])),"…")</f>
        <v>…</v>
      </c>
      <c r="O84" t="str">
        <f>IFERROR(CHAR(HEX2DEC(Table1[[#This Row],[D3]])),"…")</f>
        <v>_x0008_</v>
      </c>
      <c r="P84" t="str">
        <f>IFERROR(CHAR(HEX2DEC(Table1[[#This Row],[D4]])),"…")</f>
        <v>…</v>
      </c>
      <c r="Q84" t="str">
        <f>IFERROR(CHAR(HEX2DEC(Table1[[#This Row],[D5]])),"…")</f>
        <v>3</v>
      </c>
      <c r="R84" t="str">
        <f>IFERROR(CHAR(HEX2DEC(Table1[[#This Row],[D6]])),"…")</f>
        <v>…</v>
      </c>
      <c r="S84" t="str">
        <f>IFERROR(CHAR(HEX2DEC(Table1[[#This Row],[D7]])),"…")</f>
        <v>…</v>
      </c>
      <c r="T84" t="str">
        <f>IFERROR(CHAR(HEX2DEC(Table1[[#This Row],[D8]])),"…")</f>
        <v>…</v>
      </c>
    </row>
    <row r="85" spans="1:20" x14ac:dyDescent="0.25">
      <c r="A85">
        <v>55.57</v>
      </c>
      <c r="B85">
        <v>401</v>
      </c>
      <c r="C85">
        <v>8</v>
      </c>
      <c r="D85" t="s">
        <v>28</v>
      </c>
      <c r="E85" t="s">
        <v>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tr">
        <f>IFERROR(CHAR(HEX2DEC(Table2[[#This Row],[D1]])),"…")</f>
        <v>š</v>
      </c>
      <c r="N85" t="str">
        <f>IFERROR(CHAR(HEX2DEC(Table1[[#This Row],[D2]])),"…")</f>
        <v>Ï</v>
      </c>
      <c r="O85" t="str">
        <f>IFERROR(CHAR(HEX2DEC(Table1[[#This Row],[D3]])),"…")</f>
        <v>…</v>
      </c>
      <c r="P85" t="str">
        <f>IFERROR(CHAR(HEX2DEC(Table1[[#This Row],[D4]])),"…")</f>
        <v>…</v>
      </c>
      <c r="Q85" t="str">
        <f>IFERROR(CHAR(HEX2DEC(Table1[[#This Row],[D5]])),"…")</f>
        <v>…</v>
      </c>
      <c r="R85" t="str">
        <f>IFERROR(CHAR(HEX2DEC(Table1[[#This Row],[D6]])),"…")</f>
        <v>…</v>
      </c>
      <c r="S85" t="str">
        <f>IFERROR(CHAR(HEX2DEC(Table1[[#This Row],[D7]])),"…")</f>
        <v>…</v>
      </c>
      <c r="T85" t="str">
        <f>IFERROR(CHAR(HEX2DEC(Table1[[#This Row],[D8]])),"…")</f>
        <v>…</v>
      </c>
    </row>
    <row r="86" spans="1:20" x14ac:dyDescent="0.25">
      <c r="A86">
        <v>55.573</v>
      </c>
      <c r="B86">
        <v>466</v>
      </c>
      <c r="C86">
        <v>8</v>
      </c>
      <c r="D86">
        <v>30</v>
      </c>
      <c r="E86">
        <v>32</v>
      </c>
      <c r="F86">
        <v>30</v>
      </c>
      <c r="G86">
        <v>35</v>
      </c>
      <c r="H86">
        <v>56</v>
      </c>
      <c r="I86">
        <v>35</v>
      </c>
      <c r="J86">
        <v>30</v>
      </c>
      <c r="K86">
        <v>31</v>
      </c>
      <c r="M86" t="str">
        <f>IFERROR(CHAR(HEX2DEC(Table2[[#This Row],[D1]])),"…")</f>
        <v>0</v>
      </c>
      <c r="N86" t="str">
        <f>IFERROR(CHAR(HEX2DEC(Table1[[#This Row],[D2]])),"…")</f>
        <v>2</v>
      </c>
      <c r="O86" t="str">
        <f>IFERROR(CHAR(HEX2DEC(Table1[[#This Row],[D3]])),"…")</f>
        <v>0</v>
      </c>
      <c r="P86" t="str">
        <f>IFERROR(CHAR(HEX2DEC(Table1[[#This Row],[D4]])),"…")</f>
        <v>5</v>
      </c>
      <c r="Q86" t="str">
        <f>IFERROR(CHAR(HEX2DEC(Table1[[#This Row],[D5]])),"…")</f>
        <v>V</v>
      </c>
      <c r="R86" t="str">
        <f>IFERROR(CHAR(HEX2DEC(Table1[[#This Row],[D6]])),"…")</f>
        <v>5</v>
      </c>
      <c r="S86" t="str">
        <f>IFERROR(CHAR(HEX2DEC(Table1[[#This Row],[D7]])),"…")</f>
        <v>0</v>
      </c>
      <c r="T86" t="str">
        <f>IFERROR(CHAR(HEX2DEC(Table1[[#This Row],[D8]])),"…")</f>
        <v>1</v>
      </c>
    </row>
    <row r="87" spans="1:20" x14ac:dyDescent="0.25">
      <c r="A87">
        <v>55.575000000000003</v>
      </c>
      <c r="B87">
        <v>410</v>
      </c>
      <c r="C87">
        <v>8</v>
      </c>
      <c r="D87">
        <v>53</v>
      </c>
      <c r="E87">
        <v>37</v>
      </c>
      <c r="F87">
        <v>33</v>
      </c>
      <c r="G87" t="s">
        <v>8</v>
      </c>
      <c r="H87">
        <v>32</v>
      </c>
      <c r="I87">
        <v>32</v>
      </c>
      <c r="J87">
        <v>30</v>
      </c>
      <c r="K87">
        <v>33</v>
      </c>
      <c r="M87" t="str">
        <f>IFERROR(CHAR(HEX2DEC(Table2[[#This Row],[D1]])),"…")</f>
        <v>S</v>
      </c>
      <c r="N87" t="str">
        <f>IFERROR(CHAR(HEX2DEC(Table1[[#This Row],[D2]])),"…")</f>
        <v>7</v>
      </c>
      <c r="O87" t="str">
        <f>IFERROR(CHAR(HEX2DEC(Table1[[#This Row],[D3]])),"…")</f>
        <v>3</v>
      </c>
      <c r="P87" t="str">
        <f>IFERROR(CHAR(HEX2DEC(Table1[[#This Row],[D4]])),"…")</f>
        <v>-</v>
      </c>
      <c r="Q87" t="str">
        <f>IFERROR(CHAR(HEX2DEC(Table1[[#This Row],[D5]])),"…")</f>
        <v>2</v>
      </c>
      <c r="R87" t="str">
        <f>IFERROR(CHAR(HEX2DEC(Table1[[#This Row],[D6]])),"…")</f>
        <v>2</v>
      </c>
      <c r="S87" t="str">
        <f>IFERROR(CHAR(HEX2DEC(Table1[[#This Row],[D7]])),"…")</f>
        <v>0</v>
      </c>
      <c r="T87" t="str">
        <f>IFERROR(CHAR(HEX2DEC(Table1[[#This Row],[D8]])),"…")</f>
        <v>3</v>
      </c>
    </row>
    <row r="88" spans="1:20" x14ac:dyDescent="0.25">
      <c r="A88">
        <v>55.578000000000003</v>
      </c>
      <c r="B88">
        <v>411</v>
      </c>
      <c r="C88">
        <v>8</v>
      </c>
      <c r="D88">
        <v>30</v>
      </c>
      <c r="E88">
        <v>34</v>
      </c>
      <c r="F88">
        <v>30</v>
      </c>
      <c r="G88">
        <v>31</v>
      </c>
      <c r="H88">
        <v>32</v>
      </c>
      <c r="I88">
        <v>39</v>
      </c>
      <c r="J88">
        <v>52</v>
      </c>
      <c r="K88">
        <v>53</v>
      </c>
      <c r="M88" t="str">
        <f>IFERROR(CHAR(HEX2DEC(Table2[[#This Row],[D1]])),"…")</f>
        <v>0</v>
      </c>
      <c r="N88" t="str">
        <f>IFERROR(CHAR(HEX2DEC(Table1[[#This Row],[D2]])),"…")</f>
        <v>1</v>
      </c>
      <c r="O88" t="str">
        <f>IFERROR(CHAR(HEX2DEC(Table1[[#This Row],[D3]])),"…")</f>
        <v>4</v>
      </c>
      <c r="P88" t="str">
        <f>IFERROR(CHAR(HEX2DEC(Table1[[#This Row],[D4]])),"…")</f>
        <v>2</v>
      </c>
      <c r="Q88" t="str">
        <f>IFERROR(CHAR(HEX2DEC(Table1[[#This Row],[D5]])),"…")</f>
        <v>5</v>
      </c>
      <c r="R88" t="str">
        <f>IFERROR(CHAR(HEX2DEC(Table1[[#This Row],[D6]])),"…")</f>
        <v>8</v>
      </c>
      <c r="S88" t="str">
        <f>IFERROR(CHAR(HEX2DEC(Table1[[#This Row],[D7]])),"…")</f>
        <v>R</v>
      </c>
      <c r="T88" t="str">
        <f>IFERROR(CHAR(HEX2DEC(Table1[[#This Row],[D8]])),"…")</f>
        <v>S</v>
      </c>
    </row>
    <row r="89" spans="1:20" x14ac:dyDescent="0.25">
      <c r="A89">
        <v>55.58</v>
      </c>
      <c r="B89">
        <v>412</v>
      </c>
      <c r="C89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 t="str">
        <f>IFERROR(CHAR(HEX2DEC(Table2[[#This Row],[D1]])),"…")</f>
        <v>…</v>
      </c>
      <c r="N89" t="str">
        <f>IFERROR(CHAR(HEX2DEC(Table1[[#This Row],[D2]])),"…")</f>
        <v>…</v>
      </c>
      <c r="O89" t="str">
        <f>IFERROR(CHAR(HEX2DEC(Table1[[#This Row],[D3]])),"…")</f>
        <v>…</v>
      </c>
      <c r="P89" t="str">
        <f>IFERROR(CHAR(HEX2DEC(Table1[[#This Row],[D4]])),"…")</f>
        <v>…</v>
      </c>
      <c r="Q89" t="str">
        <f>IFERROR(CHAR(HEX2DEC(Table1[[#This Row],[D5]])),"…")</f>
        <v>…</v>
      </c>
      <c r="R89" t="str">
        <f>IFERROR(CHAR(HEX2DEC(Table1[[#This Row],[D6]])),"…")</f>
        <v>…</v>
      </c>
      <c r="S89" t="str">
        <f>IFERROR(CHAR(HEX2DEC(Table1[[#This Row],[D7]])),"…")</f>
        <v>…</v>
      </c>
      <c r="T89" t="str">
        <f>IFERROR(CHAR(HEX2DEC(Table1[[#This Row],[D8]])),"…")</f>
        <v>…</v>
      </c>
    </row>
    <row r="90" spans="1:20" x14ac:dyDescent="0.25">
      <c r="A90">
        <v>55.622999999999998</v>
      </c>
      <c r="B90">
        <v>400</v>
      </c>
      <c r="C90">
        <v>8</v>
      </c>
      <c r="D90">
        <v>0</v>
      </c>
      <c r="E90">
        <v>0</v>
      </c>
      <c r="F90">
        <v>0</v>
      </c>
      <c r="G90">
        <v>10</v>
      </c>
      <c r="H90">
        <v>39</v>
      </c>
      <c r="I90">
        <v>0</v>
      </c>
      <c r="J90">
        <v>0</v>
      </c>
      <c r="K90">
        <v>0</v>
      </c>
      <c r="M90" t="str">
        <f>IFERROR(CHAR(HEX2DEC(Table2[[#This Row],[D1]])),"…")</f>
        <v>…</v>
      </c>
      <c r="N90" t="str">
        <f>IFERROR(CHAR(HEX2DEC(Table1[[#This Row],[D2]])),"…")</f>
        <v>…</v>
      </c>
      <c r="O90" t="str">
        <f>IFERROR(CHAR(HEX2DEC(Table1[[#This Row],[D3]])),"…")</f>
        <v>_x0008_</v>
      </c>
      <c r="P90" t="str">
        <f>IFERROR(CHAR(HEX2DEC(Table1[[#This Row],[D4]])),"…")</f>
        <v>…</v>
      </c>
      <c r="Q90" t="str">
        <f>IFERROR(CHAR(HEX2DEC(Table1[[#This Row],[D5]])),"…")</f>
        <v>3</v>
      </c>
      <c r="R90" t="str">
        <f>IFERROR(CHAR(HEX2DEC(Table1[[#This Row],[D6]])),"…")</f>
        <v>…</v>
      </c>
      <c r="S90" t="str">
        <f>IFERROR(CHAR(HEX2DEC(Table1[[#This Row],[D7]])),"…")</f>
        <v>…</v>
      </c>
      <c r="T90" t="str">
        <f>IFERROR(CHAR(HEX2DEC(Table1[[#This Row],[D8]])),"…")</f>
        <v>…</v>
      </c>
    </row>
    <row r="91" spans="1:20" x14ac:dyDescent="0.25">
      <c r="A91">
        <v>55.677</v>
      </c>
      <c r="B91">
        <v>401</v>
      </c>
      <c r="C91">
        <v>8</v>
      </c>
      <c r="D91" t="s">
        <v>28</v>
      </c>
      <c r="E91" t="s">
        <v>23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tr">
        <f>IFERROR(CHAR(HEX2DEC(Table2[[#This Row],[D1]])),"…")</f>
        <v>š</v>
      </c>
      <c r="N91" t="str">
        <f>IFERROR(CHAR(HEX2DEC(Table1[[#This Row],[D2]])),"…")</f>
        <v>Ï</v>
      </c>
      <c r="O91" t="str">
        <f>IFERROR(CHAR(HEX2DEC(Table1[[#This Row],[D3]])),"…")</f>
        <v>…</v>
      </c>
      <c r="P91" t="str">
        <f>IFERROR(CHAR(HEX2DEC(Table1[[#This Row],[D4]])),"…")</f>
        <v>…</v>
      </c>
      <c r="Q91" t="str">
        <f>IFERROR(CHAR(HEX2DEC(Table1[[#This Row],[D5]])),"…")</f>
        <v>…</v>
      </c>
      <c r="R91" t="str">
        <f>IFERROR(CHAR(HEX2DEC(Table1[[#This Row],[D6]])),"…")</f>
        <v>…</v>
      </c>
      <c r="S91" t="str">
        <f>IFERROR(CHAR(HEX2DEC(Table1[[#This Row],[D7]])),"…")</f>
        <v>…</v>
      </c>
      <c r="T91" t="str">
        <f>IFERROR(CHAR(HEX2DEC(Table1[[#This Row],[D8]])),"…")</f>
        <v>…</v>
      </c>
    </row>
    <row r="92" spans="1:20" x14ac:dyDescent="0.25">
      <c r="A92">
        <v>55.73</v>
      </c>
      <c r="B92">
        <v>400</v>
      </c>
      <c r="C92">
        <v>8</v>
      </c>
      <c r="D92">
        <v>0</v>
      </c>
      <c r="E92">
        <v>0</v>
      </c>
      <c r="F92">
        <v>0</v>
      </c>
      <c r="G92">
        <v>10</v>
      </c>
      <c r="H92">
        <v>39</v>
      </c>
      <c r="I92">
        <v>0</v>
      </c>
      <c r="J92">
        <v>0</v>
      </c>
      <c r="K92">
        <v>0</v>
      </c>
      <c r="M92" t="str">
        <f>IFERROR(CHAR(HEX2DEC(Table2[[#This Row],[D1]])),"…")</f>
        <v>…</v>
      </c>
      <c r="N92" t="str">
        <f>IFERROR(CHAR(HEX2DEC(Table1[[#This Row],[D2]])),"…")</f>
        <v>…</v>
      </c>
      <c r="O92" t="str">
        <f>IFERROR(CHAR(HEX2DEC(Table1[[#This Row],[D3]])),"…")</f>
        <v>_x0008_</v>
      </c>
      <c r="P92" t="str">
        <f>IFERROR(CHAR(HEX2DEC(Table1[[#This Row],[D4]])),"…")</f>
        <v>…</v>
      </c>
      <c r="Q92" t="str">
        <f>IFERROR(CHAR(HEX2DEC(Table1[[#This Row],[D5]])),"…")</f>
        <v>3</v>
      </c>
      <c r="R92" t="str">
        <f>IFERROR(CHAR(HEX2DEC(Table1[[#This Row],[D6]])),"…")</f>
        <v>…</v>
      </c>
      <c r="S92" t="str">
        <f>IFERROR(CHAR(HEX2DEC(Table1[[#This Row],[D7]])),"…")</f>
        <v>…</v>
      </c>
      <c r="T92" t="str">
        <f>IFERROR(CHAR(HEX2DEC(Table1[[#This Row],[D8]])),"…")</f>
        <v>…</v>
      </c>
    </row>
    <row r="93" spans="1:20" x14ac:dyDescent="0.25">
      <c r="A93">
        <v>55.781999999999996</v>
      </c>
      <c r="B93">
        <v>401</v>
      </c>
      <c r="C93">
        <v>8</v>
      </c>
      <c r="D93" t="s">
        <v>28</v>
      </c>
      <c r="E93" t="s">
        <v>23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tr">
        <f>IFERROR(CHAR(HEX2DEC(Table2[[#This Row],[D1]])),"…")</f>
        <v>š</v>
      </c>
      <c r="N93" t="str">
        <f>IFERROR(CHAR(HEX2DEC(Table1[[#This Row],[D2]])),"…")</f>
        <v>Ï</v>
      </c>
      <c r="O93" t="str">
        <f>IFERROR(CHAR(HEX2DEC(Table1[[#This Row],[D3]])),"…")</f>
        <v>…</v>
      </c>
      <c r="P93" t="str">
        <f>IFERROR(CHAR(HEX2DEC(Table1[[#This Row],[D4]])),"…")</f>
        <v>…</v>
      </c>
      <c r="Q93" t="str">
        <f>IFERROR(CHAR(HEX2DEC(Table1[[#This Row],[D5]])),"…")</f>
        <v>…</v>
      </c>
      <c r="R93" t="str">
        <f>IFERROR(CHAR(HEX2DEC(Table1[[#This Row],[D6]])),"…")</f>
        <v>…</v>
      </c>
      <c r="S93" t="str">
        <f>IFERROR(CHAR(HEX2DEC(Table1[[#This Row],[D7]])),"…")</f>
        <v>…</v>
      </c>
      <c r="T93" t="str">
        <f>IFERROR(CHAR(HEX2DEC(Table1[[#This Row],[D8]])),"…")</f>
        <v>…</v>
      </c>
    </row>
    <row r="94" spans="1:20" x14ac:dyDescent="0.25">
      <c r="A94">
        <v>55.835000000000001</v>
      </c>
      <c r="B94">
        <v>400</v>
      </c>
      <c r="C94">
        <v>8</v>
      </c>
      <c r="D94">
        <v>0</v>
      </c>
      <c r="E94">
        <v>0</v>
      </c>
      <c r="F94">
        <v>0</v>
      </c>
      <c r="G94">
        <v>10</v>
      </c>
      <c r="H94">
        <v>39</v>
      </c>
      <c r="I94">
        <v>0</v>
      </c>
      <c r="J94">
        <v>0</v>
      </c>
      <c r="K94">
        <v>0</v>
      </c>
      <c r="M94" t="str">
        <f>IFERROR(CHAR(HEX2DEC(Table2[[#This Row],[D1]])),"…")</f>
        <v>…</v>
      </c>
      <c r="N94" t="str">
        <f>IFERROR(CHAR(HEX2DEC(Table1[[#This Row],[D2]])),"…")</f>
        <v>…</v>
      </c>
      <c r="O94" t="str">
        <f>IFERROR(CHAR(HEX2DEC(Table1[[#This Row],[D3]])),"…")</f>
        <v>_x0008_</v>
      </c>
      <c r="P94" t="str">
        <f>IFERROR(CHAR(HEX2DEC(Table1[[#This Row],[D4]])),"…")</f>
        <v>…</v>
      </c>
      <c r="Q94" t="str">
        <f>IFERROR(CHAR(HEX2DEC(Table1[[#This Row],[D5]])),"…")</f>
        <v>3</v>
      </c>
      <c r="R94" t="str">
        <f>IFERROR(CHAR(HEX2DEC(Table1[[#This Row],[D6]])),"…")</f>
        <v>…</v>
      </c>
      <c r="S94" t="str">
        <f>IFERROR(CHAR(HEX2DEC(Table1[[#This Row],[D7]])),"…")</f>
        <v>…</v>
      </c>
      <c r="T94" t="str">
        <f>IFERROR(CHAR(HEX2DEC(Table1[[#This Row],[D8]])),"…")</f>
        <v>…</v>
      </c>
    </row>
    <row r="95" spans="1:20" x14ac:dyDescent="0.25">
      <c r="A95">
        <v>55.889000000000003</v>
      </c>
      <c r="B95">
        <v>401</v>
      </c>
      <c r="C95">
        <v>8</v>
      </c>
      <c r="D95" t="s">
        <v>28</v>
      </c>
      <c r="E95" t="s">
        <v>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tr">
        <f>IFERROR(CHAR(HEX2DEC(Table2[[#This Row],[D1]])),"…")</f>
        <v>š</v>
      </c>
      <c r="N95" t="str">
        <f>IFERROR(CHAR(HEX2DEC(Table1[[#This Row],[D2]])),"…")</f>
        <v>Ï</v>
      </c>
      <c r="O95" t="str">
        <f>IFERROR(CHAR(HEX2DEC(Table1[[#This Row],[D3]])),"…")</f>
        <v>…</v>
      </c>
      <c r="P95" t="str">
        <f>IFERROR(CHAR(HEX2DEC(Table1[[#This Row],[D4]])),"…")</f>
        <v>…</v>
      </c>
      <c r="Q95" t="str">
        <f>IFERROR(CHAR(HEX2DEC(Table1[[#This Row],[D5]])),"…")</f>
        <v>…</v>
      </c>
      <c r="R95" t="str">
        <f>IFERROR(CHAR(HEX2DEC(Table1[[#This Row],[D6]])),"…")</f>
        <v>…</v>
      </c>
      <c r="S95" t="str">
        <f>IFERROR(CHAR(HEX2DEC(Table1[[#This Row],[D7]])),"…")</f>
        <v>…</v>
      </c>
      <c r="T95" t="str">
        <f>IFERROR(CHAR(HEX2DEC(Table1[[#This Row],[D8]])),"…")</f>
        <v>…</v>
      </c>
    </row>
    <row r="96" spans="1:20" x14ac:dyDescent="0.25">
      <c r="A96">
        <v>55.942</v>
      </c>
      <c r="B96">
        <v>400</v>
      </c>
      <c r="C96">
        <v>8</v>
      </c>
      <c r="D96">
        <v>0</v>
      </c>
      <c r="E96">
        <v>0</v>
      </c>
      <c r="F96">
        <v>0</v>
      </c>
      <c r="G96">
        <v>10</v>
      </c>
      <c r="H96">
        <v>39</v>
      </c>
      <c r="I96">
        <v>0</v>
      </c>
      <c r="J96">
        <v>0</v>
      </c>
      <c r="K96">
        <v>0</v>
      </c>
      <c r="M96" t="str">
        <f>IFERROR(CHAR(HEX2DEC(Table2[[#This Row],[D1]])),"…")</f>
        <v>…</v>
      </c>
      <c r="N96" t="str">
        <f>IFERROR(CHAR(HEX2DEC(Table1[[#This Row],[D2]])),"…")</f>
        <v>…</v>
      </c>
      <c r="O96" t="str">
        <f>IFERROR(CHAR(HEX2DEC(Table1[[#This Row],[D3]])),"…")</f>
        <v>_x0008_</v>
      </c>
      <c r="P96" t="str">
        <f>IFERROR(CHAR(HEX2DEC(Table1[[#This Row],[D4]])),"…")</f>
        <v>…</v>
      </c>
      <c r="Q96" t="str">
        <f>IFERROR(CHAR(HEX2DEC(Table1[[#This Row],[D5]])),"…")</f>
        <v>3</v>
      </c>
      <c r="R96" t="str">
        <f>IFERROR(CHAR(HEX2DEC(Table1[[#This Row],[D6]])),"…")</f>
        <v>…</v>
      </c>
      <c r="S96" t="str">
        <f>IFERROR(CHAR(HEX2DEC(Table1[[#This Row],[D7]])),"…")</f>
        <v>…</v>
      </c>
      <c r="T96" t="str">
        <f>IFERROR(CHAR(HEX2DEC(Table1[[#This Row],[D8]])),"…")</f>
        <v>…</v>
      </c>
    </row>
    <row r="97" spans="1:20" x14ac:dyDescent="0.25">
      <c r="A97">
        <v>55.994999999999997</v>
      </c>
      <c r="B97">
        <v>401</v>
      </c>
      <c r="C97">
        <v>8</v>
      </c>
      <c r="D97" t="s">
        <v>28</v>
      </c>
      <c r="E97" t="s">
        <v>23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tr">
        <f>IFERROR(CHAR(HEX2DEC(Table2[[#This Row],[D1]])),"…")</f>
        <v>š</v>
      </c>
      <c r="N97" t="str">
        <f>IFERROR(CHAR(HEX2DEC(Table1[[#This Row],[D2]])),"…")</f>
        <v>Ï</v>
      </c>
      <c r="O97" t="str">
        <f>IFERROR(CHAR(HEX2DEC(Table1[[#This Row],[D3]])),"…")</f>
        <v>…</v>
      </c>
      <c r="P97" t="str">
        <f>IFERROR(CHAR(HEX2DEC(Table1[[#This Row],[D4]])),"…")</f>
        <v>…</v>
      </c>
      <c r="Q97" t="str">
        <f>IFERROR(CHAR(HEX2DEC(Table1[[#This Row],[D5]])),"…")</f>
        <v>…</v>
      </c>
      <c r="R97" t="str">
        <f>IFERROR(CHAR(HEX2DEC(Table1[[#This Row],[D6]])),"…")</f>
        <v>…</v>
      </c>
      <c r="S97" t="str">
        <f>IFERROR(CHAR(HEX2DEC(Table1[[#This Row],[D7]])),"…")</f>
        <v>…</v>
      </c>
      <c r="T97" t="str">
        <f>IFERROR(CHAR(HEX2DEC(Table1[[#This Row],[D8]])),"…")</f>
        <v>…</v>
      </c>
    </row>
    <row r="98" spans="1:20" x14ac:dyDescent="0.25">
      <c r="A98">
        <v>56.048000000000002</v>
      </c>
      <c r="B98">
        <v>400</v>
      </c>
      <c r="C98">
        <v>8</v>
      </c>
      <c r="D98">
        <v>0</v>
      </c>
      <c r="E98">
        <v>0</v>
      </c>
      <c r="F98">
        <v>0</v>
      </c>
      <c r="G98">
        <v>10</v>
      </c>
      <c r="H98">
        <v>39</v>
      </c>
      <c r="I98">
        <v>0</v>
      </c>
      <c r="J98">
        <v>0</v>
      </c>
      <c r="K98">
        <v>0</v>
      </c>
      <c r="M98" t="str">
        <f>IFERROR(CHAR(HEX2DEC(Table2[[#This Row],[D1]])),"…")</f>
        <v>…</v>
      </c>
      <c r="N98" t="str">
        <f>IFERROR(CHAR(HEX2DEC(Table1[[#This Row],[D2]])),"…")</f>
        <v>…</v>
      </c>
      <c r="O98" t="str">
        <f>IFERROR(CHAR(HEX2DEC(Table1[[#This Row],[D3]])),"…")</f>
        <v>_x0008_</v>
      </c>
      <c r="P98" t="str">
        <f>IFERROR(CHAR(HEX2DEC(Table1[[#This Row],[D4]])),"…")</f>
        <v>…</v>
      </c>
      <c r="Q98" t="str">
        <f>IFERROR(CHAR(HEX2DEC(Table1[[#This Row],[D5]])),"…")</f>
        <v>3</v>
      </c>
      <c r="R98" t="str">
        <f>IFERROR(CHAR(HEX2DEC(Table1[[#This Row],[D6]])),"…")</f>
        <v>…</v>
      </c>
      <c r="S98" t="str">
        <f>IFERROR(CHAR(HEX2DEC(Table1[[#This Row],[D7]])),"…")</f>
        <v>…</v>
      </c>
      <c r="T98" t="str">
        <f>IFERROR(CHAR(HEX2DEC(Table1[[#This Row],[D8]])),"…")</f>
        <v>…</v>
      </c>
    </row>
    <row r="99" spans="1:20" x14ac:dyDescent="0.25">
      <c r="A99">
        <v>56.101999999999997</v>
      </c>
      <c r="B99">
        <v>401</v>
      </c>
      <c r="C99">
        <v>8</v>
      </c>
      <c r="D99" t="s">
        <v>28</v>
      </c>
      <c r="E99" t="s">
        <v>23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 t="str">
        <f>IFERROR(CHAR(HEX2DEC(Table2[[#This Row],[D1]])),"…")</f>
        <v>š</v>
      </c>
      <c r="N99" t="str">
        <f>IFERROR(CHAR(HEX2DEC(Table1[[#This Row],[D2]])),"…")</f>
        <v>Ï</v>
      </c>
      <c r="O99" t="str">
        <f>IFERROR(CHAR(HEX2DEC(Table1[[#This Row],[D3]])),"…")</f>
        <v>…</v>
      </c>
      <c r="P99" t="str">
        <f>IFERROR(CHAR(HEX2DEC(Table1[[#This Row],[D4]])),"…")</f>
        <v>…</v>
      </c>
      <c r="Q99" t="str">
        <f>IFERROR(CHAR(HEX2DEC(Table1[[#This Row],[D5]])),"…")</f>
        <v>…</v>
      </c>
      <c r="R99" t="str">
        <f>IFERROR(CHAR(HEX2DEC(Table1[[#This Row],[D6]])),"…")</f>
        <v>…</v>
      </c>
      <c r="S99" t="str">
        <f>IFERROR(CHAR(HEX2DEC(Table1[[#This Row],[D7]])),"…")</f>
        <v>…</v>
      </c>
      <c r="T99" t="str">
        <f>IFERROR(CHAR(HEX2DEC(Table1[[#This Row],[D8]])),"…")</f>
        <v>…</v>
      </c>
    </row>
    <row r="100" spans="1:20" x14ac:dyDescent="0.25">
      <c r="A100">
        <v>56.155000000000001</v>
      </c>
      <c r="B100">
        <v>400</v>
      </c>
      <c r="C100">
        <v>8</v>
      </c>
      <c r="D100">
        <v>0</v>
      </c>
      <c r="E100">
        <v>0</v>
      </c>
      <c r="F100">
        <v>0</v>
      </c>
      <c r="G100">
        <v>10</v>
      </c>
      <c r="H100">
        <v>39</v>
      </c>
      <c r="I100">
        <v>0</v>
      </c>
      <c r="J100">
        <v>0</v>
      </c>
      <c r="K100">
        <v>0</v>
      </c>
      <c r="M100" t="str">
        <f>IFERROR(CHAR(HEX2DEC(Table2[[#This Row],[D1]])),"…")</f>
        <v>…</v>
      </c>
      <c r="N100" t="str">
        <f>IFERROR(CHAR(HEX2DEC(Table1[[#This Row],[D2]])),"…")</f>
        <v>…</v>
      </c>
      <c r="O100" t="str">
        <f>IFERROR(CHAR(HEX2DEC(Table1[[#This Row],[D3]])),"…")</f>
        <v>_x0008_</v>
      </c>
      <c r="P100" t="str">
        <f>IFERROR(CHAR(HEX2DEC(Table1[[#This Row],[D4]])),"…")</f>
        <v>…</v>
      </c>
      <c r="Q100" t="str">
        <f>IFERROR(CHAR(HEX2DEC(Table1[[#This Row],[D5]])),"…")</f>
        <v>3</v>
      </c>
      <c r="R100" t="str">
        <f>IFERROR(CHAR(HEX2DEC(Table1[[#This Row],[D6]])),"…")</f>
        <v>…</v>
      </c>
      <c r="S100" t="str">
        <f>IFERROR(CHAR(HEX2DEC(Table1[[#This Row],[D7]])),"…")</f>
        <v>…</v>
      </c>
      <c r="T100" t="str">
        <f>IFERROR(CHAR(HEX2DEC(Table1[[#This Row],[D8]])),"…")</f>
        <v>…</v>
      </c>
    </row>
    <row r="101" spans="1:20" x14ac:dyDescent="0.25">
      <c r="A101">
        <v>56.207000000000001</v>
      </c>
      <c r="B101">
        <v>401</v>
      </c>
      <c r="C101">
        <v>8</v>
      </c>
      <c r="D101" t="s">
        <v>28</v>
      </c>
      <c r="E101" t="s">
        <v>23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tr">
        <f>IFERROR(CHAR(HEX2DEC(Table2[[#This Row],[D1]])),"…")</f>
        <v>š</v>
      </c>
      <c r="N101" t="str">
        <f>IFERROR(CHAR(HEX2DEC(Table1[[#This Row],[D2]])),"…")</f>
        <v>Ï</v>
      </c>
      <c r="O101" t="str">
        <f>IFERROR(CHAR(HEX2DEC(Table1[[#This Row],[D3]])),"…")</f>
        <v>…</v>
      </c>
      <c r="P101" t="str">
        <f>IFERROR(CHAR(HEX2DEC(Table1[[#This Row],[D4]])),"…")</f>
        <v>…</v>
      </c>
      <c r="Q101" t="str">
        <f>IFERROR(CHAR(HEX2DEC(Table1[[#This Row],[D5]])),"…")</f>
        <v>…</v>
      </c>
      <c r="R101" t="str">
        <f>IFERROR(CHAR(HEX2DEC(Table1[[#This Row],[D6]])),"…")</f>
        <v>…</v>
      </c>
      <c r="S101" t="str">
        <f>IFERROR(CHAR(HEX2DEC(Table1[[#This Row],[D7]])),"…")</f>
        <v>…</v>
      </c>
      <c r="T101" t="str">
        <f>IFERROR(CHAR(HEX2DEC(Table1[[#This Row],[D8]])),"…")</f>
        <v>…</v>
      </c>
    </row>
    <row r="102" spans="1:20" x14ac:dyDescent="0.25">
      <c r="A102">
        <v>56.26</v>
      </c>
      <c r="B102">
        <v>400</v>
      </c>
      <c r="C102">
        <v>8</v>
      </c>
      <c r="D102">
        <v>0</v>
      </c>
      <c r="E102">
        <v>0</v>
      </c>
      <c r="F102">
        <v>0</v>
      </c>
      <c r="G102">
        <v>10</v>
      </c>
      <c r="H102">
        <v>39</v>
      </c>
      <c r="I102">
        <v>0</v>
      </c>
      <c r="J102">
        <v>0</v>
      </c>
      <c r="K102">
        <v>0</v>
      </c>
      <c r="M102" t="str">
        <f>IFERROR(CHAR(HEX2DEC(Table2[[#This Row],[D1]])),"…")</f>
        <v>…</v>
      </c>
      <c r="N102" t="str">
        <f>IFERROR(CHAR(HEX2DEC(Table1[[#This Row],[D2]])),"…")</f>
        <v>…</v>
      </c>
      <c r="O102" t="str">
        <f>IFERROR(CHAR(HEX2DEC(Table1[[#This Row],[D3]])),"…")</f>
        <v>_x0008_</v>
      </c>
      <c r="P102" t="str">
        <f>IFERROR(CHAR(HEX2DEC(Table1[[#This Row],[D4]])),"…")</f>
        <v>…</v>
      </c>
      <c r="Q102" t="str">
        <f>IFERROR(CHAR(HEX2DEC(Table1[[#This Row],[D5]])),"…")</f>
        <v>3</v>
      </c>
      <c r="R102" t="str">
        <f>IFERROR(CHAR(HEX2DEC(Table1[[#This Row],[D6]])),"…")</f>
        <v>…</v>
      </c>
      <c r="S102" t="str">
        <f>IFERROR(CHAR(HEX2DEC(Table1[[#This Row],[D7]])),"…")</f>
        <v>…</v>
      </c>
      <c r="T102" t="str">
        <f>IFERROR(CHAR(HEX2DEC(Table1[[#This Row],[D8]])),"…")</f>
        <v>…</v>
      </c>
    </row>
    <row r="103" spans="1:20" x14ac:dyDescent="0.25">
      <c r="A103">
        <v>56.314</v>
      </c>
      <c r="B103">
        <v>401</v>
      </c>
      <c r="C103">
        <v>8</v>
      </c>
      <c r="D103" t="s">
        <v>28</v>
      </c>
      <c r="E103" t="s">
        <v>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 t="str">
        <f>IFERROR(CHAR(HEX2DEC(Table2[[#This Row],[D1]])),"…")</f>
        <v>š</v>
      </c>
      <c r="N103" t="str">
        <f>IFERROR(CHAR(HEX2DEC(Table1[[#This Row],[D2]])),"…")</f>
        <v>Ï</v>
      </c>
      <c r="O103" t="str">
        <f>IFERROR(CHAR(HEX2DEC(Table1[[#This Row],[D3]])),"…")</f>
        <v>…</v>
      </c>
      <c r="P103" t="str">
        <f>IFERROR(CHAR(HEX2DEC(Table1[[#This Row],[D4]])),"…")</f>
        <v>…</v>
      </c>
      <c r="Q103" t="str">
        <f>IFERROR(CHAR(HEX2DEC(Table1[[#This Row],[D5]])),"…")</f>
        <v>…</v>
      </c>
      <c r="R103" t="str">
        <f>IFERROR(CHAR(HEX2DEC(Table1[[#This Row],[D6]])),"…")</f>
        <v>…</v>
      </c>
      <c r="S103" t="str">
        <f>IFERROR(CHAR(HEX2DEC(Table1[[#This Row],[D7]])),"…")</f>
        <v>…</v>
      </c>
      <c r="T103" t="str">
        <f>IFERROR(CHAR(HEX2DEC(Table1[[#This Row],[D8]])),"…")</f>
        <v>…</v>
      </c>
    </row>
    <row r="104" spans="1:20" x14ac:dyDescent="0.25">
      <c r="A104">
        <v>56.366999999999997</v>
      </c>
      <c r="B104">
        <v>400</v>
      </c>
      <c r="C104">
        <v>8</v>
      </c>
      <c r="D104">
        <v>0</v>
      </c>
      <c r="E104">
        <v>0</v>
      </c>
      <c r="F104">
        <v>0</v>
      </c>
      <c r="G104">
        <v>10</v>
      </c>
      <c r="H104">
        <v>39</v>
      </c>
      <c r="I104">
        <v>0</v>
      </c>
      <c r="J104">
        <v>0</v>
      </c>
      <c r="K104">
        <v>0</v>
      </c>
      <c r="M104" t="str">
        <f>IFERROR(CHAR(HEX2DEC(Table2[[#This Row],[D1]])),"…")</f>
        <v>…</v>
      </c>
      <c r="N104" t="str">
        <f>IFERROR(CHAR(HEX2DEC(Table1[[#This Row],[D2]])),"…")</f>
        <v>…</v>
      </c>
      <c r="O104" t="str">
        <f>IFERROR(CHAR(HEX2DEC(Table1[[#This Row],[D3]])),"…")</f>
        <v>_x0008_</v>
      </c>
      <c r="P104" t="str">
        <f>IFERROR(CHAR(HEX2DEC(Table1[[#This Row],[D4]])),"…")</f>
        <v>…</v>
      </c>
      <c r="Q104" t="str">
        <f>IFERROR(CHAR(HEX2DEC(Table1[[#This Row],[D5]])),"…")</f>
        <v>3</v>
      </c>
      <c r="R104" t="str">
        <f>IFERROR(CHAR(HEX2DEC(Table1[[#This Row],[D6]])),"…")</f>
        <v>…</v>
      </c>
      <c r="S104" t="str">
        <f>IFERROR(CHAR(HEX2DEC(Table1[[#This Row],[D7]])),"…")</f>
        <v>…</v>
      </c>
      <c r="T104" t="str">
        <f>IFERROR(CHAR(HEX2DEC(Table1[[#This Row],[D8]])),"…")</f>
        <v>…</v>
      </c>
    </row>
    <row r="105" spans="1:20" x14ac:dyDescent="0.25">
      <c r="A105">
        <v>56.42</v>
      </c>
      <c r="B105">
        <v>401</v>
      </c>
      <c r="C105">
        <v>8</v>
      </c>
      <c r="D105" t="s">
        <v>28</v>
      </c>
      <c r="E105" t="s">
        <v>23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 t="str">
        <f>IFERROR(CHAR(HEX2DEC(Table2[[#This Row],[D1]])),"…")</f>
        <v>š</v>
      </c>
      <c r="N105" t="str">
        <f>IFERROR(CHAR(HEX2DEC(Table1[[#This Row],[D2]])),"…")</f>
        <v>Ï</v>
      </c>
      <c r="O105" t="str">
        <f>IFERROR(CHAR(HEX2DEC(Table1[[#This Row],[D3]])),"…")</f>
        <v>…</v>
      </c>
      <c r="P105" t="str">
        <f>IFERROR(CHAR(HEX2DEC(Table1[[#This Row],[D4]])),"…")</f>
        <v>…</v>
      </c>
      <c r="Q105" t="str">
        <f>IFERROR(CHAR(HEX2DEC(Table1[[#This Row],[D5]])),"…")</f>
        <v>…</v>
      </c>
      <c r="R105" t="str">
        <f>IFERROR(CHAR(HEX2DEC(Table1[[#This Row],[D6]])),"…")</f>
        <v>…</v>
      </c>
      <c r="S105" t="str">
        <f>IFERROR(CHAR(HEX2DEC(Table1[[#This Row],[D7]])),"…")</f>
        <v>…</v>
      </c>
      <c r="T105" t="str">
        <f>IFERROR(CHAR(HEX2DEC(Table1[[#This Row],[D8]])),"…")</f>
        <v>…</v>
      </c>
    </row>
    <row r="106" spans="1:20" x14ac:dyDescent="0.25">
      <c r="A106">
        <v>56.472999999999999</v>
      </c>
      <c r="B106">
        <v>400</v>
      </c>
      <c r="C106">
        <v>8</v>
      </c>
      <c r="D106">
        <v>0</v>
      </c>
      <c r="E106">
        <v>0</v>
      </c>
      <c r="F106">
        <v>0</v>
      </c>
      <c r="G106">
        <v>10</v>
      </c>
      <c r="H106">
        <v>39</v>
      </c>
      <c r="I106">
        <v>0</v>
      </c>
      <c r="J106">
        <v>0</v>
      </c>
      <c r="K106">
        <v>0</v>
      </c>
      <c r="M106" t="str">
        <f>IFERROR(CHAR(HEX2DEC(Table2[[#This Row],[D1]])),"…")</f>
        <v>…</v>
      </c>
      <c r="N106" t="str">
        <f>IFERROR(CHAR(HEX2DEC(Table1[[#This Row],[D2]])),"…")</f>
        <v>…</v>
      </c>
      <c r="O106" t="str">
        <f>IFERROR(CHAR(HEX2DEC(Table1[[#This Row],[D3]])),"…")</f>
        <v>_x0008_</v>
      </c>
      <c r="P106" t="str">
        <f>IFERROR(CHAR(HEX2DEC(Table1[[#This Row],[D4]])),"…")</f>
        <v>…</v>
      </c>
      <c r="Q106" t="str">
        <f>IFERROR(CHAR(HEX2DEC(Table1[[#This Row],[D5]])),"…")</f>
        <v>3</v>
      </c>
      <c r="R106" t="str">
        <f>IFERROR(CHAR(HEX2DEC(Table1[[#This Row],[D6]])),"…")</f>
        <v>…</v>
      </c>
      <c r="S106" t="str">
        <f>IFERROR(CHAR(HEX2DEC(Table1[[#This Row],[D7]])),"…")</f>
        <v>…</v>
      </c>
      <c r="T106" t="str">
        <f>IFERROR(CHAR(HEX2DEC(Table1[[#This Row],[D8]])),"…")</f>
        <v>…</v>
      </c>
    </row>
    <row r="107" spans="1:20" x14ac:dyDescent="0.25">
      <c r="A107">
        <v>56.526000000000003</v>
      </c>
      <c r="B107">
        <v>401</v>
      </c>
      <c r="C107">
        <v>8</v>
      </c>
      <c r="D107" t="s">
        <v>28</v>
      </c>
      <c r="E107" t="s">
        <v>23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t="str">
        <f>IFERROR(CHAR(HEX2DEC(Table2[[#This Row],[D1]])),"…")</f>
        <v>š</v>
      </c>
      <c r="N107" t="str">
        <f>IFERROR(CHAR(HEX2DEC(Table1[[#This Row],[D2]])),"…")</f>
        <v>Ï</v>
      </c>
      <c r="O107" t="str">
        <f>IFERROR(CHAR(HEX2DEC(Table1[[#This Row],[D3]])),"…")</f>
        <v>…</v>
      </c>
      <c r="P107" t="str">
        <f>IFERROR(CHAR(HEX2DEC(Table1[[#This Row],[D4]])),"…")</f>
        <v>…</v>
      </c>
      <c r="Q107" t="str">
        <f>IFERROR(CHAR(HEX2DEC(Table1[[#This Row],[D5]])),"…")</f>
        <v>…</v>
      </c>
      <c r="R107" t="str">
        <f>IFERROR(CHAR(HEX2DEC(Table1[[#This Row],[D6]])),"…")</f>
        <v>…</v>
      </c>
      <c r="S107" t="str">
        <f>IFERROR(CHAR(HEX2DEC(Table1[[#This Row],[D7]])),"…")</f>
        <v>…</v>
      </c>
      <c r="T107" t="str">
        <f>IFERROR(CHAR(HEX2DEC(Table1[[#This Row],[D8]])),"…")</f>
        <v>…</v>
      </c>
    </row>
    <row r="108" spans="1:20" x14ac:dyDescent="0.25">
      <c r="A108">
        <v>56.579000000000001</v>
      </c>
      <c r="B108">
        <v>400</v>
      </c>
      <c r="C108">
        <v>8</v>
      </c>
      <c r="D108">
        <v>0</v>
      </c>
      <c r="E108">
        <v>0</v>
      </c>
      <c r="F108">
        <v>0</v>
      </c>
      <c r="G108">
        <v>10</v>
      </c>
      <c r="H108">
        <v>39</v>
      </c>
      <c r="I108">
        <v>0</v>
      </c>
      <c r="J108">
        <v>0</v>
      </c>
      <c r="K108">
        <v>0</v>
      </c>
      <c r="M108" t="str">
        <f>IFERROR(CHAR(HEX2DEC(Table2[[#This Row],[D1]])),"…")</f>
        <v>…</v>
      </c>
      <c r="N108" t="str">
        <f>IFERROR(CHAR(HEX2DEC(Table1[[#This Row],[D2]])),"…")</f>
        <v>…</v>
      </c>
      <c r="O108" t="str">
        <f>IFERROR(CHAR(HEX2DEC(Table1[[#This Row],[D3]])),"…")</f>
        <v>_x0008_</v>
      </c>
      <c r="P108" t="str">
        <f>IFERROR(CHAR(HEX2DEC(Table1[[#This Row],[D4]])),"…")</f>
        <v>…</v>
      </c>
      <c r="Q108" t="str">
        <f>IFERROR(CHAR(HEX2DEC(Table1[[#This Row],[D5]])),"…")</f>
        <v>3</v>
      </c>
      <c r="R108" t="str">
        <f>IFERROR(CHAR(HEX2DEC(Table1[[#This Row],[D6]])),"…")</f>
        <v>…</v>
      </c>
      <c r="S108" t="str">
        <f>IFERROR(CHAR(HEX2DEC(Table1[[#This Row],[D7]])),"…")</f>
        <v>…</v>
      </c>
      <c r="T108" t="str">
        <f>IFERROR(CHAR(HEX2DEC(Table1[[#This Row],[D8]])),"…")</f>
        <v>…</v>
      </c>
    </row>
    <row r="109" spans="1:20" x14ac:dyDescent="0.25">
      <c r="A109">
        <v>56.631999999999998</v>
      </c>
      <c r="B109">
        <v>401</v>
      </c>
      <c r="C109">
        <v>8</v>
      </c>
      <c r="D109" t="s">
        <v>28</v>
      </c>
      <c r="E109" t="s">
        <v>23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tr">
        <f>IFERROR(CHAR(HEX2DEC(Table2[[#This Row],[D1]])),"…")</f>
        <v>š</v>
      </c>
      <c r="N109" t="str">
        <f>IFERROR(CHAR(HEX2DEC(Table1[[#This Row],[D2]])),"…")</f>
        <v>Ï</v>
      </c>
      <c r="O109" t="str">
        <f>IFERROR(CHAR(HEX2DEC(Table1[[#This Row],[D3]])),"…")</f>
        <v>…</v>
      </c>
      <c r="P109" t="str">
        <f>IFERROR(CHAR(HEX2DEC(Table1[[#This Row],[D4]])),"…")</f>
        <v>…</v>
      </c>
      <c r="Q109" t="str">
        <f>IFERROR(CHAR(HEX2DEC(Table1[[#This Row],[D5]])),"…")</f>
        <v>…</v>
      </c>
      <c r="R109" t="str">
        <f>IFERROR(CHAR(HEX2DEC(Table1[[#This Row],[D6]])),"…")</f>
        <v>…</v>
      </c>
      <c r="S109" t="str">
        <f>IFERROR(CHAR(HEX2DEC(Table1[[#This Row],[D7]])),"…")</f>
        <v>…</v>
      </c>
      <c r="T109" t="str">
        <f>IFERROR(CHAR(HEX2DEC(Table1[[#This Row],[D8]])),"…")</f>
        <v>…</v>
      </c>
    </row>
    <row r="110" spans="1:20" x14ac:dyDescent="0.25">
      <c r="A110">
        <v>56.685000000000002</v>
      </c>
      <c r="B110">
        <v>400</v>
      </c>
      <c r="C110">
        <v>8</v>
      </c>
      <c r="D110">
        <v>0</v>
      </c>
      <c r="E110">
        <v>0</v>
      </c>
      <c r="F110">
        <v>0</v>
      </c>
      <c r="G110">
        <v>10</v>
      </c>
      <c r="H110">
        <v>39</v>
      </c>
      <c r="I110">
        <v>0</v>
      </c>
      <c r="J110">
        <v>0</v>
      </c>
      <c r="K110">
        <v>0</v>
      </c>
      <c r="M110" t="str">
        <f>IFERROR(CHAR(HEX2DEC(Table2[[#This Row],[D1]])),"…")</f>
        <v>…</v>
      </c>
      <c r="N110" t="str">
        <f>IFERROR(CHAR(HEX2DEC(Table1[[#This Row],[D2]])),"…")</f>
        <v>…</v>
      </c>
      <c r="O110" t="str">
        <f>IFERROR(CHAR(HEX2DEC(Table1[[#This Row],[D3]])),"…")</f>
        <v>_x0008_</v>
      </c>
      <c r="P110" t="str">
        <f>IFERROR(CHAR(HEX2DEC(Table1[[#This Row],[D4]])),"…")</f>
        <v>…</v>
      </c>
      <c r="Q110" t="str">
        <f>IFERROR(CHAR(HEX2DEC(Table1[[#This Row],[D5]])),"…")</f>
        <v>3</v>
      </c>
      <c r="R110" t="str">
        <f>IFERROR(CHAR(HEX2DEC(Table1[[#This Row],[D6]])),"…")</f>
        <v>…</v>
      </c>
      <c r="S110" t="str">
        <f>IFERROR(CHAR(HEX2DEC(Table1[[#This Row],[D7]])),"…")</f>
        <v>…</v>
      </c>
      <c r="T110" t="str">
        <f>IFERROR(CHAR(HEX2DEC(Table1[[#This Row],[D8]])),"…")</f>
        <v>…</v>
      </c>
    </row>
    <row r="111" spans="1:20" x14ac:dyDescent="0.25">
      <c r="A111">
        <v>56.738999999999997</v>
      </c>
      <c r="B111">
        <v>401</v>
      </c>
      <c r="C111">
        <v>8</v>
      </c>
      <c r="D111" t="s">
        <v>28</v>
      </c>
      <c r="E111" t="s">
        <v>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 t="str">
        <f>IFERROR(CHAR(HEX2DEC(Table2[[#This Row],[D1]])),"…")</f>
        <v>š</v>
      </c>
      <c r="N111" t="str">
        <f>IFERROR(CHAR(HEX2DEC(Table1[[#This Row],[D2]])),"…")</f>
        <v>Ï</v>
      </c>
      <c r="O111" t="str">
        <f>IFERROR(CHAR(HEX2DEC(Table1[[#This Row],[D3]])),"…")</f>
        <v>…</v>
      </c>
      <c r="P111" t="str">
        <f>IFERROR(CHAR(HEX2DEC(Table1[[#This Row],[D4]])),"…")</f>
        <v>…</v>
      </c>
      <c r="Q111" t="str">
        <f>IFERROR(CHAR(HEX2DEC(Table1[[#This Row],[D5]])),"…")</f>
        <v>…</v>
      </c>
      <c r="R111" t="str">
        <f>IFERROR(CHAR(HEX2DEC(Table1[[#This Row],[D6]])),"…")</f>
        <v>…</v>
      </c>
      <c r="S111" t="str">
        <f>IFERROR(CHAR(HEX2DEC(Table1[[#This Row],[D7]])),"…")</f>
        <v>…</v>
      </c>
      <c r="T111" t="str">
        <f>IFERROR(CHAR(HEX2DEC(Table1[[#This Row],[D8]])),"…")</f>
        <v>…</v>
      </c>
    </row>
    <row r="112" spans="1:20" x14ac:dyDescent="0.25">
      <c r="A112">
        <v>56.792000000000002</v>
      </c>
      <c r="B112">
        <v>400</v>
      </c>
      <c r="C112">
        <v>8</v>
      </c>
      <c r="D112">
        <v>0</v>
      </c>
      <c r="E112">
        <v>0</v>
      </c>
      <c r="F112">
        <v>0</v>
      </c>
      <c r="G112">
        <v>10</v>
      </c>
      <c r="H112">
        <v>39</v>
      </c>
      <c r="I112">
        <v>0</v>
      </c>
      <c r="J112">
        <v>0</v>
      </c>
      <c r="K112">
        <v>0</v>
      </c>
      <c r="M112" t="str">
        <f>IFERROR(CHAR(HEX2DEC(Table2[[#This Row],[D1]])),"…")</f>
        <v>…</v>
      </c>
      <c r="N112" t="str">
        <f>IFERROR(CHAR(HEX2DEC(Table1[[#This Row],[D2]])),"…")</f>
        <v>…</v>
      </c>
      <c r="O112" t="str">
        <f>IFERROR(CHAR(HEX2DEC(Table1[[#This Row],[D3]])),"…")</f>
        <v>_x0008_</v>
      </c>
      <c r="P112" t="str">
        <f>IFERROR(CHAR(HEX2DEC(Table1[[#This Row],[D4]])),"…")</f>
        <v>…</v>
      </c>
      <c r="Q112" t="str">
        <f>IFERROR(CHAR(HEX2DEC(Table1[[#This Row],[D5]])),"…")</f>
        <v>3</v>
      </c>
      <c r="R112" t="str">
        <f>IFERROR(CHAR(HEX2DEC(Table1[[#This Row],[D6]])),"…")</f>
        <v>…</v>
      </c>
      <c r="S112" t="str">
        <f>IFERROR(CHAR(HEX2DEC(Table1[[#This Row],[D7]])),"…")</f>
        <v>…</v>
      </c>
      <c r="T112" t="str">
        <f>IFERROR(CHAR(HEX2DEC(Table1[[#This Row],[D8]])),"…")</f>
        <v>…</v>
      </c>
    </row>
    <row r="113" spans="1:20" x14ac:dyDescent="0.25">
      <c r="A113">
        <v>56.844999999999999</v>
      </c>
      <c r="B113">
        <v>401</v>
      </c>
      <c r="C113">
        <v>8</v>
      </c>
      <c r="D113" t="s">
        <v>28</v>
      </c>
      <c r="E113" t="s">
        <v>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 t="str">
        <f>IFERROR(CHAR(HEX2DEC(Table2[[#This Row],[D1]])),"…")</f>
        <v>š</v>
      </c>
      <c r="N113" t="str">
        <f>IFERROR(CHAR(HEX2DEC(Table1[[#This Row],[D2]])),"…")</f>
        <v>Ï</v>
      </c>
      <c r="O113" t="str">
        <f>IFERROR(CHAR(HEX2DEC(Table1[[#This Row],[D3]])),"…")</f>
        <v>…</v>
      </c>
      <c r="P113" t="str">
        <f>IFERROR(CHAR(HEX2DEC(Table1[[#This Row],[D4]])),"…")</f>
        <v>…</v>
      </c>
      <c r="Q113" t="str">
        <f>IFERROR(CHAR(HEX2DEC(Table1[[#This Row],[D5]])),"…")</f>
        <v>…</v>
      </c>
      <c r="R113" t="str">
        <f>IFERROR(CHAR(HEX2DEC(Table1[[#This Row],[D6]])),"…")</f>
        <v>…</v>
      </c>
      <c r="S113" t="str">
        <f>IFERROR(CHAR(HEX2DEC(Table1[[#This Row],[D7]])),"…")</f>
        <v>…</v>
      </c>
      <c r="T113" t="str">
        <f>IFERROR(CHAR(HEX2DEC(Table1[[#This Row],[D8]])),"…")</f>
        <v>…</v>
      </c>
    </row>
    <row r="114" spans="1:20" x14ac:dyDescent="0.25">
      <c r="A114">
        <v>56.898000000000003</v>
      </c>
      <c r="B114">
        <v>400</v>
      </c>
      <c r="C114">
        <v>8</v>
      </c>
      <c r="D114">
        <v>0</v>
      </c>
      <c r="E114">
        <v>0</v>
      </c>
      <c r="F114">
        <v>0</v>
      </c>
      <c r="G114">
        <v>10</v>
      </c>
      <c r="H114">
        <v>39</v>
      </c>
      <c r="I114">
        <v>0</v>
      </c>
      <c r="J114">
        <v>0</v>
      </c>
      <c r="K114">
        <v>0</v>
      </c>
      <c r="M114" t="str">
        <f>IFERROR(CHAR(HEX2DEC(Table2[[#This Row],[D1]])),"…")</f>
        <v>…</v>
      </c>
      <c r="N114" t="str">
        <f>IFERROR(CHAR(HEX2DEC(Table1[[#This Row],[D2]])),"…")</f>
        <v>…</v>
      </c>
      <c r="O114" t="str">
        <f>IFERROR(CHAR(HEX2DEC(Table1[[#This Row],[D3]])),"…")</f>
        <v>_x0008_</v>
      </c>
      <c r="P114" t="str">
        <f>IFERROR(CHAR(HEX2DEC(Table1[[#This Row],[D4]])),"…")</f>
        <v>…</v>
      </c>
      <c r="Q114" t="str">
        <f>IFERROR(CHAR(HEX2DEC(Table1[[#This Row],[D5]])),"…")</f>
        <v>3</v>
      </c>
      <c r="R114" t="str">
        <f>IFERROR(CHAR(HEX2DEC(Table1[[#This Row],[D6]])),"…")</f>
        <v>…</v>
      </c>
      <c r="S114" t="str">
        <f>IFERROR(CHAR(HEX2DEC(Table1[[#This Row],[D7]])),"…")</f>
        <v>…</v>
      </c>
      <c r="T114" t="str">
        <f>IFERROR(CHAR(HEX2DEC(Table1[[#This Row],[D8]])),"…")</f>
        <v>…</v>
      </c>
    </row>
    <row r="115" spans="1:20" x14ac:dyDescent="0.25">
      <c r="A115">
        <v>56.951000000000001</v>
      </c>
      <c r="B115">
        <v>401</v>
      </c>
      <c r="C115">
        <v>8</v>
      </c>
      <c r="D115" t="s">
        <v>28</v>
      </c>
      <c r="E115" t="s">
        <v>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tr">
        <f>IFERROR(CHAR(HEX2DEC(Table2[[#This Row],[D1]])),"…")</f>
        <v>š</v>
      </c>
      <c r="N115" t="str">
        <f>IFERROR(CHAR(HEX2DEC(Table1[[#This Row],[D2]])),"…")</f>
        <v>Ï</v>
      </c>
      <c r="O115" t="str">
        <f>IFERROR(CHAR(HEX2DEC(Table1[[#This Row],[D3]])),"…")</f>
        <v>…</v>
      </c>
      <c r="P115" t="str">
        <f>IFERROR(CHAR(HEX2DEC(Table1[[#This Row],[D4]])),"…")</f>
        <v>…</v>
      </c>
      <c r="Q115" t="str">
        <f>IFERROR(CHAR(HEX2DEC(Table1[[#This Row],[D5]])),"…")</f>
        <v>…</v>
      </c>
      <c r="R115" t="str">
        <f>IFERROR(CHAR(HEX2DEC(Table1[[#This Row],[D6]])),"…")</f>
        <v>…</v>
      </c>
      <c r="S115" t="str">
        <f>IFERROR(CHAR(HEX2DEC(Table1[[#This Row],[D7]])),"…")</f>
        <v>…</v>
      </c>
      <c r="T115" t="str">
        <f>IFERROR(CHAR(HEX2DEC(Table1[[#This Row],[D8]])),"…")</f>
        <v>…</v>
      </c>
    </row>
    <row r="116" spans="1:20" x14ac:dyDescent="0.25">
      <c r="A116">
        <v>57.003999999999998</v>
      </c>
      <c r="B116">
        <v>400</v>
      </c>
      <c r="C116">
        <v>8</v>
      </c>
      <c r="D116">
        <v>0</v>
      </c>
      <c r="E116">
        <v>0</v>
      </c>
      <c r="F116">
        <v>0</v>
      </c>
      <c r="G116">
        <v>10</v>
      </c>
      <c r="H116">
        <v>39</v>
      </c>
      <c r="I116">
        <v>0</v>
      </c>
      <c r="J116">
        <v>0</v>
      </c>
      <c r="K116">
        <v>0</v>
      </c>
      <c r="M116" t="str">
        <f>IFERROR(CHAR(HEX2DEC(Table2[[#This Row],[D1]])),"…")</f>
        <v>…</v>
      </c>
      <c r="N116" t="str">
        <f>IFERROR(CHAR(HEX2DEC(Table1[[#This Row],[D2]])),"…")</f>
        <v>…</v>
      </c>
      <c r="O116" t="str">
        <f>IFERROR(CHAR(HEX2DEC(Table1[[#This Row],[D3]])),"…")</f>
        <v>_x0008_</v>
      </c>
      <c r="P116" t="str">
        <f>IFERROR(CHAR(HEX2DEC(Table1[[#This Row],[D4]])),"…")</f>
        <v>…</v>
      </c>
      <c r="Q116" t="str">
        <f>IFERROR(CHAR(HEX2DEC(Table1[[#This Row],[D5]])),"…")</f>
        <v>3</v>
      </c>
      <c r="R116" t="str">
        <f>IFERROR(CHAR(HEX2DEC(Table1[[#This Row],[D6]])),"…")</f>
        <v>…</v>
      </c>
      <c r="S116" t="str">
        <f>IFERROR(CHAR(HEX2DEC(Table1[[#This Row],[D7]])),"…")</f>
        <v>…</v>
      </c>
      <c r="T116" t="str">
        <f>IFERROR(CHAR(HEX2DEC(Table1[[#This Row],[D8]])),"…")</f>
        <v>…</v>
      </c>
    </row>
    <row r="117" spans="1:20" x14ac:dyDescent="0.25">
      <c r="A117">
        <v>57.057000000000002</v>
      </c>
      <c r="B117">
        <v>401</v>
      </c>
      <c r="C117">
        <v>8</v>
      </c>
      <c r="D117" t="s">
        <v>28</v>
      </c>
      <c r="E117" t="s">
        <v>23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 t="str">
        <f>IFERROR(CHAR(HEX2DEC(Table2[[#This Row],[D1]])),"…")</f>
        <v>š</v>
      </c>
      <c r="N117" t="str">
        <f>IFERROR(CHAR(HEX2DEC(Table1[[#This Row],[D2]])),"…")</f>
        <v>Ï</v>
      </c>
      <c r="O117" t="str">
        <f>IFERROR(CHAR(HEX2DEC(Table1[[#This Row],[D3]])),"…")</f>
        <v>…</v>
      </c>
      <c r="P117" t="str">
        <f>IFERROR(CHAR(HEX2DEC(Table1[[#This Row],[D4]])),"…")</f>
        <v>…</v>
      </c>
      <c r="Q117" t="str">
        <f>IFERROR(CHAR(HEX2DEC(Table1[[#This Row],[D5]])),"…")</f>
        <v>…</v>
      </c>
      <c r="R117" t="str">
        <f>IFERROR(CHAR(HEX2DEC(Table1[[#This Row],[D6]])),"…")</f>
        <v>…</v>
      </c>
      <c r="S117" t="str">
        <f>IFERROR(CHAR(HEX2DEC(Table1[[#This Row],[D7]])),"…")</f>
        <v>…</v>
      </c>
      <c r="T117" t="str">
        <f>IFERROR(CHAR(HEX2DEC(Table1[[#This Row],[D8]])),"…")</f>
        <v>…</v>
      </c>
    </row>
    <row r="118" spans="1:20" x14ac:dyDescent="0.25">
      <c r="A118">
        <v>57.11</v>
      </c>
      <c r="B118">
        <v>400</v>
      </c>
      <c r="C118">
        <v>8</v>
      </c>
      <c r="D118">
        <v>0</v>
      </c>
      <c r="E118">
        <v>0</v>
      </c>
      <c r="F118">
        <v>0</v>
      </c>
      <c r="G118">
        <v>10</v>
      </c>
      <c r="H118">
        <v>39</v>
      </c>
      <c r="I118">
        <v>0</v>
      </c>
      <c r="J118">
        <v>0</v>
      </c>
      <c r="K118">
        <v>0</v>
      </c>
      <c r="M118" t="str">
        <f>IFERROR(CHAR(HEX2DEC(Table2[[#This Row],[D1]])),"…")</f>
        <v>…</v>
      </c>
      <c r="N118" t="str">
        <f>IFERROR(CHAR(HEX2DEC(Table1[[#This Row],[D2]])),"…")</f>
        <v>…</v>
      </c>
      <c r="O118" t="str">
        <f>IFERROR(CHAR(HEX2DEC(Table1[[#This Row],[D3]])),"…")</f>
        <v>_x0008_</v>
      </c>
      <c r="P118" t="str">
        <f>IFERROR(CHAR(HEX2DEC(Table1[[#This Row],[D4]])),"…")</f>
        <v>…</v>
      </c>
      <c r="Q118" t="str">
        <f>IFERROR(CHAR(HEX2DEC(Table1[[#This Row],[D5]])),"…")</f>
        <v>3</v>
      </c>
      <c r="R118" t="str">
        <f>IFERROR(CHAR(HEX2DEC(Table1[[#This Row],[D6]])),"…")</f>
        <v>…</v>
      </c>
      <c r="S118" t="str">
        <f>IFERROR(CHAR(HEX2DEC(Table1[[#This Row],[D7]])),"…")</f>
        <v>…</v>
      </c>
      <c r="T118" t="str">
        <f>IFERROR(CHAR(HEX2DEC(Table1[[#This Row],[D8]])),"…")</f>
        <v>…</v>
      </c>
    </row>
    <row r="119" spans="1:20" x14ac:dyDescent="0.25">
      <c r="A119">
        <v>57.164000000000001</v>
      </c>
      <c r="B119">
        <v>401</v>
      </c>
      <c r="C119">
        <v>8</v>
      </c>
      <c r="D119" t="s">
        <v>28</v>
      </c>
      <c r="E119" t="s">
        <v>23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 t="str">
        <f>IFERROR(CHAR(HEX2DEC(Table2[[#This Row],[D1]])),"…")</f>
        <v>š</v>
      </c>
      <c r="N119" t="str">
        <f>IFERROR(CHAR(HEX2DEC(Table1[[#This Row],[D2]])),"…")</f>
        <v>Ï</v>
      </c>
      <c r="O119" t="str">
        <f>IFERROR(CHAR(HEX2DEC(Table1[[#This Row],[D3]])),"…")</f>
        <v>…</v>
      </c>
      <c r="P119" t="str">
        <f>IFERROR(CHAR(HEX2DEC(Table1[[#This Row],[D4]])),"…")</f>
        <v>…</v>
      </c>
      <c r="Q119" t="str">
        <f>IFERROR(CHAR(HEX2DEC(Table1[[#This Row],[D5]])),"…")</f>
        <v>…</v>
      </c>
      <c r="R119" t="str">
        <f>IFERROR(CHAR(HEX2DEC(Table1[[#This Row],[D6]])),"…")</f>
        <v>…</v>
      </c>
      <c r="S119" t="str">
        <f>IFERROR(CHAR(HEX2DEC(Table1[[#This Row],[D7]])),"…")</f>
        <v>…</v>
      </c>
      <c r="T119" t="str">
        <f>IFERROR(CHAR(HEX2DEC(Table1[[#This Row],[D8]])),"…")</f>
        <v>…</v>
      </c>
    </row>
    <row r="120" spans="1:20" x14ac:dyDescent="0.25">
      <c r="A120">
        <v>57.216999999999999</v>
      </c>
      <c r="B120">
        <v>400</v>
      </c>
      <c r="C120">
        <v>8</v>
      </c>
      <c r="D120">
        <v>0</v>
      </c>
      <c r="E120">
        <v>0</v>
      </c>
      <c r="F120">
        <v>0</v>
      </c>
      <c r="G120">
        <v>10</v>
      </c>
      <c r="H120">
        <v>39</v>
      </c>
      <c r="I120">
        <v>0</v>
      </c>
      <c r="J120">
        <v>0</v>
      </c>
      <c r="K120">
        <v>0</v>
      </c>
      <c r="M120" t="str">
        <f>IFERROR(CHAR(HEX2DEC(Table2[[#This Row],[D1]])),"…")</f>
        <v>…</v>
      </c>
      <c r="N120" t="str">
        <f>IFERROR(CHAR(HEX2DEC(Table1[[#This Row],[D2]])),"…")</f>
        <v>…</v>
      </c>
      <c r="O120" t="str">
        <f>IFERROR(CHAR(HEX2DEC(Table1[[#This Row],[D3]])),"…")</f>
        <v>_x0008_</v>
      </c>
      <c r="P120" t="str">
        <f>IFERROR(CHAR(HEX2DEC(Table1[[#This Row],[D4]])),"…")</f>
        <v>…</v>
      </c>
      <c r="Q120" t="str">
        <f>IFERROR(CHAR(HEX2DEC(Table1[[#This Row],[D5]])),"…")</f>
        <v>3</v>
      </c>
      <c r="R120" t="str">
        <f>IFERROR(CHAR(HEX2DEC(Table1[[#This Row],[D6]])),"…")</f>
        <v>…</v>
      </c>
      <c r="S120" t="str">
        <f>IFERROR(CHAR(HEX2DEC(Table1[[#This Row],[D7]])),"…")</f>
        <v>…</v>
      </c>
      <c r="T120" t="str">
        <f>IFERROR(CHAR(HEX2DEC(Table1[[#This Row],[D8]])),"…")</f>
        <v>…</v>
      </c>
    </row>
    <row r="121" spans="1:20" x14ac:dyDescent="0.25">
      <c r="A121">
        <v>57.268999999999998</v>
      </c>
      <c r="B121">
        <v>401</v>
      </c>
      <c r="C121">
        <v>8</v>
      </c>
      <c r="D121" t="s">
        <v>28</v>
      </c>
      <c r="E121" t="s">
        <v>23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 t="str">
        <f>IFERROR(CHAR(HEX2DEC(Table2[[#This Row],[D1]])),"…")</f>
        <v>š</v>
      </c>
      <c r="N121" t="str">
        <f>IFERROR(CHAR(HEX2DEC(Table1[[#This Row],[D2]])),"…")</f>
        <v>Ï</v>
      </c>
      <c r="O121" t="str">
        <f>IFERROR(CHAR(HEX2DEC(Table1[[#This Row],[D3]])),"…")</f>
        <v>…</v>
      </c>
      <c r="P121" t="str">
        <f>IFERROR(CHAR(HEX2DEC(Table1[[#This Row],[D4]])),"…")</f>
        <v>…</v>
      </c>
      <c r="Q121" t="str">
        <f>IFERROR(CHAR(HEX2DEC(Table1[[#This Row],[D5]])),"…")</f>
        <v>…</v>
      </c>
      <c r="R121" t="str">
        <f>IFERROR(CHAR(HEX2DEC(Table1[[#This Row],[D6]])),"…")</f>
        <v>…</v>
      </c>
      <c r="S121" t="str">
        <f>IFERROR(CHAR(HEX2DEC(Table1[[#This Row],[D7]])),"…")</f>
        <v>…</v>
      </c>
      <c r="T121" t="str">
        <f>IFERROR(CHAR(HEX2DEC(Table1[[#This Row],[D8]])),"…")</f>
        <v>…</v>
      </c>
    </row>
    <row r="122" spans="1:20" x14ac:dyDescent="0.25">
      <c r="A122">
        <v>57.322000000000003</v>
      </c>
      <c r="B122">
        <v>400</v>
      </c>
      <c r="C122">
        <v>8</v>
      </c>
      <c r="D122">
        <v>0</v>
      </c>
      <c r="E122">
        <v>0</v>
      </c>
      <c r="F122">
        <v>0</v>
      </c>
      <c r="G122">
        <v>10</v>
      </c>
      <c r="H122">
        <v>39</v>
      </c>
      <c r="I122">
        <v>0</v>
      </c>
      <c r="J122">
        <v>0</v>
      </c>
      <c r="K122">
        <v>0</v>
      </c>
      <c r="M122" t="str">
        <f>IFERROR(CHAR(HEX2DEC(Table2[[#This Row],[D1]])),"…")</f>
        <v>…</v>
      </c>
      <c r="N122" t="str">
        <f>IFERROR(CHAR(HEX2DEC(Table1[[#This Row],[D2]])),"…")</f>
        <v>…</v>
      </c>
      <c r="O122" t="str">
        <f>IFERROR(CHAR(HEX2DEC(Table1[[#This Row],[D3]])),"…")</f>
        <v>_x0008_</v>
      </c>
      <c r="P122" t="str">
        <f>IFERROR(CHAR(HEX2DEC(Table1[[#This Row],[D4]])),"…")</f>
        <v>…</v>
      </c>
      <c r="Q122" t="str">
        <f>IFERROR(CHAR(HEX2DEC(Table1[[#This Row],[D5]])),"…")</f>
        <v>3</v>
      </c>
      <c r="R122" t="str">
        <f>IFERROR(CHAR(HEX2DEC(Table1[[#This Row],[D6]])),"…")</f>
        <v>…</v>
      </c>
      <c r="S122" t="str">
        <f>IFERROR(CHAR(HEX2DEC(Table1[[#This Row],[D7]])),"…")</f>
        <v>…</v>
      </c>
      <c r="T122" t="str">
        <f>IFERROR(CHAR(HEX2DEC(Table1[[#This Row],[D8]])),"…")</f>
        <v>…</v>
      </c>
    </row>
    <row r="123" spans="1:20" x14ac:dyDescent="0.25">
      <c r="A123">
        <v>57.375999999999998</v>
      </c>
      <c r="B123">
        <v>401</v>
      </c>
      <c r="C123">
        <v>8</v>
      </c>
      <c r="D123" t="s">
        <v>28</v>
      </c>
      <c r="E123" t="s">
        <v>23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 t="str">
        <f>IFERROR(CHAR(HEX2DEC(Table2[[#This Row],[D1]])),"…")</f>
        <v>š</v>
      </c>
      <c r="N123" t="str">
        <f>IFERROR(CHAR(HEX2DEC(Table1[[#This Row],[D2]])),"…")</f>
        <v>Ï</v>
      </c>
      <c r="O123" t="str">
        <f>IFERROR(CHAR(HEX2DEC(Table1[[#This Row],[D3]])),"…")</f>
        <v>…</v>
      </c>
      <c r="P123" t="str">
        <f>IFERROR(CHAR(HEX2DEC(Table1[[#This Row],[D4]])),"…")</f>
        <v>…</v>
      </c>
      <c r="Q123" t="str">
        <f>IFERROR(CHAR(HEX2DEC(Table1[[#This Row],[D5]])),"…")</f>
        <v>…</v>
      </c>
      <c r="R123" t="str">
        <f>IFERROR(CHAR(HEX2DEC(Table1[[#This Row],[D6]])),"…")</f>
        <v>…</v>
      </c>
      <c r="S123" t="str">
        <f>IFERROR(CHAR(HEX2DEC(Table1[[#This Row],[D7]])),"…")</f>
        <v>…</v>
      </c>
      <c r="T123" t="str">
        <f>IFERROR(CHAR(HEX2DEC(Table1[[#This Row],[D8]])),"…")</f>
        <v>…</v>
      </c>
    </row>
    <row r="124" spans="1:20" x14ac:dyDescent="0.25">
      <c r="A124">
        <v>57.429000000000002</v>
      </c>
      <c r="B124">
        <v>400</v>
      </c>
      <c r="C124">
        <v>8</v>
      </c>
      <c r="D124">
        <v>0</v>
      </c>
      <c r="E124">
        <v>0</v>
      </c>
      <c r="F124">
        <v>0</v>
      </c>
      <c r="G124">
        <v>10</v>
      </c>
      <c r="H124">
        <v>39</v>
      </c>
      <c r="I124">
        <v>0</v>
      </c>
      <c r="J124">
        <v>0</v>
      </c>
      <c r="K124">
        <v>0</v>
      </c>
      <c r="M124" t="str">
        <f>IFERROR(CHAR(HEX2DEC(Table2[[#This Row],[D1]])),"…")</f>
        <v>…</v>
      </c>
      <c r="N124" t="str">
        <f>IFERROR(CHAR(HEX2DEC(Table1[[#This Row],[D2]])),"…")</f>
        <v>…</v>
      </c>
      <c r="O124" t="str">
        <f>IFERROR(CHAR(HEX2DEC(Table1[[#This Row],[D3]])),"…")</f>
        <v>_x0008_</v>
      </c>
      <c r="P124" t="str">
        <f>IFERROR(CHAR(HEX2DEC(Table1[[#This Row],[D4]])),"…")</f>
        <v>…</v>
      </c>
      <c r="Q124" t="str">
        <f>IFERROR(CHAR(HEX2DEC(Table1[[#This Row],[D5]])),"…")</f>
        <v>3</v>
      </c>
      <c r="R124" t="str">
        <f>IFERROR(CHAR(HEX2DEC(Table1[[#This Row],[D6]])),"…")</f>
        <v>…</v>
      </c>
      <c r="S124" t="str">
        <f>IFERROR(CHAR(HEX2DEC(Table1[[#This Row],[D7]])),"…")</f>
        <v>…</v>
      </c>
      <c r="T124" t="str">
        <f>IFERROR(CHAR(HEX2DEC(Table1[[#This Row],[D8]])),"…")</f>
        <v>…</v>
      </c>
    </row>
    <row r="125" spans="1:20" x14ac:dyDescent="0.25">
      <c r="A125">
        <v>57.481999999999999</v>
      </c>
      <c r="B125">
        <v>401</v>
      </c>
      <c r="C125">
        <v>8</v>
      </c>
      <c r="D125" t="s">
        <v>28</v>
      </c>
      <c r="E125" t="s">
        <v>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 t="str">
        <f>IFERROR(CHAR(HEX2DEC(Table2[[#This Row],[D1]])),"…")</f>
        <v>š</v>
      </c>
      <c r="N125" t="str">
        <f>IFERROR(CHAR(HEX2DEC(Table1[[#This Row],[D2]])),"…")</f>
        <v>Ï</v>
      </c>
      <c r="O125" t="str">
        <f>IFERROR(CHAR(HEX2DEC(Table1[[#This Row],[D3]])),"…")</f>
        <v>…</v>
      </c>
      <c r="P125" t="str">
        <f>IFERROR(CHAR(HEX2DEC(Table1[[#This Row],[D4]])),"…")</f>
        <v>…</v>
      </c>
      <c r="Q125" t="str">
        <f>IFERROR(CHAR(HEX2DEC(Table1[[#This Row],[D5]])),"…")</f>
        <v>…</v>
      </c>
      <c r="R125" t="str">
        <f>IFERROR(CHAR(HEX2DEC(Table1[[#This Row],[D6]])),"…")</f>
        <v>…</v>
      </c>
      <c r="S125" t="str">
        <f>IFERROR(CHAR(HEX2DEC(Table1[[#This Row],[D7]])),"…")</f>
        <v>…</v>
      </c>
      <c r="T125" t="str">
        <f>IFERROR(CHAR(HEX2DEC(Table1[[#This Row],[D8]])),"…")</f>
        <v>…</v>
      </c>
    </row>
    <row r="126" spans="1:20" x14ac:dyDescent="0.25">
      <c r="A126">
        <v>57.534999999999997</v>
      </c>
      <c r="B126">
        <v>400</v>
      </c>
      <c r="C126">
        <v>8</v>
      </c>
      <c r="D126">
        <v>0</v>
      </c>
      <c r="E126">
        <v>0</v>
      </c>
      <c r="F126">
        <v>0</v>
      </c>
      <c r="G126">
        <v>10</v>
      </c>
      <c r="H126">
        <v>39</v>
      </c>
      <c r="I126">
        <v>0</v>
      </c>
      <c r="J126">
        <v>0</v>
      </c>
      <c r="K126">
        <v>0</v>
      </c>
      <c r="M126" t="str">
        <f>IFERROR(CHAR(HEX2DEC(Table2[[#This Row],[D1]])),"…")</f>
        <v>…</v>
      </c>
      <c r="N126" t="str">
        <f>IFERROR(CHAR(HEX2DEC(Table1[[#This Row],[D2]])),"…")</f>
        <v>…</v>
      </c>
      <c r="O126" t="str">
        <f>IFERROR(CHAR(HEX2DEC(Table1[[#This Row],[D3]])),"…")</f>
        <v>_x0008_</v>
      </c>
      <c r="P126" t="str">
        <f>IFERROR(CHAR(HEX2DEC(Table1[[#This Row],[D4]])),"…")</f>
        <v>…</v>
      </c>
      <c r="Q126" t="str">
        <f>IFERROR(CHAR(HEX2DEC(Table1[[#This Row],[D5]])),"…")</f>
        <v>3</v>
      </c>
      <c r="R126" t="str">
        <f>IFERROR(CHAR(HEX2DEC(Table1[[#This Row],[D6]])),"…")</f>
        <v>…</v>
      </c>
      <c r="S126" t="str">
        <f>IFERROR(CHAR(HEX2DEC(Table1[[#This Row],[D7]])),"…")</f>
        <v>…</v>
      </c>
      <c r="T126" t="str">
        <f>IFERROR(CHAR(HEX2DEC(Table1[[#This Row],[D8]])),"…")</f>
        <v>…</v>
      </c>
    </row>
    <row r="127" spans="1:20" x14ac:dyDescent="0.25">
      <c r="A127">
        <v>57.588000000000001</v>
      </c>
      <c r="B127">
        <v>401</v>
      </c>
      <c r="C127">
        <v>8</v>
      </c>
      <c r="D127" t="s">
        <v>28</v>
      </c>
      <c r="E127" t="s">
        <v>23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tr">
        <f>IFERROR(CHAR(HEX2DEC(Table2[[#This Row],[D1]])),"…")</f>
        <v>š</v>
      </c>
      <c r="N127" t="str">
        <f>IFERROR(CHAR(HEX2DEC(Table1[[#This Row],[D2]])),"…")</f>
        <v>Ï</v>
      </c>
      <c r="O127" t="str">
        <f>IFERROR(CHAR(HEX2DEC(Table1[[#This Row],[D3]])),"…")</f>
        <v>…</v>
      </c>
      <c r="P127" t="str">
        <f>IFERROR(CHAR(HEX2DEC(Table1[[#This Row],[D4]])),"…")</f>
        <v>…</v>
      </c>
      <c r="Q127" t="str">
        <f>IFERROR(CHAR(HEX2DEC(Table1[[#This Row],[D5]])),"…")</f>
        <v>…</v>
      </c>
      <c r="R127" t="str">
        <f>IFERROR(CHAR(HEX2DEC(Table1[[#This Row],[D6]])),"…")</f>
        <v>…</v>
      </c>
      <c r="S127" t="str">
        <f>IFERROR(CHAR(HEX2DEC(Table1[[#This Row],[D7]])),"…")</f>
        <v>…</v>
      </c>
      <c r="T127" t="str">
        <f>IFERROR(CHAR(HEX2DEC(Table1[[#This Row],[D8]])),"…")</f>
        <v>…</v>
      </c>
    </row>
    <row r="128" spans="1:20" x14ac:dyDescent="0.25">
      <c r="A128">
        <v>57.640999999999998</v>
      </c>
      <c r="B128">
        <v>400</v>
      </c>
      <c r="C128">
        <v>8</v>
      </c>
      <c r="D128">
        <v>0</v>
      </c>
      <c r="E128">
        <v>0</v>
      </c>
      <c r="F128">
        <v>0</v>
      </c>
      <c r="G128">
        <v>10</v>
      </c>
      <c r="H128">
        <v>39</v>
      </c>
      <c r="I128">
        <v>0</v>
      </c>
      <c r="J128">
        <v>0</v>
      </c>
      <c r="K128">
        <v>0</v>
      </c>
      <c r="M128" t="str">
        <f>IFERROR(CHAR(HEX2DEC(Table2[[#This Row],[D1]])),"…")</f>
        <v>…</v>
      </c>
      <c r="N128" t="str">
        <f>IFERROR(CHAR(HEX2DEC(Table1[[#This Row],[D2]])),"…")</f>
        <v>…</v>
      </c>
      <c r="O128" t="str">
        <f>IFERROR(CHAR(HEX2DEC(Table1[[#This Row],[D3]])),"…")</f>
        <v>_x0008_</v>
      </c>
      <c r="P128" t="str">
        <f>IFERROR(CHAR(HEX2DEC(Table1[[#This Row],[D4]])),"…")</f>
        <v>…</v>
      </c>
      <c r="Q128" t="str">
        <f>IFERROR(CHAR(HEX2DEC(Table1[[#This Row],[D5]])),"…")</f>
        <v>3</v>
      </c>
      <c r="R128" t="str">
        <f>IFERROR(CHAR(HEX2DEC(Table1[[#This Row],[D6]])),"…")</f>
        <v>…</v>
      </c>
      <c r="S128" t="str">
        <f>IFERROR(CHAR(HEX2DEC(Table1[[#This Row],[D7]])),"…")</f>
        <v>…</v>
      </c>
      <c r="T128" t="str">
        <f>IFERROR(CHAR(HEX2DEC(Table1[[#This Row],[D8]])),"…")</f>
        <v>…</v>
      </c>
    </row>
    <row r="129" spans="1:20" x14ac:dyDescent="0.25">
      <c r="A129">
        <v>57.694000000000003</v>
      </c>
      <c r="B129">
        <v>401</v>
      </c>
      <c r="C129">
        <v>8</v>
      </c>
      <c r="D129" t="s">
        <v>28</v>
      </c>
      <c r="E129" t="s">
        <v>23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 t="str">
        <f>IFERROR(CHAR(HEX2DEC(Table2[[#This Row],[D1]])),"…")</f>
        <v>š</v>
      </c>
      <c r="N129" t="str">
        <f>IFERROR(CHAR(HEX2DEC(Table1[[#This Row],[D2]])),"…")</f>
        <v>Ï</v>
      </c>
      <c r="O129" t="str">
        <f>IFERROR(CHAR(HEX2DEC(Table1[[#This Row],[D3]])),"…")</f>
        <v>…</v>
      </c>
      <c r="P129" t="str">
        <f>IFERROR(CHAR(HEX2DEC(Table1[[#This Row],[D4]])),"…")</f>
        <v>…</v>
      </c>
      <c r="Q129" t="str">
        <f>IFERROR(CHAR(HEX2DEC(Table1[[#This Row],[D5]])),"…")</f>
        <v>…</v>
      </c>
      <c r="R129" t="str">
        <f>IFERROR(CHAR(HEX2DEC(Table1[[#This Row],[D6]])),"…")</f>
        <v>…</v>
      </c>
      <c r="S129" t="str">
        <f>IFERROR(CHAR(HEX2DEC(Table1[[#This Row],[D7]])),"…")</f>
        <v>…</v>
      </c>
      <c r="T129" t="str">
        <f>IFERROR(CHAR(HEX2DEC(Table1[[#This Row],[D8]])),"…")</f>
        <v>…</v>
      </c>
    </row>
    <row r="130" spans="1:20" x14ac:dyDescent="0.25">
      <c r="A130">
        <v>57.697000000000003</v>
      </c>
      <c r="B130">
        <v>466</v>
      </c>
      <c r="C130">
        <v>8</v>
      </c>
      <c r="D130">
        <v>30</v>
      </c>
      <c r="E130">
        <v>32</v>
      </c>
      <c r="F130">
        <v>30</v>
      </c>
      <c r="G130">
        <v>35</v>
      </c>
      <c r="H130">
        <v>56</v>
      </c>
      <c r="I130">
        <v>35</v>
      </c>
      <c r="J130">
        <v>30</v>
      </c>
      <c r="K130">
        <v>31</v>
      </c>
      <c r="M130" t="str">
        <f>IFERROR(CHAR(HEX2DEC(Table2[[#This Row],[D1]])),"…")</f>
        <v>0</v>
      </c>
      <c r="N130" t="str">
        <f>IFERROR(CHAR(HEX2DEC(Table1[[#This Row],[D2]])),"…")</f>
        <v>2</v>
      </c>
      <c r="O130" t="str">
        <f>IFERROR(CHAR(HEX2DEC(Table1[[#This Row],[D3]])),"…")</f>
        <v>0</v>
      </c>
      <c r="P130" t="str">
        <f>IFERROR(CHAR(HEX2DEC(Table1[[#This Row],[D4]])),"…")</f>
        <v>5</v>
      </c>
      <c r="Q130" t="str">
        <f>IFERROR(CHAR(HEX2DEC(Table1[[#This Row],[D5]])),"…")</f>
        <v>V</v>
      </c>
      <c r="R130" t="str">
        <f>IFERROR(CHAR(HEX2DEC(Table1[[#This Row],[D6]])),"…")</f>
        <v>5</v>
      </c>
      <c r="S130" t="str">
        <f>IFERROR(CHAR(HEX2DEC(Table1[[#This Row],[D7]])),"…")</f>
        <v>0</v>
      </c>
      <c r="T130" t="str">
        <f>IFERROR(CHAR(HEX2DEC(Table1[[#This Row],[D8]])),"…")</f>
        <v>1</v>
      </c>
    </row>
    <row r="131" spans="1:20" x14ac:dyDescent="0.25">
      <c r="A131">
        <v>57.698999999999998</v>
      </c>
      <c r="B131">
        <v>402</v>
      </c>
      <c r="C131">
        <v>8</v>
      </c>
      <c r="D131">
        <v>64</v>
      </c>
      <c r="E131">
        <v>0</v>
      </c>
      <c r="F131">
        <v>0</v>
      </c>
      <c r="G131">
        <v>0</v>
      </c>
      <c r="H131">
        <v>13</v>
      </c>
      <c r="I131">
        <v>61</v>
      </c>
      <c r="J131">
        <v>10</v>
      </c>
      <c r="K131">
        <v>0</v>
      </c>
      <c r="M131" t="str">
        <f>IFERROR(CHAR(HEX2DEC(Table2[[#This Row],[D1]])),"…")</f>
        <v>d</v>
      </c>
      <c r="N131" t="str">
        <f>IFERROR(CHAR(HEX2DEC(Table1[[#This Row],[D2]])),"…")</f>
        <v>…</v>
      </c>
      <c r="O131" t="str">
        <f>IFERROR(CHAR(HEX2DEC(Table1[[#This Row],[D3]])),"…")</f>
        <v>…</v>
      </c>
      <c r="P131" t="str">
        <f>IFERROR(CHAR(HEX2DEC(Table1[[#This Row],[D4]])),"…")</f>
        <v>…</v>
      </c>
      <c r="Q131" t="str">
        <f>IFERROR(CHAR(HEX2DEC(Table1[[#This Row],[D5]])),"…")</f>
        <v>¢</v>
      </c>
      <c r="R131" t="str">
        <f>IFERROR(CHAR(HEX2DEC(Table1[[#This Row],[D6]])),"…")</f>
        <v>h</v>
      </c>
      <c r="S131" t="str">
        <f>IFERROR(CHAR(HEX2DEC(Table1[[#This Row],[D7]])),"…")</f>
        <v>_x000E_</v>
      </c>
      <c r="T131" t="str">
        <f>IFERROR(CHAR(HEX2DEC(Table1[[#This Row],[D8]])),"…")</f>
        <v>…</v>
      </c>
    </row>
    <row r="132" spans="1:20" x14ac:dyDescent="0.25">
      <c r="A132">
        <v>57.701999999999998</v>
      </c>
      <c r="B132">
        <v>403</v>
      </c>
      <c r="C132">
        <v>8</v>
      </c>
      <c r="D132">
        <v>64</v>
      </c>
      <c r="E132">
        <v>0</v>
      </c>
      <c r="F132">
        <v>0</v>
      </c>
      <c r="G132">
        <v>0</v>
      </c>
      <c r="H132">
        <v>13</v>
      </c>
      <c r="I132">
        <v>61</v>
      </c>
      <c r="J132">
        <v>10</v>
      </c>
      <c r="K132">
        <v>0</v>
      </c>
      <c r="M132" t="str">
        <f>IFERROR(CHAR(HEX2DEC(Table2[[#This Row],[D1]])),"…")</f>
        <v>d</v>
      </c>
      <c r="N132" t="str">
        <f>IFERROR(CHAR(HEX2DEC(Table1[[#This Row],[D2]])),"…")</f>
        <v>…</v>
      </c>
      <c r="O132" t="str">
        <f>IFERROR(CHAR(HEX2DEC(Table1[[#This Row],[D3]])),"…")</f>
        <v>…</v>
      </c>
      <c r="P132" t="str">
        <f>IFERROR(CHAR(HEX2DEC(Table1[[#This Row],[D4]])),"…")</f>
        <v>…</v>
      </c>
      <c r="Q132" t="str">
        <f>IFERROR(CHAR(HEX2DEC(Table1[[#This Row],[D5]])),"…")</f>
        <v>ô</v>
      </c>
      <c r="R132" t="str">
        <f>IFERROR(CHAR(HEX2DEC(Table1[[#This Row],[D6]])),"…")</f>
        <v>_x001F_</v>
      </c>
      <c r="S132" t="str">
        <f>IFERROR(CHAR(HEX2DEC(Table1[[#This Row],[D7]])),"…")</f>
        <v>_x0010_</v>
      </c>
      <c r="T132" t="str">
        <f>IFERROR(CHAR(HEX2DEC(Table1[[#This Row],[D8]])),"…")</f>
        <v>…</v>
      </c>
    </row>
    <row r="133" spans="1:20" x14ac:dyDescent="0.25">
      <c r="A133">
        <v>57.704999999999998</v>
      </c>
      <c r="B133">
        <v>404</v>
      </c>
      <c r="C133">
        <v>8</v>
      </c>
      <c r="D133">
        <v>0</v>
      </c>
      <c r="E133">
        <v>5</v>
      </c>
      <c r="F133" t="s">
        <v>29</v>
      </c>
      <c r="G133">
        <v>0</v>
      </c>
      <c r="H133" t="s">
        <v>2</v>
      </c>
      <c r="I133" t="s">
        <v>2</v>
      </c>
      <c r="J133" t="s">
        <v>2</v>
      </c>
      <c r="K133" t="s">
        <v>2</v>
      </c>
      <c r="M133" t="str">
        <f>IFERROR(CHAR(HEX2DEC(Table2[[#This Row],[D1]])),"…")</f>
        <v>…</v>
      </c>
      <c r="N133" t="str">
        <f>IFERROR(CHAR(HEX2DEC(Table1[[#This Row],[D2]])),"…")</f>
        <v>f</v>
      </c>
      <c r="O133" t="str">
        <f>IFERROR(CHAR(HEX2DEC(Table1[[#This Row],[D3]])),"…")</f>
        <v>Æ</v>
      </c>
      <c r="P133" t="str">
        <f>IFERROR(CHAR(HEX2DEC(Table1[[#This Row],[D4]])),"…")</f>
        <v>…</v>
      </c>
      <c r="Q133" t="str">
        <f>IFERROR(CHAR(HEX2DEC(Table1[[#This Row],[D5]])),"…")</f>
        <v>ÿ</v>
      </c>
      <c r="R133" t="str">
        <f>IFERROR(CHAR(HEX2DEC(Table1[[#This Row],[D6]])),"…")</f>
        <v>ÿ</v>
      </c>
      <c r="S133" t="str">
        <f>IFERROR(CHAR(HEX2DEC(Table1[[#This Row],[D7]])),"…")</f>
        <v>ÿ</v>
      </c>
      <c r="T133" t="str">
        <f>IFERROR(CHAR(HEX2DEC(Table1[[#This Row],[D8]])),"…")</f>
        <v>ÿ</v>
      </c>
    </row>
    <row r="134" spans="1:20" x14ac:dyDescent="0.25">
      <c r="A134">
        <v>57.747</v>
      </c>
      <c r="B134">
        <v>400</v>
      </c>
      <c r="C134">
        <v>8</v>
      </c>
      <c r="D134">
        <v>0</v>
      </c>
      <c r="E134">
        <v>0</v>
      </c>
      <c r="F134">
        <v>0</v>
      </c>
      <c r="G134">
        <v>10</v>
      </c>
      <c r="H134">
        <v>39</v>
      </c>
      <c r="I134">
        <v>0</v>
      </c>
      <c r="J134">
        <v>0</v>
      </c>
      <c r="K134">
        <v>0</v>
      </c>
      <c r="M134" t="str">
        <f>IFERROR(CHAR(HEX2DEC(Table2[[#This Row],[D1]])),"…")</f>
        <v>…</v>
      </c>
      <c r="N134" t="str">
        <f>IFERROR(CHAR(HEX2DEC(Table1[[#This Row],[D2]])),"…")</f>
        <v>…</v>
      </c>
      <c r="O134" t="str">
        <f>IFERROR(CHAR(HEX2DEC(Table1[[#This Row],[D3]])),"…")</f>
        <v>_x0008_</v>
      </c>
      <c r="P134" t="str">
        <f>IFERROR(CHAR(HEX2DEC(Table1[[#This Row],[D4]])),"…")</f>
        <v>…</v>
      </c>
      <c r="Q134" t="str">
        <f>IFERROR(CHAR(HEX2DEC(Table1[[#This Row],[D5]])),"…")</f>
        <v>3</v>
      </c>
      <c r="R134" t="str">
        <f>IFERROR(CHAR(HEX2DEC(Table1[[#This Row],[D6]])),"…")</f>
        <v>…</v>
      </c>
      <c r="S134" t="str">
        <f>IFERROR(CHAR(HEX2DEC(Table1[[#This Row],[D7]])),"…")</f>
        <v>…</v>
      </c>
      <c r="T134" t="str">
        <f>IFERROR(CHAR(HEX2DEC(Table1[[#This Row],[D8]])),"…")</f>
        <v>…</v>
      </c>
    </row>
    <row r="135" spans="1:20" x14ac:dyDescent="0.25">
      <c r="A135">
        <v>57.8</v>
      </c>
      <c r="B135">
        <v>401</v>
      </c>
      <c r="C135">
        <v>8</v>
      </c>
      <c r="D135" t="s">
        <v>28</v>
      </c>
      <c r="E135" t="s">
        <v>23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 t="str">
        <f>IFERROR(CHAR(HEX2DEC(Table2[[#This Row],[D1]])),"…")</f>
        <v>š</v>
      </c>
      <c r="N135" t="str">
        <f>IFERROR(CHAR(HEX2DEC(Table1[[#This Row],[D2]])),"…")</f>
        <v>Ï</v>
      </c>
      <c r="O135" t="str">
        <f>IFERROR(CHAR(HEX2DEC(Table1[[#This Row],[D3]])),"…")</f>
        <v>…</v>
      </c>
      <c r="P135" t="str">
        <f>IFERROR(CHAR(HEX2DEC(Table1[[#This Row],[D4]])),"…")</f>
        <v>…</v>
      </c>
      <c r="Q135" t="str">
        <f>IFERROR(CHAR(HEX2DEC(Table1[[#This Row],[D5]])),"…")</f>
        <v>…</v>
      </c>
      <c r="R135" t="str">
        <f>IFERROR(CHAR(HEX2DEC(Table1[[#This Row],[D6]])),"…")</f>
        <v>…</v>
      </c>
      <c r="S135" t="str">
        <f>IFERROR(CHAR(HEX2DEC(Table1[[#This Row],[D7]])),"…")</f>
        <v>…</v>
      </c>
      <c r="T135" t="str">
        <f>IFERROR(CHAR(HEX2DEC(Table1[[#This Row],[D8]])),"…")</f>
        <v>…</v>
      </c>
    </row>
    <row r="136" spans="1:20" x14ac:dyDescent="0.25">
      <c r="A136">
        <v>57.853999999999999</v>
      </c>
      <c r="B136">
        <v>400</v>
      </c>
      <c r="C136">
        <v>8</v>
      </c>
      <c r="D136">
        <v>0</v>
      </c>
      <c r="E136">
        <v>0</v>
      </c>
      <c r="F136">
        <v>0</v>
      </c>
      <c r="G136">
        <v>10</v>
      </c>
      <c r="H136">
        <v>39</v>
      </c>
      <c r="I136">
        <v>0</v>
      </c>
      <c r="J136">
        <v>0</v>
      </c>
      <c r="K136">
        <v>0</v>
      </c>
      <c r="M136" t="str">
        <f>IFERROR(CHAR(HEX2DEC(Table2[[#This Row],[D1]])),"…")</f>
        <v>…</v>
      </c>
      <c r="N136" t="str">
        <f>IFERROR(CHAR(HEX2DEC(Table1[[#This Row],[D2]])),"…")</f>
        <v>…</v>
      </c>
      <c r="O136" t="str">
        <f>IFERROR(CHAR(HEX2DEC(Table1[[#This Row],[D3]])),"…")</f>
        <v>_x0008_</v>
      </c>
      <c r="P136" t="str">
        <f>IFERROR(CHAR(HEX2DEC(Table1[[#This Row],[D4]])),"…")</f>
        <v>…</v>
      </c>
      <c r="Q136" t="str">
        <f>IFERROR(CHAR(HEX2DEC(Table1[[#This Row],[D5]])),"…")</f>
        <v>3</v>
      </c>
      <c r="R136" t="str">
        <f>IFERROR(CHAR(HEX2DEC(Table1[[#This Row],[D6]])),"…")</f>
        <v>…</v>
      </c>
      <c r="S136" t="str">
        <f>IFERROR(CHAR(HEX2DEC(Table1[[#This Row],[D7]])),"…")</f>
        <v>…</v>
      </c>
      <c r="T136" t="str">
        <f>IFERROR(CHAR(HEX2DEC(Table1[[#This Row],[D8]])),"…")</f>
        <v>…</v>
      </c>
    </row>
    <row r="137" spans="1:20" x14ac:dyDescent="0.25">
      <c r="A137">
        <v>57.906999999999996</v>
      </c>
      <c r="B137">
        <v>401</v>
      </c>
      <c r="C137">
        <v>8</v>
      </c>
      <c r="D137" t="s">
        <v>28</v>
      </c>
      <c r="E137" t="s">
        <v>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tr">
        <f>IFERROR(CHAR(HEX2DEC(Table2[[#This Row],[D1]])),"…")</f>
        <v>š</v>
      </c>
      <c r="N137" t="str">
        <f>IFERROR(CHAR(HEX2DEC(Table1[[#This Row],[D2]])),"…")</f>
        <v>Ï</v>
      </c>
      <c r="O137" t="str">
        <f>IFERROR(CHAR(HEX2DEC(Table1[[#This Row],[D3]])),"…")</f>
        <v>…</v>
      </c>
      <c r="P137" t="str">
        <f>IFERROR(CHAR(HEX2DEC(Table1[[#This Row],[D4]])),"…")</f>
        <v>…</v>
      </c>
      <c r="Q137" t="str">
        <f>IFERROR(CHAR(HEX2DEC(Table1[[#This Row],[D5]])),"…")</f>
        <v>…</v>
      </c>
      <c r="R137" t="str">
        <f>IFERROR(CHAR(HEX2DEC(Table1[[#This Row],[D6]])),"…")</f>
        <v>…</v>
      </c>
      <c r="S137" t="str">
        <f>IFERROR(CHAR(HEX2DEC(Table1[[#This Row],[D7]])),"…")</f>
        <v>…</v>
      </c>
      <c r="T137" t="str">
        <f>IFERROR(CHAR(HEX2DEC(Table1[[#This Row],[D8]])),"…")</f>
        <v>…</v>
      </c>
    </row>
    <row r="138" spans="1:20" x14ac:dyDescent="0.25">
      <c r="A138">
        <v>57.96</v>
      </c>
      <c r="B138">
        <v>400</v>
      </c>
      <c r="C138">
        <v>8</v>
      </c>
      <c r="D138">
        <v>0</v>
      </c>
      <c r="E138">
        <v>0</v>
      </c>
      <c r="F138">
        <v>0</v>
      </c>
      <c r="G138">
        <v>10</v>
      </c>
      <c r="H138">
        <v>39</v>
      </c>
      <c r="I138">
        <v>0</v>
      </c>
      <c r="J138">
        <v>0</v>
      </c>
      <c r="K138">
        <v>0</v>
      </c>
      <c r="M138" t="str">
        <f>IFERROR(CHAR(HEX2DEC(Table2[[#This Row],[D1]])),"…")</f>
        <v>…</v>
      </c>
      <c r="N138" t="str">
        <f>IFERROR(CHAR(HEX2DEC(Table1[[#This Row],[D2]])),"…")</f>
        <v>…</v>
      </c>
      <c r="O138" t="str">
        <f>IFERROR(CHAR(HEX2DEC(Table1[[#This Row],[D3]])),"…")</f>
        <v>_x0008_</v>
      </c>
      <c r="P138" t="str">
        <f>IFERROR(CHAR(HEX2DEC(Table1[[#This Row],[D4]])),"…")</f>
        <v>…</v>
      </c>
      <c r="Q138" t="str">
        <f>IFERROR(CHAR(HEX2DEC(Table1[[#This Row],[D5]])),"…")</f>
        <v>3</v>
      </c>
      <c r="R138" t="str">
        <f>IFERROR(CHAR(HEX2DEC(Table1[[#This Row],[D6]])),"…")</f>
        <v>…</v>
      </c>
      <c r="S138" t="str">
        <f>IFERROR(CHAR(HEX2DEC(Table1[[#This Row],[D7]])),"…")</f>
        <v>…</v>
      </c>
      <c r="T138" t="str">
        <f>IFERROR(CHAR(HEX2DEC(Table1[[#This Row],[D8]])),"…")</f>
        <v>…</v>
      </c>
    </row>
    <row r="139" spans="1:20" x14ac:dyDescent="0.25">
      <c r="A139">
        <v>58.012</v>
      </c>
      <c r="B139">
        <v>401</v>
      </c>
      <c r="C139">
        <v>8</v>
      </c>
      <c r="D139" t="s">
        <v>28</v>
      </c>
      <c r="E139" t="s">
        <v>23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 t="str">
        <f>IFERROR(CHAR(HEX2DEC(Table2[[#This Row],[D1]])),"…")</f>
        <v>š</v>
      </c>
      <c r="N139" t="str">
        <f>IFERROR(CHAR(HEX2DEC(Table1[[#This Row],[D2]])),"…")</f>
        <v>Ï</v>
      </c>
      <c r="O139" t="str">
        <f>IFERROR(CHAR(HEX2DEC(Table1[[#This Row],[D3]])),"…")</f>
        <v>…</v>
      </c>
      <c r="P139" t="str">
        <f>IFERROR(CHAR(HEX2DEC(Table1[[#This Row],[D4]])),"…")</f>
        <v>…</v>
      </c>
      <c r="Q139" t="str">
        <f>IFERROR(CHAR(HEX2DEC(Table1[[#This Row],[D5]])),"…")</f>
        <v>…</v>
      </c>
      <c r="R139" t="str">
        <f>IFERROR(CHAR(HEX2DEC(Table1[[#This Row],[D6]])),"…")</f>
        <v>…</v>
      </c>
      <c r="S139" t="str">
        <f>IFERROR(CHAR(HEX2DEC(Table1[[#This Row],[D7]])),"…")</f>
        <v>…</v>
      </c>
      <c r="T139" t="str">
        <f>IFERROR(CHAR(HEX2DEC(Table1[[#This Row],[D8]])),"…")</f>
        <v>…</v>
      </c>
    </row>
    <row r="140" spans="1:20" x14ac:dyDescent="0.25">
      <c r="A140">
        <v>58.066000000000003</v>
      </c>
      <c r="B140">
        <v>400</v>
      </c>
      <c r="C140">
        <v>8</v>
      </c>
      <c r="D140">
        <v>0</v>
      </c>
      <c r="E140">
        <v>0</v>
      </c>
      <c r="F140">
        <v>0</v>
      </c>
      <c r="G140">
        <v>10</v>
      </c>
      <c r="H140">
        <v>39</v>
      </c>
      <c r="I140">
        <v>0</v>
      </c>
      <c r="J140">
        <v>0</v>
      </c>
      <c r="K140">
        <v>0</v>
      </c>
      <c r="M140" t="str">
        <f>IFERROR(CHAR(HEX2DEC(Table2[[#This Row],[D1]])),"…")</f>
        <v>…</v>
      </c>
      <c r="N140" t="str">
        <f>IFERROR(CHAR(HEX2DEC(Table1[[#This Row],[D2]])),"…")</f>
        <v>…</v>
      </c>
      <c r="O140" t="str">
        <f>IFERROR(CHAR(HEX2DEC(Table1[[#This Row],[D3]])),"…")</f>
        <v>_x0008_</v>
      </c>
      <c r="P140" t="str">
        <f>IFERROR(CHAR(HEX2DEC(Table1[[#This Row],[D4]])),"…")</f>
        <v>…</v>
      </c>
      <c r="Q140" t="str">
        <f>IFERROR(CHAR(HEX2DEC(Table1[[#This Row],[D5]])),"…")</f>
        <v>3</v>
      </c>
      <c r="R140" t="str">
        <f>IFERROR(CHAR(HEX2DEC(Table1[[#This Row],[D6]])),"…")</f>
        <v>…</v>
      </c>
      <c r="S140" t="str">
        <f>IFERROR(CHAR(HEX2DEC(Table1[[#This Row],[D7]])),"…")</f>
        <v>…</v>
      </c>
      <c r="T140" t="str">
        <f>IFERROR(CHAR(HEX2DEC(Table1[[#This Row],[D8]])),"…")</f>
        <v>…</v>
      </c>
    </row>
    <row r="141" spans="1:20" x14ac:dyDescent="0.25">
      <c r="A141">
        <v>58.119</v>
      </c>
      <c r="B141">
        <v>401</v>
      </c>
      <c r="C141">
        <v>8</v>
      </c>
      <c r="D141" t="s">
        <v>28</v>
      </c>
      <c r="E141" t="s">
        <v>23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 t="str">
        <f>IFERROR(CHAR(HEX2DEC(Table2[[#This Row],[D1]])),"…")</f>
        <v>š</v>
      </c>
      <c r="N141" t="str">
        <f>IFERROR(CHAR(HEX2DEC(Table1[[#This Row],[D2]])),"…")</f>
        <v>Ï</v>
      </c>
      <c r="O141" t="str">
        <f>IFERROR(CHAR(HEX2DEC(Table1[[#This Row],[D3]])),"…")</f>
        <v>…</v>
      </c>
      <c r="P141" t="str">
        <f>IFERROR(CHAR(HEX2DEC(Table1[[#This Row],[D4]])),"…")</f>
        <v>…</v>
      </c>
      <c r="Q141" t="str">
        <f>IFERROR(CHAR(HEX2DEC(Table1[[#This Row],[D5]])),"…")</f>
        <v>…</v>
      </c>
      <c r="R141" t="str">
        <f>IFERROR(CHAR(HEX2DEC(Table1[[#This Row],[D6]])),"…")</f>
        <v>…</v>
      </c>
      <c r="S141" t="str">
        <f>IFERROR(CHAR(HEX2DEC(Table1[[#This Row],[D7]])),"…")</f>
        <v>…</v>
      </c>
      <c r="T141" t="str">
        <f>IFERROR(CHAR(HEX2DEC(Table1[[#This Row],[D8]])),"…")</f>
        <v>…</v>
      </c>
    </row>
    <row r="142" spans="1:20" x14ac:dyDescent="0.25">
      <c r="A142">
        <v>58.171999999999997</v>
      </c>
      <c r="B142">
        <v>400</v>
      </c>
      <c r="C142">
        <v>8</v>
      </c>
      <c r="D142">
        <v>0</v>
      </c>
      <c r="E142">
        <v>0</v>
      </c>
      <c r="F142">
        <v>0</v>
      </c>
      <c r="G142">
        <v>10</v>
      </c>
      <c r="H142">
        <v>39</v>
      </c>
      <c r="I142">
        <v>0</v>
      </c>
      <c r="J142">
        <v>0</v>
      </c>
      <c r="K142">
        <v>0</v>
      </c>
      <c r="M142" t="str">
        <f>IFERROR(CHAR(HEX2DEC(Table2[[#This Row],[D1]])),"…")</f>
        <v>…</v>
      </c>
      <c r="N142" t="str">
        <f>IFERROR(CHAR(HEX2DEC(Table1[[#This Row],[D2]])),"…")</f>
        <v>…</v>
      </c>
      <c r="O142" t="str">
        <f>IFERROR(CHAR(HEX2DEC(Table1[[#This Row],[D3]])),"…")</f>
        <v>_x0008_</v>
      </c>
      <c r="P142" t="str">
        <f>IFERROR(CHAR(HEX2DEC(Table1[[#This Row],[D4]])),"…")</f>
        <v>…</v>
      </c>
      <c r="Q142" t="str">
        <f>IFERROR(CHAR(HEX2DEC(Table1[[#This Row],[D5]])),"…")</f>
        <v>3</v>
      </c>
      <c r="R142" t="str">
        <f>IFERROR(CHAR(HEX2DEC(Table1[[#This Row],[D6]])),"…")</f>
        <v>…</v>
      </c>
      <c r="S142" t="str">
        <f>IFERROR(CHAR(HEX2DEC(Table1[[#This Row],[D7]])),"…")</f>
        <v>…</v>
      </c>
      <c r="T142" t="str">
        <f>IFERROR(CHAR(HEX2DEC(Table1[[#This Row],[D8]])),"…")</f>
        <v>…</v>
      </c>
    </row>
    <row r="143" spans="1:20" x14ac:dyDescent="0.25">
      <c r="A143">
        <v>58.225000000000001</v>
      </c>
      <c r="B143">
        <v>401</v>
      </c>
      <c r="C143">
        <v>8</v>
      </c>
      <c r="D143" t="s">
        <v>28</v>
      </c>
      <c r="E143" t="s">
        <v>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 t="str">
        <f>IFERROR(CHAR(HEX2DEC(Table2[[#This Row],[D1]])),"…")</f>
        <v>š</v>
      </c>
      <c r="N143" t="str">
        <f>IFERROR(CHAR(HEX2DEC(Table1[[#This Row],[D2]])),"…")</f>
        <v>Ï</v>
      </c>
      <c r="O143" t="str">
        <f>IFERROR(CHAR(HEX2DEC(Table1[[#This Row],[D3]])),"…")</f>
        <v>…</v>
      </c>
      <c r="P143" t="str">
        <f>IFERROR(CHAR(HEX2DEC(Table1[[#This Row],[D4]])),"…")</f>
        <v>…</v>
      </c>
      <c r="Q143" t="str">
        <f>IFERROR(CHAR(HEX2DEC(Table1[[#This Row],[D5]])),"…")</f>
        <v>…</v>
      </c>
      <c r="R143" t="str">
        <f>IFERROR(CHAR(HEX2DEC(Table1[[#This Row],[D6]])),"…")</f>
        <v>…</v>
      </c>
      <c r="S143" t="str">
        <f>IFERROR(CHAR(HEX2DEC(Table1[[#This Row],[D7]])),"…")</f>
        <v>…</v>
      </c>
      <c r="T143" t="str">
        <f>IFERROR(CHAR(HEX2DEC(Table1[[#This Row],[D8]])),"…")</f>
        <v>…</v>
      </c>
    </row>
    <row r="144" spans="1:20" x14ac:dyDescent="0.25">
      <c r="A144">
        <v>58.279000000000003</v>
      </c>
      <c r="B144">
        <v>400</v>
      </c>
      <c r="C144">
        <v>8</v>
      </c>
      <c r="D144">
        <v>0</v>
      </c>
      <c r="E144">
        <v>0</v>
      </c>
      <c r="F144">
        <v>0</v>
      </c>
      <c r="G144">
        <v>10</v>
      </c>
      <c r="H144">
        <v>39</v>
      </c>
      <c r="I144">
        <v>0</v>
      </c>
      <c r="J144">
        <v>0</v>
      </c>
      <c r="K144">
        <v>0</v>
      </c>
      <c r="M144" t="str">
        <f>IFERROR(CHAR(HEX2DEC(Table2[[#This Row],[D1]])),"…")</f>
        <v>…</v>
      </c>
      <c r="N144" t="str">
        <f>IFERROR(CHAR(HEX2DEC(Table1[[#This Row],[D2]])),"…")</f>
        <v>…</v>
      </c>
      <c r="O144" t="str">
        <f>IFERROR(CHAR(HEX2DEC(Table1[[#This Row],[D3]])),"…")</f>
        <v>_x0008_</v>
      </c>
      <c r="P144" t="str">
        <f>IFERROR(CHAR(HEX2DEC(Table1[[#This Row],[D4]])),"…")</f>
        <v>…</v>
      </c>
      <c r="Q144" t="str">
        <f>IFERROR(CHAR(HEX2DEC(Table1[[#This Row],[D5]])),"…")</f>
        <v>3</v>
      </c>
      <c r="R144" t="str">
        <f>IFERROR(CHAR(HEX2DEC(Table1[[#This Row],[D6]])),"…")</f>
        <v>…</v>
      </c>
      <c r="S144" t="str">
        <f>IFERROR(CHAR(HEX2DEC(Table1[[#This Row],[D7]])),"…")</f>
        <v>…</v>
      </c>
      <c r="T144" t="str">
        <f>IFERROR(CHAR(HEX2DEC(Table1[[#This Row],[D8]])),"…")</f>
        <v>…</v>
      </c>
    </row>
    <row r="145" spans="1:20" x14ac:dyDescent="0.25">
      <c r="A145">
        <v>58.332000000000001</v>
      </c>
      <c r="B145">
        <v>401</v>
      </c>
      <c r="C145">
        <v>8</v>
      </c>
      <c r="D145" t="s">
        <v>28</v>
      </c>
      <c r="E145" t="s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 t="str">
        <f>IFERROR(CHAR(HEX2DEC(Table2[[#This Row],[D1]])),"…")</f>
        <v>š</v>
      </c>
      <c r="N145" t="str">
        <f>IFERROR(CHAR(HEX2DEC(Table1[[#This Row],[D2]])),"…")</f>
        <v>Ï</v>
      </c>
      <c r="O145" t="str">
        <f>IFERROR(CHAR(HEX2DEC(Table1[[#This Row],[D3]])),"…")</f>
        <v>…</v>
      </c>
      <c r="P145" t="str">
        <f>IFERROR(CHAR(HEX2DEC(Table1[[#This Row],[D4]])),"…")</f>
        <v>…</v>
      </c>
      <c r="Q145" t="str">
        <f>IFERROR(CHAR(HEX2DEC(Table1[[#This Row],[D5]])),"…")</f>
        <v>…</v>
      </c>
      <c r="R145" t="str">
        <f>IFERROR(CHAR(HEX2DEC(Table1[[#This Row],[D6]])),"…")</f>
        <v>…</v>
      </c>
      <c r="S145" t="str">
        <f>IFERROR(CHAR(HEX2DEC(Table1[[#This Row],[D7]])),"…")</f>
        <v>…</v>
      </c>
      <c r="T145" t="str">
        <f>IFERROR(CHAR(HEX2DEC(Table1[[#This Row],[D8]])),"…")</f>
        <v>…</v>
      </c>
    </row>
    <row r="146" spans="1:20" x14ac:dyDescent="0.25">
      <c r="A146">
        <v>58.384999999999998</v>
      </c>
      <c r="B146">
        <v>400</v>
      </c>
      <c r="C146">
        <v>8</v>
      </c>
      <c r="D146">
        <v>0</v>
      </c>
      <c r="E146">
        <v>0</v>
      </c>
      <c r="F146">
        <v>0</v>
      </c>
      <c r="G146">
        <v>10</v>
      </c>
      <c r="H146">
        <v>39</v>
      </c>
      <c r="I146">
        <v>0</v>
      </c>
      <c r="J146">
        <v>0</v>
      </c>
      <c r="K146">
        <v>0</v>
      </c>
      <c r="M146" t="str">
        <f>IFERROR(CHAR(HEX2DEC(Table2[[#This Row],[D1]])),"…")</f>
        <v>…</v>
      </c>
      <c r="N146" t="str">
        <f>IFERROR(CHAR(HEX2DEC(Table1[[#This Row],[D2]])),"…")</f>
        <v>…</v>
      </c>
      <c r="O146" t="str">
        <f>IFERROR(CHAR(HEX2DEC(Table1[[#This Row],[D3]])),"…")</f>
        <v>_x0008_</v>
      </c>
      <c r="P146" t="str">
        <f>IFERROR(CHAR(HEX2DEC(Table1[[#This Row],[D4]])),"…")</f>
        <v>…</v>
      </c>
      <c r="Q146" t="str">
        <f>IFERROR(CHAR(HEX2DEC(Table1[[#This Row],[D5]])),"…")</f>
        <v>3</v>
      </c>
      <c r="R146" t="str">
        <f>IFERROR(CHAR(HEX2DEC(Table1[[#This Row],[D6]])),"…")</f>
        <v>…</v>
      </c>
      <c r="S146" t="str">
        <f>IFERROR(CHAR(HEX2DEC(Table1[[#This Row],[D7]])),"…")</f>
        <v>…</v>
      </c>
      <c r="T146" t="str">
        <f>IFERROR(CHAR(HEX2DEC(Table1[[#This Row],[D8]])),"…")</f>
        <v>…</v>
      </c>
    </row>
    <row r="147" spans="1:20" x14ac:dyDescent="0.25">
      <c r="A147">
        <v>58.436999999999998</v>
      </c>
      <c r="B147">
        <v>401</v>
      </c>
      <c r="C147">
        <v>8</v>
      </c>
      <c r="D147" t="s">
        <v>28</v>
      </c>
      <c r="E147" t="s">
        <v>23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 t="str">
        <f>IFERROR(CHAR(HEX2DEC(Table2[[#This Row],[D1]])),"…")</f>
        <v>š</v>
      </c>
      <c r="N147" t="str">
        <f>IFERROR(CHAR(HEX2DEC(Table1[[#This Row],[D2]])),"…")</f>
        <v>Ï</v>
      </c>
      <c r="O147" t="str">
        <f>IFERROR(CHAR(HEX2DEC(Table1[[#This Row],[D3]])),"…")</f>
        <v>…</v>
      </c>
      <c r="P147" t="str">
        <f>IFERROR(CHAR(HEX2DEC(Table1[[#This Row],[D4]])),"…")</f>
        <v>…</v>
      </c>
      <c r="Q147" t="str">
        <f>IFERROR(CHAR(HEX2DEC(Table1[[#This Row],[D5]])),"…")</f>
        <v>…</v>
      </c>
      <c r="R147" t="str">
        <f>IFERROR(CHAR(HEX2DEC(Table1[[#This Row],[D6]])),"…")</f>
        <v>…</v>
      </c>
      <c r="S147" t="str">
        <f>IFERROR(CHAR(HEX2DEC(Table1[[#This Row],[D7]])),"…")</f>
        <v>…</v>
      </c>
      <c r="T147" t="str">
        <f>IFERROR(CHAR(HEX2DEC(Table1[[#This Row],[D8]])),"…")</f>
        <v>…</v>
      </c>
    </row>
    <row r="148" spans="1:20" x14ac:dyDescent="0.25">
      <c r="A148">
        <v>58.491</v>
      </c>
      <c r="B148">
        <v>400</v>
      </c>
      <c r="C148">
        <v>8</v>
      </c>
      <c r="D148">
        <v>0</v>
      </c>
      <c r="E148">
        <v>0</v>
      </c>
      <c r="F148">
        <v>0</v>
      </c>
      <c r="G148">
        <v>10</v>
      </c>
      <c r="H148">
        <v>39</v>
      </c>
      <c r="I148">
        <v>0</v>
      </c>
      <c r="J148">
        <v>0</v>
      </c>
      <c r="K148">
        <v>0</v>
      </c>
      <c r="M148" t="str">
        <f>IFERROR(CHAR(HEX2DEC(Table2[[#This Row],[D1]])),"…")</f>
        <v>…</v>
      </c>
      <c r="N148" t="str">
        <f>IFERROR(CHAR(HEX2DEC(Table1[[#This Row],[D2]])),"…")</f>
        <v>…</v>
      </c>
      <c r="O148" t="str">
        <f>IFERROR(CHAR(HEX2DEC(Table1[[#This Row],[D3]])),"…")</f>
        <v>_x0008_</v>
      </c>
      <c r="P148" t="str">
        <f>IFERROR(CHAR(HEX2DEC(Table1[[#This Row],[D4]])),"…")</f>
        <v>…</v>
      </c>
      <c r="Q148" t="str">
        <f>IFERROR(CHAR(HEX2DEC(Table1[[#This Row],[D5]])),"…")</f>
        <v>3</v>
      </c>
      <c r="R148" t="str">
        <f>IFERROR(CHAR(HEX2DEC(Table1[[#This Row],[D6]])),"…")</f>
        <v>…</v>
      </c>
      <c r="S148" t="str">
        <f>IFERROR(CHAR(HEX2DEC(Table1[[#This Row],[D7]])),"…")</f>
        <v>…</v>
      </c>
      <c r="T148" t="str">
        <f>IFERROR(CHAR(HEX2DEC(Table1[[#This Row],[D8]])),"…")</f>
        <v>…</v>
      </c>
    </row>
    <row r="149" spans="1:20" x14ac:dyDescent="0.25">
      <c r="A149">
        <v>58.543999999999997</v>
      </c>
      <c r="B149">
        <v>401</v>
      </c>
      <c r="C149">
        <v>8</v>
      </c>
      <c r="D149" t="s">
        <v>28</v>
      </c>
      <c r="E149" t="s">
        <v>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 t="str">
        <f>IFERROR(CHAR(HEX2DEC(Table2[[#This Row],[D1]])),"…")</f>
        <v>š</v>
      </c>
      <c r="N149" t="str">
        <f>IFERROR(CHAR(HEX2DEC(Table1[[#This Row],[D2]])),"…")</f>
        <v>Ï</v>
      </c>
      <c r="O149" t="str">
        <f>IFERROR(CHAR(HEX2DEC(Table1[[#This Row],[D3]])),"…")</f>
        <v>…</v>
      </c>
      <c r="P149" t="str">
        <f>IFERROR(CHAR(HEX2DEC(Table1[[#This Row],[D4]])),"…")</f>
        <v>…</v>
      </c>
      <c r="Q149" t="str">
        <f>IFERROR(CHAR(HEX2DEC(Table1[[#This Row],[D5]])),"…")</f>
        <v>…</v>
      </c>
      <c r="R149" t="str">
        <f>IFERROR(CHAR(HEX2DEC(Table1[[#This Row],[D6]])),"…")</f>
        <v>…</v>
      </c>
      <c r="S149" t="str">
        <f>IFERROR(CHAR(HEX2DEC(Table1[[#This Row],[D7]])),"…")</f>
        <v>…</v>
      </c>
      <c r="T149" t="str">
        <f>IFERROR(CHAR(HEX2DEC(Table1[[#This Row],[D8]])),"…")</f>
        <v>…</v>
      </c>
    </row>
    <row r="150" spans="1:20" x14ac:dyDescent="0.25">
      <c r="A150">
        <v>58.597000000000001</v>
      </c>
      <c r="B150">
        <v>400</v>
      </c>
      <c r="C150">
        <v>8</v>
      </c>
      <c r="D150">
        <v>0</v>
      </c>
      <c r="E150">
        <v>0</v>
      </c>
      <c r="F150">
        <v>0</v>
      </c>
      <c r="G150">
        <v>10</v>
      </c>
      <c r="H150">
        <v>39</v>
      </c>
      <c r="I150">
        <v>0</v>
      </c>
      <c r="J150">
        <v>0</v>
      </c>
      <c r="K150">
        <v>0</v>
      </c>
      <c r="M150" t="str">
        <f>IFERROR(CHAR(HEX2DEC(Table2[[#This Row],[D1]])),"…")</f>
        <v>…</v>
      </c>
      <c r="N150" t="str">
        <f>IFERROR(CHAR(HEX2DEC(Table1[[#This Row],[D2]])),"…")</f>
        <v>…</v>
      </c>
      <c r="O150" t="str">
        <f>IFERROR(CHAR(HEX2DEC(Table1[[#This Row],[D3]])),"…")</f>
        <v>_x0008_</v>
      </c>
      <c r="P150" t="str">
        <f>IFERROR(CHAR(HEX2DEC(Table1[[#This Row],[D4]])),"…")</f>
        <v>…</v>
      </c>
      <c r="Q150" t="str">
        <f>IFERROR(CHAR(HEX2DEC(Table1[[#This Row],[D5]])),"…")</f>
        <v>3</v>
      </c>
      <c r="R150" t="str">
        <f>IFERROR(CHAR(HEX2DEC(Table1[[#This Row],[D6]])),"…")</f>
        <v>…</v>
      </c>
      <c r="S150" t="str">
        <f>IFERROR(CHAR(HEX2DEC(Table1[[#This Row],[D7]])),"…")</f>
        <v>…</v>
      </c>
      <c r="T150" t="str">
        <f>IFERROR(CHAR(HEX2DEC(Table1[[#This Row],[D8]])),"…")</f>
        <v>…</v>
      </c>
    </row>
    <row r="151" spans="1:20" x14ac:dyDescent="0.25">
      <c r="A151">
        <v>58.65</v>
      </c>
      <c r="B151">
        <v>401</v>
      </c>
      <c r="C151">
        <v>8</v>
      </c>
      <c r="D151" t="s">
        <v>28</v>
      </c>
      <c r="E151" t="s">
        <v>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 t="str">
        <f>IFERROR(CHAR(HEX2DEC(Table2[[#This Row],[D1]])),"…")</f>
        <v>š</v>
      </c>
      <c r="N151" t="str">
        <f>IFERROR(CHAR(HEX2DEC(Table1[[#This Row],[D2]])),"…")</f>
        <v>Ï</v>
      </c>
      <c r="O151" t="str">
        <f>IFERROR(CHAR(HEX2DEC(Table1[[#This Row],[D3]])),"…")</f>
        <v>…</v>
      </c>
      <c r="P151" t="str">
        <f>IFERROR(CHAR(HEX2DEC(Table1[[#This Row],[D4]])),"…")</f>
        <v>…</v>
      </c>
      <c r="Q151" t="str">
        <f>IFERROR(CHAR(HEX2DEC(Table1[[#This Row],[D5]])),"…")</f>
        <v>…</v>
      </c>
      <c r="R151" t="str">
        <f>IFERROR(CHAR(HEX2DEC(Table1[[#This Row],[D6]])),"…")</f>
        <v>…</v>
      </c>
      <c r="S151" t="str">
        <f>IFERROR(CHAR(HEX2DEC(Table1[[#This Row],[D7]])),"…")</f>
        <v>…</v>
      </c>
      <c r="T151" t="str">
        <f>IFERROR(CHAR(HEX2DEC(Table1[[#This Row],[D8]])),"…")</f>
        <v>…</v>
      </c>
    </row>
    <row r="152" spans="1:20" x14ac:dyDescent="0.25">
      <c r="A152">
        <v>58.704000000000001</v>
      </c>
      <c r="B152">
        <v>400</v>
      </c>
      <c r="C152">
        <v>8</v>
      </c>
      <c r="D152">
        <v>0</v>
      </c>
      <c r="E152">
        <v>0</v>
      </c>
      <c r="F152">
        <v>0</v>
      </c>
      <c r="G152">
        <v>10</v>
      </c>
      <c r="H152">
        <v>39</v>
      </c>
      <c r="I152">
        <v>0</v>
      </c>
      <c r="J152">
        <v>0</v>
      </c>
      <c r="K152">
        <v>0</v>
      </c>
      <c r="M152" t="str">
        <f>IFERROR(CHAR(HEX2DEC(Table2[[#This Row],[D1]])),"…")</f>
        <v>…</v>
      </c>
      <c r="N152" t="str">
        <f>IFERROR(CHAR(HEX2DEC(Table1[[#This Row],[D2]])),"…")</f>
        <v>…</v>
      </c>
      <c r="O152" t="str">
        <f>IFERROR(CHAR(HEX2DEC(Table1[[#This Row],[D3]])),"…")</f>
        <v>_x0008_</v>
      </c>
      <c r="P152" t="str">
        <f>IFERROR(CHAR(HEX2DEC(Table1[[#This Row],[D4]])),"…")</f>
        <v>…</v>
      </c>
      <c r="Q152" t="str">
        <f>IFERROR(CHAR(HEX2DEC(Table1[[#This Row],[D5]])),"…")</f>
        <v>3</v>
      </c>
      <c r="R152" t="str">
        <f>IFERROR(CHAR(HEX2DEC(Table1[[#This Row],[D6]])),"…")</f>
        <v>…</v>
      </c>
      <c r="S152" t="str">
        <f>IFERROR(CHAR(HEX2DEC(Table1[[#This Row],[D7]])),"…")</f>
        <v>…</v>
      </c>
      <c r="T152" t="str">
        <f>IFERROR(CHAR(HEX2DEC(Table1[[#This Row],[D8]])),"…")</f>
        <v>…</v>
      </c>
    </row>
    <row r="153" spans="1:20" x14ac:dyDescent="0.25">
      <c r="A153">
        <v>58.756</v>
      </c>
      <c r="B153">
        <v>401</v>
      </c>
      <c r="C153">
        <v>8</v>
      </c>
      <c r="D153" t="s">
        <v>28</v>
      </c>
      <c r="E153" t="s">
        <v>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 t="str">
        <f>IFERROR(CHAR(HEX2DEC(Table2[[#This Row],[D1]])),"…")</f>
        <v>š</v>
      </c>
      <c r="N153" t="str">
        <f>IFERROR(CHAR(HEX2DEC(Table1[[#This Row],[D2]])),"…")</f>
        <v>Ï</v>
      </c>
      <c r="O153" t="str">
        <f>IFERROR(CHAR(HEX2DEC(Table1[[#This Row],[D3]])),"…")</f>
        <v>…</v>
      </c>
      <c r="P153" t="str">
        <f>IFERROR(CHAR(HEX2DEC(Table1[[#This Row],[D4]])),"…")</f>
        <v>…</v>
      </c>
      <c r="Q153" t="str">
        <f>IFERROR(CHAR(HEX2DEC(Table1[[#This Row],[D5]])),"…")</f>
        <v>…</v>
      </c>
      <c r="R153" t="str">
        <f>IFERROR(CHAR(HEX2DEC(Table1[[#This Row],[D6]])),"…")</f>
        <v>…</v>
      </c>
      <c r="S153" t="str">
        <f>IFERROR(CHAR(HEX2DEC(Table1[[#This Row],[D7]])),"…")</f>
        <v>…</v>
      </c>
      <c r="T153" t="str">
        <f>IFERROR(CHAR(HEX2DEC(Table1[[#This Row],[D8]])),"…")</f>
        <v>…</v>
      </c>
    </row>
    <row r="154" spans="1:20" x14ac:dyDescent="0.25">
      <c r="A154">
        <v>58.81</v>
      </c>
      <c r="B154">
        <v>400</v>
      </c>
      <c r="C154">
        <v>8</v>
      </c>
      <c r="D154">
        <v>0</v>
      </c>
      <c r="E154">
        <v>0</v>
      </c>
      <c r="F154">
        <v>0</v>
      </c>
      <c r="G154">
        <v>10</v>
      </c>
      <c r="H154">
        <v>39</v>
      </c>
      <c r="I154">
        <v>0</v>
      </c>
      <c r="J154">
        <v>0</v>
      </c>
      <c r="K154">
        <v>0</v>
      </c>
      <c r="M154" t="str">
        <f>IFERROR(CHAR(HEX2DEC(Table2[[#This Row],[D1]])),"…")</f>
        <v>…</v>
      </c>
      <c r="N154" t="str">
        <f>IFERROR(CHAR(HEX2DEC(Table1[[#This Row],[D2]])),"…")</f>
        <v>…</v>
      </c>
      <c r="O154" t="str">
        <f>IFERROR(CHAR(HEX2DEC(Table1[[#This Row],[D3]])),"…")</f>
        <v>_x0008_</v>
      </c>
      <c r="P154" t="str">
        <f>IFERROR(CHAR(HEX2DEC(Table1[[#This Row],[D4]])),"…")</f>
        <v>…</v>
      </c>
      <c r="Q154" t="str">
        <f>IFERROR(CHAR(HEX2DEC(Table1[[#This Row],[D5]])),"…")</f>
        <v>3</v>
      </c>
      <c r="R154" t="str">
        <f>IFERROR(CHAR(HEX2DEC(Table1[[#This Row],[D6]])),"…")</f>
        <v>…</v>
      </c>
      <c r="S154" t="str">
        <f>IFERROR(CHAR(HEX2DEC(Table1[[#This Row],[D7]])),"…")</f>
        <v>…</v>
      </c>
      <c r="T154" t="str">
        <f>IFERROR(CHAR(HEX2DEC(Table1[[#This Row],[D8]])),"…")</f>
        <v>…</v>
      </c>
    </row>
    <row r="155" spans="1:20" x14ac:dyDescent="0.25">
      <c r="A155">
        <v>58.863</v>
      </c>
      <c r="B155">
        <v>401</v>
      </c>
      <c r="C155">
        <v>8</v>
      </c>
      <c r="D155" t="s">
        <v>28</v>
      </c>
      <c r="E155" t="s">
        <v>23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 t="str">
        <f>IFERROR(CHAR(HEX2DEC(Table2[[#This Row],[D1]])),"…")</f>
        <v>š</v>
      </c>
      <c r="N155" t="str">
        <f>IFERROR(CHAR(HEX2DEC(Table1[[#This Row],[D2]])),"…")</f>
        <v>Ï</v>
      </c>
      <c r="O155" t="str">
        <f>IFERROR(CHAR(HEX2DEC(Table1[[#This Row],[D3]])),"…")</f>
        <v>…</v>
      </c>
      <c r="P155" t="str">
        <f>IFERROR(CHAR(HEX2DEC(Table1[[#This Row],[D4]])),"…")</f>
        <v>…</v>
      </c>
      <c r="Q155" t="str">
        <f>IFERROR(CHAR(HEX2DEC(Table1[[#This Row],[D5]])),"…")</f>
        <v>…</v>
      </c>
      <c r="R155" t="str">
        <f>IFERROR(CHAR(HEX2DEC(Table1[[#This Row],[D6]])),"…")</f>
        <v>…</v>
      </c>
      <c r="S155" t="str">
        <f>IFERROR(CHAR(HEX2DEC(Table1[[#This Row],[D7]])),"…")</f>
        <v>…</v>
      </c>
      <c r="T155" t="str">
        <f>IFERROR(CHAR(HEX2DEC(Table1[[#This Row],[D8]])),"…")</f>
        <v>…</v>
      </c>
    </row>
    <row r="156" spans="1:20" x14ac:dyDescent="0.25">
      <c r="A156">
        <v>58.917000000000002</v>
      </c>
      <c r="B156">
        <v>400</v>
      </c>
      <c r="C156">
        <v>8</v>
      </c>
      <c r="D156">
        <v>0</v>
      </c>
      <c r="E156">
        <v>0</v>
      </c>
      <c r="F156">
        <v>0</v>
      </c>
      <c r="G156">
        <v>10</v>
      </c>
      <c r="H156">
        <v>39</v>
      </c>
      <c r="I156">
        <v>0</v>
      </c>
      <c r="J156">
        <v>0</v>
      </c>
      <c r="K156">
        <v>0</v>
      </c>
      <c r="M156" t="str">
        <f>IFERROR(CHAR(HEX2DEC(Table2[[#This Row],[D1]])),"…")</f>
        <v>…</v>
      </c>
      <c r="N156" t="str">
        <f>IFERROR(CHAR(HEX2DEC(Table1[[#This Row],[D2]])),"…")</f>
        <v>…</v>
      </c>
      <c r="O156" t="str">
        <f>IFERROR(CHAR(HEX2DEC(Table1[[#This Row],[D3]])),"…")</f>
        <v>_x0008_</v>
      </c>
      <c r="P156" t="str">
        <f>IFERROR(CHAR(HEX2DEC(Table1[[#This Row],[D4]])),"…")</f>
        <v>…</v>
      </c>
      <c r="Q156" t="str">
        <f>IFERROR(CHAR(HEX2DEC(Table1[[#This Row],[D5]])),"…")</f>
        <v>3</v>
      </c>
      <c r="R156" t="str">
        <f>IFERROR(CHAR(HEX2DEC(Table1[[#This Row],[D6]])),"…")</f>
        <v>…</v>
      </c>
      <c r="S156" t="str">
        <f>IFERROR(CHAR(HEX2DEC(Table1[[#This Row],[D7]])),"…")</f>
        <v>…</v>
      </c>
      <c r="T156" t="str">
        <f>IFERROR(CHAR(HEX2DEC(Table1[[#This Row],[D8]])),"…")</f>
        <v>…</v>
      </c>
    </row>
    <row r="157" spans="1:20" x14ac:dyDescent="0.25">
      <c r="A157">
        <v>58.969000000000001</v>
      </c>
      <c r="B157">
        <v>401</v>
      </c>
      <c r="C157">
        <v>8</v>
      </c>
      <c r="D157" t="s">
        <v>28</v>
      </c>
      <c r="E157" t="s">
        <v>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 t="str">
        <f>IFERROR(CHAR(HEX2DEC(Table2[[#This Row],[D1]])),"…")</f>
        <v>š</v>
      </c>
      <c r="N157" t="str">
        <f>IFERROR(CHAR(HEX2DEC(Table1[[#This Row],[D2]])),"…")</f>
        <v>Ï</v>
      </c>
      <c r="O157" t="str">
        <f>IFERROR(CHAR(HEX2DEC(Table1[[#This Row],[D3]])),"…")</f>
        <v>…</v>
      </c>
      <c r="P157" t="str">
        <f>IFERROR(CHAR(HEX2DEC(Table1[[#This Row],[D4]])),"…")</f>
        <v>…</v>
      </c>
      <c r="Q157" t="str">
        <f>IFERROR(CHAR(HEX2DEC(Table1[[#This Row],[D5]])),"…")</f>
        <v>…</v>
      </c>
      <c r="R157" t="str">
        <f>IFERROR(CHAR(HEX2DEC(Table1[[#This Row],[D6]])),"…")</f>
        <v>…</v>
      </c>
      <c r="S157" t="str">
        <f>IFERROR(CHAR(HEX2DEC(Table1[[#This Row],[D7]])),"…")</f>
        <v>…</v>
      </c>
      <c r="T157" t="str">
        <f>IFERROR(CHAR(HEX2DEC(Table1[[#This Row],[D8]])),"…")</f>
        <v>…</v>
      </c>
    </row>
    <row r="158" spans="1:20" x14ac:dyDescent="0.25">
      <c r="A158">
        <v>59.021999999999998</v>
      </c>
      <c r="B158">
        <v>400</v>
      </c>
      <c r="C158">
        <v>8</v>
      </c>
      <c r="D158">
        <v>0</v>
      </c>
      <c r="E158">
        <v>0</v>
      </c>
      <c r="F158">
        <v>0</v>
      </c>
      <c r="G158">
        <v>10</v>
      </c>
      <c r="H158">
        <v>39</v>
      </c>
      <c r="I158">
        <v>0</v>
      </c>
      <c r="J158">
        <v>0</v>
      </c>
      <c r="K158">
        <v>0</v>
      </c>
      <c r="M158" t="str">
        <f>IFERROR(CHAR(HEX2DEC(Table2[[#This Row],[D1]])),"…")</f>
        <v>…</v>
      </c>
      <c r="N158" t="str">
        <f>IFERROR(CHAR(HEX2DEC(Table1[[#This Row],[D2]])),"…")</f>
        <v>…</v>
      </c>
      <c r="O158" t="str">
        <f>IFERROR(CHAR(HEX2DEC(Table1[[#This Row],[D3]])),"…")</f>
        <v>_x0008_</v>
      </c>
      <c r="P158" t="str">
        <f>IFERROR(CHAR(HEX2DEC(Table1[[#This Row],[D4]])),"…")</f>
        <v>…</v>
      </c>
      <c r="Q158" t="str">
        <f>IFERROR(CHAR(HEX2DEC(Table1[[#This Row],[D5]])),"…")</f>
        <v>3</v>
      </c>
      <c r="R158" t="str">
        <f>IFERROR(CHAR(HEX2DEC(Table1[[#This Row],[D6]])),"…")</f>
        <v>…</v>
      </c>
      <c r="S158" t="str">
        <f>IFERROR(CHAR(HEX2DEC(Table1[[#This Row],[D7]])),"…")</f>
        <v>…</v>
      </c>
      <c r="T158" t="str">
        <f>IFERROR(CHAR(HEX2DEC(Table1[[#This Row],[D8]])),"…")</f>
        <v>…</v>
      </c>
    </row>
    <row r="159" spans="1:20" x14ac:dyDescent="0.25">
      <c r="A159">
        <v>59.076000000000001</v>
      </c>
      <c r="B159">
        <v>401</v>
      </c>
      <c r="C159">
        <v>8</v>
      </c>
      <c r="D159" t="s">
        <v>28</v>
      </c>
      <c r="E159" t="s">
        <v>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M159" t="str">
        <f>IFERROR(CHAR(HEX2DEC(Table2[[#This Row],[D1]])),"…")</f>
        <v>š</v>
      </c>
      <c r="N159" t="str">
        <f>IFERROR(CHAR(HEX2DEC(Table1[[#This Row],[D2]])),"…")</f>
        <v>Ï</v>
      </c>
      <c r="O159" t="str">
        <f>IFERROR(CHAR(HEX2DEC(Table1[[#This Row],[D3]])),"…")</f>
        <v>…</v>
      </c>
      <c r="P159" t="str">
        <f>IFERROR(CHAR(HEX2DEC(Table1[[#This Row],[D4]])),"…")</f>
        <v>…</v>
      </c>
      <c r="Q159" t="str">
        <f>IFERROR(CHAR(HEX2DEC(Table1[[#This Row],[D5]])),"…")</f>
        <v>…</v>
      </c>
      <c r="R159" t="str">
        <f>IFERROR(CHAR(HEX2DEC(Table1[[#This Row],[D6]])),"…")</f>
        <v>…</v>
      </c>
      <c r="S159" t="str">
        <f>IFERROR(CHAR(HEX2DEC(Table1[[#This Row],[D7]])),"…")</f>
        <v>…</v>
      </c>
      <c r="T159" t="str">
        <f>IFERROR(CHAR(HEX2DEC(Table1[[#This Row],[D8]])),"…")</f>
        <v>…</v>
      </c>
    </row>
    <row r="160" spans="1:20" x14ac:dyDescent="0.25">
      <c r="A160">
        <v>59.13</v>
      </c>
      <c r="B160">
        <v>400</v>
      </c>
      <c r="C160">
        <v>8</v>
      </c>
      <c r="D160">
        <v>0</v>
      </c>
      <c r="E160">
        <v>0</v>
      </c>
      <c r="F160">
        <v>0</v>
      </c>
      <c r="G160">
        <v>10</v>
      </c>
      <c r="H160">
        <v>39</v>
      </c>
      <c r="I160">
        <v>0</v>
      </c>
      <c r="J160">
        <v>0</v>
      </c>
      <c r="K160">
        <v>0</v>
      </c>
      <c r="M160" t="str">
        <f>IFERROR(CHAR(HEX2DEC(Table2[[#This Row],[D1]])),"…")</f>
        <v>…</v>
      </c>
      <c r="N160" t="str">
        <f>IFERROR(CHAR(HEX2DEC(Table1[[#This Row],[D2]])),"…")</f>
        <v>…</v>
      </c>
      <c r="O160" t="str">
        <f>IFERROR(CHAR(HEX2DEC(Table1[[#This Row],[D3]])),"…")</f>
        <v>_x0008_</v>
      </c>
      <c r="P160" t="str">
        <f>IFERROR(CHAR(HEX2DEC(Table1[[#This Row],[D4]])),"…")</f>
        <v>…</v>
      </c>
      <c r="Q160" t="str">
        <f>IFERROR(CHAR(HEX2DEC(Table1[[#This Row],[D5]])),"…")</f>
        <v>3</v>
      </c>
      <c r="R160" t="str">
        <f>IFERROR(CHAR(HEX2DEC(Table1[[#This Row],[D6]])),"…")</f>
        <v>…</v>
      </c>
      <c r="S160" t="str">
        <f>IFERROR(CHAR(HEX2DEC(Table1[[#This Row],[D7]])),"…")</f>
        <v>…</v>
      </c>
      <c r="T160" t="str">
        <f>IFERROR(CHAR(HEX2DEC(Table1[[#This Row],[D8]])),"…")</f>
        <v>…</v>
      </c>
    </row>
    <row r="161" spans="1:20" x14ac:dyDescent="0.25">
      <c r="A161">
        <v>59.183</v>
      </c>
      <c r="B161">
        <v>401</v>
      </c>
      <c r="C161">
        <v>8</v>
      </c>
      <c r="D161" t="s">
        <v>28</v>
      </c>
      <c r="E161" t="s">
        <v>23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M161" t="str">
        <f>IFERROR(CHAR(HEX2DEC(Table2[[#This Row],[D1]])),"…")</f>
        <v>š</v>
      </c>
      <c r="N161" t="str">
        <f>IFERROR(CHAR(HEX2DEC(Table1[[#This Row],[D2]])),"…")</f>
        <v>Ï</v>
      </c>
      <c r="O161" t="str">
        <f>IFERROR(CHAR(HEX2DEC(Table1[[#This Row],[D3]])),"…")</f>
        <v>…</v>
      </c>
      <c r="P161" t="str">
        <f>IFERROR(CHAR(HEX2DEC(Table1[[#This Row],[D4]])),"…")</f>
        <v>…</v>
      </c>
      <c r="Q161" t="str">
        <f>IFERROR(CHAR(HEX2DEC(Table1[[#This Row],[D5]])),"…")</f>
        <v>…</v>
      </c>
      <c r="R161" t="str">
        <f>IFERROR(CHAR(HEX2DEC(Table1[[#This Row],[D6]])),"…")</f>
        <v>…</v>
      </c>
      <c r="S161" t="str">
        <f>IFERROR(CHAR(HEX2DEC(Table1[[#This Row],[D7]])),"…")</f>
        <v>…</v>
      </c>
      <c r="T161" t="str">
        <f>IFERROR(CHAR(HEX2DEC(Table1[[#This Row],[D8]])),"…")</f>
        <v>…</v>
      </c>
    </row>
    <row r="162" spans="1:20" x14ac:dyDescent="0.25">
      <c r="A162">
        <v>59.234000000000002</v>
      </c>
      <c r="B162">
        <v>400</v>
      </c>
      <c r="C162">
        <v>8</v>
      </c>
      <c r="D162">
        <v>0</v>
      </c>
      <c r="E162">
        <v>0</v>
      </c>
      <c r="F162">
        <v>0</v>
      </c>
      <c r="G162">
        <v>10</v>
      </c>
      <c r="H162">
        <v>39</v>
      </c>
      <c r="I162">
        <v>0</v>
      </c>
      <c r="J162">
        <v>0</v>
      </c>
      <c r="K162">
        <v>0</v>
      </c>
      <c r="M162" t="str">
        <f>IFERROR(CHAR(HEX2DEC(Table2[[#This Row],[D1]])),"…")</f>
        <v>…</v>
      </c>
      <c r="N162" t="str">
        <f>IFERROR(CHAR(HEX2DEC(Table1[[#This Row],[D2]])),"…")</f>
        <v>…</v>
      </c>
      <c r="O162" t="str">
        <f>IFERROR(CHAR(HEX2DEC(Table1[[#This Row],[D3]])),"…")</f>
        <v>_x0008_</v>
      </c>
      <c r="P162" t="str">
        <f>IFERROR(CHAR(HEX2DEC(Table1[[#This Row],[D4]])),"…")</f>
        <v>…</v>
      </c>
      <c r="Q162" t="str">
        <f>IFERROR(CHAR(HEX2DEC(Table1[[#This Row],[D5]])),"…")</f>
        <v>3</v>
      </c>
      <c r="R162" t="str">
        <f>IFERROR(CHAR(HEX2DEC(Table1[[#This Row],[D6]])),"…")</f>
        <v>…</v>
      </c>
      <c r="S162" t="str">
        <f>IFERROR(CHAR(HEX2DEC(Table1[[#This Row],[D7]])),"…")</f>
        <v>…</v>
      </c>
      <c r="T162" t="str">
        <f>IFERROR(CHAR(HEX2DEC(Table1[[#This Row],[D8]])),"…")</f>
        <v>…</v>
      </c>
    </row>
    <row r="163" spans="1:20" x14ac:dyDescent="0.25">
      <c r="A163">
        <v>59.286999999999999</v>
      </c>
      <c r="B163">
        <v>401</v>
      </c>
      <c r="C163">
        <v>8</v>
      </c>
      <c r="D163" t="s">
        <v>28</v>
      </c>
      <c r="E163" t="s">
        <v>23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 t="str">
        <f>IFERROR(CHAR(HEX2DEC(Table2[[#This Row],[D1]])),"…")</f>
        <v>š</v>
      </c>
      <c r="N163" t="str">
        <f>IFERROR(CHAR(HEX2DEC(Table1[[#This Row],[D2]])),"…")</f>
        <v>Ï</v>
      </c>
      <c r="O163" t="str">
        <f>IFERROR(CHAR(HEX2DEC(Table1[[#This Row],[D3]])),"…")</f>
        <v>…</v>
      </c>
      <c r="P163" t="str">
        <f>IFERROR(CHAR(HEX2DEC(Table1[[#This Row],[D4]])),"…")</f>
        <v>…</v>
      </c>
      <c r="Q163" t="str">
        <f>IFERROR(CHAR(HEX2DEC(Table1[[#This Row],[D5]])),"…")</f>
        <v>…</v>
      </c>
      <c r="R163" t="str">
        <f>IFERROR(CHAR(HEX2DEC(Table1[[#This Row],[D6]])),"…")</f>
        <v>…</v>
      </c>
      <c r="S163" t="str">
        <f>IFERROR(CHAR(HEX2DEC(Table1[[#This Row],[D7]])),"…")</f>
        <v>…</v>
      </c>
      <c r="T163" t="str">
        <f>IFERROR(CHAR(HEX2DEC(Table1[[#This Row],[D8]])),"…")</f>
        <v>…</v>
      </c>
    </row>
    <row r="164" spans="1:20" x14ac:dyDescent="0.25">
      <c r="A164">
        <v>59.343000000000004</v>
      </c>
      <c r="B164">
        <v>400</v>
      </c>
      <c r="C164">
        <v>8</v>
      </c>
      <c r="D164">
        <v>0</v>
      </c>
      <c r="E164">
        <v>0</v>
      </c>
      <c r="F164">
        <v>0</v>
      </c>
      <c r="G164">
        <v>10</v>
      </c>
      <c r="H164">
        <v>39</v>
      </c>
      <c r="I164">
        <v>0</v>
      </c>
      <c r="J164">
        <v>0</v>
      </c>
      <c r="K164">
        <v>0</v>
      </c>
      <c r="M164" t="str">
        <f>IFERROR(CHAR(HEX2DEC(Table2[[#This Row],[D1]])),"…")</f>
        <v>…</v>
      </c>
      <c r="N164" t="str">
        <f>IFERROR(CHAR(HEX2DEC(Table1[[#This Row],[D2]])),"…")</f>
        <v>…</v>
      </c>
      <c r="O164" t="str">
        <f>IFERROR(CHAR(HEX2DEC(Table1[[#This Row],[D3]])),"…")</f>
        <v>_x0008_</v>
      </c>
      <c r="P164" t="str">
        <f>IFERROR(CHAR(HEX2DEC(Table1[[#This Row],[D4]])),"…")</f>
        <v>…</v>
      </c>
      <c r="Q164" t="str">
        <f>IFERROR(CHAR(HEX2DEC(Table1[[#This Row],[D5]])),"…")</f>
        <v>3</v>
      </c>
      <c r="R164" t="str">
        <f>IFERROR(CHAR(HEX2DEC(Table1[[#This Row],[D6]])),"…")</f>
        <v>…</v>
      </c>
      <c r="S164" t="str">
        <f>IFERROR(CHAR(HEX2DEC(Table1[[#This Row],[D7]])),"…")</f>
        <v>…</v>
      </c>
      <c r="T164" t="str">
        <f>IFERROR(CHAR(HEX2DEC(Table1[[#This Row],[D8]])),"…")</f>
        <v>…</v>
      </c>
    </row>
    <row r="165" spans="1:20" x14ac:dyDescent="0.25">
      <c r="A165">
        <v>59.395000000000003</v>
      </c>
      <c r="B165">
        <v>401</v>
      </c>
      <c r="C165">
        <v>8</v>
      </c>
      <c r="D165" t="s">
        <v>28</v>
      </c>
      <c r="E165" t="s">
        <v>23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 t="str">
        <f>IFERROR(CHAR(HEX2DEC(Table2[[#This Row],[D1]])),"…")</f>
        <v>š</v>
      </c>
      <c r="N165" t="str">
        <f>IFERROR(CHAR(HEX2DEC(Table1[[#This Row],[D2]])),"…")</f>
        <v>Ï</v>
      </c>
      <c r="O165" t="str">
        <f>IFERROR(CHAR(HEX2DEC(Table1[[#This Row],[D3]])),"…")</f>
        <v>…</v>
      </c>
      <c r="P165" t="str">
        <f>IFERROR(CHAR(HEX2DEC(Table1[[#This Row],[D4]])),"…")</f>
        <v>…</v>
      </c>
      <c r="Q165" t="str">
        <f>IFERROR(CHAR(HEX2DEC(Table1[[#This Row],[D5]])),"…")</f>
        <v>…</v>
      </c>
      <c r="R165" t="str">
        <f>IFERROR(CHAR(HEX2DEC(Table1[[#This Row],[D6]])),"…")</f>
        <v>…</v>
      </c>
      <c r="S165" t="str">
        <f>IFERROR(CHAR(HEX2DEC(Table1[[#This Row],[D7]])),"…")</f>
        <v>…</v>
      </c>
      <c r="T165" t="str">
        <f>IFERROR(CHAR(HEX2DEC(Table1[[#This Row],[D8]])),"…")</f>
        <v>…</v>
      </c>
    </row>
    <row r="166" spans="1:20" x14ac:dyDescent="0.25">
      <c r="A166">
        <v>59.448</v>
      </c>
      <c r="B166">
        <v>400</v>
      </c>
      <c r="C166">
        <v>8</v>
      </c>
      <c r="D166">
        <v>0</v>
      </c>
      <c r="E166">
        <v>0</v>
      </c>
      <c r="F166">
        <v>0</v>
      </c>
      <c r="G166">
        <v>10</v>
      </c>
      <c r="H166">
        <v>39</v>
      </c>
      <c r="I166">
        <v>0</v>
      </c>
      <c r="J166">
        <v>0</v>
      </c>
      <c r="K166">
        <v>0</v>
      </c>
      <c r="M166" t="str">
        <f>IFERROR(CHAR(HEX2DEC(Table2[[#This Row],[D1]])),"…")</f>
        <v>…</v>
      </c>
      <c r="N166" t="str">
        <f>IFERROR(CHAR(HEX2DEC(Table1[[#This Row],[D2]])),"…")</f>
        <v>…</v>
      </c>
      <c r="O166" t="str">
        <f>IFERROR(CHAR(HEX2DEC(Table1[[#This Row],[D3]])),"…")</f>
        <v>_x0008_</v>
      </c>
      <c r="P166" t="str">
        <f>IFERROR(CHAR(HEX2DEC(Table1[[#This Row],[D4]])),"…")</f>
        <v>…</v>
      </c>
      <c r="Q166" t="str">
        <f>IFERROR(CHAR(HEX2DEC(Table1[[#This Row],[D5]])),"…")</f>
        <v>3</v>
      </c>
      <c r="R166" t="str">
        <f>IFERROR(CHAR(HEX2DEC(Table1[[#This Row],[D6]])),"…")</f>
        <v>…</v>
      </c>
      <c r="S166" t="str">
        <f>IFERROR(CHAR(HEX2DEC(Table1[[#This Row],[D7]])),"…")</f>
        <v>…</v>
      </c>
      <c r="T166" t="str">
        <f>IFERROR(CHAR(HEX2DEC(Table1[[#This Row],[D8]])),"…")</f>
        <v>…</v>
      </c>
    </row>
    <row r="167" spans="1:20" x14ac:dyDescent="0.25">
      <c r="A167">
        <v>59.499000000000002</v>
      </c>
      <c r="B167">
        <v>401</v>
      </c>
      <c r="C167">
        <v>8</v>
      </c>
      <c r="D167" t="s">
        <v>28</v>
      </c>
      <c r="E167" t="s">
        <v>23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M167" t="str">
        <f>IFERROR(CHAR(HEX2DEC(Table2[[#This Row],[D1]])),"…")</f>
        <v>š</v>
      </c>
      <c r="N167" t="str">
        <f>IFERROR(CHAR(HEX2DEC(Table1[[#This Row],[D2]])),"…")</f>
        <v>Ï</v>
      </c>
      <c r="O167" t="str">
        <f>IFERROR(CHAR(HEX2DEC(Table1[[#This Row],[D3]])),"…")</f>
        <v>…</v>
      </c>
      <c r="P167" t="str">
        <f>IFERROR(CHAR(HEX2DEC(Table1[[#This Row],[D4]])),"…")</f>
        <v>…</v>
      </c>
      <c r="Q167" t="str">
        <f>IFERROR(CHAR(HEX2DEC(Table1[[#This Row],[D5]])),"…")</f>
        <v>…</v>
      </c>
      <c r="R167" t="str">
        <f>IFERROR(CHAR(HEX2DEC(Table1[[#This Row],[D6]])),"…")</f>
        <v>…</v>
      </c>
      <c r="S167" t="str">
        <f>IFERROR(CHAR(HEX2DEC(Table1[[#This Row],[D7]])),"…")</f>
        <v>…</v>
      </c>
      <c r="T167" t="str">
        <f>IFERROR(CHAR(HEX2DEC(Table1[[#This Row],[D8]])),"…")</f>
        <v>…</v>
      </c>
    </row>
    <row r="168" spans="1:20" x14ac:dyDescent="0.25">
      <c r="A168">
        <v>59.552999999999997</v>
      </c>
      <c r="B168">
        <v>400</v>
      </c>
      <c r="C168">
        <v>8</v>
      </c>
      <c r="D168">
        <v>0</v>
      </c>
      <c r="E168">
        <v>0</v>
      </c>
      <c r="F168">
        <v>0</v>
      </c>
      <c r="G168">
        <v>10</v>
      </c>
      <c r="H168">
        <v>39</v>
      </c>
      <c r="I168">
        <v>0</v>
      </c>
      <c r="J168">
        <v>0</v>
      </c>
      <c r="K168">
        <v>0</v>
      </c>
      <c r="M168" t="str">
        <f>IFERROR(CHAR(HEX2DEC(Table2[[#This Row],[D1]])),"…")</f>
        <v>…</v>
      </c>
      <c r="N168" t="str">
        <f>IFERROR(CHAR(HEX2DEC(Table1[[#This Row],[D2]])),"…")</f>
        <v>…</v>
      </c>
      <c r="O168" t="str">
        <f>IFERROR(CHAR(HEX2DEC(Table1[[#This Row],[D3]])),"…")</f>
        <v>_x0008_</v>
      </c>
      <c r="P168" t="str">
        <f>IFERROR(CHAR(HEX2DEC(Table1[[#This Row],[D4]])),"…")</f>
        <v>…</v>
      </c>
      <c r="Q168" t="str">
        <f>IFERROR(CHAR(HEX2DEC(Table1[[#This Row],[D5]])),"…")</f>
        <v>3</v>
      </c>
      <c r="R168" t="str">
        <f>IFERROR(CHAR(HEX2DEC(Table1[[#This Row],[D6]])),"…")</f>
        <v>…</v>
      </c>
      <c r="S168" t="str">
        <f>IFERROR(CHAR(HEX2DEC(Table1[[#This Row],[D7]])),"…")</f>
        <v>…</v>
      </c>
      <c r="T168" t="str">
        <f>IFERROR(CHAR(HEX2DEC(Table1[[#This Row],[D8]])),"…")</f>
        <v>…</v>
      </c>
    </row>
    <row r="169" spans="1:20" x14ac:dyDescent="0.25">
      <c r="A169">
        <v>59.607999999999997</v>
      </c>
      <c r="B169">
        <v>401</v>
      </c>
      <c r="C169">
        <v>8</v>
      </c>
      <c r="D169" t="s">
        <v>28</v>
      </c>
      <c r="E169" t="s">
        <v>23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 t="str">
        <f>IFERROR(CHAR(HEX2DEC(Table2[[#This Row],[D1]])),"…")</f>
        <v>š</v>
      </c>
      <c r="N169" t="str">
        <f>IFERROR(CHAR(HEX2DEC(Table1[[#This Row],[D2]])),"…")</f>
        <v>Ï</v>
      </c>
      <c r="O169" t="str">
        <f>IFERROR(CHAR(HEX2DEC(Table1[[#This Row],[D3]])),"…")</f>
        <v>…</v>
      </c>
      <c r="P169" t="str">
        <f>IFERROR(CHAR(HEX2DEC(Table1[[#This Row],[D4]])),"…")</f>
        <v>…</v>
      </c>
      <c r="Q169" t="str">
        <f>IFERROR(CHAR(HEX2DEC(Table1[[#This Row],[D5]])),"…")</f>
        <v>…</v>
      </c>
      <c r="R169" t="str">
        <f>IFERROR(CHAR(HEX2DEC(Table1[[#This Row],[D6]])),"…")</f>
        <v>…</v>
      </c>
      <c r="S169" t="str">
        <f>IFERROR(CHAR(HEX2DEC(Table1[[#This Row],[D7]])),"…")</f>
        <v>…</v>
      </c>
      <c r="T169" t="str">
        <f>IFERROR(CHAR(HEX2DEC(Table1[[#This Row],[D8]])),"…")</f>
        <v>…</v>
      </c>
    </row>
    <row r="170" spans="1:20" x14ac:dyDescent="0.25">
      <c r="A170">
        <v>59.661000000000001</v>
      </c>
      <c r="B170">
        <v>400</v>
      </c>
      <c r="C170">
        <v>8</v>
      </c>
      <c r="D170">
        <v>0</v>
      </c>
      <c r="E170">
        <v>0</v>
      </c>
      <c r="F170">
        <v>0</v>
      </c>
      <c r="G170">
        <v>10</v>
      </c>
      <c r="H170">
        <v>39</v>
      </c>
      <c r="I170">
        <v>0</v>
      </c>
      <c r="J170">
        <v>0</v>
      </c>
      <c r="K170">
        <v>0</v>
      </c>
      <c r="M170" t="str">
        <f>IFERROR(CHAR(HEX2DEC(Table2[[#This Row],[D1]])),"…")</f>
        <v>…</v>
      </c>
      <c r="N170" t="str">
        <f>IFERROR(CHAR(HEX2DEC(Table1[[#This Row],[D2]])),"…")</f>
        <v>…</v>
      </c>
      <c r="O170" t="str">
        <f>IFERROR(CHAR(HEX2DEC(Table1[[#This Row],[D3]])),"…")</f>
        <v>_x0008_</v>
      </c>
      <c r="P170" t="str">
        <f>IFERROR(CHAR(HEX2DEC(Table1[[#This Row],[D4]])),"…")</f>
        <v>…</v>
      </c>
      <c r="Q170" t="str">
        <f>IFERROR(CHAR(HEX2DEC(Table1[[#This Row],[D5]])),"…")</f>
        <v>3</v>
      </c>
      <c r="R170" t="str">
        <f>IFERROR(CHAR(HEX2DEC(Table1[[#This Row],[D6]])),"…")</f>
        <v>…</v>
      </c>
      <c r="S170" t="str">
        <f>IFERROR(CHAR(HEX2DEC(Table1[[#This Row],[D7]])),"…")</f>
        <v>…</v>
      </c>
      <c r="T170" t="str">
        <f>IFERROR(CHAR(HEX2DEC(Table1[[#This Row],[D8]])),"…")</f>
        <v>…</v>
      </c>
    </row>
    <row r="171" spans="1:20" x14ac:dyDescent="0.25">
      <c r="A171">
        <v>59.713999999999999</v>
      </c>
      <c r="B171">
        <v>401</v>
      </c>
      <c r="C171">
        <v>8</v>
      </c>
      <c r="D171" t="s">
        <v>28</v>
      </c>
      <c r="E171" t="s">
        <v>23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 t="str">
        <f>IFERROR(CHAR(HEX2DEC(Table2[[#This Row],[D1]])),"…")</f>
        <v>š</v>
      </c>
      <c r="N171" t="str">
        <f>IFERROR(CHAR(HEX2DEC(Table1[[#This Row],[D2]])),"…")</f>
        <v>Ï</v>
      </c>
      <c r="O171" t="str">
        <f>IFERROR(CHAR(HEX2DEC(Table1[[#This Row],[D3]])),"…")</f>
        <v>…</v>
      </c>
      <c r="P171" t="str">
        <f>IFERROR(CHAR(HEX2DEC(Table1[[#This Row],[D4]])),"…")</f>
        <v>…</v>
      </c>
      <c r="Q171" t="str">
        <f>IFERROR(CHAR(HEX2DEC(Table1[[#This Row],[D5]])),"…")</f>
        <v>…</v>
      </c>
      <c r="R171" t="str">
        <f>IFERROR(CHAR(HEX2DEC(Table1[[#This Row],[D6]])),"…")</f>
        <v>…</v>
      </c>
      <c r="S171" t="str">
        <f>IFERROR(CHAR(HEX2DEC(Table1[[#This Row],[D7]])),"…")</f>
        <v>…</v>
      </c>
      <c r="T171" t="str">
        <f>IFERROR(CHAR(HEX2DEC(Table1[[#This Row],[D8]])),"…")</f>
        <v>…</v>
      </c>
    </row>
    <row r="172" spans="1:20" x14ac:dyDescent="0.25">
      <c r="A172">
        <v>59.765999999999998</v>
      </c>
      <c r="B172">
        <v>400</v>
      </c>
      <c r="C172">
        <v>8</v>
      </c>
      <c r="D172">
        <v>0</v>
      </c>
      <c r="E172">
        <v>0</v>
      </c>
      <c r="F172">
        <v>0</v>
      </c>
      <c r="G172">
        <v>10</v>
      </c>
      <c r="H172">
        <v>39</v>
      </c>
      <c r="I172">
        <v>0</v>
      </c>
      <c r="J172">
        <v>0</v>
      </c>
      <c r="K172">
        <v>0</v>
      </c>
      <c r="M172" t="str">
        <f>IFERROR(CHAR(HEX2DEC(Table2[[#This Row],[D1]])),"…")</f>
        <v>…</v>
      </c>
      <c r="N172" t="str">
        <f>IFERROR(CHAR(HEX2DEC(Table1[[#This Row],[D2]])),"…")</f>
        <v>…</v>
      </c>
      <c r="O172" t="str">
        <f>IFERROR(CHAR(HEX2DEC(Table1[[#This Row],[D3]])),"…")</f>
        <v>_x0008_</v>
      </c>
      <c r="P172" t="str">
        <f>IFERROR(CHAR(HEX2DEC(Table1[[#This Row],[D4]])),"…")</f>
        <v>…</v>
      </c>
      <c r="Q172" t="str">
        <f>IFERROR(CHAR(HEX2DEC(Table1[[#This Row],[D5]])),"…")</f>
        <v>3</v>
      </c>
      <c r="R172" t="str">
        <f>IFERROR(CHAR(HEX2DEC(Table1[[#This Row],[D6]])),"…")</f>
        <v>…</v>
      </c>
      <c r="S172" t="str">
        <f>IFERROR(CHAR(HEX2DEC(Table1[[#This Row],[D7]])),"…")</f>
        <v>…</v>
      </c>
      <c r="T172" t="str">
        <f>IFERROR(CHAR(HEX2DEC(Table1[[#This Row],[D8]])),"…")</f>
        <v>…</v>
      </c>
    </row>
    <row r="173" spans="1:20" x14ac:dyDescent="0.25">
      <c r="A173">
        <v>59.817999999999998</v>
      </c>
      <c r="B173">
        <v>401</v>
      </c>
      <c r="C173">
        <v>8</v>
      </c>
      <c r="D173" t="s">
        <v>28</v>
      </c>
      <c r="E173" t="s">
        <v>23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 t="str">
        <f>IFERROR(CHAR(HEX2DEC(Table2[[#This Row],[D1]])),"…")</f>
        <v>š</v>
      </c>
      <c r="N173" t="str">
        <f>IFERROR(CHAR(HEX2DEC(Table1[[#This Row],[D2]])),"…")</f>
        <v>Ï</v>
      </c>
      <c r="O173" t="str">
        <f>IFERROR(CHAR(HEX2DEC(Table1[[#This Row],[D3]])),"…")</f>
        <v>…</v>
      </c>
      <c r="P173" t="str">
        <f>IFERROR(CHAR(HEX2DEC(Table1[[#This Row],[D4]])),"…")</f>
        <v>…</v>
      </c>
      <c r="Q173" t="str">
        <f>IFERROR(CHAR(HEX2DEC(Table1[[#This Row],[D5]])),"…")</f>
        <v>…</v>
      </c>
      <c r="R173" t="str">
        <f>IFERROR(CHAR(HEX2DEC(Table1[[#This Row],[D6]])),"…")</f>
        <v>…</v>
      </c>
      <c r="S173" t="str">
        <f>IFERROR(CHAR(HEX2DEC(Table1[[#This Row],[D7]])),"…")</f>
        <v>…</v>
      </c>
      <c r="T173" t="str">
        <f>IFERROR(CHAR(HEX2DEC(Table1[[#This Row],[D8]])),"…")</f>
        <v>…</v>
      </c>
    </row>
    <row r="174" spans="1:20" x14ac:dyDescent="0.25">
      <c r="A174">
        <v>59.820999999999998</v>
      </c>
      <c r="B174">
        <v>466</v>
      </c>
      <c r="C174">
        <v>8</v>
      </c>
      <c r="D174">
        <v>30</v>
      </c>
      <c r="E174">
        <v>32</v>
      </c>
      <c r="F174">
        <v>30</v>
      </c>
      <c r="G174">
        <v>35</v>
      </c>
      <c r="H174">
        <v>56</v>
      </c>
      <c r="I174">
        <v>35</v>
      </c>
      <c r="J174">
        <v>30</v>
      </c>
      <c r="K174">
        <v>31</v>
      </c>
      <c r="M174" t="str">
        <f>IFERROR(CHAR(HEX2DEC(Table2[[#This Row],[D1]])),"…")</f>
        <v>0</v>
      </c>
      <c r="N174" t="str">
        <f>IFERROR(CHAR(HEX2DEC(Table1[[#This Row],[D2]])),"…")</f>
        <v>2</v>
      </c>
      <c r="O174" t="str">
        <f>IFERROR(CHAR(HEX2DEC(Table1[[#This Row],[D3]])),"…")</f>
        <v>0</v>
      </c>
      <c r="P174" t="str">
        <f>IFERROR(CHAR(HEX2DEC(Table1[[#This Row],[D4]])),"…")</f>
        <v>5</v>
      </c>
      <c r="Q174" t="str">
        <f>IFERROR(CHAR(HEX2DEC(Table1[[#This Row],[D5]])),"…")</f>
        <v>V</v>
      </c>
      <c r="R174" t="str">
        <f>IFERROR(CHAR(HEX2DEC(Table1[[#This Row],[D6]])),"…")</f>
        <v>5</v>
      </c>
      <c r="S174" t="str">
        <f>IFERROR(CHAR(HEX2DEC(Table1[[#This Row],[D7]])),"…")</f>
        <v>0</v>
      </c>
      <c r="T174" t="str">
        <f>IFERROR(CHAR(HEX2DEC(Table1[[#This Row],[D8]])),"…")</f>
        <v>1</v>
      </c>
    </row>
    <row r="175" spans="1:20" x14ac:dyDescent="0.25">
      <c r="A175">
        <v>59.823999999999998</v>
      </c>
      <c r="B175">
        <v>410</v>
      </c>
      <c r="C175">
        <v>8</v>
      </c>
      <c r="D175">
        <v>53</v>
      </c>
      <c r="E175">
        <v>37</v>
      </c>
      <c r="F175">
        <v>33</v>
      </c>
      <c r="G175" t="s">
        <v>8</v>
      </c>
      <c r="H175">
        <v>32</v>
      </c>
      <c r="I175">
        <v>32</v>
      </c>
      <c r="J175">
        <v>30</v>
      </c>
      <c r="K175">
        <v>33</v>
      </c>
      <c r="M175" t="str">
        <f>IFERROR(CHAR(HEX2DEC(Table2[[#This Row],[D1]])),"…")</f>
        <v>S</v>
      </c>
      <c r="N175" t="str">
        <f>IFERROR(CHAR(HEX2DEC(Table1[[#This Row],[D2]])),"…")</f>
        <v>7</v>
      </c>
      <c r="O175" t="str">
        <f>IFERROR(CHAR(HEX2DEC(Table1[[#This Row],[D3]])),"…")</f>
        <v>3</v>
      </c>
      <c r="P175" t="str">
        <f>IFERROR(CHAR(HEX2DEC(Table1[[#This Row],[D4]])),"…")</f>
        <v>-</v>
      </c>
      <c r="Q175" t="str">
        <f>IFERROR(CHAR(HEX2DEC(Table1[[#This Row],[D5]])),"…")</f>
        <v>2</v>
      </c>
      <c r="R175" t="str">
        <f>IFERROR(CHAR(HEX2DEC(Table1[[#This Row],[D6]])),"…")</f>
        <v>2</v>
      </c>
      <c r="S175" t="str">
        <f>IFERROR(CHAR(HEX2DEC(Table1[[#This Row],[D7]])),"…")</f>
        <v>0</v>
      </c>
      <c r="T175" t="str">
        <f>IFERROR(CHAR(HEX2DEC(Table1[[#This Row],[D8]])),"…")</f>
        <v>3</v>
      </c>
    </row>
    <row r="176" spans="1:20" x14ac:dyDescent="0.25">
      <c r="A176">
        <v>59.826000000000001</v>
      </c>
      <c r="B176">
        <v>411</v>
      </c>
      <c r="C176">
        <v>8</v>
      </c>
      <c r="D176">
        <v>30</v>
      </c>
      <c r="E176">
        <v>34</v>
      </c>
      <c r="F176">
        <v>30</v>
      </c>
      <c r="G176">
        <v>31</v>
      </c>
      <c r="H176">
        <v>32</v>
      </c>
      <c r="I176">
        <v>39</v>
      </c>
      <c r="J176">
        <v>52</v>
      </c>
      <c r="K176">
        <v>53</v>
      </c>
      <c r="M176" t="str">
        <f>IFERROR(CHAR(HEX2DEC(Table2[[#This Row],[D1]])),"…")</f>
        <v>0</v>
      </c>
      <c r="N176" t="str">
        <f>IFERROR(CHAR(HEX2DEC(Table1[[#This Row],[D2]])),"…")</f>
        <v>1</v>
      </c>
      <c r="O176" t="str">
        <f>IFERROR(CHAR(HEX2DEC(Table1[[#This Row],[D3]])),"…")</f>
        <v>4</v>
      </c>
      <c r="P176" t="str">
        <f>IFERROR(CHAR(HEX2DEC(Table1[[#This Row],[D4]])),"…")</f>
        <v>2</v>
      </c>
      <c r="Q176" t="str">
        <f>IFERROR(CHAR(HEX2DEC(Table1[[#This Row],[D5]])),"…")</f>
        <v>5</v>
      </c>
      <c r="R176" t="str">
        <f>IFERROR(CHAR(HEX2DEC(Table1[[#This Row],[D6]])),"…")</f>
        <v>8</v>
      </c>
      <c r="S176" t="str">
        <f>IFERROR(CHAR(HEX2DEC(Table1[[#This Row],[D7]])),"…")</f>
        <v>R</v>
      </c>
      <c r="T176" t="str">
        <f>IFERROR(CHAR(HEX2DEC(Table1[[#This Row],[D8]])),"…")</f>
        <v>S</v>
      </c>
    </row>
    <row r="177" spans="1:20" x14ac:dyDescent="0.25">
      <c r="A177">
        <v>59.829000000000001</v>
      </c>
      <c r="B177">
        <v>412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 t="str">
        <f>IFERROR(CHAR(HEX2DEC(Table2[[#This Row],[D1]])),"…")</f>
        <v>…</v>
      </c>
      <c r="N177" t="str">
        <f>IFERROR(CHAR(HEX2DEC(Table1[[#This Row],[D2]])),"…")</f>
        <v>…</v>
      </c>
      <c r="O177" t="str">
        <f>IFERROR(CHAR(HEX2DEC(Table1[[#This Row],[D3]])),"…")</f>
        <v>…</v>
      </c>
      <c r="P177" t="str">
        <f>IFERROR(CHAR(HEX2DEC(Table1[[#This Row],[D4]])),"…")</f>
        <v>…</v>
      </c>
      <c r="Q177" t="str">
        <f>IFERROR(CHAR(HEX2DEC(Table1[[#This Row],[D5]])),"…")</f>
        <v>…</v>
      </c>
      <c r="R177" t="str">
        <f>IFERROR(CHAR(HEX2DEC(Table1[[#This Row],[D6]])),"…")</f>
        <v>…</v>
      </c>
      <c r="S177" t="str">
        <f>IFERROR(CHAR(HEX2DEC(Table1[[#This Row],[D7]])),"…")</f>
        <v>…</v>
      </c>
      <c r="T177" t="str">
        <f>IFERROR(CHAR(HEX2DEC(Table1[[#This Row],[D8]])),"…")</f>
        <v>…</v>
      </c>
    </row>
    <row r="178" spans="1:20" x14ac:dyDescent="0.25">
      <c r="A178">
        <v>59.874000000000002</v>
      </c>
      <c r="B178">
        <v>400</v>
      </c>
      <c r="C178">
        <v>8</v>
      </c>
      <c r="D178">
        <v>0</v>
      </c>
      <c r="E178">
        <v>0</v>
      </c>
      <c r="F178">
        <v>0</v>
      </c>
      <c r="G178">
        <v>10</v>
      </c>
      <c r="H178">
        <v>39</v>
      </c>
      <c r="I178">
        <v>0</v>
      </c>
      <c r="J178">
        <v>0</v>
      </c>
      <c r="K178">
        <v>0</v>
      </c>
      <c r="M178" t="str">
        <f>IFERROR(CHAR(HEX2DEC(Table2[[#This Row],[D1]])),"…")</f>
        <v>…</v>
      </c>
      <c r="N178" t="str">
        <f>IFERROR(CHAR(HEX2DEC(Table1[[#This Row],[D2]])),"…")</f>
        <v>…</v>
      </c>
      <c r="O178" t="str">
        <f>IFERROR(CHAR(HEX2DEC(Table1[[#This Row],[D3]])),"…")</f>
        <v>_x0008_</v>
      </c>
      <c r="P178" t="str">
        <f>IFERROR(CHAR(HEX2DEC(Table1[[#This Row],[D4]])),"…")</f>
        <v>…</v>
      </c>
      <c r="Q178" t="str">
        <f>IFERROR(CHAR(HEX2DEC(Table1[[#This Row],[D5]])),"…")</f>
        <v>3</v>
      </c>
      <c r="R178" t="str">
        <f>IFERROR(CHAR(HEX2DEC(Table1[[#This Row],[D6]])),"…")</f>
        <v>…</v>
      </c>
      <c r="S178" t="str">
        <f>IFERROR(CHAR(HEX2DEC(Table1[[#This Row],[D7]])),"…")</f>
        <v>…</v>
      </c>
      <c r="T178" t="str">
        <f>IFERROR(CHAR(HEX2DEC(Table1[[#This Row],[D8]])),"…")</f>
        <v>…</v>
      </c>
    </row>
    <row r="179" spans="1:20" x14ac:dyDescent="0.25">
      <c r="A179">
        <v>59.923999999999999</v>
      </c>
      <c r="B179">
        <v>401</v>
      </c>
      <c r="C179">
        <v>8</v>
      </c>
      <c r="D179" t="s">
        <v>28</v>
      </c>
      <c r="E179" t="s">
        <v>23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M179" t="str">
        <f>IFERROR(CHAR(HEX2DEC(Table2[[#This Row],[D1]])),"…")</f>
        <v>š</v>
      </c>
      <c r="N179" t="str">
        <f>IFERROR(CHAR(HEX2DEC(Table1[[#This Row],[D2]])),"…")</f>
        <v>Ï</v>
      </c>
      <c r="O179" t="str">
        <f>IFERROR(CHAR(HEX2DEC(Table1[[#This Row],[D3]])),"…")</f>
        <v>…</v>
      </c>
      <c r="P179" t="str">
        <f>IFERROR(CHAR(HEX2DEC(Table1[[#This Row],[D4]])),"…")</f>
        <v>…</v>
      </c>
      <c r="Q179" t="str">
        <f>IFERROR(CHAR(HEX2DEC(Table1[[#This Row],[D5]])),"…")</f>
        <v>…</v>
      </c>
      <c r="R179" t="str">
        <f>IFERROR(CHAR(HEX2DEC(Table1[[#This Row],[D6]])),"…")</f>
        <v>…</v>
      </c>
      <c r="S179" t="str">
        <f>IFERROR(CHAR(HEX2DEC(Table1[[#This Row],[D7]])),"…")</f>
        <v>…</v>
      </c>
      <c r="T179" t="str">
        <f>IFERROR(CHAR(HEX2DEC(Table1[[#This Row],[D8]])),"…")</f>
        <v>…</v>
      </c>
    </row>
    <row r="180" spans="1:20" x14ac:dyDescent="0.25">
      <c r="A180">
        <v>59.976999999999997</v>
      </c>
      <c r="B180">
        <v>400</v>
      </c>
      <c r="C180">
        <v>8</v>
      </c>
      <c r="D180">
        <v>0</v>
      </c>
      <c r="E180">
        <v>0</v>
      </c>
      <c r="F180">
        <v>0</v>
      </c>
      <c r="G180">
        <v>10</v>
      </c>
      <c r="H180">
        <v>39</v>
      </c>
      <c r="I180">
        <v>0</v>
      </c>
      <c r="J180">
        <v>0</v>
      </c>
      <c r="K180">
        <v>0</v>
      </c>
      <c r="M180" t="str">
        <f>IFERROR(CHAR(HEX2DEC(Table2[[#This Row],[D1]])),"…")</f>
        <v>…</v>
      </c>
      <c r="N180" t="str">
        <f>IFERROR(CHAR(HEX2DEC(Table1[[#This Row],[D2]])),"…")</f>
        <v>…</v>
      </c>
      <c r="O180" t="str">
        <f>IFERROR(CHAR(HEX2DEC(Table1[[#This Row],[D3]])),"…")</f>
        <v>_x0008_</v>
      </c>
      <c r="P180" t="str">
        <f>IFERROR(CHAR(HEX2DEC(Table1[[#This Row],[D4]])),"…")</f>
        <v>…</v>
      </c>
      <c r="Q180" t="str">
        <f>IFERROR(CHAR(HEX2DEC(Table1[[#This Row],[D5]])),"…")</f>
        <v>3</v>
      </c>
      <c r="R180" t="str">
        <f>IFERROR(CHAR(HEX2DEC(Table1[[#This Row],[D6]])),"…")</f>
        <v>…</v>
      </c>
      <c r="S180" t="str">
        <f>IFERROR(CHAR(HEX2DEC(Table1[[#This Row],[D7]])),"…")</f>
        <v>…</v>
      </c>
      <c r="T180" t="str">
        <f>IFERROR(CHAR(HEX2DEC(Table1[[#This Row],[D8]])),"…")</f>
        <v>…</v>
      </c>
    </row>
    <row r="181" spans="1:20" x14ac:dyDescent="0.25">
      <c r="A181">
        <v>3.1E-2</v>
      </c>
      <c r="B181">
        <v>401</v>
      </c>
      <c r="C181">
        <v>8</v>
      </c>
      <c r="D181" t="s">
        <v>28</v>
      </c>
      <c r="E181" t="s">
        <v>23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 t="str">
        <f>IFERROR(CHAR(HEX2DEC(Table2[[#This Row],[D1]])),"…")</f>
        <v>š</v>
      </c>
      <c r="N181" t="str">
        <f>IFERROR(CHAR(HEX2DEC(Table1[[#This Row],[D2]])),"…")</f>
        <v>Ï</v>
      </c>
      <c r="O181" t="str">
        <f>IFERROR(CHAR(HEX2DEC(Table1[[#This Row],[D3]])),"…")</f>
        <v>…</v>
      </c>
      <c r="P181" t="str">
        <f>IFERROR(CHAR(HEX2DEC(Table1[[#This Row],[D4]])),"…")</f>
        <v>…</v>
      </c>
      <c r="Q181" t="str">
        <f>IFERROR(CHAR(HEX2DEC(Table1[[#This Row],[D5]])),"…")</f>
        <v>…</v>
      </c>
      <c r="R181" t="str">
        <f>IFERROR(CHAR(HEX2DEC(Table1[[#This Row],[D6]])),"…")</f>
        <v>…</v>
      </c>
      <c r="S181" t="str">
        <f>IFERROR(CHAR(HEX2DEC(Table1[[#This Row],[D7]])),"…")</f>
        <v>…</v>
      </c>
      <c r="T181" t="str">
        <f>IFERROR(CHAR(HEX2DEC(Table1[[#This Row],[D8]])),"…")</f>
        <v>…</v>
      </c>
    </row>
    <row r="182" spans="1:20" x14ac:dyDescent="0.25">
      <c r="A182">
        <v>8.4000000000000005E-2</v>
      </c>
      <c r="B182">
        <v>400</v>
      </c>
      <c r="C182">
        <v>8</v>
      </c>
      <c r="D182">
        <v>0</v>
      </c>
      <c r="E182">
        <v>0</v>
      </c>
      <c r="F182">
        <v>0</v>
      </c>
      <c r="G182">
        <v>10</v>
      </c>
      <c r="H182">
        <v>39</v>
      </c>
      <c r="I182">
        <v>0</v>
      </c>
      <c r="J182">
        <v>0</v>
      </c>
      <c r="K182">
        <v>0</v>
      </c>
      <c r="M182" t="str">
        <f>IFERROR(CHAR(HEX2DEC(Table2[[#This Row],[D1]])),"…")</f>
        <v>…</v>
      </c>
      <c r="N182" t="str">
        <f>IFERROR(CHAR(HEX2DEC(Table1[[#This Row],[D2]])),"…")</f>
        <v>…</v>
      </c>
      <c r="O182" t="str">
        <f>IFERROR(CHAR(HEX2DEC(Table1[[#This Row],[D3]])),"…")</f>
        <v>_x0008_</v>
      </c>
      <c r="P182" t="str">
        <f>IFERROR(CHAR(HEX2DEC(Table1[[#This Row],[D4]])),"…")</f>
        <v>…</v>
      </c>
      <c r="Q182" t="str">
        <f>IFERROR(CHAR(HEX2DEC(Table1[[#This Row],[D5]])),"…")</f>
        <v>3</v>
      </c>
      <c r="R182" t="str">
        <f>IFERROR(CHAR(HEX2DEC(Table1[[#This Row],[D6]])),"…")</f>
        <v>…</v>
      </c>
      <c r="S182" t="str">
        <f>IFERROR(CHAR(HEX2DEC(Table1[[#This Row],[D7]])),"…")</f>
        <v>…</v>
      </c>
      <c r="T182" t="str">
        <f>IFERROR(CHAR(HEX2DEC(Table1[[#This Row],[D8]])),"…")</f>
        <v>…</v>
      </c>
    </row>
    <row r="183" spans="1:20" x14ac:dyDescent="0.25">
      <c r="A183">
        <v>0.13600000000000001</v>
      </c>
      <c r="B183">
        <v>401</v>
      </c>
      <c r="C183">
        <v>8</v>
      </c>
      <c r="D183" t="s">
        <v>28</v>
      </c>
      <c r="E183" t="s">
        <v>23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 t="str">
        <f>IFERROR(CHAR(HEX2DEC(Table2[[#This Row],[D1]])),"…")</f>
        <v>š</v>
      </c>
      <c r="N183" t="str">
        <f>IFERROR(CHAR(HEX2DEC(Table1[[#This Row],[D2]])),"…")</f>
        <v>Ï</v>
      </c>
      <c r="O183" t="str">
        <f>IFERROR(CHAR(HEX2DEC(Table1[[#This Row],[D3]])),"…")</f>
        <v>…</v>
      </c>
      <c r="P183" t="str">
        <f>IFERROR(CHAR(HEX2DEC(Table1[[#This Row],[D4]])),"…")</f>
        <v>…</v>
      </c>
      <c r="Q183" t="str">
        <f>IFERROR(CHAR(HEX2DEC(Table1[[#This Row],[D5]])),"…")</f>
        <v>…</v>
      </c>
      <c r="R183" t="str">
        <f>IFERROR(CHAR(HEX2DEC(Table1[[#This Row],[D6]])),"…")</f>
        <v>…</v>
      </c>
      <c r="S183" t="str">
        <f>IFERROR(CHAR(HEX2DEC(Table1[[#This Row],[D7]])),"…")</f>
        <v>…</v>
      </c>
      <c r="T183" t="str">
        <f>IFERROR(CHAR(HEX2DEC(Table1[[#This Row],[D8]])),"…")</f>
        <v>…</v>
      </c>
    </row>
    <row r="184" spans="1:20" x14ac:dyDescent="0.25">
      <c r="A184">
        <v>0.19</v>
      </c>
      <c r="B184">
        <v>400</v>
      </c>
      <c r="C184">
        <v>8</v>
      </c>
      <c r="D184">
        <v>0</v>
      </c>
      <c r="E184">
        <v>0</v>
      </c>
      <c r="F184">
        <v>0</v>
      </c>
      <c r="G184">
        <v>10</v>
      </c>
      <c r="H184">
        <v>39</v>
      </c>
      <c r="I184">
        <v>0</v>
      </c>
      <c r="J184">
        <v>0</v>
      </c>
      <c r="K184">
        <v>0</v>
      </c>
      <c r="M184" t="str">
        <f>IFERROR(CHAR(HEX2DEC(Table2[[#This Row],[D1]])),"…")</f>
        <v>…</v>
      </c>
      <c r="N184" t="str">
        <f>IFERROR(CHAR(HEX2DEC(Table1[[#This Row],[D2]])),"…")</f>
        <v>…</v>
      </c>
      <c r="O184" t="str">
        <f>IFERROR(CHAR(HEX2DEC(Table1[[#This Row],[D3]])),"…")</f>
        <v>_x0008_</v>
      </c>
      <c r="P184" t="str">
        <f>IFERROR(CHAR(HEX2DEC(Table1[[#This Row],[D4]])),"…")</f>
        <v>…</v>
      </c>
      <c r="Q184" t="str">
        <f>IFERROR(CHAR(HEX2DEC(Table1[[#This Row],[D5]])),"…")</f>
        <v>3</v>
      </c>
      <c r="R184" t="str">
        <f>IFERROR(CHAR(HEX2DEC(Table1[[#This Row],[D6]])),"…")</f>
        <v>…</v>
      </c>
      <c r="S184" t="str">
        <f>IFERROR(CHAR(HEX2DEC(Table1[[#This Row],[D7]])),"…")</f>
        <v>…</v>
      </c>
      <c r="T184" t="str">
        <f>IFERROR(CHAR(HEX2DEC(Table1[[#This Row],[D8]])),"…")</f>
        <v>…</v>
      </c>
    </row>
    <row r="185" spans="1:20" x14ac:dyDescent="0.25">
      <c r="A185">
        <v>0.24299999999999999</v>
      </c>
      <c r="B185">
        <v>401</v>
      </c>
      <c r="C185">
        <v>8</v>
      </c>
      <c r="D185" t="s">
        <v>28</v>
      </c>
      <c r="E185" t="s">
        <v>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 t="str">
        <f>IFERROR(CHAR(HEX2DEC(Table2[[#This Row],[D1]])),"…")</f>
        <v>š</v>
      </c>
      <c r="N185" t="str">
        <f>IFERROR(CHAR(HEX2DEC(Table1[[#This Row],[D2]])),"…")</f>
        <v>Ï</v>
      </c>
      <c r="O185" t="str">
        <f>IFERROR(CHAR(HEX2DEC(Table1[[#This Row],[D3]])),"…")</f>
        <v>…</v>
      </c>
      <c r="P185" t="str">
        <f>IFERROR(CHAR(HEX2DEC(Table1[[#This Row],[D4]])),"…")</f>
        <v>…</v>
      </c>
      <c r="Q185" t="str">
        <f>IFERROR(CHAR(HEX2DEC(Table1[[#This Row],[D5]])),"…")</f>
        <v>…</v>
      </c>
      <c r="R185" t="str">
        <f>IFERROR(CHAR(HEX2DEC(Table1[[#This Row],[D6]])),"…")</f>
        <v>…</v>
      </c>
      <c r="S185" t="str">
        <f>IFERROR(CHAR(HEX2DEC(Table1[[#This Row],[D7]])),"…")</f>
        <v>…</v>
      </c>
      <c r="T185" t="str">
        <f>IFERROR(CHAR(HEX2DEC(Table1[[#This Row],[D8]])),"…")</f>
        <v>…</v>
      </c>
    </row>
    <row r="186" spans="1:20" x14ac:dyDescent="0.25">
      <c r="A186">
        <v>0.29599999999999999</v>
      </c>
      <c r="B186">
        <v>400</v>
      </c>
      <c r="C186">
        <v>8</v>
      </c>
      <c r="D186">
        <v>0</v>
      </c>
      <c r="E186">
        <v>0</v>
      </c>
      <c r="F186">
        <v>0</v>
      </c>
      <c r="G186">
        <v>10</v>
      </c>
      <c r="H186">
        <v>39</v>
      </c>
      <c r="I186">
        <v>0</v>
      </c>
      <c r="J186">
        <v>0</v>
      </c>
      <c r="K186">
        <v>0</v>
      </c>
      <c r="M186" t="str">
        <f>IFERROR(CHAR(HEX2DEC(Table2[[#This Row],[D1]])),"…")</f>
        <v>…</v>
      </c>
      <c r="N186" t="str">
        <f>IFERROR(CHAR(HEX2DEC(Table1[[#This Row],[D2]])),"…")</f>
        <v>…</v>
      </c>
      <c r="O186" t="str">
        <f>IFERROR(CHAR(HEX2DEC(Table1[[#This Row],[D3]])),"…")</f>
        <v>_x0008_</v>
      </c>
      <c r="P186" t="str">
        <f>IFERROR(CHAR(HEX2DEC(Table1[[#This Row],[D4]])),"…")</f>
        <v>…</v>
      </c>
      <c r="Q186" t="str">
        <f>IFERROR(CHAR(HEX2DEC(Table1[[#This Row],[D5]])),"…")</f>
        <v>3</v>
      </c>
      <c r="R186" t="str">
        <f>IFERROR(CHAR(HEX2DEC(Table1[[#This Row],[D6]])),"…")</f>
        <v>…</v>
      </c>
      <c r="S186" t="str">
        <f>IFERROR(CHAR(HEX2DEC(Table1[[#This Row],[D7]])),"…")</f>
        <v>…</v>
      </c>
      <c r="T186" t="str">
        <f>IFERROR(CHAR(HEX2DEC(Table1[[#This Row],[D8]])),"…")</f>
        <v>…</v>
      </c>
    </row>
    <row r="187" spans="1:20" x14ac:dyDescent="0.25">
      <c r="A187">
        <v>0.34899999999999998</v>
      </c>
      <c r="B187">
        <v>401</v>
      </c>
      <c r="C187">
        <v>8</v>
      </c>
      <c r="D187" t="s">
        <v>28</v>
      </c>
      <c r="E187" t="s">
        <v>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 t="str">
        <f>IFERROR(CHAR(HEX2DEC(Table2[[#This Row],[D1]])),"…")</f>
        <v>š</v>
      </c>
      <c r="N187" t="str">
        <f>IFERROR(CHAR(HEX2DEC(Table1[[#This Row],[D2]])),"…")</f>
        <v>Ï</v>
      </c>
      <c r="O187" t="str">
        <f>IFERROR(CHAR(HEX2DEC(Table1[[#This Row],[D3]])),"…")</f>
        <v>…</v>
      </c>
      <c r="P187" t="str">
        <f>IFERROR(CHAR(HEX2DEC(Table1[[#This Row],[D4]])),"…")</f>
        <v>…</v>
      </c>
      <c r="Q187" t="str">
        <f>IFERROR(CHAR(HEX2DEC(Table1[[#This Row],[D5]])),"…")</f>
        <v>…</v>
      </c>
      <c r="R187" t="str">
        <f>IFERROR(CHAR(HEX2DEC(Table1[[#This Row],[D6]])),"…")</f>
        <v>…</v>
      </c>
      <c r="S187" t="str">
        <f>IFERROR(CHAR(HEX2DEC(Table1[[#This Row],[D7]])),"…")</f>
        <v>…</v>
      </c>
      <c r="T187" t="str">
        <f>IFERROR(CHAR(HEX2DEC(Table1[[#This Row],[D8]])),"…")</f>
        <v>…</v>
      </c>
    </row>
    <row r="188" spans="1:20" x14ac:dyDescent="0.25">
      <c r="A188">
        <v>0.40200000000000002</v>
      </c>
      <c r="B188">
        <v>400</v>
      </c>
      <c r="C188">
        <v>8</v>
      </c>
      <c r="D188">
        <v>0</v>
      </c>
      <c r="E188">
        <v>0</v>
      </c>
      <c r="F188">
        <v>0</v>
      </c>
      <c r="G188">
        <v>10</v>
      </c>
      <c r="H188">
        <v>39</v>
      </c>
      <c r="I188">
        <v>0</v>
      </c>
      <c r="J188">
        <v>0</v>
      </c>
      <c r="K188">
        <v>0</v>
      </c>
      <c r="M188" t="str">
        <f>IFERROR(CHAR(HEX2DEC(Table2[[#This Row],[D1]])),"…")</f>
        <v>…</v>
      </c>
      <c r="N188" t="str">
        <f>IFERROR(CHAR(HEX2DEC(Table1[[#This Row],[D2]])),"…")</f>
        <v>…</v>
      </c>
      <c r="O188" t="str">
        <f>IFERROR(CHAR(HEX2DEC(Table1[[#This Row],[D3]])),"…")</f>
        <v>_x0008_</v>
      </c>
      <c r="P188" t="str">
        <f>IFERROR(CHAR(HEX2DEC(Table1[[#This Row],[D4]])),"…")</f>
        <v>…</v>
      </c>
      <c r="Q188" t="str">
        <f>IFERROR(CHAR(HEX2DEC(Table1[[#This Row],[D5]])),"…")</f>
        <v>3</v>
      </c>
      <c r="R188" t="str">
        <f>IFERROR(CHAR(HEX2DEC(Table1[[#This Row],[D6]])),"…")</f>
        <v>…</v>
      </c>
      <c r="S188" t="str">
        <f>IFERROR(CHAR(HEX2DEC(Table1[[#This Row],[D7]])),"…")</f>
        <v>…</v>
      </c>
      <c r="T188" t="str">
        <f>IFERROR(CHAR(HEX2DEC(Table1[[#This Row],[D8]])),"…")</f>
        <v>…</v>
      </c>
    </row>
    <row r="189" spans="1:20" x14ac:dyDescent="0.25">
      <c r="A189">
        <v>0.45600000000000002</v>
      </c>
      <c r="B189">
        <v>401</v>
      </c>
      <c r="C189">
        <v>8</v>
      </c>
      <c r="D189" t="s">
        <v>28</v>
      </c>
      <c r="E189" t="s">
        <v>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 t="str">
        <f>IFERROR(CHAR(HEX2DEC(Table2[[#This Row],[D1]])),"…")</f>
        <v>š</v>
      </c>
      <c r="N189" t="str">
        <f>IFERROR(CHAR(HEX2DEC(Table1[[#This Row],[D2]])),"…")</f>
        <v>Ï</v>
      </c>
      <c r="O189" t="str">
        <f>IFERROR(CHAR(HEX2DEC(Table1[[#This Row],[D3]])),"…")</f>
        <v>…</v>
      </c>
      <c r="P189" t="str">
        <f>IFERROR(CHAR(HEX2DEC(Table1[[#This Row],[D4]])),"…")</f>
        <v>…</v>
      </c>
      <c r="Q189" t="str">
        <f>IFERROR(CHAR(HEX2DEC(Table1[[#This Row],[D5]])),"…")</f>
        <v>…</v>
      </c>
      <c r="R189" t="str">
        <f>IFERROR(CHAR(HEX2DEC(Table1[[#This Row],[D6]])),"…")</f>
        <v>…</v>
      </c>
      <c r="S189" t="str">
        <f>IFERROR(CHAR(HEX2DEC(Table1[[#This Row],[D7]])),"…")</f>
        <v>…</v>
      </c>
      <c r="T189" t="str">
        <f>IFERROR(CHAR(HEX2DEC(Table1[[#This Row],[D8]])),"…")</f>
        <v>…</v>
      </c>
    </row>
    <row r="190" spans="1:20" x14ac:dyDescent="0.25">
      <c r="A190">
        <v>0.50900000000000001</v>
      </c>
      <c r="B190">
        <v>400</v>
      </c>
      <c r="C190">
        <v>8</v>
      </c>
      <c r="D190">
        <v>0</v>
      </c>
      <c r="E190">
        <v>0</v>
      </c>
      <c r="F190">
        <v>0</v>
      </c>
      <c r="G190">
        <v>10</v>
      </c>
      <c r="H190">
        <v>39</v>
      </c>
      <c r="I190">
        <v>0</v>
      </c>
      <c r="J190">
        <v>0</v>
      </c>
      <c r="K190">
        <v>0</v>
      </c>
      <c r="M190" t="str">
        <f>IFERROR(CHAR(HEX2DEC(Table2[[#This Row],[D1]])),"…")</f>
        <v>…</v>
      </c>
      <c r="N190" t="str">
        <f>IFERROR(CHAR(HEX2DEC(Table1[[#This Row],[D2]])),"…")</f>
        <v>…</v>
      </c>
      <c r="O190" t="str">
        <f>IFERROR(CHAR(HEX2DEC(Table1[[#This Row],[D3]])),"…")</f>
        <v>_x0008_</v>
      </c>
      <c r="P190" t="str">
        <f>IFERROR(CHAR(HEX2DEC(Table1[[#This Row],[D4]])),"…")</f>
        <v>…</v>
      </c>
      <c r="Q190" t="str">
        <f>IFERROR(CHAR(HEX2DEC(Table1[[#This Row],[D5]])),"…")</f>
        <v>3</v>
      </c>
      <c r="R190" t="str">
        <f>IFERROR(CHAR(HEX2DEC(Table1[[#This Row],[D6]])),"…")</f>
        <v>…</v>
      </c>
      <c r="S190" t="str">
        <f>IFERROR(CHAR(HEX2DEC(Table1[[#This Row],[D7]])),"…")</f>
        <v>…</v>
      </c>
      <c r="T190" t="str">
        <f>IFERROR(CHAR(HEX2DEC(Table1[[#This Row],[D8]])),"…")</f>
        <v>…</v>
      </c>
    </row>
    <row r="191" spans="1:20" x14ac:dyDescent="0.25">
      <c r="A191">
        <v>0.56100000000000005</v>
      </c>
      <c r="B191">
        <v>401</v>
      </c>
      <c r="C191">
        <v>8</v>
      </c>
      <c r="D191" t="s">
        <v>28</v>
      </c>
      <c r="E191" t="s">
        <v>23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 t="str">
        <f>IFERROR(CHAR(HEX2DEC(Table2[[#This Row],[D1]])),"…")</f>
        <v>š</v>
      </c>
      <c r="N191" t="str">
        <f>IFERROR(CHAR(HEX2DEC(Table1[[#This Row],[D2]])),"…")</f>
        <v>Ï</v>
      </c>
      <c r="O191" t="str">
        <f>IFERROR(CHAR(HEX2DEC(Table1[[#This Row],[D3]])),"…")</f>
        <v>…</v>
      </c>
      <c r="P191" t="str">
        <f>IFERROR(CHAR(HEX2DEC(Table1[[#This Row],[D4]])),"…")</f>
        <v>…</v>
      </c>
      <c r="Q191" t="str">
        <f>IFERROR(CHAR(HEX2DEC(Table1[[#This Row],[D5]])),"…")</f>
        <v>…</v>
      </c>
      <c r="R191" t="str">
        <f>IFERROR(CHAR(HEX2DEC(Table1[[#This Row],[D6]])),"…")</f>
        <v>…</v>
      </c>
      <c r="S191" t="str">
        <f>IFERROR(CHAR(HEX2DEC(Table1[[#This Row],[D7]])),"…")</f>
        <v>…</v>
      </c>
      <c r="T191" t="str">
        <f>IFERROR(CHAR(HEX2DEC(Table1[[#This Row],[D8]])),"…")</f>
        <v>…</v>
      </c>
    </row>
    <row r="192" spans="1:20" x14ac:dyDescent="0.25">
      <c r="A192">
        <v>0.61399999999999999</v>
      </c>
      <c r="B192">
        <v>400</v>
      </c>
      <c r="C192">
        <v>8</v>
      </c>
      <c r="D192">
        <v>0</v>
      </c>
      <c r="E192">
        <v>0</v>
      </c>
      <c r="F192">
        <v>0</v>
      </c>
      <c r="G192">
        <v>10</v>
      </c>
      <c r="H192">
        <v>39</v>
      </c>
      <c r="I192">
        <v>0</v>
      </c>
      <c r="J192">
        <v>0</v>
      </c>
      <c r="K192">
        <v>0</v>
      </c>
      <c r="M192" t="str">
        <f>IFERROR(CHAR(HEX2DEC(Table2[[#This Row],[D1]])),"…")</f>
        <v>…</v>
      </c>
      <c r="N192" t="str">
        <f>IFERROR(CHAR(HEX2DEC(Table1[[#This Row],[D2]])),"…")</f>
        <v>…</v>
      </c>
      <c r="O192" t="str">
        <f>IFERROR(CHAR(HEX2DEC(Table1[[#This Row],[D3]])),"…")</f>
        <v>_x0008_</v>
      </c>
      <c r="P192" t="str">
        <f>IFERROR(CHAR(HEX2DEC(Table1[[#This Row],[D4]])),"…")</f>
        <v>…</v>
      </c>
      <c r="Q192" t="str">
        <f>IFERROR(CHAR(HEX2DEC(Table1[[#This Row],[D5]])),"…")</f>
        <v>3</v>
      </c>
      <c r="R192" t="str">
        <f>IFERROR(CHAR(HEX2DEC(Table1[[#This Row],[D6]])),"…")</f>
        <v>…</v>
      </c>
      <c r="S192" t="str">
        <f>IFERROR(CHAR(HEX2DEC(Table1[[#This Row],[D7]])),"…")</f>
        <v>…</v>
      </c>
      <c r="T192" t="str">
        <f>IFERROR(CHAR(HEX2DEC(Table1[[#This Row],[D8]])),"…")</f>
        <v>…</v>
      </c>
    </row>
    <row r="193" spans="1:20" x14ac:dyDescent="0.25">
      <c r="A193">
        <v>0.66800000000000004</v>
      </c>
      <c r="B193">
        <v>401</v>
      </c>
      <c r="C193">
        <v>8</v>
      </c>
      <c r="D193" t="s">
        <v>28</v>
      </c>
      <c r="E193" t="s">
        <v>23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M193" t="str">
        <f>IFERROR(CHAR(HEX2DEC(Table2[[#This Row],[D1]])),"…")</f>
        <v>š</v>
      </c>
      <c r="N193" t="str">
        <f>IFERROR(CHAR(HEX2DEC(Table1[[#This Row],[D2]])),"…")</f>
        <v>Ï</v>
      </c>
      <c r="O193" t="str">
        <f>IFERROR(CHAR(HEX2DEC(Table1[[#This Row],[D3]])),"…")</f>
        <v>…</v>
      </c>
      <c r="P193" t="str">
        <f>IFERROR(CHAR(HEX2DEC(Table1[[#This Row],[D4]])),"…")</f>
        <v>…</v>
      </c>
      <c r="Q193" t="str">
        <f>IFERROR(CHAR(HEX2DEC(Table1[[#This Row],[D5]])),"…")</f>
        <v>…</v>
      </c>
      <c r="R193" t="str">
        <f>IFERROR(CHAR(HEX2DEC(Table1[[#This Row],[D6]])),"…")</f>
        <v>…</v>
      </c>
      <c r="S193" t="str">
        <f>IFERROR(CHAR(HEX2DEC(Table1[[#This Row],[D7]])),"…")</f>
        <v>…</v>
      </c>
      <c r="T193" t="str">
        <f>IFERROR(CHAR(HEX2DEC(Table1[[#This Row],[D8]])),"…")</f>
        <v>…</v>
      </c>
    </row>
    <row r="194" spans="1:20" x14ac:dyDescent="0.25">
      <c r="A194">
        <v>0.72099999999999997</v>
      </c>
      <c r="B194">
        <v>400</v>
      </c>
      <c r="C194">
        <v>8</v>
      </c>
      <c r="D194">
        <v>0</v>
      </c>
      <c r="E194">
        <v>0</v>
      </c>
      <c r="F194">
        <v>0</v>
      </c>
      <c r="G194">
        <v>10</v>
      </c>
      <c r="H194">
        <v>39</v>
      </c>
      <c r="I194">
        <v>0</v>
      </c>
      <c r="J194">
        <v>0</v>
      </c>
      <c r="K194">
        <v>0</v>
      </c>
      <c r="M194" t="str">
        <f>IFERROR(CHAR(HEX2DEC(Table2[[#This Row],[D1]])),"…")</f>
        <v>…</v>
      </c>
      <c r="N194" t="str">
        <f>IFERROR(CHAR(HEX2DEC(Table1[[#This Row],[D2]])),"…")</f>
        <v>…</v>
      </c>
      <c r="O194" t="str">
        <f>IFERROR(CHAR(HEX2DEC(Table1[[#This Row],[D3]])),"…")</f>
        <v>_x0008_</v>
      </c>
      <c r="P194" t="str">
        <f>IFERROR(CHAR(HEX2DEC(Table1[[#This Row],[D4]])),"…")</f>
        <v>…</v>
      </c>
      <c r="Q194" t="str">
        <f>IFERROR(CHAR(HEX2DEC(Table1[[#This Row],[D5]])),"…")</f>
        <v>3</v>
      </c>
      <c r="R194" t="str">
        <f>IFERROR(CHAR(HEX2DEC(Table1[[#This Row],[D6]])),"…")</f>
        <v>…</v>
      </c>
      <c r="S194" t="str">
        <f>IFERROR(CHAR(HEX2DEC(Table1[[#This Row],[D7]])),"…")</f>
        <v>…</v>
      </c>
      <c r="T194" t="str">
        <f>IFERROR(CHAR(HEX2DEC(Table1[[#This Row],[D8]])),"…")</f>
        <v>…</v>
      </c>
    </row>
    <row r="195" spans="1:20" x14ac:dyDescent="0.25">
      <c r="A195">
        <v>0.77400000000000002</v>
      </c>
      <c r="B195">
        <v>401</v>
      </c>
      <c r="C195">
        <v>8</v>
      </c>
      <c r="D195" t="s">
        <v>28</v>
      </c>
      <c r="E195" t="s">
        <v>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M195" t="str">
        <f>IFERROR(CHAR(HEX2DEC(Table2[[#This Row],[D1]])),"…")</f>
        <v>š</v>
      </c>
      <c r="N195" t="str">
        <f>IFERROR(CHAR(HEX2DEC(Table1[[#This Row],[D2]])),"…")</f>
        <v>Ï</v>
      </c>
      <c r="O195" t="str">
        <f>IFERROR(CHAR(HEX2DEC(Table1[[#This Row],[D3]])),"…")</f>
        <v>…</v>
      </c>
      <c r="P195" t="str">
        <f>IFERROR(CHAR(HEX2DEC(Table1[[#This Row],[D4]])),"…")</f>
        <v>…</v>
      </c>
      <c r="Q195" t="str">
        <f>IFERROR(CHAR(HEX2DEC(Table1[[#This Row],[D5]])),"…")</f>
        <v>…</v>
      </c>
      <c r="R195" t="str">
        <f>IFERROR(CHAR(HEX2DEC(Table1[[#This Row],[D6]])),"…")</f>
        <v>…</v>
      </c>
      <c r="S195" t="str">
        <f>IFERROR(CHAR(HEX2DEC(Table1[[#This Row],[D7]])),"…")</f>
        <v>…</v>
      </c>
      <c r="T195" t="str">
        <f>IFERROR(CHAR(HEX2DEC(Table1[[#This Row],[D8]])),"…")</f>
        <v>…</v>
      </c>
    </row>
    <row r="196" spans="1:20" x14ac:dyDescent="0.25">
      <c r="A196">
        <v>0.82699999999999996</v>
      </c>
      <c r="B196">
        <v>400</v>
      </c>
      <c r="C196">
        <v>8</v>
      </c>
      <c r="D196">
        <v>0</v>
      </c>
      <c r="E196">
        <v>0</v>
      </c>
      <c r="F196">
        <v>0</v>
      </c>
      <c r="G196">
        <v>10</v>
      </c>
      <c r="H196">
        <v>39</v>
      </c>
      <c r="I196">
        <v>0</v>
      </c>
      <c r="J196">
        <v>0</v>
      </c>
      <c r="K196">
        <v>0</v>
      </c>
      <c r="M196" t="str">
        <f>IFERROR(CHAR(HEX2DEC(Table2[[#This Row],[D1]])),"…")</f>
        <v>…</v>
      </c>
      <c r="N196" t="str">
        <f>IFERROR(CHAR(HEX2DEC(Table1[[#This Row],[D2]])),"…")</f>
        <v>…</v>
      </c>
      <c r="O196" t="str">
        <f>IFERROR(CHAR(HEX2DEC(Table1[[#This Row],[D3]])),"…")</f>
        <v>_x0008_</v>
      </c>
      <c r="P196" t="str">
        <f>IFERROR(CHAR(HEX2DEC(Table1[[#This Row],[D4]])),"…")</f>
        <v>…</v>
      </c>
      <c r="Q196" t="str">
        <f>IFERROR(CHAR(HEX2DEC(Table1[[#This Row],[D5]])),"…")</f>
        <v>3</v>
      </c>
      <c r="R196" t="str">
        <f>IFERROR(CHAR(HEX2DEC(Table1[[#This Row],[D6]])),"…")</f>
        <v>…</v>
      </c>
      <c r="S196" t="str">
        <f>IFERROR(CHAR(HEX2DEC(Table1[[#This Row],[D7]])),"…")</f>
        <v>…</v>
      </c>
      <c r="T196" t="str">
        <f>IFERROR(CHAR(HEX2DEC(Table1[[#This Row],[D8]])),"…")</f>
        <v>…</v>
      </c>
    </row>
    <row r="197" spans="1:20" x14ac:dyDescent="0.25">
      <c r="A197">
        <v>0.88100000000000001</v>
      </c>
      <c r="B197">
        <v>401</v>
      </c>
      <c r="C197">
        <v>8</v>
      </c>
      <c r="D197" t="s">
        <v>28</v>
      </c>
      <c r="E197" t="s">
        <v>23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 t="str">
        <f>IFERROR(CHAR(HEX2DEC(Table2[[#This Row],[D1]])),"…")</f>
        <v>š</v>
      </c>
      <c r="N197" t="str">
        <f>IFERROR(CHAR(HEX2DEC(Table1[[#This Row],[D2]])),"…")</f>
        <v>Ï</v>
      </c>
      <c r="O197" t="str">
        <f>IFERROR(CHAR(HEX2DEC(Table1[[#This Row],[D3]])),"…")</f>
        <v>…</v>
      </c>
      <c r="P197" t="str">
        <f>IFERROR(CHAR(HEX2DEC(Table1[[#This Row],[D4]])),"…")</f>
        <v>…</v>
      </c>
      <c r="Q197" t="str">
        <f>IFERROR(CHAR(HEX2DEC(Table1[[#This Row],[D5]])),"…")</f>
        <v>…</v>
      </c>
      <c r="R197" t="str">
        <f>IFERROR(CHAR(HEX2DEC(Table1[[#This Row],[D6]])),"…")</f>
        <v>…</v>
      </c>
      <c r="S197" t="str">
        <f>IFERROR(CHAR(HEX2DEC(Table1[[#This Row],[D7]])),"…")</f>
        <v>…</v>
      </c>
      <c r="T197" t="str">
        <f>IFERROR(CHAR(HEX2DEC(Table1[[#This Row],[D8]])),"…")</f>
        <v>…</v>
      </c>
    </row>
    <row r="198" spans="1:20" x14ac:dyDescent="0.25">
      <c r="A198">
        <v>0.88300000000000001</v>
      </c>
      <c r="B198">
        <v>402</v>
      </c>
      <c r="C198">
        <v>8</v>
      </c>
      <c r="D198">
        <v>64</v>
      </c>
      <c r="E198">
        <v>0</v>
      </c>
      <c r="F198">
        <v>0</v>
      </c>
      <c r="G198">
        <v>0</v>
      </c>
      <c r="H198">
        <v>13</v>
      </c>
      <c r="I198">
        <v>61</v>
      </c>
      <c r="J198">
        <v>10</v>
      </c>
      <c r="K198">
        <v>0</v>
      </c>
      <c r="M198" t="str">
        <f>IFERROR(CHAR(HEX2DEC(Table2[[#This Row],[D1]])),"…")</f>
        <v>d</v>
      </c>
      <c r="N198" t="str">
        <f>IFERROR(CHAR(HEX2DEC(Table1[[#This Row],[D2]])),"…")</f>
        <v>…</v>
      </c>
      <c r="O198" t="str">
        <f>IFERROR(CHAR(HEX2DEC(Table1[[#This Row],[D3]])),"…")</f>
        <v>…</v>
      </c>
      <c r="P198" t="str">
        <f>IFERROR(CHAR(HEX2DEC(Table1[[#This Row],[D4]])),"…")</f>
        <v>…</v>
      </c>
      <c r="Q198" t="str">
        <f>IFERROR(CHAR(HEX2DEC(Table1[[#This Row],[D5]])),"…")</f>
        <v>¢</v>
      </c>
      <c r="R198" t="str">
        <f>IFERROR(CHAR(HEX2DEC(Table1[[#This Row],[D6]])),"…")</f>
        <v>h</v>
      </c>
      <c r="S198" t="str">
        <f>IFERROR(CHAR(HEX2DEC(Table1[[#This Row],[D7]])),"…")</f>
        <v>_x000E_</v>
      </c>
      <c r="T198" t="str">
        <f>IFERROR(CHAR(HEX2DEC(Table1[[#This Row],[D8]])),"…")</f>
        <v>…</v>
      </c>
    </row>
    <row r="199" spans="1:20" x14ac:dyDescent="0.25">
      <c r="A199">
        <v>0.88600000000000001</v>
      </c>
      <c r="B199">
        <v>403</v>
      </c>
      <c r="C199">
        <v>8</v>
      </c>
      <c r="D199">
        <v>64</v>
      </c>
      <c r="E199">
        <v>0</v>
      </c>
      <c r="F199">
        <v>0</v>
      </c>
      <c r="G199">
        <v>0</v>
      </c>
      <c r="H199">
        <v>13</v>
      </c>
      <c r="I199">
        <v>61</v>
      </c>
      <c r="J199">
        <v>10</v>
      </c>
      <c r="K199">
        <v>0</v>
      </c>
      <c r="M199" t="str">
        <f>IFERROR(CHAR(HEX2DEC(Table2[[#This Row],[D1]])),"…")</f>
        <v>d</v>
      </c>
      <c r="N199" t="str">
        <f>IFERROR(CHAR(HEX2DEC(Table1[[#This Row],[D2]])),"…")</f>
        <v>…</v>
      </c>
      <c r="O199" t="str">
        <f>IFERROR(CHAR(HEX2DEC(Table1[[#This Row],[D3]])),"…")</f>
        <v>…</v>
      </c>
      <c r="P199" t="str">
        <f>IFERROR(CHAR(HEX2DEC(Table1[[#This Row],[D4]])),"…")</f>
        <v>…</v>
      </c>
      <c r="Q199" t="str">
        <f>IFERROR(CHAR(HEX2DEC(Table1[[#This Row],[D5]])),"…")</f>
        <v>ô</v>
      </c>
      <c r="R199" t="str">
        <f>IFERROR(CHAR(HEX2DEC(Table1[[#This Row],[D6]])),"…")</f>
        <v>_x001F_</v>
      </c>
      <c r="S199" t="str">
        <f>IFERROR(CHAR(HEX2DEC(Table1[[#This Row],[D7]])),"…")</f>
        <v>_x0010_</v>
      </c>
      <c r="T199" t="str">
        <f>IFERROR(CHAR(HEX2DEC(Table1[[#This Row],[D8]])),"…")</f>
        <v>…</v>
      </c>
    </row>
    <row r="200" spans="1:20" x14ac:dyDescent="0.25">
      <c r="A200">
        <v>0.88800000000000001</v>
      </c>
      <c r="B200">
        <v>404</v>
      </c>
      <c r="C200">
        <v>8</v>
      </c>
      <c r="D200">
        <v>0</v>
      </c>
      <c r="E200">
        <v>5</v>
      </c>
      <c r="F200" t="s">
        <v>29</v>
      </c>
      <c r="G200">
        <v>0</v>
      </c>
      <c r="H200" t="s">
        <v>2</v>
      </c>
      <c r="I200" t="s">
        <v>2</v>
      </c>
      <c r="J200" t="s">
        <v>2</v>
      </c>
      <c r="K200" t="s">
        <v>2</v>
      </c>
      <c r="M200" t="str">
        <f>IFERROR(CHAR(HEX2DEC(Table2[[#This Row],[D1]])),"…")</f>
        <v>…</v>
      </c>
      <c r="N200" t="str">
        <f>IFERROR(CHAR(HEX2DEC(Table1[[#This Row],[D2]])),"…")</f>
        <v>f</v>
      </c>
      <c r="O200" t="str">
        <f>IFERROR(CHAR(HEX2DEC(Table1[[#This Row],[D3]])),"…")</f>
        <v>Æ</v>
      </c>
      <c r="P200" t="str">
        <f>IFERROR(CHAR(HEX2DEC(Table1[[#This Row],[D4]])),"…")</f>
        <v>…</v>
      </c>
      <c r="Q200" t="str">
        <f>IFERROR(CHAR(HEX2DEC(Table1[[#This Row],[D5]])),"…")</f>
        <v>ÿ</v>
      </c>
      <c r="R200" t="str">
        <f>IFERROR(CHAR(HEX2DEC(Table1[[#This Row],[D6]])),"…")</f>
        <v>ÿ</v>
      </c>
      <c r="S200" t="str">
        <f>IFERROR(CHAR(HEX2DEC(Table1[[#This Row],[D7]])),"…")</f>
        <v>ÿ</v>
      </c>
      <c r="T200" t="str">
        <f>IFERROR(CHAR(HEX2DEC(Table1[[#This Row],[D8]])),"…")</f>
        <v>ÿ</v>
      </c>
    </row>
    <row r="201" spans="1:20" x14ac:dyDescent="0.25">
      <c r="A201">
        <v>0.93400000000000005</v>
      </c>
      <c r="B201">
        <v>400</v>
      </c>
      <c r="C201">
        <v>8</v>
      </c>
      <c r="D201">
        <v>0</v>
      </c>
      <c r="E201">
        <v>0</v>
      </c>
      <c r="F201">
        <v>0</v>
      </c>
      <c r="G201">
        <v>10</v>
      </c>
      <c r="H201">
        <v>39</v>
      </c>
      <c r="I201">
        <v>0</v>
      </c>
      <c r="J201">
        <v>0</v>
      </c>
      <c r="K201">
        <v>0</v>
      </c>
      <c r="M201" t="str">
        <f>IFERROR(CHAR(HEX2DEC(Table2[[#This Row],[D1]])),"…")</f>
        <v>…</v>
      </c>
      <c r="N201" t="str">
        <f>IFERROR(CHAR(HEX2DEC(Table1[[#This Row],[D2]])),"…")</f>
        <v>…</v>
      </c>
      <c r="O201" t="str">
        <f>IFERROR(CHAR(HEX2DEC(Table1[[#This Row],[D3]])),"…")</f>
        <v>_x0008_</v>
      </c>
      <c r="P201" t="str">
        <f>IFERROR(CHAR(HEX2DEC(Table1[[#This Row],[D4]])),"…")</f>
        <v>…</v>
      </c>
      <c r="Q201" t="str">
        <f>IFERROR(CHAR(HEX2DEC(Table1[[#This Row],[D5]])),"…")</f>
        <v>3</v>
      </c>
      <c r="R201" t="str">
        <f>IFERROR(CHAR(HEX2DEC(Table1[[#This Row],[D6]])),"…")</f>
        <v>…</v>
      </c>
      <c r="S201" t="str">
        <f>IFERROR(CHAR(HEX2DEC(Table1[[#This Row],[D7]])),"…")</f>
        <v>…</v>
      </c>
      <c r="T201" t="str">
        <f>IFERROR(CHAR(HEX2DEC(Table1[[#This Row],[D8]])),"…")</f>
        <v>…</v>
      </c>
    </row>
    <row r="202" spans="1:20" x14ac:dyDescent="0.25">
      <c r="A202">
        <v>0.98599999999999999</v>
      </c>
      <c r="B202">
        <v>401</v>
      </c>
      <c r="C202">
        <v>8</v>
      </c>
      <c r="D202" t="s">
        <v>28</v>
      </c>
      <c r="E202" t="s">
        <v>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M202" t="str">
        <f>IFERROR(CHAR(HEX2DEC(Table2[[#This Row],[D1]])),"…")</f>
        <v>š</v>
      </c>
      <c r="N202" t="str">
        <f>IFERROR(CHAR(HEX2DEC(Table1[[#This Row],[D2]])),"…")</f>
        <v>Ï</v>
      </c>
      <c r="O202" t="str">
        <f>IFERROR(CHAR(HEX2DEC(Table1[[#This Row],[D3]])),"…")</f>
        <v>…</v>
      </c>
      <c r="P202" t="str">
        <f>IFERROR(CHAR(HEX2DEC(Table1[[#This Row],[D4]])),"…")</f>
        <v>…</v>
      </c>
      <c r="Q202" t="str">
        <f>IFERROR(CHAR(HEX2DEC(Table1[[#This Row],[D5]])),"…")</f>
        <v>…</v>
      </c>
      <c r="R202" t="str">
        <f>IFERROR(CHAR(HEX2DEC(Table1[[#This Row],[D6]])),"…")</f>
        <v>…</v>
      </c>
      <c r="S202" t="str">
        <f>IFERROR(CHAR(HEX2DEC(Table1[[#This Row],[D7]])),"…")</f>
        <v>…</v>
      </c>
      <c r="T202" t="str">
        <f>IFERROR(CHAR(HEX2DEC(Table1[[#This Row],[D8]])),"…")</f>
        <v>…</v>
      </c>
    </row>
    <row r="203" spans="1:20" x14ac:dyDescent="0.25">
      <c r="A203">
        <v>1.0389999999999999</v>
      </c>
      <c r="B203">
        <v>400</v>
      </c>
      <c r="C203">
        <v>8</v>
      </c>
      <c r="D203">
        <v>0</v>
      </c>
      <c r="E203">
        <v>0</v>
      </c>
      <c r="F203">
        <v>0</v>
      </c>
      <c r="G203">
        <v>10</v>
      </c>
      <c r="H203">
        <v>39</v>
      </c>
      <c r="I203">
        <v>0</v>
      </c>
      <c r="J203">
        <v>0</v>
      </c>
      <c r="K203">
        <v>0</v>
      </c>
      <c r="M203" t="str">
        <f>IFERROR(CHAR(HEX2DEC(Table2[[#This Row],[D1]])),"…")</f>
        <v>…</v>
      </c>
      <c r="N203" t="str">
        <f>IFERROR(CHAR(HEX2DEC(Table1[[#This Row],[D2]])),"…")</f>
        <v>…</v>
      </c>
      <c r="O203" t="str">
        <f>IFERROR(CHAR(HEX2DEC(Table1[[#This Row],[D3]])),"…")</f>
        <v>_x0008_</v>
      </c>
      <c r="P203" t="str">
        <f>IFERROR(CHAR(HEX2DEC(Table1[[#This Row],[D4]])),"…")</f>
        <v>…</v>
      </c>
      <c r="Q203" t="str">
        <f>IFERROR(CHAR(HEX2DEC(Table1[[#This Row],[D5]])),"…")</f>
        <v>3</v>
      </c>
      <c r="R203" t="str">
        <f>IFERROR(CHAR(HEX2DEC(Table1[[#This Row],[D6]])),"…")</f>
        <v>…</v>
      </c>
      <c r="S203" t="str">
        <f>IFERROR(CHAR(HEX2DEC(Table1[[#This Row],[D7]])),"…")</f>
        <v>…</v>
      </c>
      <c r="T203" t="str">
        <f>IFERROR(CHAR(HEX2DEC(Table1[[#This Row],[D8]])),"…")</f>
        <v>…</v>
      </c>
    </row>
    <row r="204" spans="1:20" x14ac:dyDescent="0.25">
      <c r="A204">
        <v>1.093</v>
      </c>
      <c r="B204">
        <v>401</v>
      </c>
      <c r="C204">
        <v>8</v>
      </c>
      <c r="D204" t="s">
        <v>28</v>
      </c>
      <c r="E204" t="s">
        <v>23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 t="str">
        <f>IFERROR(CHAR(HEX2DEC(Table2[[#This Row],[D1]])),"…")</f>
        <v>š</v>
      </c>
      <c r="N204" t="str">
        <f>IFERROR(CHAR(HEX2DEC(Table1[[#This Row],[D2]])),"…")</f>
        <v>Ï</v>
      </c>
      <c r="O204" t="str">
        <f>IFERROR(CHAR(HEX2DEC(Table1[[#This Row],[D3]])),"…")</f>
        <v>…</v>
      </c>
      <c r="P204" t="str">
        <f>IFERROR(CHAR(HEX2DEC(Table1[[#This Row],[D4]])),"…")</f>
        <v>…</v>
      </c>
      <c r="Q204" t="str">
        <f>IFERROR(CHAR(HEX2DEC(Table1[[#This Row],[D5]])),"…")</f>
        <v>…</v>
      </c>
      <c r="R204" t="str">
        <f>IFERROR(CHAR(HEX2DEC(Table1[[#This Row],[D6]])),"…")</f>
        <v>…</v>
      </c>
      <c r="S204" t="str">
        <f>IFERROR(CHAR(HEX2DEC(Table1[[#This Row],[D7]])),"…")</f>
        <v>…</v>
      </c>
      <c r="T204" t="str">
        <f>IFERROR(CHAR(HEX2DEC(Table1[[#This Row],[D8]])),"…")</f>
        <v>…</v>
      </c>
    </row>
    <row r="205" spans="1:20" x14ac:dyDescent="0.25">
      <c r="A205">
        <v>1.1459999999999999</v>
      </c>
      <c r="B205">
        <v>400</v>
      </c>
      <c r="C205">
        <v>8</v>
      </c>
      <c r="D205">
        <v>0</v>
      </c>
      <c r="E205">
        <v>0</v>
      </c>
      <c r="F205">
        <v>0</v>
      </c>
      <c r="G205">
        <v>10</v>
      </c>
      <c r="H205">
        <v>39</v>
      </c>
      <c r="I205">
        <v>0</v>
      </c>
      <c r="J205">
        <v>0</v>
      </c>
      <c r="K205">
        <v>0</v>
      </c>
      <c r="M205" t="str">
        <f>IFERROR(CHAR(HEX2DEC(Table2[[#This Row],[D1]])),"…")</f>
        <v>…</v>
      </c>
      <c r="N205" t="str">
        <f>IFERROR(CHAR(HEX2DEC(Table1[[#This Row],[D2]])),"…")</f>
        <v>…</v>
      </c>
      <c r="O205" t="str">
        <f>IFERROR(CHAR(HEX2DEC(Table1[[#This Row],[D3]])),"…")</f>
        <v>_x0008_</v>
      </c>
      <c r="P205" t="str">
        <f>IFERROR(CHAR(HEX2DEC(Table1[[#This Row],[D4]])),"…")</f>
        <v>…</v>
      </c>
      <c r="Q205" t="str">
        <f>IFERROR(CHAR(HEX2DEC(Table1[[#This Row],[D5]])),"…")</f>
        <v>3</v>
      </c>
      <c r="R205" t="str">
        <f>IFERROR(CHAR(HEX2DEC(Table1[[#This Row],[D6]])),"…")</f>
        <v>…</v>
      </c>
      <c r="S205" t="str">
        <f>IFERROR(CHAR(HEX2DEC(Table1[[#This Row],[D7]])),"…")</f>
        <v>…</v>
      </c>
      <c r="T205" t="str">
        <f>IFERROR(CHAR(HEX2DEC(Table1[[#This Row],[D8]])),"…")</f>
        <v>…</v>
      </c>
    </row>
    <row r="206" spans="1:20" x14ac:dyDescent="0.25">
      <c r="A206">
        <v>1.1990000000000001</v>
      </c>
      <c r="B206">
        <v>401</v>
      </c>
      <c r="C206">
        <v>8</v>
      </c>
      <c r="D206" t="s">
        <v>28</v>
      </c>
      <c r="E206" t="s">
        <v>23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M206" t="str">
        <f>IFERROR(CHAR(HEX2DEC(Table2[[#This Row],[D1]])),"…")</f>
        <v>š</v>
      </c>
      <c r="N206" t="str">
        <f>IFERROR(CHAR(HEX2DEC(Table1[[#This Row],[D2]])),"…")</f>
        <v>Ï</v>
      </c>
      <c r="O206" t="str">
        <f>IFERROR(CHAR(HEX2DEC(Table1[[#This Row],[D3]])),"…")</f>
        <v>…</v>
      </c>
      <c r="P206" t="str">
        <f>IFERROR(CHAR(HEX2DEC(Table1[[#This Row],[D4]])),"…")</f>
        <v>…</v>
      </c>
      <c r="Q206" t="str">
        <f>IFERROR(CHAR(HEX2DEC(Table1[[#This Row],[D5]])),"…")</f>
        <v>…</v>
      </c>
      <c r="R206" t="str">
        <f>IFERROR(CHAR(HEX2DEC(Table1[[#This Row],[D6]])),"…")</f>
        <v>…</v>
      </c>
      <c r="S206" t="str">
        <f>IFERROR(CHAR(HEX2DEC(Table1[[#This Row],[D7]])),"…")</f>
        <v>…</v>
      </c>
      <c r="T206" t="str">
        <f>IFERROR(CHAR(HEX2DEC(Table1[[#This Row],[D8]])),"…")</f>
        <v>…</v>
      </c>
    </row>
    <row r="207" spans="1:20" x14ac:dyDescent="0.25">
      <c r="A207">
        <v>1.252</v>
      </c>
      <c r="B207">
        <v>400</v>
      </c>
      <c r="C207">
        <v>8</v>
      </c>
      <c r="D207">
        <v>0</v>
      </c>
      <c r="E207">
        <v>0</v>
      </c>
      <c r="F207">
        <v>0</v>
      </c>
      <c r="G207">
        <v>10</v>
      </c>
      <c r="H207">
        <v>39</v>
      </c>
      <c r="I207">
        <v>0</v>
      </c>
      <c r="J207">
        <v>0</v>
      </c>
      <c r="K207">
        <v>0</v>
      </c>
      <c r="M207" t="str">
        <f>IFERROR(CHAR(HEX2DEC(Table2[[#This Row],[D1]])),"…")</f>
        <v>…</v>
      </c>
      <c r="N207" t="str">
        <f>IFERROR(CHAR(HEX2DEC(Table1[[#This Row],[D2]])),"…")</f>
        <v>…</v>
      </c>
      <c r="O207" t="str">
        <f>IFERROR(CHAR(HEX2DEC(Table1[[#This Row],[D3]])),"…")</f>
        <v>_x0008_</v>
      </c>
      <c r="P207" t="str">
        <f>IFERROR(CHAR(HEX2DEC(Table1[[#This Row],[D4]])),"…")</f>
        <v>…</v>
      </c>
      <c r="Q207" t="str">
        <f>IFERROR(CHAR(HEX2DEC(Table1[[#This Row],[D5]])),"…")</f>
        <v>3</v>
      </c>
      <c r="R207" t="str">
        <f>IFERROR(CHAR(HEX2DEC(Table1[[#This Row],[D6]])),"…")</f>
        <v>…</v>
      </c>
      <c r="S207" t="str">
        <f>IFERROR(CHAR(HEX2DEC(Table1[[#This Row],[D7]])),"…")</f>
        <v>…</v>
      </c>
      <c r="T207" t="str">
        <f>IFERROR(CHAR(HEX2DEC(Table1[[#This Row],[D8]])),"…")</f>
        <v>…</v>
      </c>
    </row>
    <row r="208" spans="1:20" x14ac:dyDescent="0.25">
      <c r="A208">
        <v>1.3049999999999999</v>
      </c>
      <c r="B208">
        <v>401</v>
      </c>
      <c r="C208">
        <v>8</v>
      </c>
      <c r="D208" t="s">
        <v>28</v>
      </c>
      <c r="E208" t="s">
        <v>23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M208" t="str">
        <f>IFERROR(CHAR(HEX2DEC(Table2[[#This Row],[D1]])),"…")</f>
        <v>š</v>
      </c>
      <c r="N208" t="str">
        <f>IFERROR(CHAR(HEX2DEC(Table1[[#This Row],[D2]])),"…")</f>
        <v>Ï</v>
      </c>
      <c r="O208" t="str">
        <f>IFERROR(CHAR(HEX2DEC(Table1[[#This Row],[D3]])),"…")</f>
        <v>…</v>
      </c>
      <c r="P208" t="str">
        <f>IFERROR(CHAR(HEX2DEC(Table1[[#This Row],[D4]])),"…")</f>
        <v>…</v>
      </c>
      <c r="Q208" t="str">
        <f>IFERROR(CHAR(HEX2DEC(Table1[[#This Row],[D5]])),"…")</f>
        <v>…</v>
      </c>
      <c r="R208" t="str">
        <f>IFERROR(CHAR(HEX2DEC(Table1[[#This Row],[D6]])),"…")</f>
        <v>…</v>
      </c>
      <c r="S208" t="str">
        <f>IFERROR(CHAR(HEX2DEC(Table1[[#This Row],[D7]])),"…")</f>
        <v>…</v>
      </c>
      <c r="T208" t="str">
        <f>IFERROR(CHAR(HEX2DEC(Table1[[#This Row],[D8]])),"…")</f>
        <v>…</v>
      </c>
    </row>
    <row r="209" spans="1:20" x14ac:dyDescent="0.25">
      <c r="A209">
        <v>1.3580000000000001</v>
      </c>
      <c r="B209">
        <v>400</v>
      </c>
      <c r="C209">
        <v>8</v>
      </c>
      <c r="D209">
        <v>0</v>
      </c>
      <c r="E209">
        <v>0</v>
      </c>
      <c r="F209">
        <v>0</v>
      </c>
      <c r="G209">
        <v>10</v>
      </c>
      <c r="H209">
        <v>39</v>
      </c>
      <c r="I209">
        <v>0</v>
      </c>
      <c r="J209">
        <v>0</v>
      </c>
      <c r="K209">
        <v>0</v>
      </c>
      <c r="M209" t="str">
        <f>IFERROR(CHAR(HEX2DEC(Table2[[#This Row],[D1]])),"…")</f>
        <v>…</v>
      </c>
      <c r="N209" t="str">
        <f>IFERROR(CHAR(HEX2DEC(Table1[[#This Row],[D2]])),"…")</f>
        <v>…</v>
      </c>
      <c r="O209" t="str">
        <f>IFERROR(CHAR(HEX2DEC(Table1[[#This Row],[D3]])),"…")</f>
        <v>_x0008_</v>
      </c>
      <c r="P209" t="str">
        <f>IFERROR(CHAR(HEX2DEC(Table1[[#This Row],[D4]])),"…")</f>
        <v>…</v>
      </c>
      <c r="Q209" t="str">
        <f>IFERROR(CHAR(HEX2DEC(Table1[[#This Row],[D5]])),"…")</f>
        <v>3</v>
      </c>
      <c r="R209" t="str">
        <f>IFERROR(CHAR(HEX2DEC(Table1[[#This Row],[D6]])),"…")</f>
        <v>…</v>
      </c>
      <c r="S209" t="str">
        <f>IFERROR(CHAR(HEX2DEC(Table1[[#This Row],[D7]])),"…")</f>
        <v>…</v>
      </c>
      <c r="T209" t="str">
        <f>IFERROR(CHAR(HEX2DEC(Table1[[#This Row],[D8]])),"…")</f>
        <v>…</v>
      </c>
    </row>
    <row r="210" spans="1:20" x14ac:dyDescent="0.25">
      <c r="A210">
        <v>1.411</v>
      </c>
      <c r="B210">
        <v>401</v>
      </c>
      <c r="C210">
        <v>8</v>
      </c>
      <c r="D210" t="s">
        <v>28</v>
      </c>
      <c r="E210" t="s">
        <v>23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M210" t="str">
        <f>IFERROR(CHAR(HEX2DEC(Table2[[#This Row],[D1]])),"…")</f>
        <v>š</v>
      </c>
      <c r="N210" t="str">
        <f>IFERROR(CHAR(HEX2DEC(Table1[[#This Row],[D2]])),"…")</f>
        <v>Ï</v>
      </c>
      <c r="O210" t="str">
        <f>IFERROR(CHAR(HEX2DEC(Table1[[#This Row],[D3]])),"…")</f>
        <v>…</v>
      </c>
      <c r="P210" t="str">
        <f>IFERROR(CHAR(HEX2DEC(Table1[[#This Row],[D4]])),"…")</f>
        <v>…</v>
      </c>
      <c r="Q210" t="str">
        <f>IFERROR(CHAR(HEX2DEC(Table1[[#This Row],[D5]])),"…")</f>
        <v>…</v>
      </c>
      <c r="R210" t="str">
        <f>IFERROR(CHAR(HEX2DEC(Table1[[#This Row],[D6]])),"…")</f>
        <v>…</v>
      </c>
      <c r="S210" t="str">
        <f>IFERROR(CHAR(HEX2DEC(Table1[[#This Row],[D7]])),"…")</f>
        <v>…</v>
      </c>
      <c r="T210" t="str">
        <f>IFERROR(CHAR(HEX2DEC(Table1[[#This Row],[D8]])),"…")</f>
        <v>…</v>
      </c>
    </row>
    <row r="211" spans="1:20" x14ac:dyDescent="0.25">
      <c r="A211">
        <v>1.464</v>
      </c>
      <c r="B211">
        <v>400</v>
      </c>
      <c r="C211">
        <v>8</v>
      </c>
      <c r="D211">
        <v>0</v>
      </c>
      <c r="E211">
        <v>0</v>
      </c>
      <c r="F211">
        <v>0</v>
      </c>
      <c r="G211">
        <v>10</v>
      </c>
      <c r="H211">
        <v>39</v>
      </c>
      <c r="I211">
        <v>0</v>
      </c>
      <c r="J211">
        <v>0</v>
      </c>
      <c r="K211">
        <v>0</v>
      </c>
      <c r="M211" t="str">
        <f>IFERROR(CHAR(HEX2DEC(Table2[[#This Row],[D1]])),"…")</f>
        <v>…</v>
      </c>
      <c r="N211" t="str">
        <f>IFERROR(CHAR(HEX2DEC(Table1[[#This Row],[D2]])),"…")</f>
        <v>…</v>
      </c>
      <c r="O211" t="str">
        <f>IFERROR(CHAR(HEX2DEC(Table1[[#This Row],[D3]])),"…")</f>
        <v>_x0008_</v>
      </c>
      <c r="P211" t="str">
        <f>IFERROR(CHAR(HEX2DEC(Table1[[#This Row],[D4]])),"…")</f>
        <v>…</v>
      </c>
      <c r="Q211" t="str">
        <f>IFERROR(CHAR(HEX2DEC(Table1[[#This Row],[D5]])),"…")</f>
        <v>3</v>
      </c>
      <c r="R211" t="str">
        <f>IFERROR(CHAR(HEX2DEC(Table1[[#This Row],[D6]])),"…")</f>
        <v>…</v>
      </c>
      <c r="S211" t="str">
        <f>IFERROR(CHAR(HEX2DEC(Table1[[#This Row],[D7]])),"…")</f>
        <v>…</v>
      </c>
      <c r="T211" t="str">
        <f>IFERROR(CHAR(HEX2DEC(Table1[[#This Row],[D8]])),"…")</f>
        <v>…</v>
      </c>
    </row>
    <row r="212" spans="1:20" x14ac:dyDescent="0.25">
      <c r="A212">
        <v>1.518</v>
      </c>
      <c r="B212">
        <v>401</v>
      </c>
      <c r="C212">
        <v>8</v>
      </c>
      <c r="D212" t="s">
        <v>28</v>
      </c>
      <c r="E212" t="s">
        <v>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M212" t="str">
        <f>IFERROR(CHAR(HEX2DEC(Table2[[#This Row],[D1]])),"…")</f>
        <v>š</v>
      </c>
      <c r="N212" t="str">
        <f>IFERROR(CHAR(HEX2DEC(Table1[[#This Row],[D2]])),"…")</f>
        <v>Ï</v>
      </c>
      <c r="O212" t="str">
        <f>IFERROR(CHAR(HEX2DEC(Table1[[#This Row],[D3]])),"…")</f>
        <v>…</v>
      </c>
      <c r="P212" t="str">
        <f>IFERROR(CHAR(HEX2DEC(Table1[[#This Row],[D4]])),"…")</f>
        <v>…</v>
      </c>
      <c r="Q212" t="str">
        <f>IFERROR(CHAR(HEX2DEC(Table1[[#This Row],[D5]])),"…")</f>
        <v>…</v>
      </c>
      <c r="R212" t="str">
        <f>IFERROR(CHAR(HEX2DEC(Table1[[#This Row],[D6]])),"…")</f>
        <v>…</v>
      </c>
      <c r="S212" t="str">
        <f>IFERROR(CHAR(HEX2DEC(Table1[[#This Row],[D7]])),"…")</f>
        <v>…</v>
      </c>
      <c r="T212" t="str">
        <f>IFERROR(CHAR(HEX2DEC(Table1[[#This Row],[D8]])),"…")</f>
        <v>…</v>
      </c>
    </row>
    <row r="213" spans="1:20" x14ac:dyDescent="0.25">
      <c r="A213">
        <v>1.571</v>
      </c>
      <c r="B213">
        <v>400</v>
      </c>
      <c r="C213">
        <v>8</v>
      </c>
      <c r="D213">
        <v>0</v>
      </c>
      <c r="E213">
        <v>0</v>
      </c>
      <c r="F213">
        <v>0</v>
      </c>
      <c r="G213">
        <v>10</v>
      </c>
      <c r="H213">
        <v>39</v>
      </c>
      <c r="I213">
        <v>0</v>
      </c>
      <c r="J213">
        <v>0</v>
      </c>
      <c r="K213">
        <v>0</v>
      </c>
      <c r="M213" t="str">
        <f>IFERROR(CHAR(HEX2DEC(Table2[[#This Row],[D1]])),"…")</f>
        <v>…</v>
      </c>
      <c r="N213" t="str">
        <f>IFERROR(CHAR(HEX2DEC(Table1[[#This Row],[D2]])),"…")</f>
        <v>…</v>
      </c>
      <c r="O213" t="str">
        <f>IFERROR(CHAR(HEX2DEC(Table1[[#This Row],[D3]])),"…")</f>
        <v>_x0008_</v>
      </c>
      <c r="P213" t="str">
        <f>IFERROR(CHAR(HEX2DEC(Table1[[#This Row],[D4]])),"…")</f>
        <v>…</v>
      </c>
      <c r="Q213" t="str">
        <f>IFERROR(CHAR(HEX2DEC(Table1[[#This Row],[D5]])),"…")</f>
        <v>3</v>
      </c>
      <c r="R213" t="str">
        <f>IFERROR(CHAR(HEX2DEC(Table1[[#This Row],[D6]])),"…")</f>
        <v>…</v>
      </c>
      <c r="S213" t="str">
        <f>IFERROR(CHAR(HEX2DEC(Table1[[#This Row],[D7]])),"…")</f>
        <v>…</v>
      </c>
      <c r="T213" t="str">
        <f>IFERROR(CHAR(HEX2DEC(Table1[[#This Row],[D8]])),"…")</f>
        <v>…</v>
      </c>
    </row>
    <row r="214" spans="1:20" x14ac:dyDescent="0.25">
      <c r="A214">
        <v>1.623</v>
      </c>
      <c r="B214">
        <v>401</v>
      </c>
      <c r="C214">
        <v>8</v>
      </c>
      <c r="D214" t="s">
        <v>28</v>
      </c>
      <c r="E214" t="s">
        <v>23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M214" t="str">
        <f>IFERROR(CHAR(HEX2DEC(Table2[[#This Row],[D1]])),"…")</f>
        <v>š</v>
      </c>
      <c r="N214" t="str">
        <f>IFERROR(CHAR(HEX2DEC(Table1[[#This Row],[D2]])),"…")</f>
        <v>Ï</v>
      </c>
      <c r="O214" t="str">
        <f>IFERROR(CHAR(HEX2DEC(Table1[[#This Row],[D3]])),"…")</f>
        <v>…</v>
      </c>
      <c r="P214" t="str">
        <f>IFERROR(CHAR(HEX2DEC(Table1[[#This Row],[D4]])),"…")</f>
        <v>…</v>
      </c>
      <c r="Q214" t="str">
        <f>IFERROR(CHAR(HEX2DEC(Table1[[#This Row],[D5]])),"…")</f>
        <v>…</v>
      </c>
      <c r="R214" t="str">
        <f>IFERROR(CHAR(HEX2DEC(Table1[[#This Row],[D6]])),"…")</f>
        <v>…</v>
      </c>
      <c r="S214" t="str">
        <f>IFERROR(CHAR(HEX2DEC(Table1[[#This Row],[D7]])),"…")</f>
        <v>…</v>
      </c>
      <c r="T214" t="str">
        <f>IFERROR(CHAR(HEX2DEC(Table1[[#This Row],[D8]])),"…")</f>
        <v>…</v>
      </c>
    </row>
    <row r="215" spans="1:20" x14ac:dyDescent="0.25">
      <c r="A215">
        <v>1.6759999999999999</v>
      </c>
      <c r="B215">
        <v>400</v>
      </c>
      <c r="C215">
        <v>8</v>
      </c>
      <c r="D215">
        <v>0</v>
      </c>
      <c r="E215">
        <v>0</v>
      </c>
      <c r="F215">
        <v>0</v>
      </c>
      <c r="G215">
        <v>10</v>
      </c>
      <c r="H215">
        <v>39</v>
      </c>
      <c r="I215">
        <v>0</v>
      </c>
      <c r="J215">
        <v>0</v>
      </c>
      <c r="K215">
        <v>0</v>
      </c>
      <c r="M215" t="str">
        <f>IFERROR(CHAR(HEX2DEC(Table2[[#This Row],[D1]])),"…")</f>
        <v>…</v>
      </c>
      <c r="N215" t="str">
        <f>IFERROR(CHAR(HEX2DEC(Table1[[#This Row],[D2]])),"…")</f>
        <v>…</v>
      </c>
      <c r="O215" t="str">
        <f>IFERROR(CHAR(HEX2DEC(Table1[[#This Row],[D3]])),"…")</f>
        <v>_x0008_</v>
      </c>
      <c r="P215" t="str">
        <f>IFERROR(CHAR(HEX2DEC(Table1[[#This Row],[D4]])),"…")</f>
        <v>…</v>
      </c>
      <c r="Q215" t="str">
        <f>IFERROR(CHAR(HEX2DEC(Table1[[#This Row],[D5]])),"…")</f>
        <v>3</v>
      </c>
      <c r="R215" t="str">
        <f>IFERROR(CHAR(HEX2DEC(Table1[[#This Row],[D6]])),"…")</f>
        <v>…</v>
      </c>
      <c r="S215" t="str">
        <f>IFERROR(CHAR(HEX2DEC(Table1[[#This Row],[D7]])),"…")</f>
        <v>…</v>
      </c>
      <c r="T215" t="str">
        <f>IFERROR(CHAR(HEX2DEC(Table1[[#This Row],[D8]])),"…")</f>
        <v>…</v>
      </c>
    </row>
    <row r="216" spans="1:20" x14ac:dyDescent="0.25">
      <c r="A216">
        <v>1.73</v>
      </c>
      <c r="B216">
        <v>401</v>
      </c>
      <c r="C216">
        <v>8</v>
      </c>
      <c r="D216" t="s">
        <v>28</v>
      </c>
      <c r="E216" t="s">
        <v>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M216" t="str">
        <f>IFERROR(CHAR(HEX2DEC(Table2[[#This Row],[D1]])),"…")</f>
        <v>š</v>
      </c>
      <c r="N216" t="str">
        <f>IFERROR(CHAR(HEX2DEC(Table1[[#This Row],[D2]])),"…")</f>
        <v>Ï</v>
      </c>
      <c r="O216" t="str">
        <f>IFERROR(CHAR(HEX2DEC(Table1[[#This Row],[D3]])),"…")</f>
        <v>…</v>
      </c>
      <c r="P216" t="str">
        <f>IFERROR(CHAR(HEX2DEC(Table1[[#This Row],[D4]])),"…")</f>
        <v>…</v>
      </c>
      <c r="Q216" t="str">
        <f>IFERROR(CHAR(HEX2DEC(Table1[[#This Row],[D5]])),"…")</f>
        <v>…</v>
      </c>
      <c r="R216" t="str">
        <f>IFERROR(CHAR(HEX2DEC(Table1[[#This Row],[D6]])),"…")</f>
        <v>…</v>
      </c>
      <c r="S216" t="str">
        <f>IFERROR(CHAR(HEX2DEC(Table1[[#This Row],[D7]])),"…")</f>
        <v>…</v>
      </c>
      <c r="T216" t="str">
        <f>IFERROR(CHAR(HEX2DEC(Table1[[#This Row],[D8]])),"…")</f>
        <v>…</v>
      </c>
    </row>
    <row r="217" spans="1:20" x14ac:dyDescent="0.25">
      <c r="A217">
        <v>1.7829999999999999</v>
      </c>
      <c r="B217">
        <v>400</v>
      </c>
      <c r="C217">
        <v>8</v>
      </c>
      <c r="D217">
        <v>0</v>
      </c>
      <c r="E217">
        <v>0</v>
      </c>
      <c r="F217">
        <v>0</v>
      </c>
      <c r="G217">
        <v>10</v>
      </c>
      <c r="H217">
        <v>39</v>
      </c>
      <c r="I217">
        <v>0</v>
      </c>
      <c r="J217">
        <v>0</v>
      </c>
      <c r="K217">
        <v>0</v>
      </c>
      <c r="M217" t="str">
        <f>IFERROR(CHAR(HEX2DEC(Table2[[#This Row],[D1]])),"…")</f>
        <v>…</v>
      </c>
      <c r="N217" t="str">
        <f>IFERROR(CHAR(HEX2DEC(Table1[[#This Row],[D2]])),"…")</f>
        <v>…</v>
      </c>
      <c r="O217" t="str">
        <f>IFERROR(CHAR(HEX2DEC(Table1[[#This Row],[D3]])),"…")</f>
        <v>_x0008_</v>
      </c>
      <c r="P217" t="str">
        <f>IFERROR(CHAR(HEX2DEC(Table1[[#This Row],[D4]])),"…")</f>
        <v>…</v>
      </c>
      <c r="Q217" t="str">
        <f>IFERROR(CHAR(HEX2DEC(Table1[[#This Row],[D5]])),"…")</f>
        <v>3</v>
      </c>
      <c r="R217" t="str">
        <f>IFERROR(CHAR(HEX2DEC(Table1[[#This Row],[D6]])),"…")</f>
        <v>…</v>
      </c>
      <c r="S217" t="str">
        <f>IFERROR(CHAR(HEX2DEC(Table1[[#This Row],[D7]])),"…")</f>
        <v>…</v>
      </c>
      <c r="T217" t="str">
        <f>IFERROR(CHAR(HEX2DEC(Table1[[#This Row],[D8]])),"…")</f>
        <v>…</v>
      </c>
    </row>
    <row r="218" spans="1:20" x14ac:dyDescent="0.25">
      <c r="A218">
        <v>1.8360000000000001</v>
      </c>
      <c r="B218">
        <v>401</v>
      </c>
      <c r="C218">
        <v>8</v>
      </c>
      <c r="D218" t="s">
        <v>28</v>
      </c>
      <c r="E218" t="s">
        <v>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M218" t="str">
        <f>IFERROR(CHAR(HEX2DEC(Table2[[#This Row],[D1]])),"…")</f>
        <v>š</v>
      </c>
      <c r="N218" t="str">
        <f>IFERROR(CHAR(HEX2DEC(Table1[[#This Row],[D2]])),"…")</f>
        <v>Ï</v>
      </c>
      <c r="O218" t="str">
        <f>IFERROR(CHAR(HEX2DEC(Table1[[#This Row],[D3]])),"…")</f>
        <v>…</v>
      </c>
      <c r="P218" t="str">
        <f>IFERROR(CHAR(HEX2DEC(Table1[[#This Row],[D4]])),"…")</f>
        <v>…</v>
      </c>
      <c r="Q218" t="str">
        <f>IFERROR(CHAR(HEX2DEC(Table1[[#This Row],[D5]])),"…")</f>
        <v>…</v>
      </c>
      <c r="R218" t="str">
        <f>IFERROR(CHAR(HEX2DEC(Table1[[#This Row],[D6]])),"…")</f>
        <v>…</v>
      </c>
      <c r="S218" t="str">
        <f>IFERROR(CHAR(HEX2DEC(Table1[[#This Row],[D7]])),"…")</f>
        <v>…</v>
      </c>
      <c r="T218" t="str">
        <f>IFERROR(CHAR(HEX2DEC(Table1[[#This Row],[D8]])),"…")</f>
        <v>…</v>
      </c>
    </row>
    <row r="219" spans="1:20" x14ac:dyDescent="0.25">
      <c r="A219">
        <v>1.889</v>
      </c>
      <c r="B219">
        <v>400</v>
      </c>
      <c r="C219">
        <v>8</v>
      </c>
      <c r="D219">
        <v>0</v>
      </c>
      <c r="E219">
        <v>0</v>
      </c>
      <c r="F219">
        <v>0</v>
      </c>
      <c r="G219">
        <v>10</v>
      </c>
      <c r="H219">
        <v>39</v>
      </c>
      <c r="I219">
        <v>0</v>
      </c>
      <c r="J219">
        <v>0</v>
      </c>
      <c r="K219">
        <v>0</v>
      </c>
      <c r="M219" t="str">
        <f>IFERROR(CHAR(HEX2DEC(Table2[[#This Row],[D1]])),"…")</f>
        <v>…</v>
      </c>
      <c r="N219" t="str">
        <f>IFERROR(CHAR(HEX2DEC(Table1[[#This Row],[D2]])),"…")</f>
        <v>…</v>
      </c>
      <c r="O219" t="str">
        <f>IFERROR(CHAR(HEX2DEC(Table1[[#This Row],[D3]])),"…")</f>
        <v>_x0008_</v>
      </c>
      <c r="P219" t="str">
        <f>IFERROR(CHAR(HEX2DEC(Table1[[#This Row],[D4]])),"…")</f>
        <v>…</v>
      </c>
      <c r="Q219" t="str">
        <f>IFERROR(CHAR(HEX2DEC(Table1[[#This Row],[D5]])),"…")</f>
        <v>3</v>
      </c>
      <c r="R219" t="str">
        <f>IFERROR(CHAR(HEX2DEC(Table1[[#This Row],[D6]])),"…")</f>
        <v>…</v>
      </c>
      <c r="S219" t="str">
        <f>IFERROR(CHAR(HEX2DEC(Table1[[#This Row],[D7]])),"…")</f>
        <v>…</v>
      </c>
      <c r="T219" t="str">
        <f>IFERROR(CHAR(HEX2DEC(Table1[[#This Row],[D8]])),"…")</f>
        <v>…</v>
      </c>
    </row>
    <row r="220" spans="1:20" x14ac:dyDescent="0.25">
      <c r="A220">
        <v>1.9430000000000001</v>
      </c>
      <c r="B220">
        <v>401</v>
      </c>
      <c r="C220">
        <v>8</v>
      </c>
      <c r="D220" t="s">
        <v>28</v>
      </c>
      <c r="E220" t="s">
        <v>23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M220" t="str">
        <f>IFERROR(CHAR(HEX2DEC(Table2[[#This Row],[D1]])),"…")</f>
        <v>š</v>
      </c>
      <c r="N220" t="str">
        <f>IFERROR(CHAR(HEX2DEC(Table1[[#This Row],[D2]])),"…")</f>
        <v>Ï</v>
      </c>
      <c r="O220" t="str">
        <f>IFERROR(CHAR(HEX2DEC(Table1[[#This Row],[D3]])),"…")</f>
        <v>…</v>
      </c>
      <c r="P220" t="str">
        <f>IFERROR(CHAR(HEX2DEC(Table1[[#This Row],[D4]])),"…")</f>
        <v>…</v>
      </c>
      <c r="Q220" t="str">
        <f>IFERROR(CHAR(HEX2DEC(Table1[[#This Row],[D5]])),"…")</f>
        <v>…</v>
      </c>
      <c r="R220" t="str">
        <f>IFERROR(CHAR(HEX2DEC(Table1[[#This Row],[D6]])),"…")</f>
        <v>…</v>
      </c>
      <c r="S220" t="str">
        <f>IFERROR(CHAR(HEX2DEC(Table1[[#This Row],[D7]])),"…")</f>
        <v>…</v>
      </c>
      <c r="T220" t="str">
        <f>IFERROR(CHAR(HEX2DEC(Table1[[#This Row],[D8]])),"…")</f>
        <v>…</v>
      </c>
    </row>
    <row r="221" spans="1:20" x14ac:dyDescent="0.25">
      <c r="A221">
        <v>1.9450000000000001</v>
      </c>
      <c r="B221">
        <v>466</v>
      </c>
      <c r="C221">
        <v>8</v>
      </c>
      <c r="D221">
        <v>30</v>
      </c>
      <c r="E221">
        <v>32</v>
      </c>
      <c r="F221">
        <v>30</v>
      </c>
      <c r="G221">
        <v>35</v>
      </c>
      <c r="H221">
        <v>56</v>
      </c>
      <c r="I221">
        <v>35</v>
      </c>
      <c r="J221">
        <v>30</v>
      </c>
      <c r="K221">
        <v>31</v>
      </c>
      <c r="M221" t="str">
        <f>IFERROR(CHAR(HEX2DEC(Table2[[#This Row],[D1]])),"…")</f>
        <v>0</v>
      </c>
      <c r="N221" t="str">
        <f>IFERROR(CHAR(HEX2DEC(Table1[[#This Row],[D2]])),"…")</f>
        <v>2</v>
      </c>
      <c r="O221" t="str">
        <f>IFERROR(CHAR(HEX2DEC(Table1[[#This Row],[D3]])),"…")</f>
        <v>0</v>
      </c>
      <c r="P221" t="str">
        <f>IFERROR(CHAR(HEX2DEC(Table1[[#This Row],[D4]])),"…")</f>
        <v>5</v>
      </c>
      <c r="Q221" t="str">
        <f>IFERROR(CHAR(HEX2DEC(Table1[[#This Row],[D5]])),"…")</f>
        <v>V</v>
      </c>
      <c r="R221" t="str">
        <f>IFERROR(CHAR(HEX2DEC(Table1[[#This Row],[D6]])),"…")</f>
        <v>5</v>
      </c>
      <c r="S221" t="str">
        <f>IFERROR(CHAR(HEX2DEC(Table1[[#This Row],[D7]])),"…")</f>
        <v>0</v>
      </c>
      <c r="T221" t="str">
        <f>IFERROR(CHAR(HEX2DEC(Table1[[#This Row],[D8]])),"…")</f>
        <v>1</v>
      </c>
    </row>
    <row r="222" spans="1:20" x14ac:dyDescent="0.25">
      <c r="A222">
        <v>1.996</v>
      </c>
      <c r="B222">
        <v>400</v>
      </c>
      <c r="C222">
        <v>8</v>
      </c>
      <c r="D222">
        <v>0</v>
      </c>
      <c r="E222">
        <v>0</v>
      </c>
      <c r="F222">
        <v>0</v>
      </c>
      <c r="G222">
        <v>10</v>
      </c>
      <c r="H222">
        <v>39</v>
      </c>
      <c r="I222">
        <v>0</v>
      </c>
      <c r="J222">
        <v>0</v>
      </c>
      <c r="K222">
        <v>0</v>
      </c>
      <c r="M222" t="str">
        <f>IFERROR(CHAR(HEX2DEC(Table2[[#This Row],[D1]])),"…")</f>
        <v>…</v>
      </c>
      <c r="N222" t="str">
        <f>IFERROR(CHAR(HEX2DEC(Table1[[#This Row],[D2]])),"…")</f>
        <v>…</v>
      </c>
      <c r="O222" t="str">
        <f>IFERROR(CHAR(HEX2DEC(Table1[[#This Row],[D3]])),"…")</f>
        <v>_x0008_</v>
      </c>
      <c r="P222" t="str">
        <f>IFERROR(CHAR(HEX2DEC(Table1[[#This Row],[D4]])),"…")</f>
        <v>…</v>
      </c>
      <c r="Q222" t="str">
        <f>IFERROR(CHAR(HEX2DEC(Table1[[#This Row],[D5]])),"…")</f>
        <v>3</v>
      </c>
      <c r="R222" t="str">
        <f>IFERROR(CHAR(HEX2DEC(Table1[[#This Row],[D6]])),"…")</f>
        <v>…</v>
      </c>
      <c r="S222" t="str">
        <f>IFERROR(CHAR(HEX2DEC(Table1[[#This Row],[D7]])),"…")</f>
        <v>…</v>
      </c>
      <c r="T222" t="str">
        <f>IFERROR(CHAR(HEX2DEC(Table1[[#This Row],[D8]])),"…")</f>
        <v>…</v>
      </c>
    </row>
    <row r="223" spans="1:20" x14ac:dyDescent="0.25">
      <c r="A223">
        <v>2.048</v>
      </c>
      <c r="B223">
        <v>401</v>
      </c>
      <c r="C223">
        <v>8</v>
      </c>
      <c r="D223" t="s">
        <v>28</v>
      </c>
      <c r="E223" t="s">
        <v>23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M223" t="str">
        <f>IFERROR(CHAR(HEX2DEC(Table2[[#This Row],[D1]])),"…")</f>
        <v>š</v>
      </c>
      <c r="N223" t="str">
        <f>IFERROR(CHAR(HEX2DEC(Table1[[#This Row],[D2]])),"…")</f>
        <v>Ï</v>
      </c>
      <c r="O223" t="str">
        <f>IFERROR(CHAR(HEX2DEC(Table1[[#This Row],[D3]])),"…")</f>
        <v>…</v>
      </c>
      <c r="P223" t="str">
        <f>IFERROR(CHAR(HEX2DEC(Table1[[#This Row],[D4]])),"…")</f>
        <v>…</v>
      </c>
      <c r="Q223" t="str">
        <f>IFERROR(CHAR(HEX2DEC(Table1[[#This Row],[D5]])),"…")</f>
        <v>…</v>
      </c>
      <c r="R223" t="str">
        <f>IFERROR(CHAR(HEX2DEC(Table1[[#This Row],[D6]])),"…")</f>
        <v>…</v>
      </c>
      <c r="S223" t="str">
        <f>IFERROR(CHAR(HEX2DEC(Table1[[#This Row],[D7]])),"…")</f>
        <v>…</v>
      </c>
      <c r="T223" t="str">
        <f>IFERROR(CHAR(HEX2DEC(Table1[[#This Row],[D8]])),"…")</f>
        <v>…</v>
      </c>
    </row>
    <row r="224" spans="1:20" x14ac:dyDescent="0.25">
      <c r="A224">
        <v>2.101</v>
      </c>
      <c r="B224">
        <v>400</v>
      </c>
      <c r="C224">
        <v>8</v>
      </c>
      <c r="D224">
        <v>0</v>
      </c>
      <c r="E224">
        <v>0</v>
      </c>
      <c r="F224">
        <v>0</v>
      </c>
      <c r="G224">
        <v>10</v>
      </c>
      <c r="H224">
        <v>39</v>
      </c>
      <c r="I224">
        <v>0</v>
      </c>
      <c r="J224">
        <v>0</v>
      </c>
      <c r="K224">
        <v>0</v>
      </c>
      <c r="M224" t="str">
        <f>IFERROR(CHAR(HEX2DEC(Table2[[#This Row],[D1]])),"…")</f>
        <v>…</v>
      </c>
      <c r="N224" t="str">
        <f>IFERROR(CHAR(HEX2DEC(Table1[[#This Row],[D2]])),"…")</f>
        <v>…</v>
      </c>
      <c r="O224" t="str">
        <f>IFERROR(CHAR(HEX2DEC(Table1[[#This Row],[D3]])),"…")</f>
        <v>_x0008_</v>
      </c>
      <c r="P224" t="str">
        <f>IFERROR(CHAR(HEX2DEC(Table1[[#This Row],[D4]])),"…")</f>
        <v>…</v>
      </c>
      <c r="Q224" t="str">
        <f>IFERROR(CHAR(HEX2DEC(Table1[[#This Row],[D5]])),"…")</f>
        <v>3</v>
      </c>
      <c r="R224" t="str">
        <f>IFERROR(CHAR(HEX2DEC(Table1[[#This Row],[D6]])),"…")</f>
        <v>…</v>
      </c>
      <c r="S224" t="str">
        <f>IFERROR(CHAR(HEX2DEC(Table1[[#This Row],[D7]])),"…")</f>
        <v>…</v>
      </c>
      <c r="T224" t="str">
        <f>IFERROR(CHAR(HEX2DEC(Table1[[#This Row],[D8]])),"…")</f>
        <v>…</v>
      </c>
    </row>
    <row r="225" spans="1:20" x14ac:dyDescent="0.25">
      <c r="A225">
        <v>2.1549999999999998</v>
      </c>
      <c r="B225">
        <v>401</v>
      </c>
      <c r="C225">
        <v>8</v>
      </c>
      <c r="D225" t="s">
        <v>28</v>
      </c>
      <c r="E225" t="s">
        <v>23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M225" t="str">
        <f>IFERROR(CHAR(HEX2DEC(Table2[[#This Row],[D1]])),"…")</f>
        <v>š</v>
      </c>
      <c r="N225" t="str">
        <f>IFERROR(CHAR(HEX2DEC(Table1[[#This Row],[D2]])),"…")</f>
        <v>Ï</v>
      </c>
      <c r="O225" t="str">
        <f>IFERROR(CHAR(HEX2DEC(Table1[[#This Row],[D3]])),"…")</f>
        <v>…</v>
      </c>
      <c r="P225" t="str">
        <f>IFERROR(CHAR(HEX2DEC(Table1[[#This Row],[D4]])),"…")</f>
        <v>…</v>
      </c>
      <c r="Q225" t="str">
        <f>IFERROR(CHAR(HEX2DEC(Table1[[#This Row],[D5]])),"…")</f>
        <v>…</v>
      </c>
      <c r="R225" t="str">
        <f>IFERROR(CHAR(HEX2DEC(Table1[[#This Row],[D6]])),"…")</f>
        <v>…</v>
      </c>
      <c r="S225" t="str">
        <f>IFERROR(CHAR(HEX2DEC(Table1[[#This Row],[D7]])),"…")</f>
        <v>…</v>
      </c>
      <c r="T225" t="str">
        <f>IFERROR(CHAR(HEX2DEC(Table1[[#This Row],[D8]])),"…")</f>
        <v>…</v>
      </c>
    </row>
    <row r="226" spans="1:20" x14ac:dyDescent="0.25">
      <c r="A226">
        <v>2.2080000000000002</v>
      </c>
      <c r="B226">
        <v>400</v>
      </c>
      <c r="C226">
        <v>8</v>
      </c>
      <c r="D226">
        <v>0</v>
      </c>
      <c r="E226">
        <v>0</v>
      </c>
      <c r="F226">
        <v>0</v>
      </c>
      <c r="G226">
        <v>10</v>
      </c>
      <c r="H226">
        <v>39</v>
      </c>
      <c r="I226">
        <v>0</v>
      </c>
      <c r="J226">
        <v>0</v>
      </c>
      <c r="K226">
        <v>0</v>
      </c>
      <c r="M226" t="str">
        <f>IFERROR(CHAR(HEX2DEC(Table2[[#This Row],[D1]])),"…")</f>
        <v>…</v>
      </c>
      <c r="N226" t="str">
        <f>IFERROR(CHAR(HEX2DEC(Table1[[#This Row],[D2]])),"…")</f>
        <v>…</v>
      </c>
      <c r="O226" t="str">
        <f>IFERROR(CHAR(HEX2DEC(Table1[[#This Row],[D3]])),"…")</f>
        <v>_x0008_</v>
      </c>
      <c r="P226" t="str">
        <f>IFERROR(CHAR(HEX2DEC(Table1[[#This Row],[D4]])),"…")</f>
        <v>…</v>
      </c>
      <c r="Q226" t="str">
        <f>IFERROR(CHAR(HEX2DEC(Table1[[#This Row],[D5]])),"…")</f>
        <v>3</v>
      </c>
      <c r="R226" t="str">
        <f>IFERROR(CHAR(HEX2DEC(Table1[[#This Row],[D6]])),"…")</f>
        <v>…</v>
      </c>
      <c r="S226" t="str">
        <f>IFERROR(CHAR(HEX2DEC(Table1[[#This Row],[D7]])),"…")</f>
        <v>…</v>
      </c>
      <c r="T226" t="str">
        <f>IFERROR(CHAR(HEX2DEC(Table1[[#This Row],[D8]])),"…")</f>
        <v>…</v>
      </c>
    </row>
    <row r="227" spans="1:20" x14ac:dyDescent="0.25">
      <c r="A227">
        <v>2.2610000000000001</v>
      </c>
      <c r="B227">
        <v>401</v>
      </c>
      <c r="C227">
        <v>8</v>
      </c>
      <c r="D227" t="s">
        <v>28</v>
      </c>
      <c r="E227" t="s">
        <v>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M227" t="str">
        <f>IFERROR(CHAR(HEX2DEC(Table2[[#This Row],[D1]])),"…")</f>
        <v>š</v>
      </c>
      <c r="N227" t="str">
        <f>IFERROR(CHAR(HEX2DEC(Table1[[#This Row],[D2]])),"…")</f>
        <v>Ï</v>
      </c>
      <c r="O227" t="str">
        <f>IFERROR(CHAR(HEX2DEC(Table1[[#This Row],[D3]])),"…")</f>
        <v>…</v>
      </c>
      <c r="P227" t="str">
        <f>IFERROR(CHAR(HEX2DEC(Table1[[#This Row],[D4]])),"…")</f>
        <v>…</v>
      </c>
      <c r="Q227" t="str">
        <f>IFERROR(CHAR(HEX2DEC(Table1[[#This Row],[D5]])),"…")</f>
        <v>…</v>
      </c>
      <c r="R227" t="str">
        <f>IFERROR(CHAR(HEX2DEC(Table1[[#This Row],[D6]])),"…")</f>
        <v>…</v>
      </c>
      <c r="S227" t="str">
        <f>IFERROR(CHAR(HEX2DEC(Table1[[#This Row],[D7]])),"…")</f>
        <v>…</v>
      </c>
      <c r="T227" t="str">
        <f>IFERROR(CHAR(HEX2DEC(Table1[[#This Row],[D8]])),"…")</f>
        <v>…</v>
      </c>
    </row>
    <row r="228" spans="1:20" x14ac:dyDescent="0.25">
      <c r="A228">
        <v>2.3140000000000001</v>
      </c>
      <c r="B228">
        <v>400</v>
      </c>
      <c r="C228">
        <v>8</v>
      </c>
      <c r="D228">
        <v>0</v>
      </c>
      <c r="E228">
        <v>0</v>
      </c>
      <c r="F228">
        <v>0</v>
      </c>
      <c r="G228">
        <v>10</v>
      </c>
      <c r="H228">
        <v>39</v>
      </c>
      <c r="I228">
        <v>0</v>
      </c>
      <c r="J228">
        <v>0</v>
      </c>
      <c r="K228">
        <v>0</v>
      </c>
      <c r="M228" t="str">
        <f>IFERROR(CHAR(HEX2DEC(Table2[[#This Row],[D1]])),"…")</f>
        <v>…</v>
      </c>
      <c r="N228" t="str">
        <f>IFERROR(CHAR(HEX2DEC(Table1[[#This Row],[D2]])),"…")</f>
        <v>…</v>
      </c>
      <c r="O228" t="str">
        <f>IFERROR(CHAR(HEX2DEC(Table1[[#This Row],[D3]])),"…")</f>
        <v>_x0008_</v>
      </c>
      <c r="P228" t="str">
        <f>IFERROR(CHAR(HEX2DEC(Table1[[#This Row],[D4]])),"…")</f>
        <v>…</v>
      </c>
      <c r="Q228" t="str">
        <f>IFERROR(CHAR(HEX2DEC(Table1[[#This Row],[D5]])),"…")</f>
        <v>3</v>
      </c>
      <c r="R228" t="str">
        <f>IFERROR(CHAR(HEX2DEC(Table1[[#This Row],[D6]])),"…")</f>
        <v>…</v>
      </c>
      <c r="S228" t="str">
        <f>IFERROR(CHAR(HEX2DEC(Table1[[#This Row],[D7]])),"…")</f>
        <v>…</v>
      </c>
      <c r="T228" t="str">
        <f>IFERROR(CHAR(HEX2DEC(Table1[[#This Row],[D8]])),"…")</f>
        <v>…</v>
      </c>
    </row>
    <row r="229" spans="1:20" x14ac:dyDescent="0.25">
      <c r="A229">
        <v>2.3660000000000001</v>
      </c>
      <c r="B229">
        <v>401</v>
      </c>
      <c r="C229">
        <v>8</v>
      </c>
      <c r="D229" t="s">
        <v>28</v>
      </c>
      <c r="E229" t="s">
        <v>23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M229" t="str">
        <f>IFERROR(CHAR(HEX2DEC(Table2[[#This Row],[D1]])),"…")</f>
        <v>š</v>
      </c>
      <c r="N229" t="str">
        <f>IFERROR(CHAR(HEX2DEC(Table1[[#This Row],[D2]])),"…")</f>
        <v>Ï</v>
      </c>
      <c r="O229" t="str">
        <f>IFERROR(CHAR(HEX2DEC(Table1[[#This Row],[D3]])),"…")</f>
        <v>…</v>
      </c>
      <c r="P229" t="str">
        <f>IFERROR(CHAR(HEX2DEC(Table1[[#This Row],[D4]])),"…")</f>
        <v>…</v>
      </c>
      <c r="Q229" t="str">
        <f>IFERROR(CHAR(HEX2DEC(Table1[[#This Row],[D5]])),"…")</f>
        <v>…</v>
      </c>
      <c r="R229" t="str">
        <f>IFERROR(CHAR(HEX2DEC(Table1[[#This Row],[D6]])),"…")</f>
        <v>…</v>
      </c>
      <c r="S229" t="str">
        <f>IFERROR(CHAR(HEX2DEC(Table1[[#This Row],[D7]])),"…")</f>
        <v>…</v>
      </c>
      <c r="T229" t="str">
        <f>IFERROR(CHAR(HEX2DEC(Table1[[#This Row],[D8]])),"…")</f>
        <v>…</v>
      </c>
    </row>
    <row r="230" spans="1:20" x14ac:dyDescent="0.25">
      <c r="A230">
        <v>2.42</v>
      </c>
      <c r="B230">
        <v>400</v>
      </c>
      <c r="C230">
        <v>8</v>
      </c>
      <c r="D230">
        <v>0</v>
      </c>
      <c r="E230">
        <v>0</v>
      </c>
      <c r="F230">
        <v>0</v>
      </c>
      <c r="G230">
        <v>10</v>
      </c>
      <c r="H230">
        <v>39</v>
      </c>
      <c r="I230">
        <v>0</v>
      </c>
      <c r="J230">
        <v>0</v>
      </c>
      <c r="K230">
        <v>0</v>
      </c>
      <c r="M230" t="str">
        <f>IFERROR(CHAR(HEX2DEC(Table2[[#This Row],[D1]])),"…")</f>
        <v>…</v>
      </c>
      <c r="N230" t="str">
        <f>IFERROR(CHAR(HEX2DEC(Table1[[#This Row],[D2]])),"…")</f>
        <v>…</v>
      </c>
      <c r="O230" t="str">
        <f>IFERROR(CHAR(HEX2DEC(Table1[[#This Row],[D3]])),"…")</f>
        <v>_x0008_</v>
      </c>
      <c r="P230" t="str">
        <f>IFERROR(CHAR(HEX2DEC(Table1[[#This Row],[D4]])),"…")</f>
        <v>…</v>
      </c>
      <c r="Q230" t="str">
        <f>IFERROR(CHAR(HEX2DEC(Table1[[#This Row],[D5]])),"…")</f>
        <v>3</v>
      </c>
      <c r="R230" t="str">
        <f>IFERROR(CHAR(HEX2DEC(Table1[[#This Row],[D6]])),"…")</f>
        <v>…</v>
      </c>
      <c r="S230" t="str">
        <f>IFERROR(CHAR(HEX2DEC(Table1[[#This Row],[D7]])),"…")</f>
        <v>…</v>
      </c>
      <c r="T230" t="str">
        <f>IFERROR(CHAR(HEX2DEC(Table1[[#This Row],[D8]])),"…")</f>
        <v>…</v>
      </c>
    </row>
    <row r="231" spans="1:20" x14ac:dyDescent="0.25">
      <c r="A231">
        <v>2.4729999999999999</v>
      </c>
      <c r="B231">
        <v>401</v>
      </c>
      <c r="C231">
        <v>8</v>
      </c>
      <c r="D231" t="s">
        <v>28</v>
      </c>
      <c r="E231" t="s">
        <v>23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 t="str">
        <f>IFERROR(CHAR(HEX2DEC(Table2[[#This Row],[D1]])),"…")</f>
        <v>š</v>
      </c>
      <c r="N231" t="str">
        <f>IFERROR(CHAR(HEX2DEC(Table1[[#This Row],[D2]])),"…")</f>
        <v>Ï</v>
      </c>
      <c r="O231" t="str">
        <f>IFERROR(CHAR(HEX2DEC(Table1[[#This Row],[D3]])),"…")</f>
        <v>…</v>
      </c>
      <c r="P231" t="str">
        <f>IFERROR(CHAR(HEX2DEC(Table1[[#This Row],[D4]])),"…")</f>
        <v>…</v>
      </c>
      <c r="Q231" t="str">
        <f>IFERROR(CHAR(HEX2DEC(Table1[[#This Row],[D5]])),"…")</f>
        <v>…</v>
      </c>
      <c r="R231" t="str">
        <f>IFERROR(CHAR(HEX2DEC(Table1[[#This Row],[D6]])),"…")</f>
        <v>…</v>
      </c>
      <c r="S231" t="str">
        <f>IFERROR(CHAR(HEX2DEC(Table1[[#This Row],[D7]])),"…")</f>
        <v>…</v>
      </c>
      <c r="T231" t="str">
        <f>IFERROR(CHAR(HEX2DEC(Table1[[#This Row],[D8]])),"…")</f>
        <v>…</v>
      </c>
    </row>
    <row r="232" spans="1:20" x14ac:dyDescent="0.25">
      <c r="A232">
        <v>2.5259999999999998</v>
      </c>
      <c r="B232">
        <v>400</v>
      </c>
      <c r="C232">
        <v>8</v>
      </c>
      <c r="D232">
        <v>0</v>
      </c>
      <c r="E232">
        <v>0</v>
      </c>
      <c r="F232">
        <v>0</v>
      </c>
      <c r="G232">
        <v>10</v>
      </c>
      <c r="H232">
        <v>39</v>
      </c>
      <c r="I232">
        <v>0</v>
      </c>
      <c r="J232">
        <v>0</v>
      </c>
      <c r="K232">
        <v>0</v>
      </c>
      <c r="M232" t="str">
        <f>IFERROR(CHAR(HEX2DEC(Table2[[#This Row],[D1]])),"…")</f>
        <v>…</v>
      </c>
      <c r="N232" t="str">
        <f>IFERROR(CHAR(HEX2DEC(Table1[[#This Row],[D2]])),"…")</f>
        <v>…</v>
      </c>
      <c r="O232" t="str">
        <f>IFERROR(CHAR(HEX2DEC(Table1[[#This Row],[D3]])),"…")</f>
        <v>_x0008_</v>
      </c>
      <c r="P232" t="str">
        <f>IFERROR(CHAR(HEX2DEC(Table1[[#This Row],[D4]])),"…")</f>
        <v>…</v>
      </c>
      <c r="Q232" t="str">
        <f>IFERROR(CHAR(HEX2DEC(Table1[[#This Row],[D5]])),"…")</f>
        <v>3</v>
      </c>
      <c r="R232" t="str">
        <f>IFERROR(CHAR(HEX2DEC(Table1[[#This Row],[D6]])),"…")</f>
        <v>…</v>
      </c>
      <c r="S232" t="str">
        <f>IFERROR(CHAR(HEX2DEC(Table1[[#This Row],[D7]])),"…")</f>
        <v>…</v>
      </c>
      <c r="T232" t="str">
        <f>IFERROR(CHAR(HEX2DEC(Table1[[#This Row],[D8]])),"…")</f>
        <v>…</v>
      </c>
    </row>
    <row r="233" spans="1:20" x14ac:dyDescent="0.25">
      <c r="A233">
        <v>2.5790000000000002</v>
      </c>
      <c r="B233">
        <v>401</v>
      </c>
      <c r="C233">
        <v>8</v>
      </c>
      <c r="D233" t="s">
        <v>28</v>
      </c>
      <c r="E233" t="s">
        <v>23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M233" t="str">
        <f>IFERROR(CHAR(HEX2DEC(Table2[[#This Row],[D1]])),"…")</f>
        <v>š</v>
      </c>
      <c r="N233" t="str">
        <f>IFERROR(CHAR(HEX2DEC(Table1[[#This Row],[D2]])),"…")</f>
        <v>Ï</v>
      </c>
      <c r="O233" t="str">
        <f>IFERROR(CHAR(HEX2DEC(Table1[[#This Row],[D3]])),"…")</f>
        <v>…</v>
      </c>
      <c r="P233" t="str">
        <f>IFERROR(CHAR(HEX2DEC(Table1[[#This Row],[D4]])),"…")</f>
        <v>…</v>
      </c>
      <c r="Q233" t="str">
        <f>IFERROR(CHAR(HEX2DEC(Table1[[#This Row],[D5]])),"…")</f>
        <v>…</v>
      </c>
      <c r="R233" t="str">
        <f>IFERROR(CHAR(HEX2DEC(Table1[[#This Row],[D6]])),"…")</f>
        <v>…</v>
      </c>
      <c r="S233" t="str">
        <f>IFERROR(CHAR(HEX2DEC(Table1[[#This Row],[D7]])),"…")</f>
        <v>…</v>
      </c>
      <c r="T233" t="str">
        <f>IFERROR(CHAR(HEX2DEC(Table1[[#This Row],[D8]])),"…")</f>
        <v>…</v>
      </c>
    </row>
    <row r="234" spans="1:20" x14ac:dyDescent="0.25">
      <c r="A234">
        <v>2.633</v>
      </c>
      <c r="B234">
        <v>400</v>
      </c>
      <c r="C234">
        <v>8</v>
      </c>
      <c r="D234">
        <v>0</v>
      </c>
      <c r="E234">
        <v>0</v>
      </c>
      <c r="F234">
        <v>0</v>
      </c>
      <c r="G234">
        <v>10</v>
      </c>
      <c r="H234">
        <v>39</v>
      </c>
      <c r="I234">
        <v>0</v>
      </c>
      <c r="J234">
        <v>0</v>
      </c>
      <c r="K234">
        <v>0</v>
      </c>
      <c r="M234" t="str">
        <f>IFERROR(CHAR(HEX2DEC(Table2[[#This Row],[D1]])),"…")</f>
        <v>…</v>
      </c>
      <c r="N234" t="str">
        <f>IFERROR(CHAR(HEX2DEC(Table1[[#This Row],[D2]])),"…")</f>
        <v>…</v>
      </c>
      <c r="O234" t="str">
        <f>IFERROR(CHAR(HEX2DEC(Table1[[#This Row],[D3]])),"…")</f>
        <v>_x0008_</v>
      </c>
      <c r="P234" t="str">
        <f>IFERROR(CHAR(HEX2DEC(Table1[[#This Row],[D4]])),"…")</f>
        <v>…</v>
      </c>
      <c r="Q234" t="str">
        <f>IFERROR(CHAR(HEX2DEC(Table1[[#This Row],[D5]])),"…")</f>
        <v>3</v>
      </c>
      <c r="R234" t="str">
        <f>IFERROR(CHAR(HEX2DEC(Table1[[#This Row],[D6]])),"…")</f>
        <v>…</v>
      </c>
      <c r="S234" t="str">
        <f>IFERROR(CHAR(HEX2DEC(Table1[[#This Row],[D7]])),"…")</f>
        <v>…</v>
      </c>
      <c r="T234" t="str">
        <f>IFERROR(CHAR(HEX2DEC(Table1[[#This Row],[D8]])),"…")</f>
        <v>…</v>
      </c>
    </row>
    <row r="235" spans="1:20" x14ac:dyDescent="0.25">
      <c r="A235">
        <v>2.6859999999999999</v>
      </c>
      <c r="B235">
        <v>401</v>
      </c>
      <c r="C235">
        <v>8</v>
      </c>
      <c r="D235" t="s">
        <v>28</v>
      </c>
      <c r="E235" t="s">
        <v>23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 t="str">
        <f>IFERROR(CHAR(HEX2DEC(Table2[[#This Row],[D1]])),"…")</f>
        <v>š</v>
      </c>
      <c r="N235" t="str">
        <f>IFERROR(CHAR(HEX2DEC(Table1[[#This Row],[D2]])),"…")</f>
        <v>Ï</v>
      </c>
      <c r="O235" t="str">
        <f>IFERROR(CHAR(HEX2DEC(Table1[[#This Row],[D3]])),"…")</f>
        <v>…</v>
      </c>
      <c r="P235" t="str">
        <f>IFERROR(CHAR(HEX2DEC(Table1[[#This Row],[D4]])),"…")</f>
        <v>…</v>
      </c>
      <c r="Q235" t="str">
        <f>IFERROR(CHAR(HEX2DEC(Table1[[#This Row],[D5]])),"…")</f>
        <v>…</v>
      </c>
      <c r="R235" t="str">
        <f>IFERROR(CHAR(HEX2DEC(Table1[[#This Row],[D6]])),"…")</f>
        <v>…</v>
      </c>
      <c r="S235" t="str">
        <f>IFERROR(CHAR(HEX2DEC(Table1[[#This Row],[D7]])),"…")</f>
        <v>…</v>
      </c>
      <c r="T235" t="str">
        <f>IFERROR(CHAR(HEX2DEC(Table1[[#This Row],[D8]])),"…")</f>
        <v>…</v>
      </c>
    </row>
    <row r="236" spans="1:20" x14ac:dyDescent="0.25">
      <c r="A236">
        <v>2.7389999999999999</v>
      </c>
      <c r="B236">
        <v>400</v>
      </c>
      <c r="C236">
        <v>8</v>
      </c>
      <c r="D236">
        <v>0</v>
      </c>
      <c r="E236">
        <v>0</v>
      </c>
      <c r="F236">
        <v>0</v>
      </c>
      <c r="G236">
        <v>10</v>
      </c>
      <c r="H236">
        <v>39</v>
      </c>
      <c r="I236">
        <v>0</v>
      </c>
      <c r="J236">
        <v>0</v>
      </c>
      <c r="K236">
        <v>0</v>
      </c>
      <c r="M236" t="str">
        <f>IFERROR(CHAR(HEX2DEC(Table2[[#This Row],[D1]])),"…")</f>
        <v>…</v>
      </c>
      <c r="N236" t="str">
        <f>IFERROR(CHAR(HEX2DEC(Table1[[#This Row],[D2]])),"…")</f>
        <v>…</v>
      </c>
      <c r="O236" t="str">
        <f>IFERROR(CHAR(HEX2DEC(Table1[[#This Row],[D3]])),"…")</f>
        <v>_x0008_</v>
      </c>
      <c r="P236" t="str">
        <f>IFERROR(CHAR(HEX2DEC(Table1[[#This Row],[D4]])),"…")</f>
        <v>…</v>
      </c>
      <c r="Q236" t="str">
        <f>IFERROR(CHAR(HEX2DEC(Table1[[#This Row],[D5]])),"…")</f>
        <v>3</v>
      </c>
      <c r="R236" t="str">
        <f>IFERROR(CHAR(HEX2DEC(Table1[[#This Row],[D6]])),"…")</f>
        <v>…</v>
      </c>
      <c r="S236" t="str">
        <f>IFERROR(CHAR(HEX2DEC(Table1[[#This Row],[D7]])),"…")</f>
        <v>…</v>
      </c>
      <c r="T236" t="str">
        <f>IFERROR(CHAR(HEX2DEC(Table1[[#This Row],[D8]])),"…")</f>
        <v>…</v>
      </c>
    </row>
    <row r="237" spans="1:20" x14ac:dyDescent="0.25">
      <c r="A237">
        <v>2.7909999999999999</v>
      </c>
      <c r="B237">
        <v>401</v>
      </c>
      <c r="C237">
        <v>8</v>
      </c>
      <c r="D237" t="s">
        <v>28</v>
      </c>
      <c r="E237" t="s">
        <v>23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M237" t="str">
        <f>IFERROR(CHAR(HEX2DEC(Table2[[#This Row],[D1]])),"…")</f>
        <v>š</v>
      </c>
      <c r="N237" t="str">
        <f>IFERROR(CHAR(HEX2DEC(Table1[[#This Row],[D2]])),"…")</f>
        <v>Ï</v>
      </c>
      <c r="O237" t="str">
        <f>IFERROR(CHAR(HEX2DEC(Table1[[#This Row],[D3]])),"…")</f>
        <v>…</v>
      </c>
      <c r="P237" t="str">
        <f>IFERROR(CHAR(HEX2DEC(Table1[[#This Row],[D4]])),"…")</f>
        <v>…</v>
      </c>
      <c r="Q237" t="str">
        <f>IFERROR(CHAR(HEX2DEC(Table1[[#This Row],[D5]])),"…")</f>
        <v>…</v>
      </c>
      <c r="R237" t="str">
        <f>IFERROR(CHAR(HEX2DEC(Table1[[#This Row],[D6]])),"…")</f>
        <v>…</v>
      </c>
      <c r="S237" t="str">
        <f>IFERROR(CHAR(HEX2DEC(Table1[[#This Row],[D7]])),"…")</f>
        <v>…</v>
      </c>
      <c r="T237" t="str">
        <f>IFERROR(CHAR(HEX2DEC(Table1[[#This Row],[D8]])),"…")</f>
        <v>…</v>
      </c>
    </row>
    <row r="238" spans="1:20" x14ac:dyDescent="0.25">
      <c r="A238">
        <v>2.8450000000000002</v>
      </c>
      <c r="B238">
        <v>400</v>
      </c>
      <c r="C238">
        <v>8</v>
      </c>
      <c r="D238">
        <v>0</v>
      </c>
      <c r="E238">
        <v>0</v>
      </c>
      <c r="F238">
        <v>0</v>
      </c>
      <c r="G238">
        <v>10</v>
      </c>
      <c r="H238">
        <v>39</v>
      </c>
      <c r="I238">
        <v>0</v>
      </c>
      <c r="J238">
        <v>0</v>
      </c>
      <c r="K238">
        <v>0</v>
      </c>
      <c r="M238" t="str">
        <f>IFERROR(CHAR(HEX2DEC(Table2[[#This Row],[D1]])),"…")</f>
        <v>…</v>
      </c>
      <c r="N238" t="str">
        <f>IFERROR(CHAR(HEX2DEC(Table1[[#This Row],[D2]])),"…")</f>
        <v>…</v>
      </c>
      <c r="O238" t="str">
        <f>IFERROR(CHAR(HEX2DEC(Table1[[#This Row],[D3]])),"…")</f>
        <v>_x0008_</v>
      </c>
      <c r="P238" t="str">
        <f>IFERROR(CHAR(HEX2DEC(Table1[[#This Row],[D4]])),"…")</f>
        <v>…</v>
      </c>
      <c r="Q238" t="str">
        <f>IFERROR(CHAR(HEX2DEC(Table1[[#This Row],[D5]])),"…")</f>
        <v>3</v>
      </c>
      <c r="R238" t="str">
        <f>IFERROR(CHAR(HEX2DEC(Table1[[#This Row],[D6]])),"…")</f>
        <v>…</v>
      </c>
      <c r="S238" t="str">
        <f>IFERROR(CHAR(HEX2DEC(Table1[[#This Row],[D7]])),"…")</f>
        <v>…</v>
      </c>
      <c r="T238" t="str">
        <f>IFERROR(CHAR(HEX2DEC(Table1[[#This Row],[D8]])),"…")</f>
        <v>…</v>
      </c>
    </row>
    <row r="239" spans="1:20" x14ac:dyDescent="0.25">
      <c r="A239">
        <v>2.8980000000000001</v>
      </c>
      <c r="B239">
        <v>401</v>
      </c>
      <c r="C239">
        <v>8</v>
      </c>
      <c r="D239" t="s">
        <v>28</v>
      </c>
      <c r="E239" t="s">
        <v>23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M239" t="str">
        <f>IFERROR(CHAR(HEX2DEC(Table2[[#This Row],[D1]])),"…")</f>
        <v>š</v>
      </c>
      <c r="N239" t="str">
        <f>IFERROR(CHAR(HEX2DEC(Table1[[#This Row],[D2]])),"…")</f>
        <v>Ï</v>
      </c>
      <c r="O239" t="str">
        <f>IFERROR(CHAR(HEX2DEC(Table1[[#This Row],[D3]])),"…")</f>
        <v>…</v>
      </c>
      <c r="P239" t="str">
        <f>IFERROR(CHAR(HEX2DEC(Table1[[#This Row],[D4]])),"…")</f>
        <v>…</v>
      </c>
      <c r="Q239" t="str">
        <f>IFERROR(CHAR(HEX2DEC(Table1[[#This Row],[D5]])),"…")</f>
        <v>…</v>
      </c>
      <c r="R239" t="str">
        <f>IFERROR(CHAR(HEX2DEC(Table1[[#This Row],[D6]])),"…")</f>
        <v>…</v>
      </c>
      <c r="S239" t="str">
        <f>IFERROR(CHAR(HEX2DEC(Table1[[#This Row],[D7]])),"…")</f>
        <v>…</v>
      </c>
      <c r="T239" t="str">
        <f>IFERROR(CHAR(HEX2DEC(Table1[[#This Row],[D8]])),"…")</f>
        <v>…</v>
      </c>
    </row>
    <row r="240" spans="1:20" x14ac:dyDescent="0.25">
      <c r="A240">
        <v>2.9510000000000001</v>
      </c>
      <c r="B240">
        <v>400</v>
      </c>
      <c r="C240">
        <v>8</v>
      </c>
      <c r="D240">
        <v>0</v>
      </c>
      <c r="E240">
        <v>0</v>
      </c>
      <c r="F240">
        <v>0</v>
      </c>
      <c r="G240">
        <v>10</v>
      </c>
      <c r="H240">
        <v>39</v>
      </c>
      <c r="I240">
        <v>0</v>
      </c>
      <c r="J240">
        <v>0</v>
      </c>
      <c r="K240">
        <v>0</v>
      </c>
      <c r="M240" t="str">
        <f>IFERROR(CHAR(HEX2DEC(Table2[[#This Row],[D1]])),"…")</f>
        <v>…</v>
      </c>
      <c r="N240" t="str">
        <f>IFERROR(CHAR(HEX2DEC(Table1[[#This Row],[D2]])),"…")</f>
        <v>…</v>
      </c>
      <c r="O240" t="str">
        <f>IFERROR(CHAR(HEX2DEC(Table1[[#This Row],[D3]])),"…")</f>
        <v>_x0008_</v>
      </c>
      <c r="P240" t="str">
        <f>IFERROR(CHAR(HEX2DEC(Table1[[#This Row],[D4]])),"…")</f>
        <v>…</v>
      </c>
      <c r="Q240" t="str">
        <f>IFERROR(CHAR(HEX2DEC(Table1[[#This Row],[D5]])),"…")</f>
        <v>3</v>
      </c>
      <c r="R240" t="str">
        <f>IFERROR(CHAR(HEX2DEC(Table1[[#This Row],[D6]])),"…")</f>
        <v>…</v>
      </c>
      <c r="S240" t="str">
        <f>IFERROR(CHAR(HEX2DEC(Table1[[#This Row],[D7]])),"…")</f>
        <v>…</v>
      </c>
      <c r="T240" t="str">
        <f>IFERROR(CHAR(HEX2DEC(Table1[[#This Row],[D8]])),"…")</f>
        <v>…</v>
      </c>
    </row>
    <row r="241" spans="1:20" x14ac:dyDescent="0.25">
      <c r="A241">
        <v>3.004</v>
      </c>
      <c r="B241">
        <v>401</v>
      </c>
      <c r="C241">
        <v>8</v>
      </c>
      <c r="D241" t="s">
        <v>28</v>
      </c>
      <c r="E241" t="s">
        <v>23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M241" t="str">
        <f>IFERROR(CHAR(HEX2DEC(Table2[[#This Row],[D1]])),"…")</f>
        <v>š</v>
      </c>
      <c r="N241" t="str">
        <f>IFERROR(CHAR(HEX2DEC(Table1[[#This Row],[D2]])),"…")</f>
        <v>Ï</v>
      </c>
      <c r="O241" t="str">
        <f>IFERROR(CHAR(HEX2DEC(Table1[[#This Row],[D3]])),"…")</f>
        <v>…</v>
      </c>
      <c r="P241" t="str">
        <f>IFERROR(CHAR(HEX2DEC(Table1[[#This Row],[D4]])),"…")</f>
        <v>…</v>
      </c>
      <c r="Q241" t="str">
        <f>IFERROR(CHAR(HEX2DEC(Table1[[#This Row],[D5]])),"…")</f>
        <v>…</v>
      </c>
      <c r="R241" t="str">
        <f>IFERROR(CHAR(HEX2DEC(Table1[[#This Row],[D6]])),"…")</f>
        <v>…</v>
      </c>
      <c r="S241" t="str">
        <f>IFERROR(CHAR(HEX2DEC(Table1[[#This Row],[D7]])),"…")</f>
        <v>…</v>
      </c>
      <c r="T241" t="str">
        <f>IFERROR(CHAR(HEX2DEC(Table1[[#This Row],[D8]])),"…")</f>
        <v>…</v>
      </c>
    </row>
    <row r="242" spans="1:20" x14ac:dyDescent="0.25">
      <c r="A242">
        <v>3.0579999999999998</v>
      </c>
      <c r="B242">
        <v>400</v>
      </c>
      <c r="C242">
        <v>8</v>
      </c>
      <c r="D242">
        <v>0</v>
      </c>
      <c r="E242">
        <v>0</v>
      </c>
      <c r="F242">
        <v>0</v>
      </c>
      <c r="G242">
        <v>10</v>
      </c>
      <c r="H242">
        <v>39</v>
      </c>
      <c r="I242">
        <v>0</v>
      </c>
      <c r="J242">
        <v>0</v>
      </c>
      <c r="K242">
        <v>0</v>
      </c>
      <c r="M242" t="str">
        <f>IFERROR(CHAR(HEX2DEC(Table2[[#This Row],[D1]])),"…")</f>
        <v>…</v>
      </c>
      <c r="N242" t="str">
        <f>IFERROR(CHAR(HEX2DEC(Table1[[#This Row],[D2]])),"…")</f>
        <v>…</v>
      </c>
      <c r="O242" t="str">
        <f>IFERROR(CHAR(HEX2DEC(Table1[[#This Row],[D3]])),"…")</f>
        <v>_x0008_</v>
      </c>
      <c r="P242" t="str">
        <f>IFERROR(CHAR(HEX2DEC(Table1[[#This Row],[D4]])),"…")</f>
        <v>…</v>
      </c>
      <c r="Q242" t="str">
        <f>IFERROR(CHAR(HEX2DEC(Table1[[#This Row],[D5]])),"…")</f>
        <v>3</v>
      </c>
      <c r="R242" t="str">
        <f>IFERROR(CHAR(HEX2DEC(Table1[[#This Row],[D6]])),"…")</f>
        <v>…</v>
      </c>
      <c r="S242" t="str">
        <f>IFERROR(CHAR(HEX2DEC(Table1[[#This Row],[D7]])),"…")</f>
        <v>…</v>
      </c>
      <c r="T242" t="str">
        <f>IFERROR(CHAR(HEX2DEC(Table1[[#This Row],[D8]])),"…")</f>
        <v>…</v>
      </c>
    </row>
    <row r="243" spans="1:20" x14ac:dyDescent="0.25">
      <c r="A243">
        <v>3.11</v>
      </c>
      <c r="B243">
        <v>401</v>
      </c>
      <c r="C243">
        <v>8</v>
      </c>
      <c r="D243" t="s">
        <v>28</v>
      </c>
      <c r="E243" t="s">
        <v>23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 t="str">
        <f>IFERROR(CHAR(HEX2DEC(Table2[[#This Row],[D1]])),"…")</f>
        <v>š</v>
      </c>
      <c r="N243" t="str">
        <f>IFERROR(CHAR(HEX2DEC(Table1[[#This Row],[D2]])),"…")</f>
        <v>Ï</v>
      </c>
      <c r="O243" t="str">
        <f>IFERROR(CHAR(HEX2DEC(Table1[[#This Row],[D3]])),"…")</f>
        <v>…</v>
      </c>
      <c r="P243" t="str">
        <f>IFERROR(CHAR(HEX2DEC(Table1[[#This Row],[D4]])),"…")</f>
        <v>…</v>
      </c>
      <c r="Q243" t="str">
        <f>IFERROR(CHAR(HEX2DEC(Table1[[#This Row],[D5]])),"…")</f>
        <v>…</v>
      </c>
      <c r="R243" t="str">
        <f>IFERROR(CHAR(HEX2DEC(Table1[[#This Row],[D6]])),"…")</f>
        <v>…</v>
      </c>
      <c r="S243" t="str">
        <f>IFERROR(CHAR(HEX2DEC(Table1[[#This Row],[D7]])),"…")</f>
        <v>…</v>
      </c>
      <c r="T243" t="str">
        <f>IFERROR(CHAR(HEX2DEC(Table1[[#This Row],[D8]])),"…")</f>
        <v>…</v>
      </c>
    </row>
    <row r="244" spans="1:20" x14ac:dyDescent="0.25">
      <c r="A244">
        <v>3.1629999999999998</v>
      </c>
      <c r="B244">
        <v>400</v>
      </c>
      <c r="C244">
        <v>8</v>
      </c>
      <c r="D244">
        <v>0</v>
      </c>
      <c r="E244">
        <v>0</v>
      </c>
      <c r="F244">
        <v>0</v>
      </c>
      <c r="G244">
        <v>10</v>
      </c>
      <c r="H244">
        <v>39</v>
      </c>
      <c r="I244">
        <v>0</v>
      </c>
      <c r="J244">
        <v>0</v>
      </c>
      <c r="K244">
        <v>0</v>
      </c>
      <c r="M244" t="str">
        <f>IFERROR(CHAR(HEX2DEC(Table2[[#This Row],[D1]])),"…")</f>
        <v>…</v>
      </c>
      <c r="N244" t="str">
        <f>IFERROR(CHAR(HEX2DEC(Table1[[#This Row],[D2]])),"…")</f>
        <v>…</v>
      </c>
      <c r="O244" t="str">
        <f>IFERROR(CHAR(HEX2DEC(Table1[[#This Row],[D3]])),"…")</f>
        <v>_x0008_</v>
      </c>
      <c r="P244" t="str">
        <f>IFERROR(CHAR(HEX2DEC(Table1[[#This Row],[D4]])),"…")</f>
        <v>…</v>
      </c>
      <c r="Q244" t="str">
        <f>IFERROR(CHAR(HEX2DEC(Table1[[#This Row],[D5]])),"…")</f>
        <v>3</v>
      </c>
      <c r="R244" t="str">
        <f>IFERROR(CHAR(HEX2DEC(Table1[[#This Row],[D6]])),"…")</f>
        <v>…</v>
      </c>
      <c r="S244" t="str">
        <f>IFERROR(CHAR(HEX2DEC(Table1[[#This Row],[D7]])),"…")</f>
        <v>…</v>
      </c>
      <c r="T244" t="str">
        <f>IFERROR(CHAR(HEX2DEC(Table1[[#This Row],[D8]])),"…")</f>
        <v>…</v>
      </c>
    </row>
    <row r="245" spans="1:20" x14ac:dyDescent="0.25">
      <c r="A245">
        <v>3.2160000000000002</v>
      </c>
      <c r="B245">
        <v>401</v>
      </c>
      <c r="C245">
        <v>8</v>
      </c>
      <c r="D245" t="s">
        <v>28</v>
      </c>
      <c r="E245" t="s">
        <v>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M245" t="str">
        <f>IFERROR(CHAR(HEX2DEC(Table2[[#This Row],[D1]])),"…")</f>
        <v>š</v>
      </c>
      <c r="N245" t="str">
        <f>IFERROR(CHAR(HEX2DEC(Table1[[#This Row],[D2]])),"…")</f>
        <v>Ï</v>
      </c>
      <c r="O245" t="str">
        <f>IFERROR(CHAR(HEX2DEC(Table1[[#This Row],[D3]])),"…")</f>
        <v>…</v>
      </c>
      <c r="P245" t="str">
        <f>IFERROR(CHAR(HEX2DEC(Table1[[#This Row],[D4]])),"…")</f>
        <v>…</v>
      </c>
      <c r="Q245" t="str">
        <f>IFERROR(CHAR(HEX2DEC(Table1[[#This Row],[D5]])),"…")</f>
        <v>…</v>
      </c>
      <c r="R245" t="str">
        <f>IFERROR(CHAR(HEX2DEC(Table1[[#This Row],[D6]])),"…")</f>
        <v>…</v>
      </c>
      <c r="S245" t="str">
        <f>IFERROR(CHAR(HEX2DEC(Table1[[#This Row],[D7]])),"…")</f>
        <v>…</v>
      </c>
      <c r="T245" t="str">
        <f>IFERROR(CHAR(HEX2DEC(Table1[[#This Row],[D8]])),"…")</f>
        <v>…</v>
      </c>
    </row>
    <row r="246" spans="1:20" x14ac:dyDescent="0.25">
      <c r="A246">
        <v>3.27</v>
      </c>
      <c r="B246">
        <v>400</v>
      </c>
      <c r="C246">
        <v>8</v>
      </c>
      <c r="D246">
        <v>0</v>
      </c>
      <c r="E246">
        <v>0</v>
      </c>
      <c r="F246">
        <v>0</v>
      </c>
      <c r="G246">
        <v>10</v>
      </c>
      <c r="H246">
        <v>39</v>
      </c>
      <c r="I246">
        <v>0</v>
      </c>
      <c r="J246">
        <v>0</v>
      </c>
      <c r="K246">
        <v>0</v>
      </c>
      <c r="M246" t="str">
        <f>IFERROR(CHAR(HEX2DEC(Table2[[#This Row],[D1]])),"…")</f>
        <v>…</v>
      </c>
      <c r="N246" t="str">
        <f>IFERROR(CHAR(HEX2DEC(Table1[[#This Row],[D2]])),"…")</f>
        <v>…</v>
      </c>
      <c r="O246" t="str">
        <f>IFERROR(CHAR(HEX2DEC(Table1[[#This Row],[D3]])),"…")</f>
        <v>_x0008_</v>
      </c>
      <c r="P246" t="str">
        <f>IFERROR(CHAR(HEX2DEC(Table1[[#This Row],[D4]])),"…")</f>
        <v>…</v>
      </c>
      <c r="Q246" t="str">
        <f>IFERROR(CHAR(HEX2DEC(Table1[[#This Row],[D5]])),"…")</f>
        <v>3</v>
      </c>
      <c r="R246" t="str">
        <f>IFERROR(CHAR(HEX2DEC(Table1[[#This Row],[D6]])),"…")</f>
        <v>…</v>
      </c>
      <c r="S246" t="str">
        <f>IFERROR(CHAR(HEX2DEC(Table1[[#This Row],[D7]])),"…")</f>
        <v>…</v>
      </c>
      <c r="T246" t="str">
        <f>IFERROR(CHAR(HEX2DEC(Table1[[#This Row],[D8]])),"…")</f>
        <v>…</v>
      </c>
    </row>
    <row r="247" spans="1:20" x14ac:dyDescent="0.25">
      <c r="A247">
        <v>3.323</v>
      </c>
      <c r="B247">
        <v>401</v>
      </c>
      <c r="C247">
        <v>8</v>
      </c>
      <c r="D247" t="s">
        <v>28</v>
      </c>
      <c r="E247" t="s">
        <v>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M247" t="str">
        <f>IFERROR(CHAR(HEX2DEC(Table2[[#This Row],[D1]])),"…")</f>
        <v>š</v>
      </c>
      <c r="N247" t="str">
        <f>IFERROR(CHAR(HEX2DEC(Table1[[#This Row],[D2]])),"…")</f>
        <v>Ï</v>
      </c>
      <c r="O247" t="str">
        <f>IFERROR(CHAR(HEX2DEC(Table1[[#This Row],[D3]])),"…")</f>
        <v>…</v>
      </c>
      <c r="P247" t="str">
        <f>IFERROR(CHAR(HEX2DEC(Table1[[#This Row],[D4]])),"…")</f>
        <v>…</v>
      </c>
      <c r="Q247" t="str">
        <f>IFERROR(CHAR(HEX2DEC(Table1[[#This Row],[D5]])),"…")</f>
        <v>…</v>
      </c>
      <c r="R247" t="str">
        <f>IFERROR(CHAR(HEX2DEC(Table1[[#This Row],[D6]])),"…")</f>
        <v>…</v>
      </c>
      <c r="S247" t="str">
        <f>IFERROR(CHAR(HEX2DEC(Table1[[#This Row],[D7]])),"…")</f>
        <v>…</v>
      </c>
      <c r="T247" t="str">
        <f>IFERROR(CHAR(HEX2DEC(Table1[[#This Row],[D8]])),"…")</f>
        <v>…</v>
      </c>
    </row>
    <row r="248" spans="1:20" x14ac:dyDescent="0.25">
      <c r="A248">
        <v>3.3759999999999999</v>
      </c>
      <c r="B248">
        <v>400</v>
      </c>
      <c r="C248">
        <v>8</v>
      </c>
      <c r="D248">
        <v>0</v>
      </c>
      <c r="E248">
        <v>0</v>
      </c>
      <c r="F248">
        <v>0</v>
      </c>
      <c r="G248">
        <v>10</v>
      </c>
      <c r="H248">
        <v>39</v>
      </c>
      <c r="I248">
        <v>0</v>
      </c>
      <c r="J248">
        <v>0</v>
      </c>
      <c r="K248">
        <v>0</v>
      </c>
      <c r="M248" t="str">
        <f>IFERROR(CHAR(HEX2DEC(Table2[[#This Row],[D1]])),"…")</f>
        <v>…</v>
      </c>
      <c r="N248" t="str">
        <f>IFERROR(CHAR(HEX2DEC(Table1[[#This Row],[D2]])),"…")</f>
        <v>…</v>
      </c>
      <c r="O248" t="str">
        <f>IFERROR(CHAR(HEX2DEC(Table1[[#This Row],[D3]])),"…")</f>
        <v>_x0008_</v>
      </c>
      <c r="P248" t="str">
        <f>IFERROR(CHAR(HEX2DEC(Table1[[#This Row],[D4]])),"…")</f>
        <v>…</v>
      </c>
      <c r="Q248" t="str">
        <f>IFERROR(CHAR(HEX2DEC(Table1[[#This Row],[D5]])),"…")</f>
        <v>3</v>
      </c>
      <c r="R248" t="str">
        <f>IFERROR(CHAR(HEX2DEC(Table1[[#This Row],[D6]])),"…")</f>
        <v>…</v>
      </c>
      <c r="S248" t="str">
        <f>IFERROR(CHAR(HEX2DEC(Table1[[#This Row],[D7]])),"…")</f>
        <v>…</v>
      </c>
      <c r="T248" t="str">
        <f>IFERROR(CHAR(HEX2DEC(Table1[[#This Row],[D8]])),"…")</f>
        <v>…</v>
      </c>
    </row>
    <row r="249" spans="1:20" x14ac:dyDescent="0.25">
      <c r="A249">
        <v>3.4289999999999998</v>
      </c>
      <c r="B249">
        <v>401</v>
      </c>
      <c r="C249">
        <v>8</v>
      </c>
      <c r="D249" t="s">
        <v>28</v>
      </c>
      <c r="E249" t="s">
        <v>23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 t="str">
        <f>IFERROR(CHAR(HEX2DEC(Table2[[#This Row],[D1]])),"…")</f>
        <v>š</v>
      </c>
      <c r="N249" t="str">
        <f>IFERROR(CHAR(HEX2DEC(Table1[[#This Row],[D2]])),"…")</f>
        <v>Ï</v>
      </c>
      <c r="O249" t="str">
        <f>IFERROR(CHAR(HEX2DEC(Table1[[#This Row],[D3]])),"…")</f>
        <v>…</v>
      </c>
      <c r="P249" t="str">
        <f>IFERROR(CHAR(HEX2DEC(Table1[[#This Row],[D4]])),"…")</f>
        <v>…</v>
      </c>
      <c r="Q249" t="str">
        <f>IFERROR(CHAR(HEX2DEC(Table1[[#This Row],[D5]])),"…")</f>
        <v>…</v>
      </c>
      <c r="R249" t="str">
        <f>IFERROR(CHAR(HEX2DEC(Table1[[#This Row],[D6]])),"…")</f>
        <v>…</v>
      </c>
      <c r="S249" t="str">
        <f>IFERROR(CHAR(HEX2DEC(Table1[[#This Row],[D7]])),"…")</f>
        <v>…</v>
      </c>
      <c r="T249" t="str">
        <f>IFERROR(CHAR(HEX2DEC(Table1[[#This Row],[D8]])),"…")</f>
        <v>…</v>
      </c>
    </row>
    <row r="250" spans="1:20" x14ac:dyDescent="0.25">
      <c r="A250">
        <v>3.4830000000000001</v>
      </c>
      <c r="B250">
        <v>400</v>
      </c>
      <c r="C250">
        <v>8</v>
      </c>
      <c r="D250">
        <v>0</v>
      </c>
      <c r="E250">
        <v>0</v>
      </c>
      <c r="F250">
        <v>0</v>
      </c>
      <c r="G250">
        <v>10</v>
      </c>
      <c r="H250">
        <v>39</v>
      </c>
      <c r="I250">
        <v>0</v>
      </c>
      <c r="J250">
        <v>0</v>
      </c>
      <c r="K250">
        <v>0</v>
      </c>
      <c r="M250" t="str">
        <f>IFERROR(CHAR(HEX2DEC(Table2[[#This Row],[D1]])),"…")</f>
        <v>…</v>
      </c>
      <c r="N250" t="str">
        <f>IFERROR(CHAR(HEX2DEC(Table1[[#This Row],[D2]])),"…")</f>
        <v>…</v>
      </c>
      <c r="O250" t="str">
        <f>IFERROR(CHAR(HEX2DEC(Table1[[#This Row],[D3]])),"…")</f>
        <v>_x0008_</v>
      </c>
      <c r="P250" t="str">
        <f>IFERROR(CHAR(HEX2DEC(Table1[[#This Row],[D4]])),"…")</f>
        <v>…</v>
      </c>
      <c r="Q250" t="str">
        <f>IFERROR(CHAR(HEX2DEC(Table1[[#This Row],[D5]])),"…")</f>
        <v>3</v>
      </c>
      <c r="R250" t="str">
        <f>IFERROR(CHAR(HEX2DEC(Table1[[#This Row],[D6]])),"…")</f>
        <v>…</v>
      </c>
      <c r="S250" t="str">
        <f>IFERROR(CHAR(HEX2DEC(Table1[[#This Row],[D7]])),"…")</f>
        <v>…</v>
      </c>
      <c r="T250" t="str">
        <f>IFERROR(CHAR(HEX2DEC(Table1[[#This Row],[D8]])),"…")</f>
        <v>…</v>
      </c>
    </row>
    <row r="251" spans="1:20" x14ac:dyDescent="0.25">
      <c r="A251">
        <v>3.5350000000000001</v>
      </c>
      <c r="B251">
        <v>401</v>
      </c>
      <c r="C251">
        <v>8</v>
      </c>
      <c r="D251" t="s">
        <v>28</v>
      </c>
      <c r="E251" t="s">
        <v>23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 t="str">
        <f>IFERROR(CHAR(HEX2DEC(Table2[[#This Row],[D1]])),"…")</f>
        <v>š</v>
      </c>
      <c r="N251" t="str">
        <f>IFERROR(CHAR(HEX2DEC(Table1[[#This Row],[D2]])),"…")</f>
        <v>Ï</v>
      </c>
      <c r="O251" t="str">
        <f>IFERROR(CHAR(HEX2DEC(Table1[[#This Row],[D3]])),"…")</f>
        <v>…</v>
      </c>
      <c r="P251" t="str">
        <f>IFERROR(CHAR(HEX2DEC(Table1[[#This Row],[D4]])),"…")</f>
        <v>…</v>
      </c>
      <c r="Q251" t="str">
        <f>IFERROR(CHAR(HEX2DEC(Table1[[#This Row],[D5]])),"…")</f>
        <v>…</v>
      </c>
      <c r="R251" t="str">
        <f>IFERROR(CHAR(HEX2DEC(Table1[[#This Row],[D6]])),"…")</f>
        <v>…</v>
      </c>
      <c r="S251" t="str">
        <f>IFERROR(CHAR(HEX2DEC(Table1[[#This Row],[D7]])),"…")</f>
        <v>…</v>
      </c>
      <c r="T251" t="str">
        <f>IFERROR(CHAR(HEX2DEC(Table1[[#This Row],[D8]])),"…")</f>
        <v>…</v>
      </c>
    </row>
    <row r="252" spans="1:20" x14ac:dyDescent="0.25">
      <c r="A252">
        <v>3.5880000000000001</v>
      </c>
      <c r="B252">
        <v>400</v>
      </c>
      <c r="C252">
        <v>8</v>
      </c>
      <c r="D252">
        <v>0</v>
      </c>
      <c r="E252">
        <v>0</v>
      </c>
      <c r="F252">
        <v>0</v>
      </c>
      <c r="G252">
        <v>10</v>
      </c>
      <c r="H252">
        <v>39</v>
      </c>
      <c r="I252">
        <v>0</v>
      </c>
      <c r="J252">
        <v>0</v>
      </c>
      <c r="K252">
        <v>0</v>
      </c>
      <c r="M252" t="str">
        <f>IFERROR(CHAR(HEX2DEC(Table2[[#This Row],[D1]])),"…")</f>
        <v>…</v>
      </c>
      <c r="N252" t="str">
        <f>IFERROR(CHAR(HEX2DEC(Table1[[#This Row],[D2]])),"…")</f>
        <v>…</v>
      </c>
      <c r="O252" t="str">
        <f>IFERROR(CHAR(HEX2DEC(Table1[[#This Row],[D3]])),"…")</f>
        <v>_x0008_</v>
      </c>
      <c r="P252" t="str">
        <f>IFERROR(CHAR(HEX2DEC(Table1[[#This Row],[D4]])),"…")</f>
        <v>…</v>
      </c>
      <c r="Q252" t="str">
        <f>IFERROR(CHAR(HEX2DEC(Table1[[#This Row],[D5]])),"…")</f>
        <v>3</v>
      </c>
      <c r="R252" t="str">
        <f>IFERROR(CHAR(HEX2DEC(Table1[[#This Row],[D6]])),"…")</f>
        <v>…</v>
      </c>
      <c r="S252" t="str">
        <f>IFERROR(CHAR(HEX2DEC(Table1[[#This Row],[D7]])),"…")</f>
        <v>…</v>
      </c>
      <c r="T252" t="str">
        <f>IFERROR(CHAR(HEX2DEC(Table1[[#This Row],[D8]])),"…")</f>
        <v>…</v>
      </c>
    </row>
    <row r="253" spans="1:20" x14ac:dyDescent="0.25">
      <c r="A253">
        <v>3.641</v>
      </c>
      <c r="B253">
        <v>401</v>
      </c>
      <c r="C253">
        <v>8</v>
      </c>
      <c r="D253" t="s">
        <v>28</v>
      </c>
      <c r="E253" t="s">
        <v>23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M253" t="str">
        <f>IFERROR(CHAR(HEX2DEC(Table2[[#This Row],[D1]])),"…")</f>
        <v>š</v>
      </c>
      <c r="N253" t="str">
        <f>IFERROR(CHAR(HEX2DEC(Table1[[#This Row],[D2]])),"…")</f>
        <v>Ï</v>
      </c>
      <c r="O253" t="str">
        <f>IFERROR(CHAR(HEX2DEC(Table1[[#This Row],[D3]])),"…")</f>
        <v>…</v>
      </c>
      <c r="P253" t="str">
        <f>IFERROR(CHAR(HEX2DEC(Table1[[#This Row],[D4]])),"…")</f>
        <v>…</v>
      </c>
      <c r="Q253" t="str">
        <f>IFERROR(CHAR(HEX2DEC(Table1[[#This Row],[D5]])),"…")</f>
        <v>…</v>
      </c>
      <c r="R253" t="str">
        <f>IFERROR(CHAR(HEX2DEC(Table1[[#This Row],[D6]])),"…")</f>
        <v>…</v>
      </c>
      <c r="S253" t="str">
        <f>IFERROR(CHAR(HEX2DEC(Table1[[#This Row],[D7]])),"…")</f>
        <v>…</v>
      </c>
      <c r="T253" t="str">
        <f>IFERROR(CHAR(HEX2DEC(Table1[[#This Row],[D8]])),"…")</f>
        <v>…</v>
      </c>
    </row>
    <row r="254" spans="1:20" x14ac:dyDescent="0.25">
      <c r="A254">
        <v>3.6949999999999998</v>
      </c>
      <c r="B254">
        <v>400</v>
      </c>
      <c r="C254">
        <v>8</v>
      </c>
      <c r="D254">
        <v>0</v>
      </c>
      <c r="E254">
        <v>0</v>
      </c>
      <c r="F254">
        <v>0</v>
      </c>
      <c r="G254">
        <v>10</v>
      </c>
      <c r="H254">
        <v>39</v>
      </c>
      <c r="I254">
        <v>0</v>
      </c>
      <c r="J254">
        <v>0</v>
      </c>
      <c r="K254">
        <v>0</v>
      </c>
      <c r="M254" t="str">
        <f>IFERROR(CHAR(HEX2DEC(Table2[[#This Row],[D1]])),"…")</f>
        <v>…</v>
      </c>
      <c r="N254" t="str">
        <f>IFERROR(CHAR(HEX2DEC(Table1[[#This Row],[D2]])),"…")</f>
        <v>…</v>
      </c>
      <c r="O254" t="str">
        <f>IFERROR(CHAR(HEX2DEC(Table1[[#This Row],[D3]])),"…")</f>
        <v>_x0008_</v>
      </c>
      <c r="P254" t="str">
        <f>IFERROR(CHAR(HEX2DEC(Table1[[#This Row],[D4]])),"…")</f>
        <v>…</v>
      </c>
      <c r="Q254" t="str">
        <f>IFERROR(CHAR(HEX2DEC(Table1[[#This Row],[D5]])),"…")</f>
        <v>3</v>
      </c>
      <c r="R254" t="str">
        <f>IFERROR(CHAR(HEX2DEC(Table1[[#This Row],[D6]])),"…")</f>
        <v>…</v>
      </c>
      <c r="S254" t="str">
        <f>IFERROR(CHAR(HEX2DEC(Table1[[#This Row],[D7]])),"…")</f>
        <v>…</v>
      </c>
      <c r="T254" t="str">
        <f>IFERROR(CHAR(HEX2DEC(Table1[[#This Row],[D8]])),"…")</f>
        <v>…</v>
      </c>
    </row>
    <row r="255" spans="1:20" x14ac:dyDescent="0.25">
      <c r="A255">
        <v>3.7480000000000002</v>
      </c>
      <c r="B255">
        <v>401</v>
      </c>
      <c r="C255">
        <v>8</v>
      </c>
      <c r="D255" t="s">
        <v>28</v>
      </c>
      <c r="E255" t="s">
        <v>23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M255" t="str">
        <f>IFERROR(CHAR(HEX2DEC(Table2[[#This Row],[D1]])),"…")</f>
        <v>š</v>
      </c>
      <c r="N255" t="str">
        <f>IFERROR(CHAR(HEX2DEC(Table1[[#This Row],[D2]])),"…")</f>
        <v>Ï</v>
      </c>
      <c r="O255" t="str">
        <f>IFERROR(CHAR(HEX2DEC(Table1[[#This Row],[D3]])),"…")</f>
        <v>…</v>
      </c>
      <c r="P255" t="str">
        <f>IFERROR(CHAR(HEX2DEC(Table1[[#This Row],[D4]])),"…")</f>
        <v>…</v>
      </c>
      <c r="Q255" t="str">
        <f>IFERROR(CHAR(HEX2DEC(Table1[[#This Row],[D5]])),"…")</f>
        <v>…</v>
      </c>
      <c r="R255" t="str">
        <f>IFERROR(CHAR(HEX2DEC(Table1[[#This Row],[D6]])),"…")</f>
        <v>…</v>
      </c>
      <c r="S255" t="str">
        <f>IFERROR(CHAR(HEX2DEC(Table1[[#This Row],[D7]])),"…")</f>
        <v>…</v>
      </c>
      <c r="T255" t="str">
        <f>IFERROR(CHAR(HEX2DEC(Table1[[#This Row],[D8]])),"…")</f>
        <v>…</v>
      </c>
    </row>
    <row r="256" spans="1:20" x14ac:dyDescent="0.25">
      <c r="A256">
        <v>3.8010000000000002</v>
      </c>
      <c r="B256">
        <v>400</v>
      </c>
      <c r="C256">
        <v>8</v>
      </c>
      <c r="D256">
        <v>0</v>
      </c>
      <c r="E256">
        <v>0</v>
      </c>
      <c r="F256">
        <v>0</v>
      </c>
      <c r="G256">
        <v>10</v>
      </c>
      <c r="H256">
        <v>39</v>
      </c>
      <c r="I256">
        <v>0</v>
      </c>
      <c r="J256">
        <v>0</v>
      </c>
      <c r="K256">
        <v>0</v>
      </c>
      <c r="M256" t="str">
        <f>IFERROR(CHAR(HEX2DEC(Table2[[#This Row],[D1]])),"…")</f>
        <v>…</v>
      </c>
      <c r="N256" t="str">
        <f>IFERROR(CHAR(HEX2DEC(Table1[[#This Row],[D2]])),"…")</f>
        <v>…</v>
      </c>
      <c r="O256" t="str">
        <f>IFERROR(CHAR(HEX2DEC(Table1[[#This Row],[D3]])),"…")</f>
        <v>_x0008_</v>
      </c>
      <c r="P256" t="str">
        <f>IFERROR(CHAR(HEX2DEC(Table1[[#This Row],[D4]])),"…")</f>
        <v>…</v>
      </c>
      <c r="Q256" t="str">
        <f>IFERROR(CHAR(HEX2DEC(Table1[[#This Row],[D5]])),"…")</f>
        <v>3</v>
      </c>
      <c r="R256" t="str">
        <f>IFERROR(CHAR(HEX2DEC(Table1[[#This Row],[D6]])),"…")</f>
        <v>…</v>
      </c>
      <c r="S256" t="str">
        <f>IFERROR(CHAR(HEX2DEC(Table1[[#This Row],[D7]])),"…")</f>
        <v>…</v>
      </c>
      <c r="T256" t="str">
        <f>IFERROR(CHAR(HEX2DEC(Table1[[#This Row],[D8]])),"…")</f>
        <v>…</v>
      </c>
    </row>
    <row r="257" spans="1:20" x14ac:dyDescent="0.25">
      <c r="A257">
        <v>3.8530000000000002</v>
      </c>
      <c r="B257">
        <v>401</v>
      </c>
      <c r="C257">
        <v>8</v>
      </c>
      <c r="D257" t="s">
        <v>28</v>
      </c>
      <c r="E257" t="s">
        <v>23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M257" t="str">
        <f>IFERROR(CHAR(HEX2DEC(Table2[[#This Row],[D1]])),"…")</f>
        <v>š</v>
      </c>
      <c r="N257" t="str">
        <f>IFERROR(CHAR(HEX2DEC(Table1[[#This Row],[D2]])),"…")</f>
        <v>Ï</v>
      </c>
      <c r="O257" t="str">
        <f>IFERROR(CHAR(HEX2DEC(Table1[[#This Row],[D3]])),"…")</f>
        <v>…</v>
      </c>
      <c r="P257" t="str">
        <f>IFERROR(CHAR(HEX2DEC(Table1[[#This Row],[D4]])),"…")</f>
        <v>…</v>
      </c>
      <c r="Q257" t="str">
        <f>IFERROR(CHAR(HEX2DEC(Table1[[#This Row],[D5]])),"…")</f>
        <v>…</v>
      </c>
      <c r="R257" t="str">
        <f>IFERROR(CHAR(HEX2DEC(Table1[[#This Row],[D6]])),"…")</f>
        <v>…</v>
      </c>
      <c r="S257" t="str">
        <f>IFERROR(CHAR(HEX2DEC(Table1[[#This Row],[D7]])),"…")</f>
        <v>…</v>
      </c>
      <c r="T257" t="str">
        <f>IFERROR(CHAR(HEX2DEC(Table1[[#This Row],[D8]])),"…")</f>
        <v>…</v>
      </c>
    </row>
    <row r="258" spans="1:20" x14ac:dyDescent="0.25">
      <c r="A258">
        <v>3.907</v>
      </c>
      <c r="B258">
        <v>400</v>
      </c>
      <c r="C258">
        <v>8</v>
      </c>
      <c r="D258">
        <v>0</v>
      </c>
      <c r="E258">
        <v>0</v>
      </c>
      <c r="F258">
        <v>0</v>
      </c>
      <c r="G258">
        <v>10</v>
      </c>
      <c r="H258">
        <v>39</v>
      </c>
      <c r="I258">
        <v>0</v>
      </c>
      <c r="J258">
        <v>0</v>
      </c>
      <c r="K258">
        <v>0</v>
      </c>
      <c r="M258" t="str">
        <f>IFERROR(CHAR(HEX2DEC(Table2[[#This Row],[D1]])),"…")</f>
        <v>…</v>
      </c>
      <c r="N258" t="str">
        <f>IFERROR(CHAR(HEX2DEC(Table1[[#This Row],[D2]])),"…")</f>
        <v>…</v>
      </c>
      <c r="O258" t="str">
        <f>IFERROR(CHAR(HEX2DEC(Table1[[#This Row],[D3]])),"…")</f>
        <v>_x0008_</v>
      </c>
      <c r="P258" t="str">
        <f>IFERROR(CHAR(HEX2DEC(Table1[[#This Row],[D4]])),"…")</f>
        <v>…</v>
      </c>
      <c r="Q258" t="str">
        <f>IFERROR(CHAR(HEX2DEC(Table1[[#This Row],[D5]])),"…")</f>
        <v>3</v>
      </c>
      <c r="R258" t="str">
        <f>IFERROR(CHAR(HEX2DEC(Table1[[#This Row],[D6]])),"…")</f>
        <v>…</v>
      </c>
      <c r="S258" t="str">
        <f>IFERROR(CHAR(HEX2DEC(Table1[[#This Row],[D7]])),"…")</f>
        <v>…</v>
      </c>
      <c r="T258" t="str">
        <f>IFERROR(CHAR(HEX2DEC(Table1[[#This Row],[D8]])),"…")</f>
        <v>…</v>
      </c>
    </row>
    <row r="259" spans="1:20" x14ac:dyDescent="0.25">
      <c r="A259">
        <v>3.96</v>
      </c>
      <c r="B259">
        <v>401</v>
      </c>
      <c r="C259">
        <v>8</v>
      </c>
      <c r="D259" t="s">
        <v>28</v>
      </c>
      <c r="E259" t="s">
        <v>23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M259" t="str">
        <f>IFERROR(CHAR(HEX2DEC(Table2[[#This Row],[D1]])),"…")</f>
        <v>š</v>
      </c>
      <c r="N259" t="str">
        <f>IFERROR(CHAR(HEX2DEC(Table1[[#This Row],[D2]])),"…")</f>
        <v>Ï</v>
      </c>
      <c r="O259" t="str">
        <f>IFERROR(CHAR(HEX2DEC(Table1[[#This Row],[D3]])),"…")</f>
        <v>…</v>
      </c>
      <c r="P259" t="str">
        <f>IFERROR(CHAR(HEX2DEC(Table1[[#This Row],[D4]])),"…")</f>
        <v>…</v>
      </c>
      <c r="Q259" t="str">
        <f>IFERROR(CHAR(HEX2DEC(Table1[[#This Row],[D5]])),"…")</f>
        <v>…</v>
      </c>
      <c r="R259" t="str">
        <f>IFERROR(CHAR(HEX2DEC(Table1[[#This Row],[D6]])),"…")</f>
        <v>…</v>
      </c>
      <c r="S259" t="str">
        <f>IFERROR(CHAR(HEX2DEC(Table1[[#This Row],[D7]])),"…")</f>
        <v>…</v>
      </c>
      <c r="T259" t="str">
        <f>IFERROR(CHAR(HEX2DEC(Table1[[#This Row],[D8]])),"…")</f>
        <v>…</v>
      </c>
    </row>
    <row r="260" spans="1:20" x14ac:dyDescent="0.25">
      <c r="A260">
        <v>4.0129999999999999</v>
      </c>
      <c r="B260">
        <v>400</v>
      </c>
      <c r="C260">
        <v>8</v>
      </c>
      <c r="D260">
        <v>0</v>
      </c>
      <c r="E260">
        <v>0</v>
      </c>
      <c r="F260">
        <v>0</v>
      </c>
      <c r="G260">
        <v>10</v>
      </c>
      <c r="H260">
        <v>39</v>
      </c>
      <c r="I260">
        <v>0</v>
      </c>
      <c r="J260">
        <v>0</v>
      </c>
      <c r="K260">
        <v>0</v>
      </c>
      <c r="M260" t="str">
        <f>IFERROR(CHAR(HEX2DEC(Table2[[#This Row],[D1]])),"…")</f>
        <v>…</v>
      </c>
      <c r="N260" t="str">
        <f>IFERROR(CHAR(HEX2DEC(Table1[[#This Row],[D2]])),"…")</f>
        <v>…</v>
      </c>
      <c r="O260" t="str">
        <f>IFERROR(CHAR(HEX2DEC(Table1[[#This Row],[D3]])),"…")</f>
        <v>_x0008_</v>
      </c>
      <c r="P260" t="str">
        <f>IFERROR(CHAR(HEX2DEC(Table1[[#This Row],[D4]])),"…")</f>
        <v>…</v>
      </c>
      <c r="Q260" t="str">
        <f>IFERROR(CHAR(HEX2DEC(Table1[[#This Row],[D5]])),"…")</f>
        <v>3</v>
      </c>
      <c r="R260" t="str">
        <f>IFERROR(CHAR(HEX2DEC(Table1[[#This Row],[D6]])),"…")</f>
        <v>…</v>
      </c>
      <c r="S260" t="str">
        <f>IFERROR(CHAR(HEX2DEC(Table1[[#This Row],[D7]])),"…")</f>
        <v>…</v>
      </c>
      <c r="T260" t="str">
        <f>IFERROR(CHAR(HEX2DEC(Table1[[#This Row],[D8]])),"…")</f>
        <v>…</v>
      </c>
    </row>
    <row r="261" spans="1:20" x14ac:dyDescent="0.25">
      <c r="A261">
        <v>4.0659999999999998</v>
      </c>
      <c r="B261">
        <v>401</v>
      </c>
      <c r="C261">
        <v>8</v>
      </c>
      <c r="D261" t="s">
        <v>28</v>
      </c>
      <c r="E261" t="s">
        <v>23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 t="str">
        <f>IFERROR(CHAR(HEX2DEC(Table2[[#This Row],[D1]])),"…")</f>
        <v>š</v>
      </c>
      <c r="N261" t="str">
        <f>IFERROR(CHAR(HEX2DEC(Table1[[#This Row],[D2]])),"…")</f>
        <v>Ï</v>
      </c>
      <c r="O261" t="str">
        <f>IFERROR(CHAR(HEX2DEC(Table1[[#This Row],[D3]])),"…")</f>
        <v>…</v>
      </c>
      <c r="P261" t="str">
        <f>IFERROR(CHAR(HEX2DEC(Table1[[#This Row],[D4]])),"…")</f>
        <v>…</v>
      </c>
      <c r="Q261" t="str">
        <f>IFERROR(CHAR(HEX2DEC(Table1[[#This Row],[D5]])),"…")</f>
        <v>…</v>
      </c>
      <c r="R261" t="str">
        <f>IFERROR(CHAR(HEX2DEC(Table1[[#This Row],[D6]])),"…")</f>
        <v>…</v>
      </c>
      <c r="S261" t="str">
        <f>IFERROR(CHAR(HEX2DEC(Table1[[#This Row],[D7]])),"…")</f>
        <v>…</v>
      </c>
      <c r="T261" t="str">
        <f>IFERROR(CHAR(HEX2DEC(Table1[[#This Row],[D8]])),"…")</f>
        <v>…</v>
      </c>
    </row>
    <row r="262" spans="1:20" x14ac:dyDescent="0.25">
      <c r="A262">
        <v>4.0679999999999996</v>
      </c>
      <c r="B262">
        <v>466</v>
      </c>
      <c r="C262">
        <v>8</v>
      </c>
      <c r="D262">
        <v>30</v>
      </c>
      <c r="E262">
        <v>32</v>
      </c>
      <c r="F262">
        <v>30</v>
      </c>
      <c r="G262">
        <v>35</v>
      </c>
      <c r="H262">
        <v>56</v>
      </c>
      <c r="I262">
        <v>35</v>
      </c>
      <c r="J262">
        <v>30</v>
      </c>
      <c r="K262">
        <v>31</v>
      </c>
      <c r="M262" t="str">
        <f>IFERROR(CHAR(HEX2DEC(Table2[[#This Row],[D1]])),"…")</f>
        <v>0</v>
      </c>
      <c r="N262" t="str">
        <f>IFERROR(CHAR(HEX2DEC(Table1[[#This Row],[D2]])),"…")</f>
        <v>2</v>
      </c>
      <c r="O262" t="str">
        <f>IFERROR(CHAR(HEX2DEC(Table1[[#This Row],[D3]])),"…")</f>
        <v>0</v>
      </c>
      <c r="P262" t="str">
        <f>IFERROR(CHAR(HEX2DEC(Table1[[#This Row],[D4]])),"…")</f>
        <v>5</v>
      </c>
      <c r="Q262" t="str">
        <f>IFERROR(CHAR(HEX2DEC(Table1[[#This Row],[D5]])),"…")</f>
        <v>V</v>
      </c>
      <c r="R262" t="str">
        <f>IFERROR(CHAR(HEX2DEC(Table1[[#This Row],[D6]])),"…")</f>
        <v>5</v>
      </c>
      <c r="S262" t="str">
        <f>IFERROR(CHAR(HEX2DEC(Table1[[#This Row],[D7]])),"…")</f>
        <v>0</v>
      </c>
      <c r="T262" t="str">
        <f>IFERROR(CHAR(HEX2DEC(Table1[[#This Row],[D8]])),"…")</f>
        <v>1</v>
      </c>
    </row>
    <row r="263" spans="1:20" x14ac:dyDescent="0.25">
      <c r="A263">
        <v>4.0709999999999997</v>
      </c>
      <c r="B263">
        <v>402</v>
      </c>
      <c r="C263">
        <v>8</v>
      </c>
      <c r="D263">
        <v>64</v>
      </c>
      <c r="E263">
        <v>0</v>
      </c>
      <c r="F263">
        <v>0</v>
      </c>
      <c r="G263">
        <v>0</v>
      </c>
      <c r="H263">
        <v>13</v>
      </c>
      <c r="I263">
        <v>61</v>
      </c>
      <c r="J263">
        <v>10</v>
      </c>
      <c r="K263">
        <v>0</v>
      </c>
      <c r="M263" t="str">
        <f>IFERROR(CHAR(HEX2DEC(Table2[[#This Row],[D1]])),"…")</f>
        <v>d</v>
      </c>
      <c r="N263" t="str">
        <f>IFERROR(CHAR(HEX2DEC(Table1[[#This Row],[D2]])),"…")</f>
        <v>…</v>
      </c>
      <c r="O263" t="str">
        <f>IFERROR(CHAR(HEX2DEC(Table1[[#This Row],[D3]])),"…")</f>
        <v>…</v>
      </c>
      <c r="P263" t="str">
        <f>IFERROR(CHAR(HEX2DEC(Table1[[#This Row],[D4]])),"…")</f>
        <v>…</v>
      </c>
      <c r="Q263" t="str">
        <f>IFERROR(CHAR(HEX2DEC(Table1[[#This Row],[D5]])),"…")</f>
        <v>¢</v>
      </c>
      <c r="R263" t="str">
        <f>IFERROR(CHAR(HEX2DEC(Table1[[#This Row],[D6]])),"…")</f>
        <v>h</v>
      </c>
      <c r="S263" t="str">
        <f>IFERROR(CHAR(HEX2DEC(Table1[[#This Row],[D7]])),"…")</f>
        <v>_x000E_</v>
      </c>
      <c r="T263" t="str">
        <f>IFERROR(CHAR(HEX2DEC(Table1[[#This Row],[D8]])),"…")</f>
        <v>…</v>
      </c>
    </row>
    <row r="264" spans="1:20" x14ac:dyDescent="0.25">
      <c r="A264">
        <v>4.0750000000000002</v>
      </c>
      <c r="B264">
        <v>403</v>
      </c>
      <c r="C264">
        <v>8</v>
      </c>
      <c r="D264">
        <v>64</v>
      </c>
      <c r="E264">
        <v>0</v>
      </c>
      <c r="F264">
        <v>0</v>
      </c>
      <c r="G264">
        <v>0</v>
      </c>
      <c r="H264">
        <v>13</v>
      </c>
      <c r="I264">
        <v>61</v>
      </c>
      <c r="J264">
        <v>10</v>
      </c>
      <c r="K264">
        <v>0</v>
      </c>
      <c r="M264" t="str">
        <f>IFERROR(CHAR(HEX2DEC(Table2[[#This Row],[D1]])),"…")</f>
        <v>d</v>
      </c>
      <c r="N264" t="str">
        <f>IFERROR(CHAR(HEX2DEC(Table1[[#This Row],[D2]])),"…")</f>
        <v>…</v>
      </c>
      <c r="O264" t="str">
        <f>IFERROR(CHAR(HEX2DEC(Table1[[#This Row],[D3]])),"…")</f>
        <v>…</v>
      </c>
      <c r="P264" t="str">
        <f>IFERROR(CHAR(HEX2DEC(Table1[[#This Row],[D4]])),"…")</f>
        <v>…</v>
      </c>
      <c r="Q264" t="str">
        <f>IFERROR(CHAR(HEX2DEC(Table1[[#This Row],[D5]])),"…")</f>
        <v>ô</v>
      </c>
      <c r="R264" t="str">
        <f>IFERROR(CHAR(HEX2DEC(Table1[[#This Row],[D6]])),"…")</f>
        <v>_x001F_</v>
      </c>
      <c r="S264" t="str">
        <f>IFERROR(CHAR(HEX2DEC(Table1[[#This Row],[D7]])),"…")</f>
        <v>_x0010_</v>
      </c>
      <c r="T264" t="str">
        <f>IFERROR(CHAR(HEX2DEC(Table1[[#This Row],[D8]])),"…")</f>
        <v>…</v>
      </c>
    </row>
    <row r="265" spans="1:20" x14ac:dyDescent="0.25">
      <c r="A265">
        <v>4.077</v>
      </c>
      <c r="B265">
        <v>404</v>
      </c>
      <c r="C265">
        <v>8</v>
      </c>
      <c r="D265">
        <v>0</v>
      </c>
      <c r="E265">
        <v>5</v>
      </c>
      <c r="F265" t="s">
        <v>29</v>
      </c>
      <c r="G265">
        <v>0</v>
      </c>
      <c r="H265" t="s">
        <v>2</v>
      </c>
      <c r="I265" t="s">
        <v>2</v>
      </c>
      <c r="J265" t="s">
        <v>2</v>
      </c>
      <c r="K265" t="s">
        <v>2</v>
      </c>
      <c r="M265" t="str">
        <f>IFERROR(CHAR(HEX2DEC(Table2[[#This Row],[D1]])),"…")</f>
        <v>…</v>
      </c>
      <c r="N265" t="str">
        <f>IFERROR(CHAR(HEX2DEC(Table1[[#This Row],[D2]])),"…")</f>
        <v>f</v>
      </c>
      <c r="O265" t="str">
        <f>IFERROR(CHAR(HEX2DEC(Table1[[#This Row],[D3]])),"…")</f>
        <v>Æ</v>
      </c>
      <c r="P265" t="str">
        <f>IFERROR(CHAR(HEX2DEC(Table1[[#This Row],[D4]])),"…")</f>
        <v>…</v>
      </c>
      <c r="Q265" t="str">
        <f>IFERROR(CHAR(HEX2DEC(Table1[[#This Row],[D5]])),"…")</f>
        <v>ÿ</v>
      </c>
      <c r="R265" t="str">
        <f>IFERROR(CHAR(HEX2DEC(Table1[[#This Row],[D6]])),"…")</f>
        <v>ÿ</v>
      </c>
      <c r="S265" t="str">
        <f>IFERROR(CHAR(HEX2DEC(Table1[[#This Row],[D7]])),"…")</f>
        <v>ÿ</v>
      </c>
      <c r="T265" t="str">
        <f>IFERROR(CHAR(HEX2DEC(Table1[[#This Row],[D8]])),"…")</f>
        <v>ÿ</v>
      </c>
    </row>
    <row r="266" spans="1:20" x14ac:dyDescent="0.25">
      <c r="A266">
        <v>4.08</v>
      </c>
      <c r="B266">
        <v>410</v>
      </c>
      <c r="C266">
        <v>8</v>
      </c>
      <c r="D266">
        <v>53</v>
      </c>
      <c r="E266">
        <v>37</v>
      </c>
      <c r="F266">
        <v>33</v>
      </c>
      <c r="G266" t="s">
        <v>8</v>
      </c>
      <c r="H266">
        <v>32</v>
      </c>
      <c r="I266">
        <v>32</v>
      </c>
      <c r="J266">
        <v>30</v>
      </c>
      <c r="K266">
        <v>33</v>
      </c>
      <c r="M266" t="str">
        <f>IFERROR(CHAR(HEX2DEC(Table2[[#This Row],[D1]])),"…")</f>
        <v>S</v>
      </c>
      <c r="N266" t="str">
        <f>IFERROR(CHAR(HEX2DEC(Table1[[#This Row],[D2]])),"…")</f>
        <v>7</v>
      </c>
      <c r="O266" t="str">
        <f>IFERROR(CHAR(HEX2DEC(Table1[[#This Row],[D3]])),"…")</f>
        <v>3</v>
      </c>
      <c r="P266" t="str">
        <f>IFERROR(CHAR(HEX2DEC(Table1[[#This Row],[D4]])),"…")</f>
        <v>-</v>
      </c>
      <c r="Q266" t="str">
        <f>IFERROR(CHAR(HEX2DEC(Table1[[#This Row],[D5]])),"…")</f>
        <v>2</v>
      </c>
      <c r="R266" t="str">
        <f>IFERROR(CHAR(HEX2DEC(Table1[[#This Row],[D6]])),"…")</f>
        <v>2</v>
      </c>
      <c r="S266" t="str">
        <f>IFERROR(CHAR(HEX2DEC(Table1[[#This Row],[D7]])),"…")</f>
        <v>0</v>
      </c>
      <c r="T266" t="str">
        <f>IFERROR(CHAR(HEX2DEC(Table1[[#This Row],[D8]])),"…")</f>
        <v>3</v>
      </c>
    </row>
    <row r="267" spans="1:20" x14ac:dyDescent="0.25">
      <c r="A267">
        <v>4.0819999999999999</v>
      </c>
      <c r="B267">
        <v>411</v>
      </c>
      <c r="C267">
        <v>8</v>
      </c>
      <c r="D267">
        <v>30</v>
      </c>
      <c r="E267">
        <v>34</v>
      </c>
      <c r="F267">
        <v>30</v>
      </c>
      <c r="G267">
        <v>31</v>
      </c>
      <c r="H267">
        <v>32</v>
      </c>
      <c r="I267">
        <v>39</v>
      </c>
      <c r="J267">
        <v>52</v>
      </c>
      <c r="K267">
        <v>53</v>
      </c>
      <c r="M267" t="str">
        <f>IFERROR(CHAR(HEX2DEC(Table2[[#This Row],[D1]])),"…")</f>
        <v>0</v>
      </c>
      <c r="N267" t="str">
        <f>IFERROR(CHAR(HEX2DEC(Table1[[#This Row],[D2]])),"…")</f>
        <v>1</v>
      </c>
      <c r="O267" t="str">
        <f>IFERROR(CHAR(HEX2DEC(Table1[[#This Row],[D3]])),"…")</f>
        <v>4</v>
      </c>
      <c r="P267" t="str">
        <f>IFERROR(CHAR(HEX2DEC(Table1[[#This Row],[D4]])),"…")</f>
        <v>2</v>
      </c>
      <c r="Q267" t="str">
        <f>IFERROR(CHAR(HEX2DEC(Table1[[#This Row],[D5]])),"…")</f>
        <v>5</v>
      </c>
      <c r="R267" t="str">
        <f>IFERROR(CHAR(HEX2DEC(Table1[[#This Row],[D6]])),"…")</f>
        <v>8</v>
      </c>
      <c r="S267" t="str">
        <f>IFERROR(CHAR(HEX2DEC(Table1[[#This Row],[D7]])),"…")</f>
        <v>R</v>
      </c>
      <c r="T267" t="str">
        <f>IFERROR(CHAR(HEX2DEC(Table1[[#This Row],[D8]])),"…")</f>
        <v>S</v>
      </c>
    </row>
    <row r="268" spans="1:20" x14ac:dyDescent="0.25">
      <c r="A268">
        <v>4.085</v>
      </c>
      <c r="B268">
        <v>412</v>
      </c>
      <c r="C268">
        <v>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M268" t="str">
        <f>IFERROR(CHAR(HEX2DEC(Table2[[#This Row],[D1]])),"…")</f>
        <v>…</v>
      </c>
      <c r="N268" t="str">
        <f>IFERROR(CHAR(HEX2DEC(Table1[[#This Row],[D2]])),"…")</f>
        <v>…</v>
      </c>
      <c r="O268" t="str">
        <f>IFERROR(CHAR(HEX2DEC(Table1[[#This Row],[D3]])),"…")</f>
        <v>…</v>
      </c>
      <c r="P268" t="str">
        <f>IFERROR(CHAR(HEX2DEC(Table1[[#This Row],[D4]])),"…")</f>
        <v>…</v>
      </c>
      <c r="Q268" t="str">
        <f>IFERROR(CHAR(HEX2DEC(Table1[[#This Row],[D5]])),"…")</f>
        <v>…</v>
      </c>
      <c r="R268" t="str">
        <f>IFERROR(CHAR(HEX2DEC(Table1[[#This Row],[D6]])),"…")</f>
        <v>…</v>
      </c>
      <c r="S268" t="str">
        <f>IFERROR(CHAR(HEX2DEC(Table1[[#This Row],[D7]])),"…")</f>
        <v>…</v>
      </c>
      <c r="T268" t="str">
        <f>IFERROR(CHAR(HEX2DEC(Table1[[#This Row],[D8]])),"…")</f>
        <v>…</v>
      </c>
    </row>
    <row r="269" spans="1:20" x14ac:dyDescent="0.25">
      <c r="A269">
        <v>4.12</v>
      </c>
      <c r="B269">
        <v>400</v>
      </c>
      <c r="C269">
        <v>8</v>
      </c>
      <c r="D269">
        <v>0</v>
      </c>
      <c r="E269">
        <v>0</v>
      </c>
      <c r="F269">
        <v>0</v>
      </c>
      <c r="G269">
        <v>10</v>
      </c>
      <c r="H269">
        <v>39</v>
      </c>
      <c r="I269">
        <v>0</v>
      </c>
      <c r="J269">
        <v>0</v>
      </c>
      <c r="K269">
        <v>0</v>
      </c>
      <c r="M269" t="str">
        <f>IFERROR(CHAR(HEX2DEC(Table2[[#This Row],[D1]])),"…")</f>
        <v>…</v>
      </c>
      <c r="N269" t="str">
        <f>IFERROR(CHAR(HEX2DEC(Table1[[#This Row],[D2]])),"…")</f>
        <v>…</v>
      </c>
      <c r="O269" t="str">
        <f>IFERROR(CHAR(HEX2DEC(Table1[[#This Row],[D3]])),"…")</f>
        <v>_x0008_</v>
      </c>
      <c r="P269" t="str">
        <f>IFERROR(CHAR(HEX2DEC(Table1[[#This Row],[D4]])),"…")</f>
        <v>…</v>
      </c>
      <c r="Q269" t="str">
        <f>IFERROR(CHAR(HEX2DEC(Table1[[#This Row],[D5]])),"…")</f>
        <v>3</v>
      </c>
      <c r="R269" t="str">
        <f>IFERROR(CHAR(HEX2DEC(Table1[[#This Row],[D6]])),"…")</f>
        <v>…</v>
      </c>
      <c r="S269" t="str">
        <f>IFERROR(CHAR(HEX2DEC(Table1[[#This Row],[D7]])),"…")</f>
        <v>…</v>
      </c>
      <c r="T269" t="str">
        <f>IFERROR(CHAR(HEX2DEC(Table1[[#This Row],[D8]])),"…")</f>
        <v>…</v>
      </c>
    </row>
    <row r="270" spans="1:20" x14ac:dyDescent="0.25">
      <c r="A270">
        <v>4.1719999999999997</v>
      </c>
      <c r="B270">
        <v>401</v>
      </c>
      <c r="C270">
        <v>8</v>
      </c>
      <c r="D270" t="s">
        <v>28</v>
      </c>
      <c r="E270" t="s">
        <v>23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M270" t="str">
        <f>IFERROR(CHAR(HEX2DEC(Table2[[#This Row],[D1]])),"…")</f>
        <v>š</v>
      </c>
      <c r="N270" t="str">
        <f>IFERROR(CHAR(HEX2DEC(Table1[[#This Row],[D2]])),"…")</f>
        <v>Ï</v>
      </c>
      <c r="O270" t="str">
        <f>IFERROR(CHAR(HEX2DEC(Table1[[#This Row],[D3]])),"…")</f>
        <v>…</v>
      </c>
      <c r="P270" t="str">
        <f>IFERROR(CHAR(HEX2DEC(Table1[[#This Row],[D4]])),"…")</f>
        <v>…</v>
      </c>
      <c r="Q270" t="str">
        <f>IFERROR(CHAR(HEX2DEC(Table1[[#This Row],[D5]])),"…")</f>
        <v>…</v>
      </c>
      <c r="R270" t="str">
        <f>IFERROR(CHAR(HEX2DEC(Table1[[#This Row],[D6]])),"…")</f>
        <v>…</v>
      </c>
      <c r="S270" t="str">
        <f>IFERROR(CHAR(HEX2DEC(Table1[[#This Row],[D7]])),"…")</f>
        <v>…</v>
      </c>
      <c r="T270" t="str">
        <f>IFERROR(CHAR(HEX2DEC(Table1[[#This Row],[D8]])),"…")</f>
        <v>…</v>
      </c>
    </row>
    <row r="271" spans="1:20" x14ac:dyDescent="0.25">
      <c r="A271">
        <v>4.226</v>
      </c>
      <c r="B271">
        <v>400</v>
      </c>
      <c r="C271">
        <v>8</v>
      </c>
      <c r="D271">
        <v>0</v>
      </c>
      <c r="E271">
        <v>0</v>
      </c>
      <c r="F271">
        <v>0</v>
      </c>
      <c r="G271">
        <v>10</v>
      </c>
      <c r="H271">
        <v>39</v>
      </c>
      <c r="I271">
        <v>0</v>
      </c>
      <c r="J271">
        <v>0</v>
      </c>
      <c r="K271">
        <v>0</v>
      </c>
      <c r="M271" t="str">
        <f>IFERROR(CHAR(HEX2DEC(Table2[[#This Row],[D1]])),"…")</f>
        <v>…</v>
      </c>
      <c r="N271" t="str">
        <f>IFERROR(CHAR(HEX2DEC(Table1[[#This Row],[D2]])),"…")</f>
        <v>…</v>
      </c>
      <c r="O271" t="str">
        <f>IFERROR(CHAR(HEX2DEC(Table1[[#This Row],[D3]])),"…")</f>
        <v>_x0008_</v>
      </c>
      <c r="P271" t="str">
        <f>IFERROR(CHAR(HEX2DEC(Table1[[#This Row],[D4]])),"…")</f>
        <v>…</v>
      </c>
      <c r="Q271" t="str">
        <f>IFERROR(CHAR(HEX2DEC(Table1[[#This Row],[D5]])),"…")</f>
        <v>3</v>
      </c>
      <c r="R271" t="str">
        <f>IFERROR(CHAR(HEX2DEC(Table1[[#This Row],[D6]])),"…")</f>
        <v>…</v>
      </c>
      <c r="S271" t="str">
        <f>IFERROR(CHAR(HEX2DEC(Table1[[#This Row],[D7]])),"…")</f>
        <v>…</v>
      </c>
      <c r="T271" t="str">
        <f>IFERROR(CHAR(HEX2DEC(Table1[[#This Row],[D8]])),"…")</f>
        <v>…</v>
      </c>
    </row>
    <row r="272" spans="1:20" x14ac:dyDescent="0.25">
      <c r="A272">
        <v>4.2779999999999996</v>
      </c>
      <c r="B272">
        <v>401</v>
      </c>
      <c r="C272">
        <v>8</v>
      </c>
      <c r="D272" t="s">
        <v>28</v>
      </c>
      <c r="E272" t="s">
        <v>23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M272" t="str">
        <f>IFERROR(CHAR(HEX2DEC(Table2[[#This Row],[D1]])),"…")</f>
        <v>š</v>
      </c>
      <c r="N272" t="str">
        <f>IFERROR(CHAR(HEX2DEC(Table1[[#This Row],[D2]])),"…")</f>
        <v>Ï</v>
      </c>
      <c r="O272" t="str">
        <f>IFERROR(CHAR(HEX2DEC(Table1[[#This Row],[D3]])),"…")</f>
        <v>…</v>
      </c>
      <c r="P272" t="str">
        <f>IFERROR(CHAR(HEX2DEC(Table1[[#This Row],[D4]])),"…")</f>
        <v>…</v>
      </c>
      <c r="Q272" t="str">
        <f>IFERROR(CHAR(HEX2DEC(Table1[[#This Row],[D5]])),"…")</f>
        <v>…</v>
      </c>
      <c r="R272" t="str">
        <f>IFERROR(CHAR(HEX2DEC(Table1[[#This Row],[D6]])),"…")</f>
        <v>…</v>
      </c>
      <c r="S272" t="str">
        <f>IFERROR(CHAR(HEX2DEC(Table1[[#This Row],[D7]])),"…")</f>
        <v>…</v>
      </c>
      <c r="T272" t="str">
        <f>IFERROR(CHAR(HEX2DEC(Table1[[#This Row],[D8]])),"…")</f>
        <v>…</v>
      </c>
    </row>
    <row r="273" spans="1:20" x14ac:dyDescent="0.25">
      <c r="A273">
        <v>4.3319999999999999</v>
      </c>
      <c r="B273">
        <v>400</v>
      </c>
      <c r="C273">
        <v>8</v>
      </c>
      <c r="D273">
        <v>0</v>
      </c>
      <c r="E273">
        <v>0</v>
      </c>
      <c r="F273">
        <v>0</v>
      </c>
      <c r="G273">
        <v>10</v>
      </c>
      <c r="H273">
        <v>39</v>
      </c>
      <c r="I273">
        <v>0</v>
      </c>
      <c r="J273">
        <v>0</v>
      </c>
      <c r="K273">
        <v>0</v>
      </c>
      <c r="M273" t="str">
        <f>IFERROR(CHAR(HEX2DEC(Table2[[#This Row],[D1]])),"…")</f>
        <v>…</v>
      </c>
      <c r="N273" t="str">
        <f>IFERROR(CHAR(HEX2DEC(Table1[[#This Row],[D2]])),"…")</f>
        <v>…</v>
      </c>
      <c r="O273" t="str">
        <f>IFERROR(CHAR(HEX2DEC(Table1[[#This Row],[D3]])),"…")</f>
        <v>_x0008_</v>
      </c>
      <c r="P273" t="str">
        <f>IFERROR(CHAR(HEX2DEC(Table1[[#This Row],[D4]])),"…")</f>
        <v>…</v>
      </c>
      <c r="Q273" t="str">
        <f>IFERROR(CHAR(HEX2DEC(Table1[[#This Row],[D5]])),"…")</f>
        <v>3</v>
      </c>
      <c r="R273" t="str">
        <f>IFERROR(CHAR(HEX2DEC(Table1[[#This Row],[D6]])),"…")</f>
        <v>…</v>
      </c>
      <c r="S273" t="str">
        <f>IFERROR(CHAR(HEX2DEC(Table1[[#This Row],[D7]])),"…")</f>
        <v>…</v>
      </c>
      <c r="T273" t="str">
        <f>IFERROR(CHAR(HEX2DEC(Table1[[#This Row],[D8]])),"…")</f>
        <v>…</v>
      </c>
    </row>
    <row r="274" spans="1:20" x14ac:dyDescent="0.25">
      <c r="A274">
        <v>4.3849999999999998</v>
      </c>
      <c r="B274">
        <v>401</v>
      </c>
      <c r="C274">
        <v>8</v>
      </c>
      <c r="D274" t="s">
        <v>28</v>
      </c>
      <c r="E274" t="s">
        <v>23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M274" t="str">
        <f>IFERROR(CHAR(HEX2DEC(Table2[[#This Row],[D1]])),"…")</f>
        <v>š</v>
      </c>
      <c r="N274" t="str">
        <f>IFERROR(CHAR(HEX2DEC(Table1[[#This Row],[D2]])),"…")</f>
        <v>Ï</v>
      </c>
      <c r="O274" t="str">
        <f>IFERROR(CHAR(HEX2DEC(Table1[[#This Row],[D3]])),"…")</f>
        <v>…</v>
      </c>
      <c r="P274" t="str">
        <f>IFERROR(CHAR(HEX2DEC(Table1[[#This Row],[D4]])),"…")</f>
        <v>…</v>
      </c>
      <c r="Q274" t="str">
        <f>IFERROR(CHAR(HEX2DEC(Table1[[#This Row],[D5]])),"…")</f>
        <v>…</v>
      </c>
      <c r="R274" t="str">
        <f>IFERROR(CHAR(HEX2DEC(Table1[[#This Row],[D6]])),"…")</f>
        <v>…</v>
      </c>
      <c r="S274" t="str">
        <f>IFERROR(CHAR(HEX2DEC(Table1[[#This Row],[D7]])),"…")</f>
        <v>…</v>
      </c>
      <c r="T274" t="str">
        <f>IFERROR(CHAR(HEX2DEC(Table1[[#This Row],[D8]])),"…")</f>
        <v>…</v>
      </c>
    </row>
    <row r="275" spans="1:20" x14ac:dyDescent="0.25">
      <c r="A275">
        <v>4.4379999999999997</v>
      </c>
      <c r="B275">
        <v>400</v>
      </c>
      <c r="C275">
        <v>8</v>
      </c>
      <c r="D275">
        <v>0</v>
      </c>
      <c r="E275">
        <v>0</v>
      </c>
      <c r="F275">
        <v>0</v>
      </c>
      <c r="G275">
        <v>10</v>
      </c>
      <c r="H275">
        <v>39</v>
      </c>
      <c r="I275">
        <v>0</v>
      </c>
      <c r="J275">
        <v>0</v>
      </c>
      <c r="K275">
        <v>0</v>
      </c>
      <c r="M275" t="str">
        <f>IFERROR(CHAR(HEX2DEC(Table2[[#This Row],[D1]])),"…")</f>
        <v>…</v>
      </c>
      <c r="N275" t="str">
        <f>IFERROR(CHAR(HEX2DEC(Table1[[#This Row],[D2]])),"…")</f>
        <v>…</v>
      </c>
      <c r="O275" t="str">
        <f>IFERROR(CHAR(HEX2DEC(Table1[[#This Row],[D3]])),"…")</f>
        <v>_x0008_</v>
      </c>
      <c r="P275" t="str">
        <f>IFERROR(CHAR(HEX2DEC(Table1[[#This Row],[D4]])),"…")</f>
        <v>…</v>
      </c>
      <c r="Q275" t="str">
        <f>IFERROR(CHAR(HEX2DEC(Table1[[#This Row],[D5]])),"…")</f>
        <v>3</v>
      </c>
      <c r="R275" t="str">
        <f>IFERROR(CHAR(HEX2DEC(Table1[[#This Row],[D6]])),"…")</f>
        <v>…</v>
      </c>
      <c r="S275" t="str">
        <f>IFERROR(CHAR(HEX2DEC(Table1[[#This Row],[D7]])),"…")</f>
        <v>…</v>
      </c>
      <c r="T275" t="str">
        <f>IFERROR(CHAR(HEX2DEC(Table1[[#This Row],[D8]])),"…")</f>
        <v>…</v>
      </c>
    </row>
    <row r="276" spans="1:20" x14ac:dyDescent="0.25">
      <c r="A276">
        <v>4.4909999999999997</v>
      </c>
      <c r="B276">
        <v>401</v>
      </c>
      <c r="C276">
        <v>8</v>
      </c>
      <c r="D276" t="s">
        <v>28</v>
      </c>
      <c r="E276" t="s">
        <v>23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M276" t="str">
        <f>IFERROR(CHAR(HEX2DEC(Table2[[#This Row],[D1]])),"…")</f>
        <v>š</v>
      </c>
      <c r="N276" t="str">
        <f>IFERROR(CHAR(HEX2DEC(Table1[[#This Row],[D2]])),"…")</f>
        <v>Ï</v>
      </c>
      <c r="O276" t="str">
        <f>IFERROR(CHAR(HEX2DEC(Table1[[#This Row],[D3]])),"…")</f>
        <v>…</v>
      </c>
      <c r="P276" t="str">
        <f>IFERROR(CHAR(HEX2DEC(Table1[[#This Row],[D4]])),"…")</f>
        <v>…</v>
      </c>
      <c r="Q276" t="str">
        <f>IFERROR(CHAR(HEX2DEC(Table1[[#This Row],[D5]])),"…")</f>
        <v>…</v>
      </c>
      <c r="R276" t="str">
        <f>IFERROR(CHAR(HEX2DEC(Table1[[#This Row],[D6]])),"…")</f>
        <v>…</v>
      </c>
      <c r="S276" t="str">
        <f>IFERROR(CHAR(HEX2DEC(Table1[[#This Row],[D7]])),"…")</f>
        <v>…</v>
      </c>
      <c r="T276" t="str">
        <f>IFERROR(CHAR(HEX2DEC(Table1[[#This Row],[D8]])),"…")</f>
        <v>…</v>
      </c>
    </row>
    <row r="277" spans="1:20" x14ac:dyDescent="0.25">
      <c r="A277">
        <v>4.5449999999999999</v>
      </c>
      <c r="B277">
        <v>400</v>
      </c>
      <c r="C277">
        <v>8</v>
      </c>
      <c r="D277">
        <v>0</v>
      </c>
      <c r="E277">
        <v>0</v>
      </c>
      <c r="F277">
        <v>0</v>
      </c>
      <c r="G277">
        <v>10</v>
      </c>
      <c r="H277">
        <v>39</v>
      </c>
      <c r="I277">
        <v>0</v>
      </c>
      <c r="J277">
        <v>0</v>
      </c>
      <c r="K277">
        <v>0</v>
      </c>
      <c r="M277" t="str">
        <f>IFERROR(CHAR(HEX2DEC(Table2[[#This Row],[D1]])),"…")</f>
        <v>…</v>
      </c>
      <c r="N277" t="str">
        <f>IFERROR(CHAR(HEX2DEC(Table1[[#This Row],[D2]])),"…")</f>
        <v>…</v>
      </c>
      <c r="O277" t="str">
        <f>IFERROR(CHAR(HEX2DEC(Table1[[#This Row],[D3]])),"…")</f>
        <v>_x0008_</v>
      </c>
      <c r="P277" t="str">
        <f>IFERROR(CHAR(HEX2DEC(Table1[[#This Row],[D4]])),"…")</f>
        <v>…</v>
      </c>
      <c r="Q277" t="str">
        <f>IFERROR(CHAR(HEX2DEC(Table1[[#This Row],[D5]])),"…")</f>
        <v>3</v>
      </c>
      <c r="R277" t="str">
        <f>IFERROR(CHAR(HEX2DEC(Table1[[#This Row],[D6]])),"…")</f>
        <v>…</v>
      </c>
      <c r="S277" t="str">
        <f>IFERROR(CHAR(HEX2DEC(Table1[[#This Row],[D7]])),"…")</f>
        <v>…</v>
      </c>
      <c r="T277" t="str">
        <f>IFERROR(CHAR(HEX2DEC(Table1[[#This Row],[D8]])),"…")</f>
        <v>…</v>
      </c>
    </row>
    <row r="278" spans="1:20" x14ac:dyDescent="0.25">
      <c r="A278">
        <v>4.5970000000000004</v>
      </c>
      <c r="B278">
        <v>401</v>
      </c>
      <c r="C278">
        <v>8</v>
      </c>
      <c r="D278" t="s">
        <v>28</v>
      </c>
      <c r="E278" t="s">
        <v>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M278" t="str">
        <f>IFERROR(CHAR(HEX2DEC(Table2[[#This Row],[D1]])),"…")</f>
        <v>š</v>
      </c>
      <c r="N278" t="str">
        <f>IFERROR(CHAR(HEX2DEC(Table1[[#This Row],[D2]])),"…")</f>
        <v>Ï</v>
      </c>
      <c r="O278" t="str">
        <f>IFERROR(CHAR(HEX2DEC(Table1[[#This Row],[D3]])),"…")</f>
        <v>…</v>
      </c>
      <c r="P278" t="str">
        <f>IFERROR(CHAR(HEX2DEC(Table1[[#This Row],[D4]])),"…")</f>
        <v>…</v>
      </c>
      <c r="Q278" t="str">
        <f>IFERROR(CHAR(HEX2DEC(Table1[[#This Row],[D5]])),"…")</f>
        <v>…</v>
      </c>
      <c r="R278" t="str">
        <f>IFERROR(CHAR(HEX2DEC(Table1[[#This Row],[D6]])),"…")</f>
        <v>…</v>
      </c>
      <c r="S278" t="str">
        <f>IFERROR(CHAR(HEX2DEC(Table1[[#This Row],[D7]])),"…")</f>
        <v>…</v>
      </c>
      <c r="T278" t="str">
        <f>IFERROR(CHAR(HEX2DEC(Table1[[#This Row],[D8]])),"…")</f>
        <v>…</v>
      </c>
    </row>
    <row r="279" spans="1:20" x14ac:dyDescent="0.25">
      <c r="A279">
        <v>4.6500000000000004</v>
      </c>
      <c r="B279">
        <v>400</v>
      </c>
      <c r="C279">
        <v>8</v>
      </c>
      <c r="D279">
        <v>0</v>
      </c>
      <c r="E279">
        <v>0</v>
      </c>
      <c r="F279">
        <v>0</v>
      </c>
      <c r="G279">
        <v>10</v>
      </c>
      <c r="H279">
        <v>39</v>
      </c>
      <c r="I279">
        <v>0</v>
      </c>
      <c r="J279">
        <v>0</v>
      </c>
      <c r="K279">
        <v>0</v>
      </c>
      <c r="M279" t="str">
        <f>IFERROR(CHAR(HEX2DEC(Table2[[#This Row],[D1]])),"…")</f>
        <v>…</v>
      </c>
      <c r="N279" t="str">
        <f>IFERROR(CHAR(HEX2DEC(Table1[[#This Row],[D2]])),"…")</f>
        <v>…</v>
      </c>
      <c r="O279" t="str">
        <f>IFERROR(CHAR(HEX2DEC(Table1[[#This Row],[D3]])),"…")</f>
        <v>_x0008_</v>
      </c>
      <c r="P279" t="str">
        <f>IFERROR(CHAR(HEX2DEC(Table1[[#This Row],[D4]])),"…")</f>
        <v>…</v>
      </c>
      <c r="Q279" t="str">
        <f>IFERROR(CHAR(HEX2DEC(Table1[[#This Row],[D5]])),"…")</f>
        <v>3</v>
      </c>
      <c r="R279" t="str">
        <f>IFERROR(CHAR(HEX2DEC(Table1[[#This Row],[D6]])),"…")</f>
        <v>…</v>
      </c>
      <c r="S279" t="str">
        <f>IFERROR(CHAR(HEX2DEC(Table1[[#This Row],[D7]])),"…")</f>
        <v>…</v>
      </c>
      <c r="T279" t="str">
        <f>IFERROR(CHAR(HEX2DEC(Table1[[#This Row],[D8]])),"…")</f>
        <v>…</v>
      </c>
    </row>
    <row r="280" spans="1:20" x14ac:dyDescent="0.25">
      <c r="A280">
        <v>4.7030000000000003</v>
      </c>
      <c r="B280">
        <v>401</v>
      </c>
      <c r="C280">
        <v>8</v>
      </c>
      <c r="D280" t="s">
        <v>28</v>
      </c>
      <c r="E280" t="s">
        <v>23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M280" t="str">
        <f>IFERROR(CHAR(HEX2DEC(Table2[[#This Row],[D1]])),"…")</f>
        <v>š</v>
      </c>
      <c r="N280" t="str">
        <f>IFERROR(CHAR(HEX2DEC(Table1[[#This Row],[D2]])),"…")</f>
        <v>Ï</v>
      </c>
      <c r="O280" t="str">
        <f>IFERROR(CHAR(HEX2DEC(Table1[[#This Row],[D3]])),"…")</f>
        <v>…</v>
      </c>
      <c r="P280" t="str">
        <f>IFERROR(CHAR(HEX2DEC(Table1[[#This Row],[D4]])),"…")</f>
        <v>…</v>
      </c>
      <c r="Q280" t="str">
        <f>IFERROR(CHAR(HEX2DEC(Table1[[#This Row],[D5]])),"…")</f>
        <v>…</v>
      </c>
      <c r="R280" t="str">
        <f>IFERROR(CHAR(HEX2DEC(Table1[[#This Row],[D6]])),"…")</f>
        <v>…</v>
      </c>
      <c r="S280" t="str">
        <f>IFERROR(CHAR(HEX2DEC(Table1[[#This Row],[D7]])),"…")</f>
        <v>…</v>
      </c>
      <c r="T280" t="str">
        <f>IFERROR(CHAR(HEX2DEC(Table1[[#This Row],[D8]])),"…")</f>
        <v>…</v>
      </c>
    </row>
    <row r="281" spans="1:20" x14ac:dyDescent="0.25">
      <c r="A281">
        <v>4.7560000000000002</v>
      </c>
      <c r="B281">
        <v>400</v>
      </c>
      <c r="C281">
        <v>8</v>
      </c>
      <c r="D281">
        <v>0</v>
      </c>
      <c r="E281">
        <v>0</v>
      </c>
      <c r="F281">
        <v>0</v>
      </c>
      <c r="G281">
        <v>10</v>
      </c>
      <c r="H281">
        <v>39</v>
      </c>
      <c r="I281">
        <v>0</v>
      </c>
      <c r="J281">
        <v>0</v>
      </c>
      <c r="K281">
        <v>0</v>
      </c>
      <c r="M281" t="str">
        <f>IFERROR(CHAR(HEX2DEC(Table2[[#This Row],[D1]])),"…")</f>
        <v>…</v>
      </c>
      <c r="N281" t="str">
        <f>IFERROR(CHAR(HEX2DEC(Table1[[#This Row],[D2]])),"…")</f>
        <v>…</v>
      </c>
      <c r="O281" t="str">
        <f>IFERROR(CHAR(HEX2DEC(Table1[[#This Row],[D3]])),"…")</f>
        <v>_x0008_</v>
      </c>
      <c r="P281" t="str">
        <f>IFERROR(CHAR(HEX2DEC(Table1[[#This Row],[D4]])),"…")</f>
        <v>…</v>
      </c>
      <c r="Q281" t="str">
        <f>IFERROR(CHAR(HEX2DEC(Table1[[#This Row],[D5]])),"…")</f>
        <v>3</v>
      </c>
      <c r="R281" t="str">
        <f>IFERROR(CHAR(HEX2DEC(Table1[[#This Row],[D6]])),"…")</f>
        <v>…</v>
      </c>
      <c r="S281" t="str">
        <f>IFERROR(CHAR(HEX2DEC(Table1[[#This Row],[D7]])),"…")</f>
        <v>…</v>
      </c>
      <c r="T281" t="str">
        <f>IFERROR(CHAR(HEX2DEC(Table1[[#This Row],[D8]])),"…")</f>
        <v>…</v>
      </c>
    </row>
    <row r="282" spans="1:20" x14ac:dyDescent="0.25">
      <c r="A282">
        <v>4.8099999999999996</v>
      </c>
      <c r="B282">
        <v>401</v>
      </c>
      <c r="C282">
        <v>8</v>
      </c>
      <c r="D282" t="s">
        <v>28</v>
      </c>
      <c r="E282" t="s">
        <v>23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M282" t="str">
        <f>IFERROR(CHAR(HEX2DEC(Table2[[#This Row],[D1]])),"…")</f>
        <v>š</v>
      </c>
      <c r="N282" t="str">
        <f>IFERROR(CHAR(HEX2DEC(Table1[[#This Row],[D2]])),"…")</f>
        <v>Ï</v>
      </c>
      <c r="O282" t="str">
        <f>IFERROR(CHAR(HEX2DEC(Table1[[#This Row],[D3]])),"…")</f>
        <v>…</v>
      </c>
      <c r="P282" t="str">
        <f>IFERROR(CHAR(HEX2DEC(Table1[[#This Row],[D4]])),"…")</f>
        <v>…</v>
      </c>
      <c r="Q282" t="str">
        <f>IFERROR(CHAR(HEX2DEC(Table1[[#This Row],[D5]])),"…")</f>
        <v>…</v>
      </c>
      <c r="R282" t="str">
        <f>IFERROR(CHAR(HEX2DEC(Table1[[#This Row],[D6]])),"…")</f>
        <v>…</v>
      </c>
      <c r="S282" t="str">
        <f>IFERROR(CHAR(HEX2DEC(Table1[[#This Row],[D7]])),"…")</f>
        <v>…</v>
      </c>
      <c r="T282" t="str">
        <f>IFERROR(CHAR(HEX2DEC(Table1[[#This Row],[D8]])),"…")</f>
        <v>…</v>
      </c>
    </row>
    <row r="283" spans="1:20" x14ac:dyDescent="0.25">
      <c r="A283">
        <v>4.8630000000000004</v>
      </c>
      <c r="B283">
        <v>400</v>
      </c>
      <c r="C283">
        <v>8</v>
      </c>
      <c r="D283">
        <v>0</v>
      </c>
      <c r="E283">
        <v>0</v>
      </c>
      <c r="F283">
        <v>0</v>
      </c>
      <c r="G283">
        <v>10</v>
      </c>
      <c r="H283">
        <v>39</v>
      </c>
      <c r="I283">
        <v>0</v>
      </c>
      <c r="J283">
        <v>0</v>
      </c>
      <c r="K283">
        <v>0</v>
      </c>
      <c r="M283" t="str">
        <f>IFERROR(CHAR(HEX2DEC(Table2[[#This Row],[D1]])),"…")</f>
        <v>…</v>
      </c>
      <c r="N283" t="str">
        <f>IFERROR(CHAR(HEX2DEC(Table1[[#This Row],[D2]])),"…")</f>
        <v>…</v>
      </c>
      <c r="O283" t="str">
        <f>IFERROR(CHAR(HEX2DEC(Table1[[#This Row],[D3]])),"…")</f>
        <v>_x0008_</v>
      </c>
      <c r="P283" t="str">
        <f>IFERROR(CHAR(HEX2DEC(Table1[[#This Row],[D4]])),"…")</f>
        <v>…</v>
      </c>
      <c r="Q283" t="str">
        <f>IFERROR(CHAR(HEX2DEC(Table1[[#This Row],[D5]])),"…")</f>
        <v>3</v>
      </c>
      <c r="R283" t="str">
        <f>IFERROR(CHAR(HEX2DEC(Table1[[#This Row],[D6]])),"…")</f>
        <v>…</v>
      </c>
      <c r="S283" t="str">
        <f>IFERROR(CHAR(HEX2DEC(Table1[[#This Row],[D7]])),"…")</f>
        <v>…</v>
      </c>
      <c r="T283" t="str">
        <f>IFERROR(CHAR(HEX2DEC(Table1[[#This Row],[D8]])),"…")</f>
        <v>…</v>
      </c>
    </row>
    <row r="284" spans="1:20" x14ac:dyDescent="0.25">
      <c r="A284">
        <v>4.915</v>
      </c>
      <c r="B284">
        <v>401</v>
      </c>
      <c r="C284">
        <v>8</v>
      </c>
      <c r="D284" t="s">
        <v>28</v>
      </c>
      <c r="E284" t="s">
        <v>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M284" t="str">
        <f>IFERROR(CHAR(HEX2DEC(Table2[[#This Row],[D1]])),"…")</f>
        <v>š</v>
      </c>
      <c r="N284" t="str">
        <f>IFERROR(CHAR(HEX2DEC(Table1[[#This Row],[D2]])),"…")</f>
        <v>Ï</v>
      </c>
      <c r="O284" t="str">
        <f>IFERROR(CHAR(HEX2DEC(Table1[[#This Row],[D3]])),"…")</f>
        <v>…</v>
      </c>
      <c r="P284" t="str">
        <f>IFERROR(CHAR(HEX2DEC(Table1[[#This Row],[D4]])),"…")</f>
        <v>…</v>
      </c>
      <c r="Q284" t="str">
        <f>IFERROR(CHAR(HEX2DEC(Table1[[#This Row],[D5]])),"…")</f>
        <v>…</v>
      </c>
      <c r="R284" t="str">
        <f>IFERROR(CHAR(HEX2DEC(Table1[[#This Row],[D6]])),"…")</f>
        <v>…</v>
      </c>
      <c r="S284" t="str">
        <f>IFERROR(CHAR(HEX2DEC(Table1[[#This Row],[D7]])),"…")</f>
        <v>…</v>
      </c>
      <c r="T284" t="str">
        <f>IFERROR(CHAR(HEX2DEC(Table1[[#This Row],[D8]])),"…")</f>
        <v>…</v>
      </c>
    </row>
    <row r="285" spans="1:20" x14ac:dyDescent="0.25">
      <c r="A285">
        <v>4.968</v>
      </c>
      <c r="B285">
        <v>400</v>
      </c>
      <c r="C285">
        <v>8</v>
      </c>
      <c r="D285">
        <v>0</v>
      </c>
      <c r="E285">
        <v>0</v>
      </c>
      <c r="F285">
        <v>0</v>
      </c>
      <c r="G285">
        <v>10</v>
      </c>
      <c r="H285">
        <v>39</v>
      </c>
      <c r="I285">
        <v>0</v>
      </c>
      <c r="J285">
        <v>0</v>
      </c>
      <c r="K285">
        <v>0</v>
      </c>
      <c r="M285" t="str">
        <f>IFERROR(CHAR(HEX2DEC(Table2[[#This Row],[D1]])),"…")</f>
        <v>…</v>
      </c>
      <c r="N285" t="str">
        <f>IFERROR(CHAR(HEX2DEC(Table1[[#This Row],[D2]])),"…")</f>
        <v>…</v>
      </c>
      <c r="O285" t="str">
        <f>IFERROR(CHAR(HEX2DEC(Table1[[#This Row],[D3]])),"…")</f>
        <v>_x0008_</v>
      </c>
      <c r="P285" t="str">
        <f>IFERROR(CHAR(HEX2DEC(Table1[[#This Row],[D4]])),"…")</f>
        <v>…</v>
      </c>
      <c r="Q285" t="str">
        <f>IFERROR(CHAR(HEX2DEC(Table1[[#This Row],[D5]])),"…")</f>
        <v>3</v>
      </c>
      <c r="R285" t="str">
        <f>IFERROR(CHAR(HEX2DEC(Table1[[#This Row],[D6]])),"…")</f>
        <v>…</v>
      </c>
      <c r="S285" t="str">
        <f>IFERROR(CHAR(HEX2DEC(Table1[[#This Row],[D7]])),"…")</f>
        <v>…</v>
      </c>
      <c r="T285" t="str">
        <f>IFERROR(CHAR(HEX2DEC(Table1[[#This Row],[D8]])),"…")</f>
        <v>…</v>
      </c>
    </row>
    <row r="286" spans="1:20" x14ac:dyDescent="0.25">
      <c r="A286">
        <v>5.0220000000000002</v>
      </c>
      <c r="B286">
        <v>401</v>
      </c>
      <c r="C286">
        <v>8</v>
      </c>
      <c r="D286" t="s">
        <v>28</v>
      </c>
      <c r="E286" t="s">
        <v>23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M286" t="str">
        <f>IFERROR(CHAR(HEX2DEC(Table2[[#This Row],[D1]])),"…")</f>
        <v>š</v>
      </c>
      <c r="N286" t="str">
        <f>IFERROR(CHAR(HEX2DEC(Table1[[#This Row],[D2]])),"…")</f>
        <v>Ï</v>
      </c>
      <c r="O286" t="str">
        <f>IFERROR(CHAR(HEX2DEC(Table1[[#This Row],[D3]])),"…")</f>
        <v>…</v>
      </c>
      <c r="P286" t="str">
        <f>IFERROR(CHAR(HEX2DEC(Table1[[#This Row],[D4]])),"…")</f>
        <v>…</v>
      </c>
      <c r="Q286" t="str">
        <f>IFERROR(CHAR(HEX2DEC(Table1[[#This Row],[D5]])),"…")</f>
        <v>…</v>
      </c>
      <c r="R286" t="str">
        <f>IFERROR(CHAR(HEX2DEC(Table1[[#This Row],[D6]])),"…")</f>
        <v>…</v>
      </c>
      <c r="S286" t="str">
        <f>IFERROR(CHAR(HEX2DEC(Table1[[#This Row],[D7]])),"…")</f>
        <v>…</v>
      </c>
      <c r="T286" t="str">
        <f>IFERROR(CHAR(HEX2DEC(Table1[[#This Row],[D8]])),"…")</f>
        <v>…</v>
      </c>
    </row>
    <row r="287" spans="1:20" x14ac:dyDescent="0.25">
      <c r="A287">
        <v>5.0750000000000002</v>
      </c>
      <c r="B287">
        <v>400</v>
      </c>
      <c r="C287">
        <v>8</v>
      </c>
      <c r="D287">
        <v>0</v>
      </c>
      <c r="E287">
        <v>0</v>
      </c>
      <c r="F287">
        <v>0</v>
      </c>
      <c r="G287">
        <v>10</v>
      </c>
      <c r="H287">
        <v>39</v>
      </c>
      <c r="I287">
        <v>0</v>
      </c>
      <c r="J287">
        <v>0</v>
      </c>
      <c r="K287">
        <v>0</v>
      </c>
      <c r="M287" t="str">
        <f>IFERROR(CHAR(HEX2DEC(Table2[[#This Row],[D1]])),"…")</f>
        <v>…</v>
      </c>
      <c r="N287" t="str">
        <f>IFERROR(CHAR(HEX2DEC(Table1[[#This Row],[D2]])),"…")</f>
        <v>…</v>
      </c>
      <c r="O287" t="str">
        <f>IFERROR(CHAR(HEX2DEC(Table1[[#This Row],[D3]])),"…")</f>
        <v>_x0008_</v>
      </c>
      <c r="P287" t="str">
        <f>IFERROR(CHAR(HEX2DEC(Table1[[#This Row],[D4]])),"…")</f>
        <v>…</v>
      </c>
      <c r="Q287" t="str">
        <f>IFERROR(CHAR(HEX2DEC(Table1[[#This Row],[D5]])),"…")</f>
        <v>3</v>
      </c>
      <c r="R287" t="str">
        <f>IFERROR(CHAR(HEX2DEC(Table1[[#This Row],[D6]])),"…")</f>
        <v>…</v>
      </c>
      <c r="S287" t="str">
        <f>IFERROR(CHAR(HEX2DEC(Table1[[#This Row],[D7]])),"…")</f>
        <v>…</v>
      </c>
      <c r="T287" t="str">
        <f>IFERROR(CHAR(HEX2DEC(Table1[[#This Row],[D8]])),"…")</f>
        <v>…</v>
      </c>
    </row>
    <row r="288" spans="1:20" x14ac:dyDescent="0.25">
      <c r="A288">
        <v>5.1280000000000001</v>
      </c>
      <c r="B288">
        <v>401</v>
      </c>
      <c r="C288">
        <v>8</v>
      </c>
      <c r="D288" t="s">
        <v>28</v>
      </c>
      <c r="E288" t="s">
        <v>23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 t="str">
        <f>IFERROR(CHAR(HEX2DEC(Table2[[#This Row],[D1]])),"…")</f>
        <v>š</v>
      </c>
      <c r="N288" t="str">
        <f>IFERROR(CHAR(HEX2DEC(Table1[[#This Row],[D2]])),"…")</f>
        <v>Ï</v>
      </c>
      <c r="O288" t="str">
        <f>IFERROR(CHAR(HEX2DEC(Table1[[#This Row],[D3]])),"…")</f>
        <v>…</v>
      </c>
      <c r="P288" t="str">
        <f>IFERROR(CHAR(HEX2DEC(Table1[[#This Row],[D4]])),"…")</f>
        <v>…</v>
      </c>
      <c r="Q288" t="str">
        <f>IFERROR(CHAR(HEX2DEC(Table1[[#This Row],[D5]])),"…")</f>
        <v>…</v>
      </c>
      <c r="R288" t="str">
        <f>IFERROR(CHAR(HEX2DEC(Table1[[#This Row],[D6]])),"…")</f>
        <v>…</v>
      </c>
      <c r="S288" t="str">
        <f>IFERROR(CHAR(HEX2DEC(Table1[[#This Row],[D7]])),"…")</f>
        <v>…</v>
      </c>
      <c r="T288" t="str">
        <f>IFERROR(CHAR(HEX2DEC(Table1[[#This Row],[D8]])),"…")</f>
        <v>…</v>
      </c>
    </row>
    <row r="289" spans="1:20" x14ac:dyDescent="0.25">
      <c r="A289">
        <v>5.181</v>
      </c>
      <c r="B289">
        <v>400</v>
      </c>
      <c r="C289">
        <v>8</v>
      </c>
      <c r="D289">
        <v>0</v>
      </c>
      <c r="E289">
        <v>0</v>
      </c>
      <c r="F289">
        <v>0</v>
      </c>
      <c r="G289">
        <v>10</v>
      </c>
      <c r="H289">
        <v>39</v>
      </c>
      <c r="I289">
        <v>0</v>
      </c>
      <c r="J289">
        <v>0</v>
      </c>
      <c r="K289">
        <v>0</v>
      </c>
      <c r="M289" t="str">
        <f>IFERROR(CHAR(HEX2DEC(Table2[[#This Row],[D1]])),"…")</f>
        <v>…</v>
      </c>
      <c r="N289" t="str">
        <f>IFERROR(CHAR(HEX2DEC(Table1[[#This Row],[D2]])),"…")</f>
        <v>…</v>
      </c>
      <c r="O289" t="str">
        <f>IFERROR(CHAR(HEX2DEC(Table1[[#This Row],[D3]])),"…")</f>
        <v>_x0008_</v>
      </c>
      <c r="P289" t="str">
        <f>IFERROR(CHAR(HEX2DEC(Table1[[#This Row],[D4]])),"…")</f>
        <v>…</v>
      </c>
      <c r="Q289" t="str">
        <f>IFERROR(CHAR(HEX2DEC(Table1[[#This Row],[D5]])),"…")</f>
        <v>3</v>
      </c>
      <c r="R289" t="str">
        <f>IFERROR(CHAR(HEX2DEC(Table1[[#This Row],[D6]])),"…")</f>
        <v>…</v>
      </c>
      <c r="S289" t="str">
        <f>IFERROR(CHAR(HEX2DEC(Table1[[#This Row],[D7]])),"…")</f>
        <v>…</v>
      </c>
      <c r="T289" t="str">
        <f>IFERROR(CHAR(HEX2DEC(Table1[[#This Row],[D8]])),"…")</f>
        <v>…</v>
      </c>
    </row>
    <row r="290" spans="1:20" x14ac:dyDescent="0.25">
      <c r="A290">
        <v>5.2350000000000003</v>
      </c>
      <c r="B290">
        <v>401</v>
      </c>
      <c r="C290">
        <v>8</v>
      </c>
      <c r="D290" t="s">
        <v>28</v>
      </c>
      <c r="E290" t="s">
        <v>23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M290" t="str">
        <f>IFERROR(CHAR(HEX2DEC(Table2[[#This Row],[D1]])),"…")</f>
        <v>š</v>
      </c>
      <c r="N290" t="str">
        <f>IFERROR(CHAR(HEX2DEC(Table1[[#This Row],[D2]])),"…")</f>
        <v>Ï</v>
      </c>
      <c r="O290" t="str">
        <f>IFERROR(CHAR(HEX2DEC(Table1[[#This Row],[D3]])),"…")</f>
        <v>…</v>
      </c>
      <c r="P290" t="str">
        <f>IFERROR(CHAR(HEX2DEC(Table1[[#This Row],[D4]])),"…")</f>
        <v>…</v>
      </c>
      <c r="Q290" t="str">
        <f>IFERROR(CHAR(HEX2DEC(Table1[[#This Row],[D5]])),"…")</f>
        <v>…</v>
      </c>
      <c r="R290" t="str">
        <f>IFERROR(CHAR(HEX2DEC(Table1[[#This Row],[D6]])),"…")</f>
        <v>…</v>
      </c>
      <c r="S290" t="str">
        <f>IFERROR(CHAR(HEX2DEC(Table1[[#This Row],[D7]])),"…")</f>
        <v>…</v>
      </c>
      <c r="T290" t="str">
        <f>IFERROR(CHAR(HEX2DEC(Table1[[#This Row],[D8]])),"…")</f>
        <v>…</v>
      </c>
    </row>
    <row r="291" spans="1:20" x14ac:dyDescent="0.25">
      <c r="A291">
        <v>5.2880000000000003</v>
      </c>
      <c r="B291">
        <v>400</v>
      </c>
      <c r="C291">
        <v>8</v>
      </c>
      <c r="D291">
        <v>0</v>
      </c>
      <c r="E291">
        <v>0</v>
      </c>
      <c r="F291">
        <v>0</v>
      </c>
      <c r="G291">
        <v>10</v>
      </c>
      <c r="H291">
        <v>39</v>
      </c>
      <c r="I291">
        <v>0</v>
      </c>
      <c r="J291">
        <v>0</v>
      </c>
      <c r="K291">
        <v>0</v>
      </c>
      <c r="M291" t="str">
        <f>IFERROR(CHAR(HEX2DEC(Table2[[#This Row],[D1]])),"…")</f>
        <v>…</v>
      </c>
      <c r="N291" t="str">
        <f>IFERROR(CHAR(HEX2DEC(Table1[[#This Row],[D2]])),"…")</f>
        <v>…</v>
      </c>
      <c r="O291" t="str">
        <f>IFERROR(CHAR(HEX2DEC(Table1[[#This Row],[D3]])),"…")</f>
        <v>_x0008_</v>
      </c>
      <c r="P291" t="str">
        <f>IFERROR(CHAR(HEX2DEC(Table1[[#This Row],[D4]])),"…")</f>
        <v>…</v>
      </c>
      <c r="Q291" t="str">
        <f>IFERROR(CHAR(HEX2DEC(Table1[[#This Row],[D5]])),"…")</f>
        <v>3</v>
      </c>
      <c r="R291" t="str">
        <f>IFERROR(CHAR(HEX2DEC(Table1[[#This Row],[D6]])),"…")</f>
        <v>…</v>
      </c>
      <c r="S291" t="str">
        <f>IFERROR(CHAR(HEX2DEC(Table1[[#This Row],[D7]])),"…")</f>
        <v>…</v>
      </c>
      <c r="T291" t="str">
        <f>IFERROR(CHAR(HEX2DEC(Table1[[#This Row],[D8]])),"…")</f>
        <v>…</v>
      </c>
    </row>
    <row r="292" spans="1:20" x14ac:dyDescent="0.25">
      <c r="A292">
        <v>5.34</v>
      </c>
      <c r="B292">
        <v>401</v>
      </c>
      <c r="C292">
        <v>8</v>
      </c>
      <c r="D292" t="s">
        <v>28</v>
      </c>
      <c r="E292" t="s">
        <v>23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M292" t="str">
        <f>IFERROR(CHAR(HEX2DEC(Table2[[#This Row],[D1]])),"…")</f>
        <v>š</v>
      </c>
      <c r="N292" t="str">
        <f>IFERROR(CHAR(HEX2DEC(Table1[[#This Row],[D2]])),"…")</f>
        <v>Ï</v>
      </c>
      <c r="O292" t="str">
        <f>IFERROR(CHAR(HEX2DEC(Table1[[#This Row],[D3]])),"…")</f>
        <v>…</v>
      </c>
      <c r="P292" t="str">
        <f>IFERROR(CHAR(HEX2DEC(Table1[[#This Row],[D4]])),"…")</f>
        <v>…</v>
      </c>
      <c r="Q292" t="str">
        <f>IFERROR(CHAR(HEX2DEC(Table1[[#This Row],[D5]])),"…")</f>
        <v>…</v>
      </c>
      <c r="R292" t="str">
        <f>IFERROR(CHAR(HEX2DEC(Table1[[#This Row],[D6]])),"…")</f>
        <v>…</v>
      </c>
      <c r="S292" t="str">
        <f>IFERROR(CHAR(HEX2DEC(Table1[[#This Row],[D7]])),"…")</f>
        <v>…</v>
      </c>
      <c r="T292" t="str">
        <f>IFERROR(CHAR(HEX2DEC(Table1[[#This Row],[D8]])),"…")</f>
        <v>…</v>
      </c>
    </row>
    <row r="293" spans="1:20" x14ac:dyDescent="0.25">
      <c r="A293">
        <v>5.3929999999999998</v>
      </c>
      <c r="B293">
        <v>400</v>
      </c>
      <c r="C293">
        <v>8</v>
      </c>
      <c r="D293">
        <v>0</v>
      </c>
      <c r="E293">
        <v>0</v>
      </c>
      <c r="F293">
        <v>0</v>
      </c>
      <c r="G293">
        <v>10</v>
      </c>
      <c r="H293">
        <v>39</v>
      </c>
      <c r="I293">
        <v>0</v>
      </c>
      <c r="J293">
        <v>0</v>
      </c>
      <c r="K293">
        <v>0</v>
      </c>
      <c r="M293" t="str">
        <f>IFERROR(CHAR(HEX2DEC(Table2[[#This Row],[D1]])),"…")</f>
        <v>…</v>
      </c>
      <c r="N293" t="str">
        <f>IFERROR(CHAR(HEX2DEC(Table1[[#This Row],[D2]])),"…")</f>
        <v>…</v>
      </c>
      <c r="O293" t="str">
        <f>IFERROR(CHAR(HEX2DEC(Table1[[#This Row],[D3]])),"…")</f>
        <v>_x0008_</v>
      </c>
      <c r="P293" t="str">
        <f>IFERROR(CHAR(HEX2DEC(Table1[[#This Row],[D4]])),"…")</f>
        <v>…</v>
      </c>
      <c r="Q293" t="str">
        <f>IFERROR(CHAR(HEX2DEC(Table1[[#This Row],[D5]])),"…")</f>
        <v>3</v>
      </c>
      <c r="R293" t="str">
        <f>IFERROR(CHAR(HEX2DEC(Table1[[#This Row],[D6]])),"…")</f>
        <v>…</v>
      </c>
      <c r="S293" t="str">
        <f>IFERROR(CHAR(HEX2DEC(Table1[[#This Row],[D7]])),"…")</f>
        <v>…</v>
      </c>
      <c r="T293" t="str">
        <f>IFERROR(CHAR(HEX2DEC(Table1[[#This Row],[D8]])),"…")</f>
        <v>…</v>
      </c>
    </row>
    <row r="294" spans="1:20" x14ac:dyDescent="0.25">
      <c r="A294">
        <v>5.4470000000000001</v>
      </c>
      <c r="B294">
        <v>401</v>
      </c>
      <c r="C294">
        <v>8</v>
      </c>
      <c r="D294" t="s">
        <v>28</v>
      </c>
      <c r="E294" t="s">
        <v>23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M294" t="str">
        <f>IFERROR(CHAR(HEX2DEC(Table2[[#This Row],[D1]])),"…")</f>
        <v>š</v>
      </c>
      <c r="N294" t="str">
        <f>IFERROR(CHAR(HEX2DEC(Table1[[#This Row],[D2]])),"…")</f>
        <v>Ï</v>
      </c>
      <c r="O294" t="str">
        <f>IFERROR(CHAR(HEX2DEC(Table1[[#This Row],[D3]])),"…")</f>
        <v>…</v>
      </c>
      <c r="P294" t="str">
        <f>IFERROR(CHAR(HEX2DEC(Table1[[#This Row],[D4]])),"…")</f>
        <v>…</v>
      </c>
      <c r="Q294" t="str">
        <f>IFERROR(CHAR(HEX2DEC(Table1[[#This Row],[D5]])),"…")</f>
        <v>…</v>
      </c>
      <c r="R294" t="str">
        <f>IFERROR(CHAR(HEX2DEC(Table1[[#This Row],[D6]])),"…")</f>
        <v>…</v>
      </c>
      <c r="S294" t="str">
        <f>IFERROR(CHAR(HEX2DEC(Table1[[#This Row],[D7]])),"…")</f>
        <v>…</v>
      </c>
      <c r="T294" t="str">
        <f>IFERROR(CHAR(HEX2DEC(Table1[[#This Row],[D8]])),"…")</f>
        <v>…</v>
      </c>
    </row>
    <row r="295" spans="1:20" x14ac:dyDescent="0.25">
      <c r="A295">
        <v>5.5</v>
      </c>
      <c r="B295">
        <v>400</v>
      </c>
      <c r="C295">
        <v>8</v>
      </c>
      <c r="D295">
        <v>0</v>
      </c>
      <c r="E295">
        <v>0</v>
      </c>
      <c r="F295">
        <v>0</v>
      </c>
      <c r="G295">
        <v>10</v>
      </c>
      <c r="H295">
        <v>39</v>
      </c>
      <c r="I295">
        <v>0</v>
      </c>
      <c r="J295">
        <v>0</v>
      </c>
      <c r="K295">
        <v>0</v>
      </c>
      <c r="M295" t="str">
        <f>IFERROR(CHAR(HEX2DEC(Table2[[#This Row],[D1]])),"…")</f>
        <v>…</v>
      </c>
      <c r="N295" t="str">
        <f>IFERROR(CHAR(HEX2DEC(Table1[[#This Row],[D2]])),"…")</f>
        <v>…</v>
      </c>
      <c r="O295" t="str">
        <f>IFERROR(CHAR(HEX2DEC(Table1[[#This Row],[D3]])),"…")</f>
        <v>_x0008_</v>
      </c>
      <c r="P295" t="str">
        <f>IFERROR(CHAR(HEX2DEC(Table1[[#This Row],[D4]])),"…")</f>
        <v>…</v>
      </c>
      <c r="Q295" t="str">
        <f>IFERROR(CHAR(HEX2DEC(Table1[[#This Row],[D5]])),"…")</f>
        <v>3</v>
      </c>
      <c r="R295" t="str">
        <f>IFERROR(CHAR(HEX2DEC(Table1[[#This Row],[D6]])),"…")</f>
        <v>…</v>
      </c>
      <c r="S295" t="str">
        <f>IFERROR(CHAR(HEX2DEC(Table1[[#This Row],[D7]])),"…")</f>
        <v>…</v>
      </c>
      <c r="T295" t="str">
        <f>IFERROR(CHAR(HEX2DEC(Table1[[#This Row],[D8]])),"…")</f>
        <v>…</v>
      </c>
    </row>
    <row r="296" spans="1:20" x14ac:dyDescent="0.25">
      <c r="A296">
        <v>5.5529999999999999</v>
      </c>
      <c r="B296">
        <v>401</v>
      </c>
      <c r="C296">
        <v>8</v>
      </c>
      <c r="D296" t="s">
        <v>28</v>
      </c>
      <c r="E296" t="s">
        <v>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M296" t="str">
        <f>IFERROR(CHAR(HEX2DEC(Table2[[#This Row],[D1]])),"…")</f>
        <v>š</v>
      </c>
      <c r="N296" t="str">
        <f>IFERROR(CHAR(HEX2DEC(Table1[[#This Row],[D2]])),"…")</f>
        <v>Ï</v>
      </c>
      <c r="O296" t="str">
        <f>IFERROR(CHAR(HEX2DEC(Table1[[#This Row],[D3]])),"…")</f>
        <v>…</v>
      </c>
      <c r="P296" t="str">
        <f>IFERROR(CHAR(HEX2DEC(Table1[[#This Row],[D4]])),"…")</f>
        <v>…</v>
      </c>
      <c r="Q296" t="str">
        <f>IFERROR(CHAR(HEX2DEC(Table1[[#This Row],[D5]])),"…")</f>
        <v>…</v>
      </c>
      <c r="R296" t="str">
        <f>IFERROR(CHAR(HEX2DEC(Table1[[#This Row],[D6]])),"…")</f>
        <v>…</v>
      </c>
      <c r="S296" t="str">
        <f>IFERROR(CHAR(HEX2DEC(Table1[[#This Row],[D7]])),"…")</f>
        <v>…</v>
      </c>
      <c r="T296" t="str">
        <f>IFERROR(CHAR(HEX2DEC(Table1[[#This Row],[D8]])),"…")</f>
        <v>…</v>
      </c>
    </row>
    <row r="297" spans="1:20" x14ac:dyDescent="0.25">
      <c r="A297">
        <v>5.6059999999999999</v>
      </c>
      <c r="B297">
        <v>400</v>
      </c>
      <c r="C297">
        <v>8</v>
      </c>
      <c r="D297">
        <v>0</v>
      </c>
      <c r="E297">
        <v>0</v>
      </c>
      <c r="F297">
        <v>0</v>
      </c>
      <c r="G297">
        <v>10</v>
      </c>
      <c r="H297">
        <v>39</v>
      </c>
      <c r="I297">
        <v>0</v>
      </c>
      <c r="J297">
        <v>0</v>
      </c>
      <c r="K297">
        <v>0</v>
      </c>
      <c r="M297" t="str">
        <f>IFERROR(CHAR(HEX2DEC(Table2[[#This Row],[D1]])),"…")</f>
        <v>…</v>
      </c>
      <c r="N297" t="str">
        <f>IFERROR(CHAR(HEX2DEC(Table1[[#This Row],[D2]])),"…")</f>
        <v>…</v>
      </c>
      <c r="O297" t="str">
        <f>IFERROR(CHAR(HEX2DEC(Table1[[#This Row],[D3]])),"…")</f>
        <v>_x0008_</v>
      </c>
      <c r="P297" t="str">
        <f>IFERROR(CHAR(HEX2DEC(Table1[[#This Row],[D4]])),"…")</f>
        <v>…</v>
      </c>
      <c r="Q297" t="str">
        <f>IFERROR(CHAR(HEX2DEC(Table1[[#This Row],[D5]])),"…")</f>
        <v>3</v>
      </c>
      <c r="R297" t="str">
        <f>IFERROR(CHAR(HEX2DEC(Table1[[#This Row],[D6]])),"…")</f>
        <v>…</v>
      </c>
      <c r="S297" t="str">
        <f>IFERROR(CHAR(HEX2DEC(Table1[[#This Row],[D7]])),"…")</f>
        <v>…</v>
      </c>
      <c r="T297" t="str">
        <f>IFERROR(CHAR(HEX2DEC(Table1[[#This Row],[D8]])),"…")</f>
        <v>…</v>
      </c>
    </row>
    <row r="298" spans="1:20" x14ac:dyDescent="0.25">
      <c r="A298">
        <v>5.6589999999999998</v>
      </c>
      <c r="B298">
        <v>401</v>
      </c>
      <c r="C298">
        <v>8</v>
      </c>
      <c r="D298" t="s">
        <v>28</v>
      </c>
      <c r="E298" t="s">
        <v>23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M298" t="str">
        <f>IFERROR(CHAR(HEX2DEC(Table2[[#This Row],[D1]])),"…")</f>
        <v>š</v>
      </c>
      <c r="N298" t="str">
        <f>IFERROR(CHAR(HEX2DEC(Table1[[#This Row],[D2]])),"…")</f>
        <v>Ï</v>
      </c>
      <c r="O298" t="str">
        <f>IFERROR(CHAR(HEX2DEC(Table1[[#This Row],[D3]])),"…")</f>
        <v>…</v>
      </c>
      <c r="P298" t="str">
        <f>IFERROR(CHAR(HEX2DEC(Table1[[#This Row],[D4]])),"…")</f>
        <v>…</v>
      </c>
      <c r="Q298" t="str">
        <f>IFERROR(CHAR(HEX2DEC(Table1[[#This Row],[D5]])),"…")</f>
        <v>…</v>
      </c>
      <c r="R298" t="str">
        <f>IFERROR(CHAR(HEX2DEC(Table1[[#This Row],[D6]])),"…")</f>
        <v>…</v>
      </c>
      <c r="S298" t="str">
        <f>IFERROR(CHAR(HEX2DEC(Table1[[#This Row],[D7]])),"…")</f>
        <v>…</v>
      </c>
      <c r="T298" t="str">
        <f>IFERROR(CHAR(HEX2DEC(Table1[[#This Row],[D8]])),"…")</f>
        <v>…</v>
      </c>
    </row>
    <row r="299" spans="1:20" x14ac:dyDescent="0.25">
      <c r="A299">
        <v>5.7119999999999997</v>
      </c>
      <c r="B299">
        <v>400</v>
      </c>
      <c r="C299">
        <v>8</v>
      </c>
      <c r="D299">
        <v>0</v>
      </c>
      <c r="E299">
        <v>0</v>
      </c>
      <c r="F299">
        <v>0</v>
      </c>
      <c r="G299">
        <v>10</v>
      </c>
      <c r="H299">
        <v>39</v>
      </c>
      <c r="I299">
        <v>0</v>
      </c>
      <c r="J299">
        <v>0</v>
      </c>
      <c r="K299">
        <v>0</v>
      </c>
      <c r="M299" t="str">
        <f>IFERROR(CHAR(HEX2DEC(Table2[[#This Row],[D1]])),"…")</f>
        <v>…</v>
      </c>
      <c r="N299" t="str">
        <f>IFERROR(CHAR(HEX2DEC(Table1[[#This Row],[D2]])),"…")</f>
        <v>…</v>
      </c>
      <c r="O299" t="str">
        <f>IFERROR(CHAR(HEX2DEC(Table1[[#This Row],[D3]])),"…")</f>
        <v>_x0008_</v>
      </c>
      <c r="P299" t="str">
        <f>IFERROR(CHAR(HEX2DEC(Table1[[#This Row],[D4]])),"…")</f>
        <v>…</v>
      </c>
      <c r="Q299" t="str">
        <f>IFERROR(CHAR(HEX2DEC(Table1[[#This Row],[D5]])),"…")</f>
        <v>3</v>
      </c>
      <c r="R299" t="str">
        <f>IFERROR(CHAR(HEX2DEC(Table1[[#This Row],[D6]])),"…")</f>
        <v>…</v>
      </c>
      <c r="S299" t="str">
        <f>IFERROR(CHAR(HEX2DEC(Table1[[#This Row],[D7]])),"…")</f>
        <v>…</v>
      </c>
      <c r="T299" t="str">
        <f>IFERROR(CHAR(HEX2DEC(Table1[[#This Row],[D8]])),"…")</f>
        <v>…</v>
      </c>
    </row>
    <row r="300" spans="1:20" x14ac:dyDescent="0.25">
      <c r="A300">
        <v>5.7649999999999997</v>
      </c>
      <c r="B300">
        <v>401</v>
      </c>
      <c r="C300">
        <v>8</v>
      </c>
      <c r="D300" t="s">
        <v>28</v>
      </c>
      <c r="E300" t="s">
        <v>23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M300" t="str">
        <f>IFERROR(CHAR(HEX2DEC(Table2[[#This Row],[D1]])),"…")</f>
        <v>š</v>
      </c>
      <c r="N300" t="str">
        <f>IFERROR(CHAR(HEX2DEC(Table1[[#This Row],[D2]])),"…")</f>
        <v>Ï</v>
      </c>
      <c r="O300" t="str">
        <f>IFERROR(CHAR(HEX2DEC(Table1[[#This Row],[D3]])),"…")</f>
        <v>…</v>
      </c>
      <c r="P300" t="str">
        <f>IFERROR(CHAR(HEX2DEC(Table1[[#This Row],[D4]])),"…")</f>
        <v>…</v>
      </c>
      <c r="Q300" t="str">
        <f>IFERROR(CHAR(HEX2DEC(Table1[[#This Row],[D5]])),"…")</f>
        <v>…</v>
      </c>
      <c r="R300" t="str">
        <f>IFERROR(CHAR(HEX2DEC(Table1[[#This Row],[D6]])),"…")</f>
        <v>…</v>
      </c>
      <c r="S300" t="str">
        <f>IFERROR(CHAR(HEX2DEC(Table1[[#This Row],[D7]])),"…")</f>
        <v>…</v>
      </c>
      <c r="T300" t="str">
        <f>IFERROR(CHAR(HEX2DEC(Table1[[#This Row],[D8]])),"…")</f>
        <v>…</v>
      </c>
    </row>
    <row r="301" spans="1:20" x14ac:dyDescent="0.25">
      <c r="A301">
        <v>5.8179999999999996</v>
      </c>
      <c r="B301">
        <v>400</v>
      </c>
      <c r="C301">
        <v>8</v>
      </c>
      <c r="D301">
        <v>0</v>
      </c>
      <c r="E301">
        <v>0</v>
      </c>
      <c r="F301">
        <v>0</v>
      </c>
      <c r="G301">
        <v>10</v>
      </c>
      <c r="H301">
        <v>39</v>
      </c>
      <c r="I301">
        <v>0</v>
      </c>
      <c r="J301">
        <v>0</v>
      </c>
      <c r="K301">
        <v>0</v>
      </c>
      <c r="M301" t="str">
        <f>IFERROR(CHAR(HEX2DEC(Table2[[#This Row],[D1]])),"…")</f>
        <v>…</v>
      </c>
      <c r="N301" t="str">
        <f>IFERROR(CHAR(HEX2DEC(Table1[[#This Row],[D2]])),"…")</f>
        <v>…</v>
      </c>
      <c r="O301" t="str">
        <f>IFERROR(CHAR(HEX2DEC(Table1[[#This Row],[D3]])),"…")</f>
        <v>_x0008_</v>
      </c>
      <c r="P301" t="str">
        <f>IFERROR(CHAR(HEX2DEC(Table1[[#This Row],[D4]])),"…")</f>
        <v>…</v>
      </c>
      <c r="Q301" t="str">
        <f>IFERROR(CHAR(HEX2DEC(Table1[[#This Row],[D5]])),"…")</f>
        <v>3</v>
      </c>
      <c r="R301" t="str">
        <f>IFERROR(CHAR(HEX2DEC(Table1[[#This Row],[D6]])),"…")</f>
        <v>…</v>
      </c>
      <c r="S301" t="str">
        <f>IFERROR(CHAR(HEX2DEC(Table1[[#This Row],[D7]])),"…")</f>
        <v>…</v>
      </c>
      <c r="T301" t="str">
        <f>IFERROR(CHAR(HEX2DEC(Table1[[#This Row],[D8]])),"…")</f>
        <v>…</v>
      </c>
    </row>
    <row r="302" spans="1:20" x14ac:dyDescent="0.25">
      <c r="A302">
        <v>5.8719999999999999</v>
      </c>
      <c r="B302">
        <v>401</v>
      </c>
      <c r="C302">
        <v>8</v>
      </c>
      <c r="D302" t="s">
        <v>28</v>
      </c>
      <c r="E302" t="s">
        <v>23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M302" t="str">
        <f>IFERROR(CHAR(HEX2DEC(Table2[[#This Row],[D1]])),"…")</f>
        <v>š</v>
      </c>
      <c r="N302" t="str">
        <f>IFERROR(CHAR(HEX2DEC(Table1[[#This Row],[D2]])),"…")</f>
        <v>Ï</v>
      </c>
      <c r="O302" t="str">
        <f>IFERROR(CHAR(HEX2DEC(Table1[[#This Row],[D3]])),"…")</f>
        <v>…</v>
      </c>
      <c r="P302" t="str">
        <f>IFERROR(CHAR(HEX2DEC(Table1[[#This Row],[D4]])),"…")</f>
        <v>…</v>
      </c>
      <c r="Q302" t="str">
        <f>IFERROR(CHAR(HEX2DEC(Table1[[#This Row],[D5]])),"…")</f>
        <v>…</v>
      </c>
      <c r="R302" t="str">
        <f>IFERROR(CHAR(HEX2DEC(Table1[[#This Row],[D6]])),"…")</f>
        <v>…</v>
      </c>
      <c r="S302" t="str">
        <f>IFERROR(CHAR(HEX2DEC(Table1[[#This Row],[D7]])),"…")</f>
        <v>…</v>
      </c>
      <c r="T302" t="str">
        <f>IFERROR(CHAR(HEX2DEC(Table1[[#This Row],[D8]])),"…")</f>
        <v>…</v>
      </c>
    </row>
    <row r="303" spans="1:20" x14ac:dyDescent="0.25">
      <c r="A303">
        <v>5.9249999999999998</v>
      </c>
      <c r="B303">
        <v>400</v>
      </c>
      <c r="C303">
        <v>8</v>
      </c>
      <c r="D303">
        <v>0</v>
      </c>
      <c r="E303">
        <v>0</v>
      </c>
      <c r="F303">
        <v>0</v>
      </c>
      <c r="G303">
        <v>10</v>
      </c>
      <c r="H303">
        <v>39</v>
      </c>
      <c r="I303">
        <v>0</v>
      </c>
      <c r="J303">
        <v>0</v>
      </c>
      <c r="K303">
        <v>0</v>
      </c>
      <c r="M303" t="str">
        <f>IFERROR(CHAR(HEX2DEC(Table2[[#This Row],[D1]])),"…")</f>
        <v>…</v>
      </c>
      <c r="N303" t="str">
        <f>IFERROR(CHAR(HEX2DEC(Table1[[#This Row],[D2]])),"…")</f>
        <v>…</v>
      </c>
      <c r="O303" t="str">
        <f>IFERROR(CHAR(HEX2DEC(Table1[[#This Row],[D3]])),"…")</f>
        <v>_x0008_</v>
      </c>
      <c r="P303" t="str">
        <f>IFERROR(CHAR(HEX2DEC(Table1[[#This Row],[D4]])),"…")</f>
        <v>…</v>
      </c>
      <c r="Q303" t="str">
        <f>IFERROR(CHAR(HEX2DEC(Table1[[#This Row],[D5]])),"…")</f>
        <v>3</v>
      </c>
      <c r="R303" t="str">
        <f>IFERROR(CHAR(HEX2DEC(Table1[[#This Row],[D6]])),"…")</f>
        <v>…</v>
      </c>
      <c r="S303" t="str">
        <f>IFERROR(CHAR(HEX2DEC(Table1[[#This Row],[D7]])),"…")</f>
        <v>…</v>
      </c>
      <c r="T303" t="str">
        <f>IFERROR(CHAR(HEX2DEC(Table1[[#This Row],[D8]])),"…")</f>
        <v>…</v>
      </c>
    </row>
    <row r="304" spans="1:20" x14ac:dyDescent="0.25">
      <c r="A304">
        <v>5.9770000000000003</v>
      </c>
      <c r="B304">
        <v>401</v>
      </c>
      <c r="C304">
        <v>8</v>
      </c>
      <c r="D304" t="s">
        <v>28</v>
      </c>
      <c r="E304" t="s">
        <v>23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 t="str">
        <f>IFERROR(CHAR(HEX2DEC(Table2[[#This Row],[D1]])),"…")</f>
        <v>š</v>
      </c>
      <c r="N304" t="str">
        <f>IFERROR(CHAR(HEX2DEC(Table1[[#This Row],[D2]])),"…")</f>
        <v>Ï</v>
      </c>
      <c r="O304" t="str">
        <f>IFERROR(CHAR(HEX2DEC(Table1[[#This Row],[D3]])),"…")</f>
        <v>…</v>
      </c>
      <c r="P304" t="str">
        <f>IFERROR(CHAR(HEX2DEC(Table1[[#This Row],[D4]])),"…")</f>
        <v>…</v>
      </c>
      <c r="Q304" t="str">
        <f>IFERROR(CHAR(HEX2DEC(Table1[[#This Row],[D5]])),"…")</f>
        <v>…</v>
      </c>
      <c r="R304" t="str">
        <f>IFERROR(CHAR(HEX2DEC(Table1[[#This Row],[D6]])),"…")</f>
        <v>…</v>
      </c>
      <c r="S304" t="str">
        <f>IFERROR(CHAR(HEX2DEC(Table1[[#This Row],[D7]])),"…")</f>
        <v>…</v>
      </c>
      <c r="T304" t="str">
        <f>IFERROR(CHAR(HEX2DEC(Table1[[#This Row],[D8]])),"…")</f>
        <v>…</v>
      </c>
    </row>
    <row r="305" spans="1:20" x14ac:dyDescent="0.25">
      <c r="A305">
        <v>6.03</v>
      </c>
      <c r="B305">
        <v>400</v>
      </c>
      <c r="C305">
        <v>8</v>
      </c>
      <c r="D305">
        <v>0</v>
      </c>
      <c r="E305">
        <v>0</v>
      </c>
      <c r="F305">
        <v>0</v>
      </c>
      <c r="G305">
        <v>10</v>
      </c>
      <c r="H305">
        <v>39</v>
      </c>
      <c r="I305">
        <v>0</v>
      </c>
      <c r="J305">
        <v>0</v>
      </c>
      <c r="K305">
        <v>0</v>
      </c>
      <c r="M305" t="str">
        <f>IFERROR(CHAR(HEX2DEC(Table2[[#This Row],[D1]])),"…")</f>
        <v>…</v>
      </c>
      <c r="N305" t="str">
        <f>IFERROR(CHAR(HEX2DEC(Table1[[#This Row],[D2]])),"…")</f>
        <v>…</v>
      </c>
      <c r="O305" t="str">
        <f>IFERROR(CHAR(HEX2DEC(Table1[[#This Row],[D3]])),"…")</f>
        <v>_x0008_</v>
      </c>
      <c r="P305" t="str">
        <f>IFERROR(CHAR(HEX2DEC(Table1[[#This Row],[D4]])),"…")</f>
        <v>…</v>
      </c>
      <c r="Q305" t="str">
        <f>IFERROR(CHAR(HEX2DEC(Table1[[#This Row],[D5]])),"…")</f>
        <v>3</v>
      </c>
      <c r="R305" t="str">
        <f>IFERROR(CHAR(HEX2DEC(Table1[[#This Row],[D6]])),"…")</f>
        <v>…</v>
      </c>
      <c r="S305" t="str">
        <f>IFERROR(CHAR(HEX2DEC(Table1[[#This Row],[D7]])),"…")</f>
        <v>…</v>
      </c>
      <c r="T305" t="str">
        <f>IFERROR(CHAR(HEX2DEC(Table1[[#This Row],[D8]])),"…")</f>
        <v>…</v>
      </c>
    </row>
    <row r="306" spans="1:20" x14ac:dyDescent="0.25">
      <c r="A306">
        <v>6.0839999999999996</v>
      </c>
      <c r="B306">
        <v>401</v>
      </c>
      <c r="C306">
        <v>8</v>
      </c>
      <c r="D306" t="s">
        <v>28</v>
      </c>
      <c r="E306" t="s">
        <v>23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M306" t="str">
        <f>IFERROR(CHAR(HEX2DEC(Table2[[#This Row],[D1]])),"…")</f>
        <v>š</v>
      </c>
      <c r="N306" t="str">
        <f>IFERROR(CHAR(HEX2DEC(Table1[[#This Row],[D2]])),"…")</f>
        <v>Ï</v>
      </c>
      <c r="O306" t="str">
        <f>IFERROR(CHAR(HEX2DEC(Table1[[#This Row],[D3]])),"…")</f>
        <v>…</v>
      </c>
      <c r="P306" t="str">
        <f>IFERROR(CHAR(HEX2DEC(Table1[[#This Row],[D4]])),"…")</f>
        <v>…</v>
      </c>
      <c r="Q306" t="str">
        <f>IFERROR(CHAR(HEX2DEC(Table1[[#This Row],[D5]])),"…")</f>
        <v>…</v>
      </c>
      <c r="R306" t="str">
        <f>IFERROR(CHAR(HEX2DEC(Table1[[#This Row],[D6]])),"…")</f>
        <v>…</v>
      </c>
      <c r="S306" t="str">
        <f>IFERROR(CHAR(HEX2DEC(Table1[[#This Row],[D7]])),"…")</f>
        <v>…</v>
      </c>
      <c r="T306" t="str">
        <f>IFERROR(CHAR(HEX2DEC(Table1[[#This Row],[D8]])),"…")</f>
        <v>…</v>
      </c>
    </row>
    <row r="307" spans="1:20" x14ac:dyDescent="0.25">
      <c r="A307">
        <v>6.1369999999999996</v>
      </c>
      <c r="B307">
        <v>400</v>
      </c>
      <c r="C307">
        <v>8</v>
      </c>
      <c r="D307">
        <v>0</v>
      </c>
      <c r="E307">
        <v>0</v>
      </c>
      <c r="F307">
        <v>0</v>
      </c>
      <c r="G307">
        <v>10</v>
      </c>
      <c r="H307">
        <v>39</v>
      </c>
      <c r="I307">
        <v>0</v>
      </c>
      <c r="J307">
        <v>0</v>
      </c>
      <c r="K307">
        <v>0</v>
      </c>
      <c r="M307" t="str">
        <f>IFERROR(CHAR(HEX2DEC(Table2[[#This Row],[D1]])),"…")</f>
        <v>…</v>
      </c>
      <c r="N307" t="str">
        <f>IFERROR(CHAR(HEX2DEC(Table1[[#This Row],[D2]])),"…")</f>
        <v>…</v>
      </c>
      <c r="O307" t="str">
        <f>IFERROR(CHAR(HEX2DEC(Table1[[#This Row],[D3]])),"…")</f>
        <v>_x0008_</v>
      </c>
      <c r="P307" t="str">
        <f>IFERROR(CHAR(HEX2DEC(Table1[[#This Row],[D4]])),"…")</f>
        <v>…</v>
      </c>
      <c r="Q307" t="str">
        <f>IFERROR(CHAR(HEX2DEC(Table1[[#This Row],[D5]])),"…")</f>
        <v>3</v>
      </c>
      <c r="R307" t="str">
        <f>IFERROR(CHAR(HEX2DEC(Table1[[#This Row],[D6]])),"…")</f>
        <v>…</v>
      </c>
      <c r="S307" t="str">
        <f>IFERROR(CHAR(HEX2DEC(Table1[[#This Row],[D7]])),"…")</f>
        <v>…</v>
      </c>
      <c r="T307" t="str">
        <f>IFERROR(CHAR(HEX2DEC(Table1[[#This Row],[D8]])),"…")</f>
        <v>…</v>
      </c>
    </row>
    <row r="308" spans="1:20" x14ac:dyDescent="0.25">
      <c r="A308">
        <v>6.19</v>
      </c>
      <c r="B308">
        <v>401</v>
      </c>
      <c r="C308">
        <v>8</v>
      </c>
      <c r="D308" t="s">
        <v>28</v>
      </c>
      <c r="E308" t="s">
        <v>23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M308" t="str">
        <f>IFERROR(CHAR(HEX2DEC(Table2[[#This Row],[D1]])),"…")</f>
        <v>š</v>
      </c>
      <c r="N308" t="str">
        <f>IFERROR(CHAR(HEX2DEC(Table1[[#This Row],[D2]])),"…")</f>
        <v>Ï</v>
      </c>
      <c r="O308" t="str">
        <f>IFERROR(CHAR(HEX2DEC(Table1[[#This Row],[D3]])),"…")</f>
        <v>…</v>
      </c>
      <c r="P308" t="str">
        <f>IFERROR(CHAR(HEX2DEC(Table1[[#This Row],[D4]])),"…")</f>
        <v>…</v>
      </c>
      <c r="Q308" t="str">
        <f>IFERROR(CHAR(HEX2DEC(Table1[[#This Row],[D5]])),"…")</f>
        <v>…</v>
      </c>
      <c r="R308" t="str">
        <f>IFERROR(CHAR(HEX2DEC(Table1[[#This Row],[D6]])),"…")</f>
        <v>…</v>
      </c>
      <c r="S308" t="str">
        <f>IFERROR(CHAR(HEX2DEC(Table1[[#This Row],[D7]])),"…")</f>
        <v>…</v>
      </c>
      <c r="T308" t="str">
        <f>IFERROR(CHAR(HEX2DEC(Table1[[#This Row],[D8]])),"…")</f>
        <v>…</v>
      </c>
    </row>
    <row r="309" spans="1:20" x14ac:dyDescent="0.25">
      <c r="A309">
        <v>6.1920000000000002</v>
      </c>
      <c r="B309">
        <v>466</v>
      </c>
      <c r="C309">
        <v>8</v>
      </c>
      <c r="D309">
        <v>30</v>
      </c>
      <c r="E309">
        <v>32</v>
      </c>
      <c r="F309">
        <v>30</v>
      </c>
      <c r="G309">
        <v>35</v>
      </c>
      <c r="H309">
        <v>56</v>
      </c>
      <c r="I309">
        <v>35</v>
      </c>
      <c r="J309">
        <v>30</v>
      </c>
      <c r="K309">
        <v>31</v>
      </c>
      <c r="M309" t="str">
        <f>IFERROR(CHAR(HEX2DEC(Table2[[#This Row],[D1]])),"…")</f>
        <v>0</v>
      </c>
      <c r="N309" t="str">
        <f>IFERROR(CHAR(HEX2DEC(Table1[[#This Row],[D2]])),"…")</f>
        <v>2</v>
      </c>
      <c r="O309" t="str">
        <f>IFERROR(CHAR(HEX2DEC(Table1[[#This Row],[D3]])),"…")</f>
        <v>0</v>
      </c>
      <c r="P309" t="str">
        <f>IFERROR(CHAR(HEX2DEC(Table1[[#This Row],[D4]])),"…")</f>
        <v>5</v>
      </c>
      <c r="Q309" t="str">
        <f>IFERROR(CHAR(HEX2DEC(Table1[[#This Row],[D5]])),"…")</f>
        <v>V</v>
      </c>
      <c r="R309" t="str">
        <f>IFERROR(CHAR(HEX2DEC(Table1[[#This Row],[D6]])),"…")</f>
        <v>5</v>
      </c>
      <c r="S309" t="str">
        <f>IFERROR(CHAR(HEX2DEC(Table1[[#This Row],[D7]])),"…")</f>
        <v>0</v>
      </c>
      <c r="T309" t="str">
        <f>IFERROR(CHAR(HEX2DEC(Table1[[#This Row],[D8]])),"…")</f>
        <v>1</v>
      </c>
    </row>
    <row r="310" spans="1:20" x14ac:dyDescent="0.25">
      <c r="A310">
        <v>6.2430000000000003</v>
      </c>
      <c r="B310">
        <v>400</v>
      </c>
      <c r="C310">
        <v>8</v>
      </c>
      <c r="D310">
        <v>0</v>
      </c>
      <c r="E310">
        <v>0</v>
      </c>
      <c r="F310">
        <v>0</v>
      </c>
      <c r="G310">
        <v>10</v>
      </c>
      <c r="H310">
        <v>39</v>
      </c>
      <c r="I310">
        <v>0</v>
      </c>
      <c r="J310">
        <v>0</v>
      </c>
      <c r="K310">
        <v>0</v>
      </c>
      <c r="M310" t="str">
        <f>IFERROR(CHAR(HEX2DEC(Table2[[#This Row],[D1]])),"…")</f>
        <v>…</v>
      </c>
      <c r="N310" t="str">
        <f>IFERROR(CHAR(HEX2DEC(Table1[[#This Row],[D2]])),"…")</f>
        <v>…</v>
      </c>
      <c r="O310" t="str">
        <f>IFERROR(CHAR(HEX2DEC(Table1[[#This Row],[D3]])),"…")</f>
        <v>_x0008_</v>
      </c>
      <c r="P310" t="str">
        <f>IFERROR(CHAR(HEX2DEC(Table1[[#This Row],[D4]])),"…")</f>
        <v>…</v>
      </c>
      <c r="Q310" t="str">
        <f>IFERROR(CHAR(HEX2DEC(Table1[[#This Row],[D5]])),"…")</f>
        <v>3</v>
      </c>
      <c r="R310" t="str">
        <f>IFERROR(CHAR(HEX2DEC(Table1[[#This Row],[D6]])),"…")</f>
        <v>…</v>
      </c>
      <c r="S310" t="str">
        <f>IFERROR(CHAR(HEX2DEC(Table1[[#This Row],[D7]])),"…")</f>
        <v>…</v>
      </c>
      <c r="T310" t="str">
        <f>IFERROR(CHAR(HEX2DEC(Table1[[#This Row],[D8]])),"…")</f>
        <v>…</v>
      </c>
    </row>
    <row r="311" spans="1:20" x14ac:dyDescent="0.25">
      <c r="A311">
        <v>6.2969999999999997</v>
      </c>
      <c r="B311">
        <v>401</v>
      </c>
      <c r="C311">
        <v>8</v>
      </c>
      <c r="D311" t="s">
        <v>28</v>
      </c>
      <c r="E311" t="s">
        <v>23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 t="str">
        <f>IFERROR(CHAR(HEX2DEC(Table2[[#This Row],[D1]])),"…")</f>
        <v>š</v>
      </c>
      <c r="N311" t="str">
        <f>IFERROR(CHAR(HEX2DEC(Table1[[#This Row],[D2]])),"…")</f>
        <v>Ï</v>
      </c>
      <c r="O311" t="str">
        <f>IFERROR(CHAR(HEX2DEC(Table1[[#This Row],[D3]])),"…")</f>
        <v>…</v>
      </c>
      <c r="P311" t="str">
        <f>IFERROR(CHAR(HEX2DEC(Table1[[#This Row],[D4]])),"…")</f>
        <v>…</v>
      </c>
      <c r="Q311" t="str">
        <f>IFERROR(CHAR(HEX2DEC(Table1[[#This Row],[D5]])),"…")</f>
        <v>…</v>
      </c>
      <c r="R311" t="str">
        <f>IFERROR(CHAR(HEX2DEC(Table1[[#This Row],[D6]])),"…")</f>
        <v>…</v>
      </c>
      <c r="S311" t="str">
        <f>IFERROR(CHAR(HEX2DEC(Table1[[#This Row],[D7]])),"…")</f>
        <v>…</v>
      </c>
      <c r="T311" t="str">
        <f>IFERROR(CHAR(HEX2DEC(Table1[[#This Row],[D8]])),"…")</f>
        <v>…</v>
      </c>
    </row>
    <row r="312" spans="1:20" x14ac:dyDescent="0.25">
      <c r="A312">
        <v>6.35</v>
      </c>
      <c r="B312">
        <v>400</v>
      </c>
      <c r="C312">
        <v>8</v>
      </c>
      <c r="D312">
        <v>0</v>
      </c>
      <c r="E312">
        <v>0</v>
      </c>
      <c r="F312">
        <v>0</v>
      </c>
      <c r="G312">
        <v>10</v>
      </c>
      <c r="H312">
        <v>39</v>
      </c>
      <c r="I312">
        <v>0</v>
      </c>
      <c r="J312">
        <v>0</v>
      </c>
      <c r="K312">
        <v>0</v>
      </c>
      <c r="M312" t="str">
        <f>IFERROR(CHAR(HEX2DEC(Table2[[#This Row],[D1]])),"…")</f>
        <v>…</v>
      </c>
      <c r="N312" t="str">
        <f>IFERROR(CHAR(HEX2DEC(Table1[[#This Row],[D2]])),"…")</f>
        <v>…</v>
      </c>
      <c r="O312" t="str">
        <f>IFERROR(CHAR(HEX2DEC(Table1[[#This Row],[D3]])),"…")</f>
        <v>_x0008_</v>
      </c>
      <c r="P312" t="str">
        <f>IFERROR(CHAR(HEX2DEC(Table1[[#This Row],[D4]])),"…")</f>
        <v>…</v>
      </c>
      <c r="Q312" t="str">
        <f>IFERROR(CHAR(HEX2DEC(Table1[[#This Row],[D5]])),"…")</f>
        <v>3</v>
      </c>
      <c r="R312" t="str">
        <f>IFERROR(CHAR(HEX2DEC(Table1[[#This Row],[D6]])),"…")</f>
        <v>…</v>
      </c>
      <c r="S312" t="str">
        <f>IFERROR(CHAR(HEX2DEC(Table1[[#This Row],[D7]])),"…")</f>
        <v>…</v>
      </c>
      <c r="T312" t="str">
        <f>IFERROR(CHAR(HEX2DEC(Table1[[#This Row],[D8]])),"…")</f>
        <v>…</v>
      </c>
    </row>
    <row r="313" spans="1:20" x14ac:dyDescent="0.25">
      <c r="A313">
        <v>6.4020000000000001</v>
      </c>
      <c r="B313">
        <v>401</v>
      </c>
      <c r="C313">
        <v>8</v>
      </c>
      <c r="D313" t="s">
        <v>28</v>
      </c>
      <c r="E313" t="s">
        <v>23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M313" t="str">
        <f>IFERROR(CHAR(HEX2DEC(Table2[[#This Row],[D1]])),"…")</f>
        <v>š</v>
      </c>
      <c r="N313" t="str">
        <f>IFERROR(CHAR(HEX2DEC(Table1[[#This Row],[D2]])),"…")</f>
        <v>Ï</v>
      </c>
      <c r="O313" t="str">
        <f>IFERROR(CHAR(HEX2DEC(Table1[[#This Row],[D3]])),"…")</f>
        <v>…</v>
      </c>
      <c r="P313" t="str">
        <f>IFERROR(CHAR(HEX2DEC(Table1[[#This Row],[D4]])),"…")</f>
        <v>…</v>
      </c>
      <c r="Q313" t="str">
        <f>IFERROR(CHAR(HEX2DEC(Table1[[#This Row],[D5]])),"…")</f>
        <v>…</v>
      </c>
      <c r="R313" t="str">
        <f>IFERROR(CHAR(HEX2DEC(Table1[[#This Row],[D6]])),"…")</f>
        <v>…</v>
      </c>
      <c r="S313" t="str">
        <f>IFERROR(CHAR(HEX2DEC(Table1[[#This Row],[D7]])),"…")</f>
        <v>…</v>
      </c>
      <c r="T313" t="str">
        <f>IFERROR(CHAR(HEX2DEC(Table1[[#This Row],[D8]])),"…")</f>
        <v>…</v>
      </c>
    </row>
    <row r="314" spans="1:20" x14ac:dyDescent="0.25">
      <c r="A314">
        <v>6.4550000000000001</v>
      </c>
      <c r="B314">
        <v>400</v>
      </c>
      <c r="C314">
        <v>8</v>
      </c>
      <c r="D314">
        <v>0</v>
      </c>
      <c r="E314">
        <v>0</v>
      </c>
      <c r="F314">
        <v>0</v>
      </c>
      <c r="G314">
        <v>10</v>
      </c>
      <c r="H314">
        <v>39</v>
      </c>
      <c r="I314">
        <v>0</v>
      </c>
      <c r="J314">
        <v>0</v>
      </c>
      <c r="K314">
        <v>0</v>
      </c>
      <c r="M314" t="str">
        <f>IFERROR(CHAR(HEX2DEC(Table2[[#This Row],[D1]])),"…")</f>
        <v>…</v>
      </c>
      <c r="N314" t="str">
        <f>IFERROR(CHAR(HEX2DEC(Table1[[#This Row],[D2]])),"…")</f>
        <v>…</v>
      </c>
      <c r="O314" t="str">
        <f>IFERROR(CHAR(HEX2DEC(Table1[[#This Row],[D3]])),"…")</f>
        <v>_x0008_</v>
      </c>
      <c r="P314" t="str">
        <f>IFERROR(CHAR(HEX2DEC(Table1[[#This Row],[D4]])),"…")</f>
        <v>…</v>
      </c>
      <c r="Q314" t="str">
        <f>IFERROR(CHAR(HEX2DEC(Table1[[#This Row],[D5]])),"…")</f>
        <v>3</v>
      </c>
      <c r="R314" t="str">
        <f>IFERROR(CHAR(HEX2DEC(Table1[[#This Row],[D6]])),"…")</f>
        <v>…</v>
      </c>
      <c r="S314" t="str">
        <f>IFERROR(CHAR(HEX2DEC(Table1[[#This Row],[D7]])),"…")</f>
        <v>…</v>
      </c>
      <c r="T314" t="str">
        <f>IFERROR(CHAR(HEX2DEC(Table1[[#This Row],[D8]])),"…")</f>
        <v>…</v>
      </c>
    </row>
    <row r="315" spans="1:20" x14ac:dyDescent="0.25">
      <c r="A315">
        <v>6.5090000000000003</v>
      </c>
      <c r="B315">
        <v>401</v>
      </c>
      <c r="C315">
        <v>8</v>
      </c>
      <c r="D315" t="s">
        <v>28</v>
      </c>
      <c r="E315" t="s">
        <v>23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M315" t="str">
        <f>IFERROR(CHAR(HEX2DEC(Table2[[#This Row],[D1]])),"…")</f>
        <v>š</v>
      </c>
      <c r="N315" t="str">
        <f>IFERROR(CHAR(HEX2DEC(Table1[[#This Row],[D2]])),"…")</f>
        <v>Ï</v>
      </c>
      <c r="O315" t="str">
        <f>IFERROR(CHAR(HEX2DEC(Table1[[#This Row],[D3]])),"…")</f>
        <v>…</v>
      </c>
      <c r="P315" t="str">
        <f>IFERROR(CHAR(HEX2DEC(Table1[[#This Row],[D4]])),"…")</f>
        <v>…</v>
      </c>
      <c r="Q315" t="str">
        <f>IFERROR(CHAR(HEX2DEC(Table1[[#This Row],[D5]])),"…")</f>
        <v>…</v>
      </c>
      <c r="R315" t="str">
        <f>IFERROR(CHAR(HEX2DEC(Table1[[#This Row],[D6]])),"…")</f>
        <v>…</v>
      </c>
      <c r="S315" t="str">
        <f>IFERROR(CHAR(HEX2DEC(Table1[[#This Row],[D7]])),"…")</f>
        <v>…</v>
      </c>
      <c r="T315" t="str">
        <f>IFERROR(CHAR(HEX2DEC(Table1[[#This Row],[D8]])),"…")</f>
        <v>…</v>
      </c>
    </row>
    <row r="316" spans="1:20" x14ac:dyDescent="0.25">
      <c r="A316">
        <v>6.5620000000000003</v>
      </c>
      <c r="B316">
        <v>400</v>
      </c>
      <c r="C316">
        <v>8</v>
      </c>
      <c r="D316">
        <v>0</v>
      </c>
      <c r="E316">
        <v>0</v>
      </c>
      <c r="F316">
        <v>0</v>
      </c>
      <c r="G316">
        <v>10</v>
      </c>
      <c r="H316">
        <v>39</v>
      </c>
      <c r="I316">
        <v>0</v>
      </c>
      <c r="J316">
        <v>0</v>
      </c>
      <c r="K316">
        <v>0</v>
      </c>
      <c r="M316" t="str">
        <f>IFERROR(CHAR(HEX2DEC(Table2[[#This Row],[D1]])),"…")</f>
        <v>…</v>
      </c>
      <c r="N316" t="str">
        <f>IFERROR(CHAR(HEX2DEC(Table1[[#This Row],[D2]])),"…")</f>
        <v>…</v>
      </c>
      <c r="O316" t="str">
        <f>IFERROR(CHAR(HEX2DEC(Table1[[#This Row],[D3]])),"…")</f>
        <v>_x0008_</v>
      </c>
      <c r="P316" t="str">
        <f>IFERROR(CHAR(HEX2DEC(Table1[[#This Row],[D4]])),"…")</f>
        <v>…</v>
      </c>
      <c r="Q316" t="str">
        <f>IFERROR(CHAR(HEX2DEC(Table1[[#This Row],[D5]])),"…")</f>
        <v>3</v>
      </c>
      <c r="R316" t="str">
        <f>IFERROR(CHAR(HEX2DEC(Table1[[#This Row],[D6]])),"…")</f>
        <v>…</v>
      </c>
      <c r="S316" t="str">
        <f>IFERROR(CHAR(HEX2DEC(Table1[[#This Row],[D7]])),"…")</f>
        <v>…</v>
      </c>
      <c r="T316" t="str">
        <f>IFERROR(CHAR(HEX2DEC(Table1[[#This Row],[D8]])),"…")</f>
        <v>…</v>
      </c>
    </row>
    <row r="317" spans="1:20" x14ac:dyDescent="0.25">
      <c r="A317">
        <v>6.6150000000000002</v>
      </c>
      <c r="B317">
        <v>401</v>
      </c>
      <c r="C317">
        <v>8</v>
      </c>
      <c r="D317" t="s">
        <v>28</v>
      </c>
      <c r="E317" t="s">
        <v>23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 t="str">
        <f>IFERROR(CHAR(HEX2DEC(Table2[[#This Row],[D1]])),"…")</f>
        <v>š</v>
      </c>
      <c r="N317" t="str">
        <f>IFERROR(CHAR(HEX2DEC(Table1[[#This Row],[D2]])),"…")</f>
        <v>Ï</v>
      </c>
      <c r="O317" t="str">
        <f>IFERROR(CHAR(HEX2DEC(Table1[[#This Row],[D3]])),"…")</f>
        <v>…</v>
      </c>
      <c r="P317" t="str">
        <f>IFERROR(CHAR(HEX2DEC(Table1[[#This Row],[D4]])),"…")</f>
        <v>…</v>
      </c>
      <c r="Q317" t="str">
        <f>IFERROR(CHAR(HEX2DEC(Table1[[#This Row],[D5]])),"…")</f>
        <v>…</v>
      </c>
      <c r="R317" t="str">
        <f>IFERROR(CHAR(HEX2DEC(Table1[[#This Row],[D6]])),"…")</f>
        <v>…</v>
      </c>
      <c r="S317" t="str">
        <f>IFERROR(CHAR(HEX2DEC(Table1[[#This Row],[D7]])),"…")</f>
        <v>…</v>
      </c>
      <c r="T317" t="str">
        <f>IFERROR(CHAR(HEX2DEC(Table1[[#This Row],[D8]])),"…")</f>
        <v>…</v>
      </c>
    </row>
    <row r="318" spans="1:20" x14ac:dyDescent="0.25">
      <c r="A318">
        <v>6.6680000000000001</v>
      </c>
      <c r="B318">
        <v>400</v>
      </c>
      <c r="C318">
        <v>8</v>
      </c>
      <c r="D318">
        <v>0</v>
      </c>
      <c r="E318">
        <v>0</v>
      </c>
      <c r="F318">
        <v>0</v>
      </c>
      <c r="G318">
        <v>10</v>
      </c>
      <c r="H318">
        <v>39</v>
      </c>
      <c r="I318">
        <v>0</v>
      </c>
      <c r="J318">
        <v>0</v>
      </c>
      <c r="K318">
        <v>0</v>
      </c>
      <c r="M318" t="str">
        <f>IFERROR(CHAR(HEX2DEC(Table2[[#This Row],[D1]])),"…")</f>
        <v>…</v>
      </c>
      <c r="N318" t="str">
        <f>IFERROR(CHAR(HEX2DEC(Table1[[#This Row],[D2]])),"…")</f>
        <v>…</v>
      </c>
      <c r="O318" t="str">
        <f>IFERROR(CHAR(HEX2DEC(Table1[[#This Row],[D3]])),"…")</f>
        <v>_x0008_</v>
      </c>
      <c r="P318" t="str">
        <f>IFERROR(CHAR(HEX2DEC(Table1[[#This Row],[D4]])),"…")</f>
        <v>…</v>
      </c>
      <c r="Q318" t="str">
        <f>IFERROR(CHAR(HEX2DEC(Table1[[#This Row],[D5]])),"…")</f>
        <v>3</v>
      </c>
      <c r="R318" t="str">
        <f>IFERROR(CHAR(HEX2DEC(Table1[[#This Row],[D6]])),"…")</f>
        <v>…</v>
      </c>
      <c r="S318" t="str">
        <f>IFERROR(CHAR(HEX2DEC(Table1[[#This Row],[D7]])),"…")</f>
        <v>…</v>
      </c>
      <c r="T318" t="str">
        <f>IFERROR(CHAR(HEX2DEC(Table1[[#This Row],[D8]])),"…")</f>
        <v>…</v>
      </c>
    </row>
    <row r="319" spans="1:20" x14ac:dyDescent="0.25">
      <c r="A319">
        <v>6.7220000000000004</v>
      </c>
      <c r="B319">
        <v>401</v>
      </c>
      <c r="C319">
        <v>8</v>
      </c>
      <c r="D319" t="s">
        <v>28</v>
      </c>
      <c r="E319" t="s">
        <v>23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M319" t="str">
        <f>IFERROR(CHAR(HEX2DEC(Table2[[#This Row],[D1]])),"…")</f>
        <v>š</v>
      </c>
      <c r="N319" t="str">
        <f>IFERROR(CHAR(HEX2DEC(Table1[[#This Row],[D2]])),"…")</f>
        <v>Ï</v>
      </c>
      <c r="O319" t="str">
        <f>IFERROR(CHAR(HEX2DEC(Table1[[#This Row],[D3]])),"…")</f>
        <v>…</v>
      </c>
      <c r="P319" t="str">
        <f>IFERROR(CHAR(HEX2DEC(Table1[[#This Row],[D4]])),"…")</f>
        <v>…</v>
      </c>
      <c r="Q319" t="str">
        <f>IFERROR(CHAR(HEX2DEC(Table1[[#This Row],[D5]])),"…")</f>
        <v>…</v>
      </c>
      <c r="R319" t="str">
        <f>IFERROR(CHAR(HEX2DEC(Table1[[#This Row],[D6]])),"…")</f>
        <v>…</v>
      </c>
      <c r="S319" t="str">
        <f>IFERROR(CHAR(HEX2DEC(Table1[[#This Row],[D7]])),"…")</f>
        <v>…</v>
      </c>
      <c r="T319" t="str">
        <f>IFERROR(CHAR(HEX2DEC(Table1[[#This Row],[D8]])),"…")</f>
        <v>…</v>
      </c>
    </row>
    <row r="320" spans="1:20" x14ac:dyDescent="0.25">
      <c r="A320">
        <v>6.7750000000000004</v>
      </c>
      <c r="B320">
        <v>400</v>
      </c>
      <c r="C320">
        <v>8</v>
      </c>
      <c r="D320">
        <v>0</v>
      </c>
      <c r="E320">
        <v>0</v>
      </c>
      <c r="F320">
        <v>0</v>
      </c>
      <c r="G320">
        <v>10</v>
      </c>
      <c r="H320">
        <v>39</v>
      </c>
      <c r="I320">
        <v>0</v>
      </c>
      <c r="J320">
        <v>0</v>
      </c>
      <c r="K320">
        <v>0</v>
      </c>
      <c r="M320" t="str">
        <f>IFERROR(CHAR(HEX2DEC(Table2[[#This Row],[D1]])),"…")</f>
        <v>…</v>
      </c>
      <c r="N320" t="str">
        <f>IFERROR(CHAR(HEX2DEC(Table1[[#This Row],[D2]])),"…")</f>
        <v>…</v>
      </c>
      <c r="O320" t="str">
        <f>IFERROR(CHAR(HEX2DEC(Table1[[#This Row],[D3]])),"…")</f>
        <v>_x0008_</v>
      </c>
      <c r="P320" t="str">
        <f>IFERROR(CHAR(HEX2DEC(Table1[[#This Row],[D4]])),"…")</f>
        <v>…</v>
      </c>
      <c r="Q320" t="str">
        <f>IFERROR(CHAR(HEX2DEC(Table1[[#This Row],[D5]])),"…")</f>
        <v>3</v>
      </c>
      <c r="R320" t="str">
        <f>IFERROR(CHAR(HEX2DEC(Table1[[#This Row],[D6]])),"…")</f>
        <v>…</v>
      </c>
      <c r="S320" t="str">
        <f>IFERROR(CHAR(HEX2DEC(Table1[[#This Row],[D7]])),"…")</f>
        <v>…</v>
      </c>
      <c r="T320" t="str">
        <f>IFERROR(CHAR(HEX2DEC(Table1[[#This Row],[D8]])),"…")</f>
        <v>…</v>
      </c>
    </row>
    <row r="321" spans="1:20" x14ac:dyDescent="0.25">
      <c r="A321">
        <v>6.827</v>
      </c>
      <c r="B321">
        <v>401</v>
      </c>
      <c r="C321">
        <v>8</v>
      </c>
      <c r="D321" t="s">
        <v>28</v>
      </c>
      <c r="E321" t="s">
        <v>23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M321" t="str">
        <f>IFERROR(CHAR(HEX2DEC(Table2[[#This Row],[D1]])),"…")</f>
        <v>š</v>
      </c>
      <c r="N321" t="str">
        <f>IFERROR(CHAR(HEX2DEC(Table1[[#This Row],[D2]])),"…")</f>
        <v>Ï</v>
      </c>
      <c r="O321" t="str">
        <f>IFERROR(CHAR(HEX2DEC(Table1[[#This Row],[D3]])),"…")</f>
        <v>…</v>
      </c>
      <c r="P321" t="str">
        <f>IFERROR(CHAR(HEX2DEC(Table1[[#This Row],[D4]])),"…")</f>
        <v>…</v>
      </c>
      <c r="Q321" t="str">
        <f>IFERROR(CHAR(HEX2DEC(Table1[[#This Row],[D5]])),"…")</f>
        <v>…</v>
      </c>
      <c r="R321" t="str">
        <f>IFERROR(CHAR(HEX2DEC(Table1[[#This Row],[D6]])),"…")</f>
        <v>…</v>
      </c>
      <c r="S321" t="str">
        <f>IFERROR(CHAR(HEX2DEC(Table1[[#This Row],[D7]])),"…")</f>
        <v>…</v>
      </c>
      <c r="T321" t="str">
        <f>IFERROR(CHAR(HEX2DEC(Table1[[#This Row],[D8]])),"…")</f>
        <v>…</v>
      </c>
    </row>
    <row r="322" spans="1:20" x14ac:dyDescent="0.25">
      <c r="A322">
        <v>6.88</v>
      </c>
      <c r="B322">
        <v>400</v>
      </c>
      <c r="C322">
        <v>8</v>
      </c>
      <c r="D322">
        <v>0</v>
      </c>
      <c r="E322">
        <v>0</v>
      </c>
      <c r="F322">
        <v>0</v>
      </c>
      <c r="G322">
        <v>10</v>
      </c>
      <c r="H322">
        <v>39</v>
      </c>
      <c r="I322">
        <v>0</v>
      </c>
      <c r="J322">
        <v>0</v>
      </c>
      <c r="K322">
        <v>0</v>
      </c>
      <c r="M322" t="str">
        <f>IFERROR(CHAR(HEX2DEC(Table2[[#This Row],[D1]])),"…")</f>
        <v>…</v>
      </c>
      <c r="N322" t="str">
        <f>IFERROR(CHAR(HEX2DEC(Table1[[#This Row],[D2]])),"…")</f>
        <v>…</v>
      </c>
      <c r="O322" t="str">
        <f>IFERROR(CHAR(HEX2DEC(Table1[[#This Row],[D3]])),"…")</f>
        <v>_x0008_</v>
      </c>
      <c r="P322" t="str">
        <f>IFERROR(CHAR(HEX2DEC(Table1[[#This Row],[D4]])),"…")</f>
        <v>…</v>
      </c>
      <c r="Q322" t="str">
        <f>IFERROR(CHAR(HEX2DEC(Table1[[#This Row],[D5]])),"…")</f>
        <v>3</v>
      </c>
      <c r="R322" t="str">
        <f>IFERROR(CHAR(HEX2DEC(Table1[[#This Row],[D6]])),"…")</f>
        <v>…</v>
      </c>
      <c r="S322" t="str">
        <f>IFERROR(CHAR(HEX2DEC(Table1[[#This Row],[D7]])),"…")</f>
        <v>…</v>
      </c>
      <c r="T322" t="str">
        <f>IFERROR(CHAR(HEX2DEC(Table1[[#This Row],[D8]])),"…")</f>
        <v>…</v>
      </c>
    </row>
    <row r="323" spans="1:20" x14ac:dyDescent="0.25">
      <c r="A323">
        <v>6.9340000000000002</v>
      </c>
      <c r="B323">
        <v>401</v>
      </c>
      <c r="C323">
        <v>8</v>
      </c>
      <c r="D323" t="s">
        <v>28</v>
      </c>
      <c r="E323" t="s">
        <v>23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M323" t="str">
        <f>IFERROR(CHAR(HEX2DEC(Table2[[#This Row],[D1]])),"…")</f>
        <v>š</v>
      </c>
      <c r="N323" t="str">
        <f>IFERROR(CHAR(HEX2DEC(Table1[[#This Row],[D2]])),"…")</f>
        <v>Ï</v>
      </c>
      <c r="O323" t="str">
        <f>IFERROR(CHAR(HEX2DEC(Table1[[#This Row],[D3]])),"…")</f>
        <v>…</v>
      </c>
      <c r="P323" t="str">
        <f>IFERROR(CHAR(HEX2DEC(Table1[[#This Row],[D4]])),"…")</f>
        <v>…</v>
      </c>
      <c r="Q323" t="str">
        <f>IFERROR(CHAR(HEX2DEC(Table1[[#This Row],[D5]])),"…")</f>
        <v>…</v>
      </c>
      <c r="R323" t="str">
        <f>IFERROR(CHAR(HEX2DEC(Table1[[#This Row],[D6]])),"…")</f>
        <v>…</v>
      </c>
      <c r="S323" t="str">
        <f>IFERROR(CHAR(HEX2DEC(Table1[[#This Row],[D7]])),"…")</f>
        <v>…</v>
      </c>
      <c r="T323" t="str">
        <f>IFERROR(CHAR(HEX2DEC(Table1[[#This Row],[D8]])),"…")</f>
        <v>…</v>
      </c>
    </row>
    <row r="324" spans="1:20" x14ac:dyDescent="0.25">
      <c r="A324">
        <v>6.9870000000000001</v>
      </c>
      <c r="B324">
        <v>400</v>
      </c>
      <c r="C324">
        <v>8</v>
      </c>
      <c r="D324">
        <v>0</v>
      </c>
      <c r="E324">
        <v>0</v>
      </c>
      <c r="F324">
        <v>0</v>
      </c>
      <c r="G324">
        <v>10</v>
      </c>
      <c r="H324">
        <v>39</v>
      </c>
      <c r="I324">
        <v>0</v>
      </c>
      <c r="J324">
        <v>0</v>
      </c>
      <c r="K324">
        <v>0</v>
      </c>
      <c r="M324" t="str">
        <f>IFERROR(CHAR(HEX2DEC(Table2[[#This Row],[D1]])),"…")</f>
        <v>…</v>
      </c>
      <c r="N324" t="str">
        <f>IFERROR(CHAR(HEX2DEC(Table1[[#This Row],[D2]])),"…")</f>
        <v>…</v>
      </c>
      <c r="O324" t="str">
        <f>IFERROR(CHAR(HEX2DEC(Table1[[#This Row],[D3]])),"…")</f>
        <v>_x0008_</v>
      </c>
      <c r="P324" t="str">
        <f>IFERROR(CHAR(HEX2DEC(Table1[[#This Row],[D4]])),"…")</f>
        <v>…</v>
      </c>
      <c r="Q324" t="str">
        <f>IFERROR(CHAR(HEX2DEC(Table1[[#This Row],[D5]])),"…")</f>
        <v>3</v>
      </c>
      <c r="R324" t="str">
        <f>IFERROR(CHAR(HEX2DEC(Table1[[#This Row],[D6]])),"…")</f>
        <v>…</v>
      </c>
      <c r="S324" t="str">
        <f>IFERROR(CHAR(HEX2DEC(Table1[[#This Row],[D7]])),"…")</f>
        <v>…</v>
      </c>
      <c r="T324" t="str">
        <f>IFERROR(CHAR(HEX2DEC(Table1[[#This Row],[D8]])),"…")</f>
        <v>…</v>
      </c>
    </row>
    <row r="325" spans="1:20" x14ac:dyDescent="0.25">
      <c r="A325">
        <v>7.04</v>
      </c>
      <c r="B325">
        <v>401</v>
      </c>
      <c r="C325">
        <v>8</v>
      </c>
      <c r="D325" t="s">
        <v>28</v>
      </c>
      <c r="E325" t="s">
        <v>23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M325" t="str">
        <f>IFERROR(CHAR(HEX2DEC(Table2[[#This Row],[D1]])),"…")</f>
        <v>š</v>
      </c>
      <c r="N325" t="str">
        <f>IFERROR(CHAR(HEX2DEC(Table1[[#This Row],[D2]])),"…")</f>
        <v>Ï</v>
      </c>
      <c r="O325" t="str">
        <f>IFERROR(CHAR(HEX2DEC(Table1[[#This Row],[D3]])),"…")</f>
        <v>…</v>
      </c>
      <c r="P325" t="str">
        <f>IFERROR(CHAR(HEX2DEC(Table1[[#This Row],[D4]])),"…")</f>
        <v>…</v>
      </c>
      <c r="Q325" t="str">
        <f>IFERROR(CHAR(HEX2DEC(Table1[[#This Row],[D5]])),"…")</f>
        <v>…</v>
      </c>
      <c r="R325" t="str">
        <f>IFERROR(CHAR(HEX2DEC(Table1[[#This Row],[D6]])),"…")</f>
        <v>…</v>
      </c>
      <c r="S325" t="str">
        <f>IFERROR(CHAR(HEX2DEC(Table1[[#This Row],[D7]])),"…")</f>
        <v>…</v>
      </c>
      <c r="T325" t="str">
        <f>IFERROR(CHAR(HEX2DEC(Table1[[#This Row],[D8]])),"…")</f>
        <v>…</v>
      </c>
    </row>
    <row r="326" spans="1:20" x14ac:dyDescent="0.25">
      <c r="A326">
        <v>7.093</v>
      </c>
      <c r="B326">
        <v>400</v>
      </c>
      <c r="C326">
        <v>8</v>
      </c>
      <c r="D326">
        <v>0</v>
      </c>
      <c r="E326">
        <v>0</v>
      </c>
      <c r="F326">
        <v>0</v>
      </c>
      <c r="G326">
        <v>10</v>
      </c>
      <c r="H326">
        <v>39</v>
      </c>
      <c r="I326">
        <v>0</v>
      </c>
      <c r="J326">
        <v>0</v>
      </c>
      <c r="K326">
        <v>0</v>
      </c>
      <c r="M326" t="str">
        <f>IFERROR(CHAR(HEX2DEC(Table2[[#This Row],[D1]])),"…")</f>
        <v>…</v>
      </c>
      <c r="N326" t="str">
        <f>IFERROR(CHAR(HEX2DEC(Table1[[#This Row],[D2]])),"…")</f>
        <v>…</v>
      </c>
      <c r="O326" t="str">
        <f>IFERROR(CHAR(HEX2DEC(Table1[[#This Row],[D3]])),"…")</f>
        <v>_x0008_</v>
      </c>
      <c r="P326" t="str">
        <f>IFERROR(CHAR(HEX2DEC(Table1[[#This Row],[D4]])),"…")</f>
        <v>…</v>
      </c>
      <c r="Q326" t="str">
        <f>IFERROR(CHAR(HEX2DEC(Table1[[#This Row],[D5]])),"…")</f>
        <v>3</v>
      </c>
      <c r="R326" t="str">
        <f>IFERROR(CHAR(HEX2DEC(Table1[[#This Row],[D6]])),"…")</f>
        <v>…</v>
      </c>
      <c r="S326" t="str">
        <f>IFERROR(CHAR(HEX2DEC(Table1[[#This Row],[D7]])),"…")</f>
        <v>…</v>
      </c>
      <c r="T326" t="str">
        <f>IFERROR(CHAR(HEX2DEC(Table1[[#This Row],[D8]])),"…")</f>
        <v>…</v>
      </c>
    </row>
    <row r="327" spans="1:20" x14ac:dyDescent="0.25">
      <c r="A327">
        <v>7.1449999999999996</v>
      </c>
      <c r="B327">
        <v>401</v>
      </c>
      <c r="C327">
        <v>8</v>
      </c>
      <c r="D327" t="s">
        <v>28</v>
      </c>
      <c r="E327" t="s">
        <v>23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M327" t="str">
        <f>IFERROR(CHAR(HEX2DEC(Table2[[#This Row],[D1]])),"…")</f>
        <v>š</v>
      </c>
      <c r="N327" t="str">
        <f>IFERROR(CHAR(HEX2DEC(Table1[[#This Row],[D2]])),"…")</f>
        <v>Ï</v>
      </c>
      <c r="O327" t="str">
        <f>IFERROR(CHAR(HEX2DEC(Table1[[#This Row],[D3]])),"…")</f>
        <v>…</v>
      </c>
      <c r="P327" t="str">
        <f>IFERROR(CHAR(HEX2DEC(Table1[[#This Row],[D4]])),"…")</f>
        <v>…</v>
      </c>
      <c r="Q327" t="str">
        <f>IFERROR(CHAR(HEX2DEC(Table1[[#This Row],[D5]])),"…")</f>
        <v>…</v>
      </c>
      <c r="R327" t="str">
        <f>IFERROR(CHAR(HEX2DEC(Table1[[#This Row],[D6]])),"…")</f>
        <v>…</v>
      </c>
      <c r="S327" t="str">
        <f>IFERROR(CHAR(HEX2DEC(Table1[[#This Row],[D7]])),"…")</f>
        <v>…</v>
      </c>
      <c r="T327" t="str">
        <f>IFERROR(CHAR(HEX2DEC(Table1[[#This Row],[D8]])),"…")</f>
        <v>…</v>
      </c>
    </row>
    <row r="328" spans="1:20" x14ac:dyDescent="0.25">
      <c r="A328">
        <v>7.1989999999999998</v>
      </c>
      <c r="B328">
        <v>400</v>
      </c>
      <c r="C328">
        <v>8</v>
      </c>
      <c r="D328">
        <v>0</v>
      </c>
      <c r="E328">
        <v>0</v>
      </c>
      <c r="F328">
        <v>0</v>
      </c>
      <c r="G328">
        <v>10</v>
      </c>
      <c r="H328">
        <v>39</v>
      </c>
      <c r="I328">
        <v>0</v>
      </c>
      <c r="J328">
        <v>0</v>
      </c>
      <c r="K328">
        <v>0</v>
      </c>
      <c r="M328" t="str">
        <f>IFERROR(CHAR(HEX2DEC(Table2[[#This Row],[D1]])),"…")</f>
        <v>…</v>
      </c>
      <c r="N328" t="str">
        <f>IFERROR(CHAR(HEX2DEC(Table1[[#This Row],[D2]])),"…")</f>
        <v>…</v>
      </c>
      <c r="O328" t="str">
        <f>IFERROR(CHAR(HEX2DEC(Table1[[#This Row],[D3]])),"…")</f>
        <v>_x0008_</v>
      </c>
      <c r="P328" t="str">
        <f>IFERROR(CHAR(HEX2DEC(Table1[[#This Row],[D4]])),"…")</f>
        <v>…</v>
      </c>
      <c r="Q328" t="str">
        <f>IFERROR(CHAR(HEX2DEC(Table1[[#This Row],[D5]])),"…")</f>
        <v>3</v>
      </c>
      <c r="R328" t="str">
        <f>IFERROR(CHAR(HEX2DEC(Table1[[#This Row],[D6]])),"…")</f>
        <v>…</v>
      </c>
      <c r="S328" t="str">
        <f>IFERROR(CHAR(HEX2DEC(Table1[[#This Row],[D7]])),"…")</f>
        <v>…</v>
      </c>
      <c r="T328" t="str">
        <f>IFERROR(CHAR(HEX2DEC(Table1[[#This Row],[D8]])),"…")</f>
        <v>…</v>
      </c>
    </row>
    <row r="329" spans="1:20" x14ac:dyDescent="0.25">
      <c r="A329">
        <v>7.2519999999999998</v>
      </c>
      <c r="B329">
        <v>401</v>
      </c>
      <c r="C329">
        <v>8</v>
      </c>
      <c r="D329" t="s">
        <v>28</v>
      </c>
      <c r="E329" t="s">
        <v>23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M329" t="str">
        <f>IFERROR(CHAR(HEX2DEC(Table2[[#This Row],[D1]])),"…")</f>
        <v>š</v>
      </c>
      <c r="N329" t="str">
        <f>IFERROR(CHAR(HEX2DEC(Table1[[#This Row],[D2]])),"…")</f>
        <v>Ï</v>
      </c>
      <c r="O329" t="str">
        <f>IFERROR(CHAR(HEX2DEC(Table1[[#This Row],[D3]])),"…")</f>
        <v>…</v>
      </c>
      <c r="P329" t="str">
        <f>IFERROR(CHAR(HEX2DEC(Table1[[#This Row],[D4]])),"…")</f>
        <v>…</v>
      </c>
      <c r="Q329" t="str">
        <f>IFERROR(CHAR(HEX2DEC(Table1[[#This Row],[D5]])),"…")</f>
        <v>…</v>
      </c>
      <c r="R329" t="str">
        <f>IFERROR(CHAR(HEX2DEC(Table1[[#This Row],[D6]])),"…")</f>
        <v>…</v>
      </c>
      <c r="S329" t="str">
        <f>IFERROR(CHAR(HEX2DEC(Table1[[#This Row],[D7]])),"…")</f>
        <v>…</v>
      </c>
      <c r="T329" t="str">
        <f>IFERROR(CHAR(HEX2DEC(Table1[[#This Row],[D8]])),"…")</f>
        <v>…</v>
      </c>
    </row>
    <row r="330" spans="1:20" x14ac:dyDescent="0.25">
      <c r="A330">
        <v>7.2549999999999999</v>
      </c>
      <c r="B330">
        <v>402</v>
      </c>
      <c r="C330">
        <v>8</v>
      </c>
      <c r="D330">
        <v>64</v>
      </c>
      <c r="E330">
        <v>0</v>
      </c>
      <c r="F330">
        <v>0</v>
      </c>
      <c r="G330">
        <v>0</v>
      </c>
      <c r="H330">
        <v>13</v>
      </c>
      <c r="I330">
        <v>61</v>
      </c>
      <c r="J330">
        <v>10</v>
      </c>
      <c r="K330">
        <v>0</v>
      </c>
      <c r="M330" t="str">
        <f>IFERROR(CHAR(HEX2DEC(Table2[[#This Row],[D1]])),"…")</f>
        <v>d</v>
      </c>
      <c r="N330" t="str">
        <f>IFERROR(CHAR(HEX2DEC(Table1[[#This Row],[D2]])),"…")</f>
        <v>…</v>
      </c>
      <c r="O330" t="str">
        <f>IFERROR(CHAR(HEX2DEC(Table1[[#This Row],[D3]])),"…")</f>
        <v>…</v>
      </c>
      <c r="P330" t="str">
        <f>IFERROR(CHAR(HEX2DEC(Table1[[#This Row],[D4]])),"…")</f>
        <v>…</v>
      </c>
      <c r="Q330" t="str">
        <f>IFERROR(CHAR(HEX2DEC(Table1[[#This Row],[D5]])),"…")</f>
        <v>¢</v>
      </c>
      <c r="R330" t="str">
        <f>IFERROR(CHAR(HEX2DEC(Table1[[#This Row],[D6]])),"…")</f>
        <v>h</v>
      </c>
      <c r="S330" t="str">
        <f>IFERROR(CHAR(HEX2DEC(Table1[[#This Row],[D7]])),"…")</f>
        <v>_x000E_</v>
      </c>
      <c r="T330" t="str">
        <f>IFERROR(CHAR(HEX2DEC(Table1[[#This Row],[D8]])),"…")</f>
        <v>…</v>
      </c>
    </row>
    <row r="331" spans="1:20" x14ac:dyDescent="0.25">
      <c r="A331">
        <v>7.2569999999999997</v>
      </c>
      <c r="B331">
        <v>403</v>
      </c>
      <c r="C331">
        <v>8</v>
      </c>
      <c r="D331">
        <v>64</v>
      </c>
      <c r="E331">
        <v>0</v>
      </c>
      <c r="F331">
        <v>0</v>
      </c>
      <c r="G331">
        <v>0</v>
      </c>
      <c r="H331">
        <v>13</v>
      </c>
      <c r="I331">
        <v>61</v>
      </c>
      <c r="J331">
        <v>10</v>
      </c>
      <c r="K331">
        <v>0</v>
      </c>
      <c r="M331" t="str">
        <f>IFERROR(CHAR(HEX2DEC(Table2[[#This Row],[D1]])),"…")</f>
        <v>d</v>
      </c>
      <c r="N331" t="str">
        <f>IFERROR(CHAR(HEX2DEC(Table1[[#This Row],[D2]])),"…")</f>
        <v>…</v>
      </c>
      <c r="O331" t="str">
        <f>IFERROR(CHAR(HEX2DEC(Table1[[#This Row],[D3]])),"…")</f>
        <v>…</v>
      </c>
      <c r="P331" t="str">
        <f>IFERROR(CHAR(HEX2DEC(Table1[[#This Row],[D4]])),"…")</f>
        <v>…</v>
      </c>
      <c r="Q331" t="str">
        <f>IFERROR(CHAR(HEX2DEC(Table1[[#This Row],[D5]])),"…")</f>
        <v>ô</v>
      </c>
      <c r="R331" t="str">
        <f>IFERROR(CHAR(HEX2DEC(Table1[[#This Row],[D6]])),"…")</f>
        <v>_x001F_</v>
      </c>
      <c r="S331" t="str">
        <f>IFERROR(CHAR(HEX2DEC(Table1[[#This Row],[D7]])),"…")</f>
        <v>_x0010_</v>
      </c>
      <c r="T331" t="str">
        <f>IFERROR(CHAR(HEX2DEC(Table1[[#This Row],[D8]])),"…")</f>
        <v>…</v>
      </c>
    </row>
    <row r="332" spans="1:20" x14ac:dyDescent="0.25">
      <c r="A332">
        <v>7.26</v>
      </c>
      <c r="B332">
        <v>404</v>
      </c>
      <c r="C332">
        <v>8</v>
      </c>
      <c r="D332">
        <v>0</v>
      </c>
      <c r="E332">
        <v>5</v>
      </c>
      <c r="F332" t="s">
        <v>29</v>
      </c>
      <c r="G332">
        <v>0</v>
      </c>
      <c r="H332" t="s">
        <v>2</v>
      </c>
      <c r="I332" t="s">
        <v>2</v>
      </c>
      <c r="J332" t="s">
        <v>2</v>
      </c>
      <c r="K332" t="s">
        <v>2</v>
      </c>
      <c r="M332" t="str">
        <f>IFERROR(CHAR(HEX2DEC(Table2[[#This Row],[D1]])),"…")</f>
        <v>…</v>
      </c>
      <c r="N332" t="str">
        <f>IFERROR(CHAR(HEX2DEC(Table1[[#This Row],[D2]])),"…")</f>
        <v>f</v>
      </c>
      <c r="O332" t="str">
        <f>IFERROR(CHAR(HEX2DEC(Table1[[#This Row],[D3]])),"…")</f>
        <v>Æ</v>
      </c>
      <c r="P332" t="str">
        <f>IFERROR(CHAR(HEX2DEC(Table1[[#This Row],[D4]])),"…")</f>
        <v>…</v>
      </c>
      <c r="Q332" t="str">
        <f>IFERROR(CHAR(HEX2DEC(Table1[[#This Row],[D5]])),"…")</f>
        <v>ÿ</v>
      </c>
      <c r="R332" t="str">
        <f>IFERROR(CHAR(HEX2DEC(Table1[[#This Row],[D6]])),"…")</f>
        <v>ÿ</v>
      </c>
      <c r="S332" t="str">
        <f>IFERROR(CHAR(HEX2DEC(Table1[[#This Row],[D7]])),"…")</f>
        <v>ÿ</v>
      </c>
      <c r="T332" t="str">
        <f>IFERROR(CHAR(HEX2DEC(Table1[[#This Row],[D8]])),"…")</f>
        <v>ÿ</v>
      </c>
    </row>
    <row r="333" spans="1:20" x14ac:dyDescent="0.25">
      <c r="A333">
        <v>7.3049999999999997</v>
      </c>
      <c r="B333">
        <v>400</v>
      </c>
      <c r="C333">
        <v>8</v>
      </c>
      <c r="D333">
        <v>0</v>
      </c>
      <c r="E333">
        <v>0</v>
      </c>
      <c r="F333">
        <v>0</v>
      </c>
      <c r="G333">
        <v>10</v>
      </c>
      <c r="H333">
        <v>39</v>
      </c>
      <c r="I333">
        <v>0</v>
      </c>
      <c r="J333">
        <v>0</v>
      </c>
      <c r="K333">
        <v>0</v>
      </c>
      <c r="M333" t="str">
        <f>IFERROR(CHAR(HEX2DEC(Table2[[#This Row],[D1]])),"…")</f>
        <v>…</v>
      </c>
      <c r="N333" t="str">
        <f>IFERROR(CHAR(HEX2DEC(Table1[[#This Row],[D2]])),"…")</f>
        <v>…</v>
      </c>
      <c r="O333" t="str">
        <f>IFERROR(CHAR(HEX2DEC(Table1[[#This Row],[D3]])),"…")</f>
        <v>_x0008_</v>
      </c>
      <c r="P333" t="str">
        <f>IFERROR(CHAR(HEX2DEC(Table1[[#This Row],[D4]])),"…")</f>
        <v>…</v>
      </c>
      <c r="Q333" t="str">
        <f>IFERROR(CHAR(HEX2DEC(Table1[[#This Row],[D5]])),"…")</f>
        <v>3</v>
      </c>
      <c r="R333" t="str">
        <f>IFERROR(CHAR(HEX2DEC(Table1[[#This Row],[D6]])),"…")</f>
        <v>…</v>
      </c>
      <c r="S333" t="str">
        <f>IFERROR(CHAR(HEX2DEC(Table1[[#This Row],[D7]])),"…")</f>
        <v>…</v>
      </c>
      <c r="T333" t="str">
        <f>IFERROR(CHAR(HEX2DEC(Table1[[#This Row],[D8]])),"…")</f>
        <v>…</v>
      </c>
    </row>
    <row r="334" spans="1:20" x14ac:dyDescent="0.25">
      <c r="A334">
        <v>7.3579999999999997</v>
      </c>
      <c r="B334">
        <v>401</v>
      </c>
      <c r="C334">
        <v>8</v>
      </c>
      <c r="D334" t="s">
        <v>28</v>
      </c>
      <c r="E334" t="s">
        <v>23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M334" t="str">
        <f>IFERROR(CHAR(HEX2DEC(Table2[[#This Row],[D1]])),"…")</f>
        <v>š</v>
      </c>
      <c r="N334" t="str">
        <f>IFERROR(CHAR(HEX2DEC(Table1[[#This Row],[D2]])),"…")</f>
        <v>Ï</v>
      </c>
      <c r="O334" t="str">
        <f>IFERROR(CHAR(HEX2DEC(Table1[[#This Row],[D3]])),"…")</f>
        <v>…</v>
      </c>
      <c r="P334" t="str">
        <f>IFERROR(CHAR(HEX2DEC(Table1[[#This Row],[D4]])),"…")</f>
        <v>…</v>
      </c>
      <c r="Q334" t="str">
        <f>IFERROR(CHAR(HEX2DEC(Table1[[#This Row],[D5]])),"…")</f>
        <v>…</v>
      </c>
      <c r="R334" t="str">
        <f>IFERROR(CHAR(HEX2DEC(Table1[[#This Row],[D6]])),"…")</f>
        <v>…</v>
      </c>
      <c r="S334" t="str">
        <f>IFERROR(CHAR(HEX2DEC(Table1[[#This Row],[D7]])),"…")</f>
        <v>…</v>
      </c>
      <c r="T334" t="str">
        <f>IFERROR(CHAR(HEX2DEC(Table1[[#This Row],[D8]])),"…")</f>
        <v>…</v>
      </c>
    </row>
    <row r="335" spans="1:20" x14ac:dyDescent="0.25">
      <c r="A335">
        <v>7.4119999999999999</v>
      </c>
      <c r="B335">
        <v>400</v>
      </c>
      <c r="C335">
        <v>8</v>
      </c>
      <c r="D335">
        <v>0</v>
      </c>
      <c r="E335">
        <v>0</v>
      </c>
      <c r="F335">
        <v>0</v>
      </c>
      <c r="G335">
        <v>10</v>
      </c>
      <c r="H335">
        <v>39</v>
      </c>
      <c r="I335">
        <v>0</v>
      </c>
      <c r="J335">
        <v>0</v>
      </c>
      <c r="K335">
        <v>0</v>
      </c>
      <c r="M335" t="str">
        <f>IFERROR(CHAR(HEX2DEC(Table2[[#This Row],[D1]])),"…")</f>
        <v>…</v>
      </c>
      <c r="N335" t="str">
        <f>IFERROR(CHAR(HEX2DEC(Table1[[#This Row],[D2]])),"…")</f>
        <v>…</v>
      </c>
      <c r="O335" t="str">
        <f>IFERROR(CHAR(HEX2DEC(Table1[[#This Row],[D3]])),"…")</f>
        <v>_x0008_</v>
      </c>
      <c r="P335" t="str">
        <f>IFERROR(CHAR(HEX2DEC(Table1[[#This Row],[D4]])),"…")</f>
        <v>…</v>
      </c>
      <c r="Q335" t="str">
        <f>IFERROR(CHAR(HEX2DEC(Table1[[#This Row],[D5]])),"…")</f>
        <v>3</v>
      </c>
      <c r="R335" t="str">
        <f>IFERROR(CHAR(HEX2DEC(Table1[[#This Row],[D6]])),"…")</f>
        <v>…</v>
      </c>
      <c r="S335" t="str">
        <f>IFERROR(CHAR(HEX2DEC(Table1[[#This Row],[D7]])),"…")</f>
        <v>…</v>
      </c>
      <c r="T335" t="str">
        <f>IFERROR(CHAR(HEX2DEC(Table1[[#This Row],[D8]])),"…")</f>
        <v>…</v>
      </c>
    </row>
    <row r="336" spans="1:20" x14ac:dyDescent="0.25">
      <c r="A336">
        <v>7.4649999999999999</v>
      </c>
      <c r="B336">
        <v>401</v>
      </c>
      <c r="C336">
        <v>8</v>
      </c>
      <c r="D336" t="s">
        <v>28</v>
      </c>
      <c r="E336" t="s">
        <v>23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M336" t="str">
        <f>IFERROR(CHAR(HEX2DEC(Table2[[#This Row],[D1]])),"…")</f>
        <v>š</v>
      </c>
      <c r="N336" t="str">
        <f>IFERROR(CHAR(HEX2DEC(Table1[[#This Row],[D2]])),"…")</f>
        <v>Ï</v>
      </c>
      <c r="O336" t="str">
        <f>IFERROR(CHAR(HEX2DEC(Table1[[#This Row],[D3]])),"…")</f>
        <v>…</v>
      </c>
      <c r="P336" t="str">
        <f>IFERROR(CHAR(HEX2DEC(Table1[[#This Row],[D4]])),"…")</f>
        <v>…</v>
      </c>
      <c r="Q336" t="str">
        <f>IFERROR(CHAR(HEX2DEC(Table1[[#This Row],[D5]])),"…")</f>
        <v>…</v>
      </c>
      <c r="R336" t="str">
        <f>IFERROR(CHAR(HEX2DEC(Table1[[#This Row],[D6]])),"…")</f>
        <v>…</v>
      </c>
      <c r="S336" t="str">
        <f>IFERROR(CHAR(HEX2DEC(Table1[[#This Row],[D7]])),"…")</f>
        <v>…</v>
      </c>
      <c r="T336" t="str">
        <f>IFERROR(CHAR(HEX2DEC(Table1[[#This Row],[D8]])),"…")</f>
        <v>…</v>
      </c>
    </row>
    <row r="337" spans="1:20" x14ac:dyDescent="0.25">
      <c r="A337">
        <v>7.5179999999999998</v>
      </c>
      <c r="B337">
        <v>400</v>
      </c>
      <c r="C337">
        <v>8</v>
      </c>
      <c r="D337">
        <v>0</v>
      </c>
      <c r="E337">
        <v>0</v>
      </c>
      <c r="F337">
        <v>0</v>
      </c>
      <c r="G337">
        <v>10</v>
      </c>
      <c r="H337">
        <v>39</v>
      </c>
      <c r="I337">
        <v>0</v>
      </c>
      <c r="J337">
        <v>0</v>
      </c>
      <c r="K337">
        <v>0</v>
      </c>
      <c r="M337" t="str">
        <f>IFERROR(CHAR(HEX2DEC(Table2[[#This Row],[D1]])),"…")</f>
        <v>…</v>
      </c>
      <c r="N337" t="str">
        <f>IFERROR(CHAR(HEX2DEC(Table1[[#This Row],[D2]])),"…")</f>
        <v>…</v>
      </c>
      <c r="O337" t="str">
        <f>IFERROR(CHAR(HEX2DEC(Table1[[#This Row],[D3]])),"…")</f>
        <v>_x0008_</v>
      </c>
      <c r="P337" t="str">
        <f>IFERROR(CHAR(HEX2DEC(Table1[[#This Row],[D4]])),"…")</f>
        <v>…</v>
      </c>
      <c r="Q337" t="str">
        <f>IFERROR(CHAR(HEX2DEC(Table1[[#This Row],[D5]])),"…")</f>
        <v>3</v>
      </c>
      <c r="R337" t="str">
        <f>IFERROR(CHAR(HEX2DEC(Table1[[#This Row],[D6]])),"…")</f>
        <v>…</v>
      </c>
      <c r="S337" t="str">
        <f>IFERROR(CHAR(HEX2DEC(Table1[[#This Row],[D7]])),"…")</f>
        <v>…</v>
      </c>
      <c r="T337" t="str">
        <f>IFERROR(CHAR(HEX2DEC(Table1[[#This Row],[D8]])),"…")</f>
        <v>…</v>
      </c>
    </row>
    <row r="338" spans="1:20" x14ac:dyDescent="0.25">
      <c r="A338">
        <v>7.5709999999999997</v>
      </c>
      <c r="B338">
        <v>401</v>
      </c>
      <c r="C338">
        <v>8</v>
      </c>
      <c r="D338" t="s">
        <v>28</v>
      </c>
      <c r="E338" t="s">
        <v>23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M338" t="str">
        <f>IFERROR(CHAR(HEX2DEC(Table2[[#This Row],[D1]])),"…")</f>
        <v>š</v>
      </c>
      <c r="N338" t="str">
        <f>IFERROR(CHAR(HEX2DEC(Table1[[#This Row],[D2]])),"…")</f>
        <v>Ï</v>
      </c>
      <c r="O338" t="str">
        <f>IFERROR(CHAR(HEX2DEC(Table1[[#This Row],[D3]])),"…")</f>
        <v>…</v>
      </c>
      <c r="P338" t="str">
        <f>IFERROR(CHAR(HEX2DEC(Table1[[#This Row],[D4]])),"…")</f>
        <v>…</v>
      </c>
      <c r="Q338" t="str">
        <f>IFERROR(CHAR(HEX2DEC(Table1[[#This Row],[D5]])),"…")</f>
        <v>…</v>
      </c>
      <c r="R338" t="str">
        <f>IFERROR(CHAR(HEX2DEC(Table1[[#This Row],[D6]])),"…")</f>
        <v>…</v>
      </c>
      <c r="S338" t="str">
        <f>IFERROR(CHAR(HEX2DEC(Table1[[#This Row],[D7]])),"…")</f>
        <v>…</v>
      </c>
      <c r="T338" t="str">
        <f>IFERROR(CHAR(HEX2DEC(Table1[[#This Row],[D8]])),"…")</f>
        <v>…</v>
      </c>
    </row>
    <row r="339" spans="1:20" x14ac:dyDescent="0.25">
      <c r="A339">
        <v>7.6239999999999997</v>
      </c>
      <c r="B339">
        <v>400</v>
      </c>
      <c r="C339">
        <v>8</v>
      </c>
      <c r="D339">
        <v>0</v>
      </c>
      <c r="E339">
        <v>0</v>
      </c>
      <c r="F339">
        <v>0</v>
      </c>
      <c r="G339">
        <v>10</v>
      </c>
      <c r="H339">
        <v>39</v>
      </c>
      <c r="I339">
        <v>0</v>
      </c>
      <c r="J339">
        <v>0</v>
      </c>
      <c r="K339">
        <v>0</v>
      </c>
      <c r="M339" t="str">
        <f>IFERROR(CHAR(HEX2DEC(Table2[[#This Row],[D1]])),"…")</f>
        <v>…</v>
      </c>
      <c r="N339" t="str">
        <f>IFERROR(CHAR(HEX2DEC(Table1[[#This Row],[D2]])),"…")</f>
        <v>…</v>
      </c>
      <c r="O339" t="str">
        <f>IFERROR(CHAR(HEX2DEC(Table1[[#This Row],[D3]])),"…")</f>
        <v>_x0008_</v>
      </c>
      <c r="P339" t="str">
        <f>IFERROR(CHAR(HEX2DEC(Table1[[#This Row],[D4]])),"…")</f>
        <v>…</v>
      </c>
      <c r="Q339" t="str">
        <f>IFERROR(CHAR(HEX2DEC(Table1[[#This Row],[D5]])),"…")</f>
        <v>3</v>
      </c>
      <c r="R339" t="str">
        <f>IFERROR(CHAR(HEX2DEC(Table1[[#This Row],[D6]])),"…")</f>
        <v>…</v>
      </c>
      <c r="S339" t="str">
        <f>IFERROR(CHAR(HEX2DEC(Table1[[#This Row],[D7]])),"…")</f>
        <v>…</v>
      </c>
      <c r="T339" t="str">
        <f>IFERROR(CHAR(HEX2DEC(Table1[[#This Row],[D8]])),"…")</f>
        <v>…</v>
      </c>
    </row>
    <row r="340" spans="1:20" x14ac:dyDescent="0.25">
      <c r="A340">
        <v>7.6769999999999996</v>
      </c>
      <c r="B340">
        <v>401</v>
      </c>
      <c r="C340">
        <v>8</v>
      </c>
      <c r="D340" t="s">
        <v>28</v>
      </c>
      <c r="E340" t="s">
        <v>23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M340" t="str">
        <f>IFERROR(CHAR(HEX2DEC(Table2[[#This Row],[D1]])),"…")</f>
        <v>š</v>
      </c>
      <c r="N340" t="str">
        <f>IFERROR(CHAR(HEX2DEC(Table1[[#This Row],[D2]])),"…")</f>
        <v>Ï</v>
      </c>
      <c r="O340" t="str">
        <f>IFERROR(CHAR(HEX2DEC(Table1[[#This Row],[D3]])),"…")</f>
        <v>…</v>
      </c>
      <c r="P340" t="str">
        <f>IFERROR(CHAR(HEX2DEC(Table1[[#This Row],[D4]])),"…")</f>
        <v>…</v>
      </c>
      <c r="Q340" t="str">
        <f>IFERROR(CHAR(HEX2DEC(Table1[[#This Row],[D5]])),"…")</f>
        <v>…</v>
      </c>
      <c r="R340" t="str">
        <f>IFERROR(CHAR(HEX2DEC(Table1[[#This Row],[D6]])),"…")</f>
        <v>…</v>
      </c>
      <c r="S340" t="str">
        <f>IFERROR(CHAR(HEX2DEC(Table1[[#This Row],[D7]])),"…")</f>
        <v>…</v>
      </c>
      <c r="T340" t="str">
        <f>IFERROR(CHAR(HEX2DEC(Table1[[#This Row],[D8]])),"…")</f>
        <v>…</v>
      </c>
    </row>
    <row r="341" spans="1:20" x14ac:dyDescent="0.25">
      <c r="A341">
        <v>7.7309999999999999</v>
      </c>
      <c r="B341">
        <v>400</v>
      </c>
      <c r="C341">
        <v>8</v>
      </c>
      <c r="D341">
        <v>0</v>
      </c>
      <c r="E341">
        <v>0</v>
      </c>
      <c r="F341">
        <v>0</v>
      </c>
      <c r="G341">
        <v>10</v>
      </c>
      <c r="H341">
        <v>39</v>
      </c>
      <c r="I341">
        <v>0</v>
      </c>
      <c r="J341">
        <v>0</v>
      </c>
      <c r="K341">
        <v>0</v>
      </c>
      <c r="M341" t="str">
        <f>IFERROR(CHAR(HEX2DEC(Table2[[#This Row],[D1]])),"…")</f>
        <v>…</v>
      </c>
      <c r="N341" t="str">
        <f>IFERROR(CHAR(HEX2DEC(Table1[[#This Row],[D2]])),"…")</f>
        <v>…</v>
      </c>
      <c r="O341" t="str">
        <f>IFERROR(CHAR(HEX2DEC(Table1[[#This Row],[D3]])),"…")</f>
        <v>_x0008_</v>
      </c>
      <c r="P341" t="str">
        <f>IFERROR(CHAR(HEX2DEC(Table1[[#This Row],[D4]])),"…")</f>
        <v>…</v>
      </c>
      <c r="Q341" t="str">
        <f>IFERROR(CHAR(HEX2DEC(Table1[[#This Row],[D5]])),"…")</f>
        <v>3</v>
      </c>
      <c r="R341" t="str">
        <f>IFERROR(CHAR(HEX2DEC(Table1[[#This Row],[D6]])),"…")</f>
        <v>…</v>
      </c>
      <c r="S341" t="str">
        <f>IFERROR(CHAR(HEX2DEC(Table1[[#This Row],[D7]])),"…")</f>
        <v>…</v>
      </c>
      <c r="T341" t="str">
        <f>IFERROR(CHAR(HEX2DEC(Table1[[#This Row],[D8]])),"…")</f>
        <v>…</v>
      </c>
    </row>
    <row r="342" spans="1:20" x14ac:dyDescent="0.25">
      <c r="A342">
        <v>7.7839999999999998</v>
      </c>
      <c r="B342">
        <v>401</v>
      </c>
      <c r="C342">
        <v>8</v>
      </c>
      <c r="D342" t="s">
        <v>28</v>
      </c>
      <c r="E342" t="s">
        <v>23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M342" t="str">
        <f>IFERROR(CHAR(HEX2DEC(Table2[[#This Row],[D1]])),"…")</f>
        <v>š</v>
      </c>
      <c r="N342" t="str">
        <f>IFERROR(CHAR(HEX2DEC(Table1[[#This Row],[D2]])),"…")</f>
        <v>Ï</v>
      </c>
      <c r="O342" t="str">
        <f>IFERROR(CHAR(HEX2DEC(Table1[[#This Row],[D3]])),"…")</f>
        <v>…</v>
      </c>
      <c r="P342" t="str">
        <f>IFERROR(CHAR(HEX2DEC(Table1[[#This Row],[D4]])),"…")</f>
        <v>…</v>
      </c>
      <c r="Q342" t="str">
        <f>IFERROR(CHAR(HEX2DEC(Table1[[#This Row],[D5]])),"…")</f>
        <v>…</v>
      </c>
      <c r="R342" t="str">
        <f>IFERROR(CHAR(HEX2DEC(Table1[[#This Row],[D6]])),"…")</f>
        <v>…</v>
      </c>
      <c r="S342" t="str">
        <f>IFERROR(CHAR(HEX2DEC(Table1[[#This Row],[D7]])),"…")</f>
        <v>…</v>
      </c>
      <c r="T342" t="str">
        <f>IFERROR(CHAR(HEX2DEC(Table1[[#This Row],[D8]])),"…")</f>
        <v>…</v>
      </c>
    </row>
    <row r="343" spans="1:20" x14ac:dyDescent="0.25">
      <c r="A343">
        <v>7.8380000000000001</v>
      </c>
      <c r="B343">
        <v>400</v>
      </c>
      <c r="C343">
        <v>8</v>
      </c>
      <c r="D343">
        <v>0</v>
      </c>
      <c r="E343">
        <v>0</v>
      </c>
      <c r="F343">
        <v>0</v>
      </c>
      <c r="G343">
        <v>10</v>
      </c>
      <c r="H343">
        <v>39</v>
      </c>
      <c r="I343">
        <v>0</v>
      </c>
      <c r="J343">
        <v>0</v>
      </c>
      <c r="K343">
        <v>0</v>
      </c>
      <c r="M343" t="str">
        <f>IFERROR(CHAR(HEX2DEC(Table2[[#This Row],[D1]])),"…")</f>
        <v>…</v>
      </c>
      <c r="N343" t="str">
        <f>IFERROR(CHAR(HEX2DEC(Table1[[#This Row],[D2]])),"…")</f>
        <v>…</v>
      </c>
      <c r="O343" t="str">
        <f>IFERROR(CHAR(HEX2DEC(Table1[[#This Row],[D3]])),"…")</f>
        <v>_x0008_</v>
      </c>
      <c r="P343" t="str">
        <f>IFERROR(CHAR(HEX2DEC(Table1[[#This Row],[D4]])),"…")</f>
        <v>…</v>
      </c>
      <c r="Q343" t="str">
        <f>IFERROR(CHAR(HEX2DEC(Table1[[#This Row],[D5]])),"…")</f>
        <v>3</v>
      </c>
      <c r="R343" t="str">
        <f>IFERROR(CHAR(HEX2DEC(Table1[[#This Row],[D6]])),"…")</f>
        <v>…</v>
      </c>
      <c r="S343" t="str">
        <f>IFERROR(CHAR(HEX2DEC(Table1[[#This Row],[D7]])),"…")</f>
        <v>…</v>
      </c>
      <c r="T343" t="str">
        <f>IFERROR(CHAR(HEX2DEC(Table1[[#This Row],[D8]])),"…")</f>
        <v>…</v>
      </c>
    </row>
    <row r="344" spans="1:20" x14ac:dyDescent="0.25">
      <c r="A344">
        <v>7.8890000000000002</v>
      </c>
      <c r="B344">
        <v>401</v>
      </c>
      <c r="C344">
        <v>8</v>
      </c>
      <c r="D344" t="s">
        <v>28</v>
      </c>
      <c r="E344" t="s">
        <v>23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M344" t="str">
        <f>IFERROR(CHAR(HEX2DEC(Table2[[#This Row],[D1]])),"…")</f>
        <v>š</v>
      </c>
      <c r="N344" t="str">
        <f>IFERROR(CHAR(HEX2DEC(Table1[[#This Row],[D2]])),"…")</f>
        <v>Ï</v>
      </c>
      <c r="O344" t="str">
        <f>IFERROR(CHAR(HEX2DEC(Table1[[#This Row],[D3]])),"…")</f>
        <v>…</v>
      </c>
      <c r="P344" t="str">
        <f>IFERROR(CHAR(HEX2DEC(Table1[[#This Row],[D4]])),"…")</f>
        <v>…</v>
      </c>
      <c r="Q344" t="str">
        <f>IFERROR(CHAR(HEX2DEC(Table1[[#This Row],[D5]])),"…")</f>
        <v>…</v>
      </c>
      <c r="R344" t="str">
        <f>IFERROR(CHAR(HEX2DEC(Table1[[#This Row],[D6]])),"…")</f>
        <v>…</v>
      </c>
      <c r="S344" t="str">
        <f>IFERROR(CHAR(HEX2DEC(Table1[[#This Row],[D7]])),"…")</f>
        <v>…</v>
      </c>
      <c r="T344" t="str">
        <f>IFERROR(CHAR(HEX2DEC(Table1[[#This Row],[D8]])),"…")</f>
        <v>…</v>
      </c>
    </row>
    <row r="345" spans="1:20" x14ac:dyDescent="0.25">
      <c r="A345">
        <v>7.9420000000000002</v>
      </c>
      <c r="B345">
        <v>400</v>
      </c>
      <c r="C345">
        <v>8</v>
      </c>
      <c r="D345">
        <v>0</v>
      </c>
      <c r="E345">
        <v>0</v>
      </c>
      <c r="F345">
        <v>0</v>
      </c>
      <c r="G345">
        <v>10</v>
      </c>
      <c r="H345">
        <v>39</v>
      </c>
      <c r="I345">
        <v>0</v>
      </c>
      <c r="J345">
        <v>0</v>
      </c>
      <c r="K345">
        <v>0</v>
      </c>
      <c r="M345" t="str">
        <f>IFERROR(CHAR(HEX2DEC(Table2[[#This Row],[D1]])),"…")</f>
        <v>…</v>
      </c>
      <c r="N345" t="str">
        <f>IFERROR(CHAR(HEX2DEC(Table1[[#This Row],[D2]])),"…")</f>
        <v>…</v>
      </c>
      <c r="O345" t="str">
        <f>IFERROR(CHAR(HEX2DEC(Table1[[#This Row],[D3]])),"…")</f>
        <v>_x0008_</v>
      </c>
      <c r="P345" t="str">
        <f>IFERROR(CHAR(HEX2DEC(Table1[[#This Row],[D4]])),"…")</f>
        <v>…</v>
      </c>
      <c r="Q345" t="str">
        <f>IFERROR(CHAR(HEX2DEC(Table1[[#This Row],[D5]])),"…")</f>
        <v>3</v>
      </c>
      <c r="R345" t="str">
        <f>IFERROR(CHAR(HEX2DEC(Table1[[#This Row],[D6]])),"…")</f>
        <v>…</v>
      </c>
      <c r="S345" t="str">
        <f>IFERROR(CHAR(HEX2DEC(Table1[[#This Row],[D7]])),"…")</f>
        <v>…</v>
      </c>
      <c r="T345" t="str">
        <f>IFERROR(CHAR(HEX2DEC(Table1[[#This Row],[D8]])),"…")</f>
        <v>…</v>
      </c>
    </row>
    <row r="346" spans="1:20" x14ac:dyDescent="0.25">
      <c r="A346">
        <v>7.9960000000000004</v>
      </c>
      <c r="B346">
        <v>401</v>
      </c>
      <c r="C346">
        <v>8</v>
      </c>
      <c r="D346" t="s">
        <v>28</v>
      </c>
      <c r="E346" t="s">
        <v>23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M346" t="str">
        <f>IFERROR(CHAR(HEX2DEC(Table2[[#This Row],[D1]])),"…")</f>
        <v>š</v>
      </c>
      <c r="N346" t="str">
        <f>IFERROR(CHAR(HEX2DEC(Table1[[#This Row],[D2]])),"…")</f>
        <v>Ï</v>
      </c>
      <c r="O346" t="str">
        <f>IFERROR(CHAR(HEX2DEC(Table1[[#This Row],[D3]])),"…")</f>
        <v>…</v>
      </c>
      <c r="P346" t="str">
        <f>IFERROR(CHAR(HEX2DEC(Table1[[#This Row],[D4]])),"…")</f>
        <v>…</v>
      </c>
      <c r="Q346" t="str">
        <f>IFERROR(CHAR(HEX2DEC(Table1[[#This Row],[D5]])),"…")</f>
        <v>…</v>
      </c>
      <c r="R346" t="str">
        <f>IFERROR(CHAR(HEX2DEC(Table1[[#This Row],[D6]])),"…")</f>
        <v>…</v>
      </c>
      <c r="S346" t="str">
        <f>IFERROR(CHAR(HEX2DEC(Table1[[#This Row],[D7]])),"…")</f>
        <v>…</v>
      </c>
      <c r="T346" t="str">
        <f>IFERROR(CHAR(HEX2DEC(Table1[[#This Row],[D8]])),"…")</f>
        <v>…</v>
      </c>
    </row>
    <row r="347" spans="1:20" x14ac:dyDescent="0.25">
      <c r="A347">
        <v>8.0500000000000007</v>
      </c>
      <c r="B347">
        <v>400</v>
      </c>
      <c r="C347">
        <v>8</v>
      </c>
      <c r="D347">
        <v>0</v>
      </c>
      <c r="E347">
        <v>0</v>
      </c>
      <c r="F347">
        <v>0</v>
      </c>
      <c r="G347">
        <v>10</v>
      </c>
      <c r="H347">
        <v>39</v>
      </c>
      <c r="I347">
        <v>0</v>
      </c>
      <c r="J347">
        <v>0</v>
      </c>
      <c r="K347">
        <v>0</v>
      </c>
      <c r="M347" t="str">
        <f>IFERROR(CHAR(HEX2DEC(Table2[[#This Row],[D1]])),"…")</f>
        <v>…</v>
      </c>
      <c r="N347" t="str">
        <f>IFERROR(CHAR(HEX2DEC(Table1[[#This Row],[D2]])),"…")</f>
        <v>…</v>
      </c>
      <c r="O347" t="str">
        <f>IFERROR(CHAR(HEX2DEC(Table1[[#This Row],[D3]])),"…")</f>
        <v>_x0008_</v>
      </c>
      <c r="P347" t="str">
        <f>IFERROR(CHAR(HEX2DEC(Table1[[#This Row],[D4]])),"…")</f>
        <v>…</v>
      </c>
      <c r="Q347" t="str">
        <f>IFERROR(CHAR(HEX2DEC(Table1[[#This Row],[D5]])),"…")</f>
        <v>3</v>
      </c>
      <c r="R347" t="str">
        <f>IFERROR(CHAR(HEX2DEC(Table1[[#This Row],[D6]])),"…")</f>
        <v>…</v>
      </c>
      <c r="S347" t="str">
        <f>IFERROR(CHAR(HEX2DEC(Table1[[#This Row],[D7]])),"…")</f>
        <v>…</v>
      </c>
      <c r="T347" t="str">
        <f>IFERROR(CHAR(HEX2DEC(Table1[[#This Row],[D8]])),"…")</f>
        <v>…</v>
      </c>
    </row>
    <row r="348" spans="1:20" x14ac:dyDescent="0.25">
      <c r="A348">
        <v>8.1029999999999998</v>
      </c>
      <c r="B348">
        <v>401</v>
      </c>
      <c r="C348">
        <v>8</v>
      </c>
      <c r="D348" t="s">
        <v>28</v>
      </c>
      <c r="E348" t="s">
        <v>23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M348" t="str">
        <f>IFERROR(CHAR(HEX2DEC(Table2[[#This Row],[D1]])),"…")</f>
        <v>š</v>
      </c>
      <c r="N348" t="str">
        <f>IFERROR(CHAR(HEX2DEC(Table1[[#This Row],[D2]])),"…")</f>
        <v>Ï</v>
      </c>
      <c r="O348" t="str">
        <f>IFERROR(CHAR(HEX2DEC(Table1[[#This Row],[D3]])),"…")</f>
        <v>…</v>
      </c>
      <c r="P348" t="str">
        <f>IFERROR(CHAR(HEX2DEC(Table1[[#This Row],[D4]])),"…")</f>
        <v>…</v>
      </c>
      <c r="Q348" t="str">
        <f>IFERROR(CHAR(HEX2DEC(Table1[[#This Row],[D5]])),"…")</f>
        <v>…</v>
      </c>
      <c r="R348" t="str">
        <f>IFERROR(CHAR(HEX2DEC(Table1[[#This Row],[D6]])),"…")</f>
        <v>…</v>
      </c>
      <c r="S348" t="str">
        <f>IFERROR(CHAR(HEX2DEC(Table1[[#This Row],[D7]])),"…")</f>
        <v>…</v>
      </c>
      <c r="T348" t="str">
        <f>IFERROR(CHAR(HEX2DEC(Table1[[#This Row],[D8]])),"…")</f>
        <v>…</v>
      </c>
    </row>
    <row r="349" spans="1:20" x14ac:dyDescent="0.25">
      <c r="A349">
        <v>8.1549999999999994</v>
      </c>
      <c r="B349">
        <v>400</v>
      </c>
      <c r="C349">
        <v>8</v>
      </c>
      <c r="D349">
        <v>0</v>
      </c>
      <c r="E349">
        <v>0</v>
      </c>
      <c r="F349">
        <v>0</v>
      </c>
      <c r="G349">
        <v>10</v>
      </c>
      <c r="H349">
        <v>39</v>
      </c>
      <c r="I349">
        <v>0</v>
      </c>
      <c r="J349">
        <v>0</v>
      </c>
      <c r="K349">
        <v>0</v>
      </c>
      <c r="M349" t="str">
        <f>IFERROR(CHAR(HEX2DEC(Table2[[#This Row],[D1]])),"…")</f>
        <v>…</v>
      </c>
      <c r="N349" t="str">
        <f>IFERROR(CHAR(HEX2DEC(Table1[[#This Row],[D2]])),"…")</f>
        <v>…</v>
      </c>
      <c r="O349" t="str">
        <f>IFERROR(CHAR(HEX2DEC(Table1[[#This Row],[D3]])),"…")</f>
        <v>_x0008_</v>
      </c>
      <c r="P349" t="str">
        <f>IFERROR(CHAR(HEX2DEC(Table1[[#This Row],[D4]])),"…")</f>
        <v>…</v>
      </c>
      <c r="Q349" t="str">
        <f>IFERROR(CHAR(HEX2DEC(Table1[[#This Row],[D5]])),"…")</f>
        <v>3</v>
      </c>
      <c r="R349" t="str">
        <f>IFERROR(CHAR(HEX2DEC(Table1[[#This Row],[D6]])),"…")</f>
        <v>…</v>
      </c>
      <c r="S349" t="str">
        <f>IFERROR(CHAR(HEX2DEC(Table1[[#This Row],[D7]])),"…")</f>
        <v>…</v>
      </c>
      <c r="T349" t="str">
        <f>IFERROR(CHAR(HEX2DEC(Table1[[#This Row],[D8]])),"…")</f>
        <v>…</v>
      </c>
    </row>
    <row r="350" spans="1:20" x14ac:dyDescent="0.25">
      <c r="A350">
        <v>8.2070000000000007</v>
      </c>
      <c r="B350">
        <v>401</v>
      </c>
      <c r="C350">
        <v>8</v>
      </c>
      <c r="D350" t="s">
        <v>28</v>
      </c>
      <c r="E350" t="s">
        <v>23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M350" t="str">
        <f>IFERROR(CHAR(HEX2DEC(Table2[[#This Row],[D1]])),"…")</f>
        <v>š</v>
      </c>
      <c r="N350" t="str">
        <f>IFERROR(CHAR(HEX2DEC(Table1[[#This Row],[D2]])),"…")</f>
        <v>Ï</v>
      </c>
      <c r="O350" t="str">
        <f>IFERROR(CHAR(HEX2DEC(Table1[[#This Row],[D3]])),"…")</f>
        <v>…</v>
      </c>
      <c r="P350" t="str">
        <f>IFERROR(CHAR(HEX2DEC(Table1[[#This Row],[D4]])),"…")</f>
        <v>…</v>
      </c>
      <c r="Q350" t="str">
        <f>IFERROR(CHAR(HEX2DEC(Table1[[#This Row],[D5]])),"…")</f>
        <v>…</v>
      </c>
      <c r="R350" t="str">
        <f>IFERROR(CHAR(HEX2DEC(Table1[[#This Row],[D6]])),"…")</f>
        <v>…</v>
      </c>
      <c r="S350" t="str">
        <f>IFERROR(CHAR(HEX2DEC(Table1[[#This Row],[D7]])),"…")</f>
        <v>…</v>
      </c>
      <c r="T350" t="str">
        <f>IFERROR(CHAR(HEX2DEC(Table1[[#This Row],[D8]])),"…")</f>
        <v>…</v>
      </c>
    </row>
    <row r="351" spans="1:20" x14ac:dyDescent="0.25">
      <c r="A351">
        <v>8.2629999999999999</v>
      </c>
      <c r="B351">
        <v>400</v>
      </c>
      <c r="C351">
        <v>8</v>
      </c>
      <c r="D351">
        <v>0</v>
      </c>
      <c r="E351">
        <v>0</v>
      </c>
      <c r="F351">
        <v>0</v>
      </c>
      <c r="G351">
        <v>10</v>
      </c>
      <c r="H351">
        <v>39</v>
      </c>
      <c r="I351">
        <v>0</v>
      </c>
      <c r="J351">
        <v>0</v>
      </c>
      <c r="K351">
        <v>0</v>
      </c>
      <c r="M351" t="str">
        <f>IFERROR(CHAR(HEX2DEC(Table2[[#This Row],[D1]])),"…")</f>
        <v>…</v>
      </c>
      <c r="N351" t="str">
        <f>IFERROR(CHAR(HEX2DEC(Table1[[#This Row],[D2]])),"…")</f>
        <v>…</v>
      </c>
      <c r="O351" t="str">
        <f>IFERROR(CHAR(HEX2DEC(Table1[[#This Row],[D3]])),"…")</f>
        <v>_x0008_</v>
      </c>
      <c r="P351" t="str">
        <f>IFERROR(CHAR(HEX2DEC(Table1[[#This Row],[D4]])),"…")</f>
        <v>…</v>
      </c>
      <c r="Q351" t="str">
        <f>IFERROR(CHAR(HEX2DEC(Table1[[#This Row],[D5]])),"…")</f>
        <v>3</v>
      </c>
      <c r="R351" t="str">
        <f>IFERROR(CHAR(HEX2DEC(Table1[[#This Row],[D6]])),"…")</f>
        <v>…</v>
      </c>
      <c r="S351" t="str">
        <f>IFERROR(CHAR(HEX2DEC(Table1[[#This Row],[D7]])),"…")</f>
        <v>…</v>
      </c>
      <c r="T351" t="str">
        <f>IFERROR(CHAR(HEX2DEC(Table1[[#This Row],[D8]])),"…")</f>
        <v>…</v>
      </c>
    </row>
    <row r="352" spans="1:20" x14ac:dyDescent="0.25">
      <c r="A352">
        <v>8.3160000000000007</v>
      </c>
      <c r="B352">
        <v>401</v>
      </c>
      <c r="C352">
        <v>8</v>
      </c>
      <c r="D352" t="s">
        <v>28</v>
      </c>
      <c r="E352" t="s">
        <v>23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M352" t="str">
        <f>IFERROR(CHAR(HEX2DEC(Table2[[#This Row],[D1]])),"…")</f>
        <v>š</v>
      </c>
      <c r="N352" t="str">
        <f>IFERROR(CHAR(HEX2DEC(Table1[[#This Row],[D2]])),"…")</f>
        <v>Ï</v>
      </c>
      <c r="O352" t="str">
        <f>IFERROR(CHAR(HEX2DEC(Table1[[#This Row],[D3]])),"…")</f>
        <v>…</v>
      </c>
      <c r="P352" t="str">
        <f>IFERROR(CHAR(HEX2DEC(Table1[[#This Row],[D4]])),"…")</f>
        <v>…</v>
      </c>
      <c r="Q352" t="str">
        <f>IFERROR(CHAR(HEX2DEC(Table1[[#This Row],[D5]])),"…")</f>
        <v>…</v>
      </c>
      <c r="R352" t="str">
        <f>IFERROR(CHAR(HEX2DEC(Table1[[#This Row],[D6]])),"…")</f>
        <v>…</v>
      </c>
      <c r="S352" t="str">
        <f>IFERROR(CHAR(HEX2DEC(Table1[[#This Row],[D7]])),"…")</f>
        <v>…</v>
      </c>
      <c r="T352" t="str">
        <f>IFERROR(CHAR(HEX2DEC(Table1[[#This Row],[D8]])),"…")</f>
        <v>…</v>
      </c>
    </row>
    <row r="353" spans="1:20" x14ac:dyDescent="0.25">
      <c r="A353">
        <v>8.3190000000000008</v>
      </c>
      <c r="B353">
        <v>466</v>
      </c>
      <c r="C353">
        <v>8</v>
      </c>
      <c r="D353">
        <v>30</v>
      </c>
      <c r="E353">
        <v>32</v>
      </c>
      <c r="F353">
        <v>30</v>
      </c>
      <c r="G353">
        <v>35</v>
      </c>
      <c r="H353">
        <v>56</v>
      </c>
      <c r="I353">
        <v>35</v>
      </c>
      <c r="J353">
        <v>30</v>
      </c>
      <c r="K353">
        <v>31</v>
      </c>
      <c r="M353" t="str">
        <f>IFERROR(CHAR(HEX2DEC(Table2[[#This Row],[D1]])),"…")</f>
        <v>0</v>
      </c>
      <c r="N353" t="str">
        <f>IFERROR(CHAR(HEX2DEC(Table1[[#This Row],[D2]])),"…")</f>
        <v>2</v>
      </c>
      <c r="O353" t="str">
        <f>IFERROR(CHAR(HEX2DEC(Table1[[#This Row],[D3]])),"…")</f>
        <v>0</v>
      </c>
      <c r="P353" t="str">
        <f>IFERROR(CHAR(HEX2DEC(Table1[[#This Row],[D4]])),"…")</f>
        <v>5</v>
      </c>
      <c r="Q353" t="str">
        <f>IFERROR(CHAR(HEX2DEC(Table1[[#This Row],[D5]])),"…")</f>
        <v>V</v>
      </c>
      <c r="R353" t="str">
        <f>IFERROR(CHAR(HEX2DEC(Table1[[#This Row],[D6]])),"…")</f>
        <v>5</v>
      </c>
      <c r="S353" t="str">
        <f>IFERROR(CHAR(HEX2DEC(Table1[[#This Row],[D7]])),"…")</f>
        <v>0</v>
      </c>
      <c r="T353" t="str">
        <f>IFERROR(CHAR(HEX2DEC(Table1[[#This Row],[D8]])),"…")</f>
        <v>1</v>
      </c>
    </row>
    <row r="354" spans="1:20" x14ac:dyDescent="0.25">
      <c r="A354">
        <v>8.3209999999999997</v>
      </c>
      <c r="B354">
        <v>410</v>
      </c>
      <c r="C354">
        <v>8</v>
      </c>
      <c r="D354">
        <v>53</v>
      </c>
      <c r="E354">
        <v>37</v>
      </c>
      <c r="F354">
        <v>33</v>
      </c>
      <c r="G354" t="s">
        <v>8</v>
      </c>
      <c r="H354">
        <v>32</v>
      </c>
      <c r="I354">
        <v>32</v>
      </c>
      <c r="J354">
        <v>30</v>
      </c>
      <c r="K354">
        <v>33</v>
      </c>
      <c r="M354" t="str">
        <f>IFERROR(CHAR(HEX2DEC(Table2[[#This Row],[D1]])),"…")</f>
        <v>S</v>
      </c>
      <c r="N354" t="str">
        <f>IFERROR(CHAR(HEX2DEC(Table1[[#This Row],[D2]])),"…")</f>
        <v>7</v>
      </c>
      <c r="O354" t="str">
        <f>IFERROR(CHAR(HEX2DEC(Table1[[#This Row],[D3]])),"…")</f>
        <v>3</v>
      </c>
      <c r="P354" t="str">
        <f>IFERROR(CHAR(HEX2DEC(Table1[[#This Row],[D4]])),"…")</f>
        <v>-</v>
      </c>
      <c r="Q354" t="str">
        <f>IFERROR(CHAR(HEX2DEC(Table1[[#This Row],[D5]])),"…")</f>
        <v>2</v>
      </c>
      <c r="R354" t="str">
        <f>IFERROR(CHAR(HEX2DEC(Table1[[#This Row],[D6]])),"…")</f>
        <v>2</v>
      </c>
      <c r="S354" t="str">
        <f>IFERROR(CHAR(HEX2DEC(Table1[[#This Row],[D7]])),"…")</f>
        <v>0</v>
      </c>
      <c r="T354" t="str">
        <f>IFERROR(CHAR(HEX2DEC(Table1[[#This Row],[D8]])),"…")</f>
        <v>3</v>
      </c>
    </row>
    <row r="355" spans="1:20" x14ac:dyDescent="0.25">
      <c r="A355">
        <v>8.3239999999999998</v>
      </c>
      <c r="B355">
        <v>411</v>
      </c>
      <c r="C355">
        <v>8</v>
      </c>
      <c r="D355">
        <v>30</v>
      </c>
      <c r="E355">
        <v>34</v>
      </c>
      <c r="F355">
        <v>30</v>
      </c>
      <c r="G355">
        <v>31</v>
      </c>
      <c r="H355">
        <v>32</v>
      </c>
      <c r="I355">
        <v>39</v>
      </c>
      <c r="J355">
        <v>52</v>
      </c>
      <c r="K355">
        <v>53</v>
      </c>
      <c r="M355" t="str">
        <f>IFERROR(CHAR(HEX2DEC(Table2[[#This Row],[D1]])),"…")</f>
        <v>0</v>
      </c>
      <c r="N355" t="str">
        <f>IFERROR(CHAR(HEX2DEC(Table1[[#This Row],[D2]])),"…")</f>
        <v>1</v>
      </c>
      <c r="O355" t="str">
        <f>IFERROR(CHAR(HEX2DEC(Table1[[#This Row],[D3]])),"…")</f>
        <v>4</v>
      </c>
      <c r="P355" t="str">
        <f>IFERROR(CHAR(HEX2DEC(Table1[[#This Row],[D4]])),"…")</f>
        <v>2</v>
      </c>
      <c r="Q355" t="str">
        <f>IFERROR(CHAR(HEX2DEC(Table1[[#This Row],[D5]])),"…")</f>
        <v>5</v>
      </c>
      <c r="R355" t="str">
        <f>IFERROR(CHAR(HEX2DEC(Table1[[#This Row],[D6]])),"…")</f>
        <v>8</v>
      </c>
      <c r="S355" t="str">
        <f>IFERROR(CHAR(HEX2DEC(Table1[[#This Row],[D7]])),"…")</f>
        <v>R</v>
      </c>
      <c r="T355" t="str">
        <f>IFERROR(CHAR(HEX2DEC(Table1[[#This Row],[D8]])),"…")</f>
        <v>S</v>
      </c>
    </row>
    <row r="356" spans="1:20" x14ac:dyDescent="0.25">
      <c r="A356">
        <v>8.3260000000000005</v>
      </c>
      <c r="B356">
        <v>412</v>
      </c>
      <c r="C356">
        <v>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M356" t="str">
        <f>IFERROR(CHAR(HEX2DEC(Table2[[#This Row],[D1]])),"…")</f>
        <v>…</v>
      </c>
      <c r="N356" t="str">
        <f>IFERROR(CHAR(HEX2DEC(Table1[[#This Row],[D2]])),"…")</f>
        <v>…</v>
      </c>
      <c r="O356" t="str">
        <f>IFERROR(CHAR(HEX2DEC(Table1[[#This Row],[D3]])),"…")</f>
        <v>…</v>
      </c>
      <c r="P356" t="str">
        <f>IFERROR(CHAR(HEX2DEC(Table1[[#This Row],[D4]])),"…")</f>
        <v>…</v>
      </c>
      <c r="Q356" t="str">
        <f>IFERROR(CHAR(HEX2DEC(Table1[[#This Row],[D5]])),"…")</f>
        <v>…</v>
      </c>
      <c r="R356" t="str">
        <f>IFERROR(CHAR(HEX2DEC(Table1[[#This Row],[D6]])),"…")</f>
        <v>…</v>
      </c>
      <c r="S356" t="str">
        <f>IFERROR(CHAR(HEX2DEC(Table1[[#This Row],[D7]])),"…")</f>
        <v>…</v>
      </c>
      <c r="T356" t="str">
        <f>IFERROR(CHAR(HEX2DEC(Table1[[#This Row],[D8]])),"…")</f>
        <v>…</v>
      </c>
    </row>
    <row r="357" spans="1:20" x14ac:dyDescent="0.25">
      <c r="A357">
        <v>8.3689999999999998</v>
      </c>
      <c r="B357">
        <v>400</v>
      </c>
      <c r="C357">
        <v>8</v>
      </c>
      <c r="D357">
        <v>0</v>
      </c>
      <c r="E357">
        <v>0</v>
      </c>
      <c r="F357">
        <v>0</v>
      </c>
      <c r="G357">
        <v>10</v>
      </c>
      <c r="H357">
        <v>39</v>
      </c>
      <c r="I357">
        <v>0</v>
      </c>
      <c r="J357">
        <v>0</v>
      </c>
      <c r="K357">
        <v>0</v>
      </c>
      <c r="M357" t="str">
        <f>IFERROR(CHAR(HEX2DEC(Table2[[#This Row],[D1]])),"…")</f>
        <v>…</v>
      </c>
      <c r="N357" t="str">
        <f>IFERROR(CHAR(HEX2DEC(Table1[[#This Row],[D2]])),"…")</f>
        <v>…</v>
      </c>
      <c r="O357" t="str">
        <f>IFERROR(CHAR(HEX2DEC(Table1[[#This Row],[D3]])),"…")</f>
        <v>_x0008_</v>
      </c>
      <c r="P357" t="str">
        <f>IFERROR(CHAR(HEX2DEC(Table1[[#This Row],[D4]])),"…")</f>
        <v>…</v>
      </c>
      <c r="Q357" t="str">
        <f>IFERROR(CHAR(HEX2DEC(Table1[[#This Row],[D5]])),"…")</f>
        <v>3</v>
      </c>
      <c r="R357" t="str">
        <f>IFERROR(CHAR(HEX2DEC(Table1[[#This Row],[D6]])),"…")</f>
        <v>…</v>
      </c>
      <c r="S357" t="str">
        <f>IFERROR(CHAR(HEX2DEC(Table1[[#This Row],[D7]])),"…")</f>
        <v>…</v>
      </c>
      <c r="T357" t="str">
        <f>IFERROR(CHAR(HEX2DEC(Table1[[#This Row],[D8]])),"…")</f>
        <v>…</v>
      </c>
    </row>
    <row r="358" spans="1:20" x14ac:dyDescent="0.25">
      <c r="A358">
        <v>8.42</v>
      </c>
      <c r="B358">
        <v>401</v>
      </c>
      <c r="C358">
        <v>8</v>
      </c>
      <c r="D358" t="s">
        <v>28</v>
      </c>
      <c r="E358" t="s">
        <v>23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M358" t="str">
        <f>IFERROR(CHAR(HEX2DEC(Table2[[#This Row],[D1]])),"…")</f>
        <v>š</v>
      </c>
      <c r="N358" t="str">
        <f>IFERROR(CHAR(HEX2DEC(Table1[[#This Row],[D2]])),"…")</f>
        <v>Ï</v>
      </c>
      <c r="O358" t="str">
        <f>IFERROR(CHAR(HEX2DEC(Table1[[#This Row],[D3]])),"…")</f>
        <v>…</v>
      </c>
      <c r="P358" t="str">
        <f>IFERROR(CHAR(HEX2DEC(Table1[[#This Row],[D4]])),"…")</f>
        <v>…</v>
      </c>
      <c r="Q358" t="str">
        <f>IFERROR(CHAR(HEX2DEC(Table1[[#This Row],[D5]])),"…")</f>
        <v>…</v>
      </c>
      <c r="R358" t="str">
        <f>IFERROR(CHAR(HEX2DEC(Table1[[#This Row],[D6]])),"…")</f>
        <v>…</v>
      </c>
      <c r="S358" t="str">
        <f>IFERROR(CHAR(HEX2DEC(Table1[[#This Row],[D7]])),"…")</f>
        <v>…</v>
      </c>
      <c r="T358" t="str">
        <f>IFERROR(CHAR(HEX2DEC(Table1[[#This Row],[D8]])),"…")</f>
        <v>…</v>
      </c>
    </row>
    <row r="359" spans="1:20" x14ac:dyDescent="0.25">
      <c r="A359">
        <v>8.4740000000000002</v>
      </c>
      <c r="B359">
        <v>400</v>
      </c>
      <c r="C359">
        <v>8</v>
      </c>
      <c r="D359">
        <v>0</v>
      </c>
      <c r="E359">
        <v>0</v>
      </c>
      <c r="F359">
        <v>0</v>
      </c>
      <c r="G359">
        <v>10</v>
      </c>
      <c r="H359">
        <v>39</v>
      </c>
      <c r="I359">
        <v>0</v>
      </c>
      <c r="J359">
        <v>0</v>
      </c>
      <c r="K359">
        <v>0</v>
      </c>
      <c r="M359" t="str">
        <f>IFERROR(CHAR(HEX2DEC(Table2[[#This Row],[D1]])),"…")</f>
        <v>…</v>
      </c>
      <c r="N359" t="str">
        <f>IFERROR(CHAR(HEX2DEC(Table1[[#This Row],[D2]])),"…")</f>
        <v>…</v>
      </c>
      <c r="O359" t="str">
        <f>IFERROR(CHAR(HEX2DEC(Table1[[#This Row],[D3]])),"…")</f>
        <v>_x0008_</v>
      </c>
      <c r="P359" t="str">
        <f>IFERROR(CHAR(HEX2DEC(Table1[[#This Row],[D4]])),"…")</f>
        <v>…</v>
      </c>
      <c r="Q359" t="str">
        <f>IFERROR(CHAR(HEX2DEC(Table1[[#This Row],[D5]])),"…")</f>
        <v>3</v>
      </c>
      <c r="R359" t="str">
        <f>IFERROR(CHAR(HEX2DEC(Table1[[#This Row],[D6]])),"…")</f>
        <v>…</v>
      </c>
      <c r="S359" t="str">
        <f>IFERROR(CHAR(HEX2DEC(Table1[[#This Row],[D7]])),"…")</f>
        <v>…</v>
      </c>
      <c r="T359" t="str">
        <f>IFERROR(CHAR(HEX2DEC(Table1[[#This Row],[D8]])),"…")</f>
        <v>…</v>
      </c>
    </row>
    <row r="360" spans="1:20" x14ac:dyDescent="0.25">
      <c r="A360">
        <v>8.5289999999999999</v>
      </c>
      <c r="B360">
        <v>401</v>
      </c>
      <c r="C360">
        <v>8</v>
      </c>
      <c r="D360" t="s">
        <v>28</v>
      </c>
      <c r="E360" t="s">
        <v>23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M360" t="str">
        <f>IFERROR(CHAR(HEX2DEC(Table2[[#This Row],[D1]])),"…")</f>
        <v>š</v>
      </c>
      <c r="N360" t="str">
        <f>IFERROR(CHAR(HEX2DEC(Table1[[#This Row],[D2]])),"…")</f>
        <v>Ï</v>
      </c>
      <c r="O360" t="str">
        <f>IFERROR(CHAR(HEX2DEC(Table1[[#This Row],[D3]])),"…")</f>
        <v>…</v>
      </c>
      <c r="P360" t="str">
        <f>IFERROR(CHAR(HEX2DEC(Table1[[#This Row],[D4]])),"…")</f>
        <v>…</v>
      </c>
      <c r="Q360" t="str">
        <f>IFERROR(CHAR(HEX2DEC(Table1[[#This Row],[D5]])),"…")</f>
        <v>…</v>
      </c>
      <c r="R360" t="str">
        <f>IFERROR(CHAR(HEX2DEC(Table1[[#This Row],[D6]])),"…")</f>
        <v>…</v>
      </c>
      <c r="S360" t="str">
        <f>IFERROR(CHAR(HEX2DEC(Table1[[#This Row],[D7]])),"…")</f>
        <v>…</v>
      </c>
      <c r="T360" t="str">
        <f>IFERROR(CHAR(HEX2DEC(Table1[[#This Row],[D8]])),"…")</f>
        <v>…</v>
      </c>
    </row>
    <row r="361" spans="1:20" x14ac:dyDescent="0.25">
      <c r="A361">
        <v>8.5820000000000007</v>
      </c>
      <c r="B361">
        <v>400</v>
      </c>
      <c r="C361">
        <v>8</v>
      </c>
      <c r="D361">
        <v>0</v>
      </c>
      <c r="E361">
        <v>0</v>
      </c>
      <c r="F361">
        <v>0</v>
      </c>
      <c r="G361">
        <v>10</v>
      </c>
      <c r="H361">
        <v>39</v>
      </c>
      <c r="I361">
        <v>0</v>
      </c>
      <c r="J361">
        <v>0</v>
      </c>
      <c r="K361">
        <v>0</v>
      </c>
      <c r="M361" t="str">
        <f>IFERROR(CHAR(HEX2DEC(Table2[[#This Row],[D1]])),"…")</f>
        <v>…</v>
      </c>
      <c r="N361" t="str">
        <f>IFERROR(CHAR(HEX2DEC(Table1[[#This Row],[D2]])),"…")</f>
        <v>…</v>
      </c>
      <c r="O361" t="str">
        <f>IFERROR(CHAR(HEX2DEC(Table1[[#This Row],[D3]])),"…")</f>
        <v>_x0008_</v>
      </c>
      <c r="P361" t="str">
        <f>IFERROR(CHAR(HEX2DEC(Table1[[#This Row],[D4]])),"…")</f>
        <v>…</v>
      </c>
      <c r="Q361" t="str">
        <f>IFERROR(CHAR(HEX2DEC(Table1[[#This Row],[D5]])),"…")</f>
        <v>3</v>
      </c>
      <c r="R361" t="str">
        <f>IFERROR(CHAR(HEX2DEC(Table1[[#This Row],[D6]])),"…")</f>
        <v>…</v>
      </c>
      <c r="S361" t="str">
        <f>IFERROR(CHAR(HEX2DEC(Table1[[#This Row],[D7]])),"…")</f>
        <v>…</v>
      </c>
      <c r="T361" t="str">
        <f>IFERROR(CHAR(HEX2DEC(Table1[[#This Row],[D8]])),"…")</f>
        <v>…</v>
      </c>
    </row>
    <row r="362" spans="1:20" x14ac:dyDescent="0.25">
      <c r="A362">
        <v>8.6349999999999998</v>
      </c>
      <c r="B362">
        <v>401</v>
      </c>
      <c r="C362">
        <v>8</v>
      </c>
      <c r="D362" t="s">
        <v>28</v>
      </c>
      <c r="E362" t="s">
        <v>23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M362" t="str">
        <f>IFERROR(CHAR(HEX2DEC(Table2[[#This Row],[D1]])),"…")</f>
        <v>š</v>
      </c>
      <c r="N362" t="str">
        <f>IFERROR(CHAR(HEX2DEC(Table1[[#This Row],[D2]])),"…")</f>
        <v>Ï</v>
      </c>
      <c r="O362" t="str">
        <f>IFERROR(CHAR(HEX2DEC(Table1[[#This Row],[D3]])),"…")</f>
        <v>…</v>
      </c>
      <c r="P362" t="str">
        <f>IFERROR(CHAR(HEX2DEC(Table1[[#This Row],[D4]])),"…")</f>
        <v>…</v>
      </c>
      <c r="Q362" t="str">
        <f>IFERROR(CHAR(HEX2DEC(Table1[[#This Row],[D5]])),"…")</f>
        <v>…</v>
      </c>
      <c r="R362" t="str">
        <f>IFERROR(CHAR(HEX2DEC(Table1[[#This Row],[D6]])),"…")</f>
        <v>…</v>
      </c>
      <c r="S362" t="str">
        <f>IFERROR(CHAR(HEX2DEC(Table1[[#This Row],[D7]])),"…")</f>
        <v>…</v>
      </c>
      <c r="T362" t="str">
        <f>IFERROR(CHAR(HEX2DEC(Table1[[#This Row],[D8]])),"…")</f>
        <v>…</v>
      </c>
    </row>
    <row r="363" spans="1:20" x14ac:dyDescent="0.25">
      <c r="A363">
        <v>8.6859999999999999</v>
      </c>
      <c r="B363">
        <v>400</v>
      </c>
      <c r="C363">
        <v>8</v>
      </c>
      <c r="D363">
        <v>0</v>
      </c>
      <c r="E363">
        <v>0</v>
      </c>
      <c r="F363">
        <v>0</v>
      </c>
      <c r="G363">
        <v>10</v>
      </c>
      <c r="H363">
        <v>39</v>
      </c>
      <c r="I363">
        <v>0</v>
      </c>
      <c r="J363">
        <v>0</v>
      </c>
      <c r="K363">
        <v>0</v>
      </c>
      <c r="M363" t="str">
        <f>IFERROR(CHAR(HEX2DEC(Table2[[#This Row],[D1]])),"…")</f>
        <v>…</v>
      </c>
      <c r="N363" t="str">
        <f>IFERROR(CHAR(HEX2DEC(Table1[[#This Row],[D2]])),"…")</f>
        <v>…</v>
      </c>
      <c r="O363" t="str">
        <f>IFERROR(CHAR(HEX2DEC(Table1[[#This Row],[D3]])),"…")</f>
        <v>_x0008_</v>
      </c>
      <c r="P363" t="str">
        <f>IFERROR(CHAR(HEX2DEC(Table1[[#This Row],[D4]])),"…")</f>
        <v>…</v>
      </c>
      <c r="Q363" t="str">
        <f>IFERROR(CHAR(HEX2DEC(Table1[[#This Row],[D5]])),"…")</f>
        <v>3</v>
      </c>
      <c r="R363" t="str">
        <f>IFERROR(CHAR(HEX2DEC(Table1[[#This Row],[D6]])),"…")</f>
        <v>…</v>
      </c>
      <c r="S363" t="str">
        <f>IFERROR(CHAR(HEX2DEC(Table1[[#This Row],[D7]])),"…")</f>
        <v>…</v>
      </c>
      <c r="T363" t="str">
        <f>IFERROR(CHAR(HEX2DEC(Table1[[#This Row],[D8]])),"…")</f>
        <v>…</v>
      </c>
    </row>
    <row r="364" spans="1:20" x14ac:dyDescent="0.25">
      <c r="A364">
        <v>8.7390000000000008</v>
      </c>
      <c r="B364">
        <v>401</v>
      </c>
      <c r="C364">
        <v>8</v>
      </c>
      <c r="D364" t="s">
        <v>28</v>
      </c>
      <c r="E364" t="s">
        <v>23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M364" t="str">
        <f>IFERROR(CHAR(HEX2DEC(Table2[[#This Row],[D1]])),"…")</f>
        <v>š</v>
      </c>
      <c r="N364" t="str">
        <f>IFERROR(CHAR(HEX2DEC(Table1[[#This Row],[D2]])),"…")</f>
        <v>Ï</v>
      </c>
      <c r="O364" t="str">
        <f>IFERROR(CHAR(HEX2DEC(Table1[[#This Row],[D3]])),"…")</f>
        <v>…</v>
      </c>
      <c r="P364" t="str">
        <f>IFERROR(CHAR(HEX2DEC(Table1[[#This Row],[D4]])),"…")</f>
        <v>…</v>
      </c>
      <c r="Q364" t="str">
        <f>IFERROR(CHAR(HEX2DEC(Table1[[#This Row],[D5]])),"…")</f>
        <v>…</v>
      </c>
      <c r="R364" t="str">
        <f>IFERROR(CHAR(HEX2DEC(Table1[[#This Row],[D6]])),"…")</f>
        <v>…</v>
      </c>
      <c r="S364" t="str">
        <f>IFERROR(CHAR(HEX2DEC(Table1[[#This Row],[D7]])),"…")</f>
        <v>…</v>
      </c>
      <c r="T364" t="str">
        <f>IFERROR(CHAR(HEX2DEC(Table1[[#This Row],[D8]])),"…")</f>
        <v>…</v>
      </c>
    </row>
    <row r="365" spans="1:20" x14ac:dyDescent="0.25">
      <c r="A365">
        <v>8.7949999999999999</v>
      </c>
      <c r="B365">
        <v>400</v>
      </c>
      <c r="C365">
        <v>8</v>
      </c>
      <c r="D365">
        <v>0</v>
      </c>
      <c r="E365">
        <v>0</v>
      </c>
      <c r="F365">
        <v>0</v>
      </c>
      <c r="G365">
        <v>10</v>
      </c>
      <c r="H365">
        <v>39</v>
      </c>
      <c r="I365">
        <v>0</v>
      </c>
      <c r="J365">
        <v>0</v>
      </c>
      <c r="K365">
        <v>0</v>
      </c>
      <c r="M365" t="str">
        <f>IFERROR(CHAR(HEX2DEC(Table2[[#This Row],[D1]])),"…")</f>
        <v>…</v>
      </c>
      <c r="N365" t="str">
        <f>IFERROR(CHAR(HEX2DEC(Table1[[#This Row],[D2]])),"…")</f>
        <v>…</v>
      </c>
      <c r="O365" t="str">
        <f>IFERROR(CHAR(HEX2DEC(Table1[[#This Row],[D3]])),"…")</f>
        <v>_x0008_</v>
      </c>
      <c r="P365" t="str">
        <f>IFERROR(CHAR(HEX2DEC(Table1[[#This Row],[D4]])),"…")</f>
        <v>…</v>
      </c>
      <c r="Q365" t="str">
        <f>IFERROR(CHAR(HEX2DEC(Table1[[#This Row],[D5]])),"…")</f>
        <v>3</v>
      </c>
      <c r="R365" t="str">
        <f>IFERROR(CHAR(HEX2DEC(Table1[[#This Row],[D6]])),"…")</f>
        <v>…</v>
      </c>
      <c r="S365" t="str">
        <f>IFERROR(CHAR(HEX2DEC(Table1[[#This Row],[D7]])),"…")</f>
        <v>…</v>
      </c>
      <c r="T365" t="str">
        <f>IFERROR(CHAR(HEX2DEC(Table1[[#This Row],[D8]])),"…")</f>
        <v>…</v>
      </c>
    </row>
    <row r="366" spans="1:20" x14ac:dyDescent="0.25">
      <c r="A366">
        <v>8.8450000000000006</v>
      </c>
      <c r="B366">
        <v>401</v>
      </c>
      <c r="C366">
        <v>8</v>
      </c>
      <c r="D366" t="s">
        <v>28</v>
      </c>
      <c r="E366" t="s">
        <v>23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 t="str">
        <f>IFERROR(CHAR(HEX2DEC(Table2[[#This Row],[D1]])),"…")</f>
        <v>š</v>
      </c>
      <c r="N366" t="str">
        <f>IFERROR(CHAR(HEX2DEC(Table1[[#This Row],[D2]])),"…")</f>
        <v>Ï</v>
      </c>
      <c r="O366" t="str">
        <f>IFERROR(CHAR(HEX2DEC(Table1[[#This Row],[D3]])),"…")</f>
        <v>…</v>
      </c>
      <c r="P366" t="str">
        <f>IFERROR(CHAR(HEX2DEC(Table1[[#This Row],[D4]])),"…")</f>
        <v>…</v>
      </c>
      <c r="Q366" t="str">
        <f>IFERROR(CHAR(HEX2DEC(Table1[[#This Row],[D5]])),"…")</f>
        <v>…</v>
      </c>
      <c r="R366" t="str">
        <f>IFERROR(CHAR(HEX2DEC(Table1[[#This Row],[D6]])),"…")</f>
        <v>…</v>
      </c>
      <c r="S366" t="str">
        <f>IFERROR(CHAR(HEX2DEC(Table1[[#This Row],[D7]])),"…")</f>
        <v>…</v>
      </c>
      <c r="T366" t="str">
        <f>IFERROR(CHAR(HEX2DEC(Table1[[#This Row],[D8]])),"…")</f>
        <v>…</v>
      </c>
    </row>
    <row r="367" spans="1:20" x14ac:dyDescent="0.25">
      <c r="A367">
        <v>8.8989999999999991</v>
      </c>
      <c r="B367">
        <v>400</v>
      </c>
      <c r="C367">
        <v>8</v>
      </c>
      <c r="D367">
        <v>0</v>
      </c>
      <c r="E367">
        <v>0</v>
      </c>
      <c r="F367">
        <v>0</v>
      </c>
      <c r="G367">
        <v>10</v>
      </c>
      <c r="H367">
        <v>39</v>
      </c>
      <c r="I367">
        <v>0</v>
      </c>
      <c r="J367">
        <v>0</v>
      </c>
      <c r="K367">
        <v>0</v>
      </c>
      <c r="M367" t="str">
        <f>IFERROR(CHAR(HEX2DEC(Table2[[#This Row],[D1]])),"…")</f>
        <v>…</v>
      </c>
      <c r="N367" t="str">
        <f>IFERROR(CHAR(HEX2DEC(Table1[[#This Row],[D2]])),"…")</f>
        <v>…</v>
      </c>
      <c r="O367" t="str">
        <f>IFERROR(CHAR(HEX2DEC(Table1[[#This Row],[D3]])),"…")</f>
        <v>_x0008_</v>
      </c>
      <c r="P367" t="str">
        <f>IFERROR(CHAR(HEX2DEC(Table1[[#This Row],[D4]])),"…")</f>
        <v>…</v>
      </c>
      <c r="Q367" t="str">
        <f>IFERROR(CHAR(HEX2DEC(Table1[[#This Row],[D5]])),"…")</f>
        <v>3</v>
      </c>
      <c r="R367" t="str">
        <f>IFERROR(CHAR(HEX2DEC(Table1[[#This Row],[D6]])),"…")</f>
        <v>…</v>
      </c>
      <c r="S367" t="str">
        <f>IFERROR(CHAR(HEX2DEC(Table1[[#This Row],[D7]])),"…")</f>
        <v>…</v>
      </c>
      <c r="T367" t="str">
        <f>IFERROR(CHAR(HEX2DEC(Table1[[#This Row],[D8]])),"…")</f>
        <v>…</v>
      </c>
    </row>
    <row r="368" spans="1:20" x14ac:dyDescent="0.25">
      <c r="A368">
        <v>8.9510000000000005</v>
      </c>
      <c r="B368">
        <v>401</v>
      </c>
      <c r="C368">
        <v>8</v>
      </c>
      <c r="D368" t="s">
        <v>28</v>
      </c>
      <c r="E368" t="s">
        <v>23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M368" t="str">
        <f>IFERROR(CHAR(HEX2DEC(Table2[[#This Row],[D1]])),"…")</f>
        <v>š</v>
      </c>
      <c r="N368" t="str">
        <f>IFERROR(CHAR(HEX2DEC(Table1[[#This Row],[D2]])),"…")</f>
        <v>Ï</v>
      </c>
      <c r="O368" t="str">
        <f>IFERROR(CHAR(HEX2DEC(Table1[[#This Row],[D3]])),"…")</f>
        <v>…</v>
      </c>
      <c r="P368" t="str">
        <f>IFERROR(CHAR(HEX2DEC(Table1[[#This Row],[D4]])),"…")</f>
        <v>…</v>
      </c>
      <c r="Q368" t="str">
        <f>IFERROR(CHAR(HEX2DEC(Table1[[#This Row],[D5]])),"…")</f>
        <v>…</v>
      </c>
      <c r="R368" t="str">
        <f>IFERROR(CHAR(HEX2DEC(Table1[[#This Row],[D6]])),"…")</f>
        <v>…</v>
      </c>
      <c r="S368" t="str">
        <f>IFERROR(CHAR(HEX2DEC(Table1[[#This Row],[D7]])),"…")</f>
        <v>…</v>
      </c>
      <c r="T368" t="str">
        <f>IFERROR(CHAR(HEX2DEC(Table1[[#This Row],[D8]])),"…")</f>
        <v>…</v>
      </c>
    </row>
    <row r="369" spans="1:20" x14ac:dyDescent="0.25">
      <c r="A369">
        <v>9.0039999999999996</v>
      </c>
      <c r="B369">
        <v>400</v>
      </c>
      <c r="C369">
        <v>8</v>
      </c>
      <c r="D369">
        <v>0</v>
      </c>
      <c r="E369">
        <v>0</v>
      </c>
      <c r="F369">
        <v>0</v>
      </c>
      <c r="G369">
        <v>10</v>
      </c>
      <c r="H369">
        <v>39</v>
      </c>
      <c r="I369">
        <v>0</v>
      </c>
      <c r="J369">
        <v>0</v>
      </c>
      <c r="K369">
        <v>0</v>
      </c>
      <c r="M369" t="str">
        <f>IFERROR(CHAR(HEX2DEC(Table2[[#This Row],[D1]])),"…")</f>
        <v>…</v>
      </c>
      <c r="N369" t="str">
        <f>IFERROR(CHAR(HEX2DEC(Table1[[#This Row],[D2]])),"…")</f>
        <v>…</v>
      </c>
      <c r="O369" t="str">
        <f>IFERROR(CHAR(HEX2DEC(Table1[[#This Row],[D3]])),"…")</f>
        <v>_x0008_</v>
      </c>
      <c r="P369" t="str">
        <f>IFERROR(CHAR(HEX2DEC(Table1[[#This Row],[D4]])),"…")</f>
        <v>…</v>
      </c>
      <c r="Q369" t="str">
        <f>IFERROR(CHAR(HEX2DEC(Table1[[#This Row],[D5]])),"…")</f>
        <v>3</v>
      </c>
      <c r="R369" t="str">
        <f>IFERROR(CHAR(HEX2DEC(Table1[[#This Row],[D6]])),"…")</f>
        <v>…</v>
      </c>
      <c r="S369" t="str">
        <f>IFERROR(CHAR(HEX2DEC(Table1[[#This Row],[D7]])),"…")</f>
        <v>…</v>
      </c>
      <c r="T369" t="str">
        <f>IFERROR(CHAR(HEX2DEC(Table1[[#This Row],[D8]])),"…")</f>
        <v>…</v>
      </c>
    </row>
    <row r="370" spans="1:20" x14ac:dyDescent="0.25">
      <c r="A370">
        <v>9.0570000000000004</v>
      </c>
      <c r="B370">
        <v>401</v>
      </c>
      <c r="C370">
        <v>8</v>
      </c>
      <c r="D370" t="s">
        <v>28</v>
      </c>
      <c r="E370" t="s">
        <v>23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M370" t="str">
        <f>IFERROR(CHAR(HEX2DEC(Table2[[#This Row],[D1]])),"…")</f>
        <v>š</v>
      </c>
      <c r="N370" t="str">
        <f>IFERROR(CHAR(HEX2DEC(Table1[[#This Row],[D2]])),"…")</f>
        <v>Ï</v>
      </c>
      <c r="O370" t="str">
        <f>IFERROR(CHAR(HEX2DEC(Table1[[#This Row],[D3]])),"…")</f>
        <v>…</v>
      </c>
      <c r="P370" t="str">
        <f>IFERROR(CHAR(HEX2DEC(Table1[[#This Row],[D4]])),"…")</f>
        <v>…</v>
      </c>
      <c r="Q370" t="str">
        <f>IFERROR(CHAR(HEX2DEC(Table1[[#This Row],[D5]])),"…")</f>
        <v>…</v>
      </c>
      <c r="R370" t="str">
        <f>IFERROR(CHAR(HEX2DEC(Table1[[#This Row],[D6]])),"…")</f>
        <v>…</v>
      </c>
      <c r="S370" t="str">
        <f>IFERROR(CHAR(HEX2DEC(Table1[[#This Row],[D7]])),"…")</f>
        <v>…</v>
      </c>
      <c r="T370" t="str">
        <f>IFERROR(CHAR(HEX2DEC(Table1[[#This Row],[D8]])),"…")</f>
        <v>…</v>
      </c>
    </row>
    <row r="371" spans="1:20" x14ac:dyDescent="0.25">
      <c r="A371">
        <v>9.1110000000000007</v>
      </c>
      <c r="B371">
        <v>400</v>
      </c>
      <c r="C371">
        <v>8</v>
      </c>
      <c r="D371">
        <v>0</v>
      </c>
      <c r="E371">
        <v>0</v>
      </c>
      <c r="F371">
        <v>0</v>
      </c>
      <c r="G371">
        <v>10</v>
      </c>
      <c r="H371">
        <v>39</v>
      </c>
      <c r="I371">
        <v>0</v>
      </c>
      <c r="J371">
        <v>0</v>
      </c>
      <c r="K371">
        <v>0</v>
      </c>
      <c r="M371" t="str">
        <f>IFERROR(CHAR(HEX2DEC(Table2[[#This Row],[D1]])),"…")</f>
        <v>…</v>
      </c>
      <c r="N371" t="str">
        <f>IFERROR(CHAR(HEX2DEC(Table1[[#This Row],[D2]])),"…")</f>
        <v>…</v>
      </c>
      <c r="O371" t="str">
        <f>IFERROR(CHAR(HEX2DEC(Table1[[#This Row],[D3]])),"…")</f>
        <v>_x0008_</v>
      </c>
      <c r="P371" t="str">
        <f>IFERROR(CHAR(HEX2DEC(Table1[[#This Row],[D4]])),"…")</f>
        <v>…</v>
      </c>
      <c r="Q371" t="str">
        <f>IFERROR(CHAR(HEX2DEC(Table1[[#This Row],[D5]])),"…")</f>
        <v>3</v>
      </c>
      <c r="R371" t="str">
        <f>IFERROR(CHAR(HEX2DEC(Table1[[#This Row],[D6]])),"…")</f>
        <v>…</v>
      </c>
      <c r="S371" t="str">
        <f>IFERROR(CHAR(HEX2DEC(Table1[[#This Row],[D7]])),"…")</f>
        <v>…</v>
      </c>
      <c r="T371" t="str">
        <f>IFERROR(CHAR(HEX2DEC(Table1[[#This Row],[D8]])),"…")</f>
        <v>…</v>
      </c>
    </row>
    <row r="372" spans="1:20" x14ac:dyDescent="0.25">
      <c r="A372">
        <v>9.1639999999999997</v>
      </c>
      <c r="B372">
        <v>401</v>
      </c>
      <c r="C372">
        <v>8</v>
      </c>
      <c r="D372" t="s">
        <v>28</v>
      </c>
      <c r="E372" t="s">
        <v>23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M372" t="str">
        <f>IFERROR(CHAR(HEX2DEC(Table2[[#This Row],[D1]])),"…")</f>
        <v>š</v>
      </c>
      <c r="N372" t="str">
        <f>IFERROR(CHAR(HEX2DEC(Table1[[#This Row],[D2]])),"…")</f>
        <v>Ï</v>
      </c>
      <c r="O372" t="str">
        <f>IFERROR(CHAR(HEX2DEC(Table1[[#This Row],[D3]])),"…")</f>
        <v>…</v>
      </c>
      <c r="P372" t="str">
        <f>IFERROR(CHAR(HEX2DEC(Table1[[#This Row],[D4]])),"…")</f>
        <v>…</v>
      </c>
      <c r="Q372" t="str">
        <f>IFERROR(CHAR(HEX2DEC(Table1[[#This Row],[D5]])),"…")</f>
        <v>…</v>
      </c>
      <c r="R372" t="str">
        <f>IFERROR(CHAR(HEX2DEC(Table1[[#This Row],[D6]])),"…")</f>
        <v>…</v>
      </c>
      <c r="S372" t="str">
        <f>IFERROR(CHAR(HEX2DEC(Table1[[#This Row],[D7]])),"…")</f>
        <v>…</v>
      </c>
      <c r="T372" t="str">
        <f>IFERROR(CHAR(HEX2DEC(Table1[[#This Row],[D8]])),"…")</f>
        <v>…</v>
      </c>
    </row>
    <row r="373" spans="1:20" x14ac:dyDescent="0.25">
      <c r="A373">
        <v>9.2170000000000005</v>
      </c>
      <c r="B373">
        <v>400</v>
      </c>
      <c r="C373">
        <v>8</v>
      </c>
      <c r="D373">
        <v>0</v>
      </c>
      <c r="E373">
        <v>0</v>
      </c>
      <c r="F373">
        <v>0</v>
      </c>
      <c r="G373">
        <v>10</v>
      </c>
      <c r="H373">
        <v>39</v>
      </c>
      <c r="I373">
        <v>0</v>
      </c>
      <c r="J373">
        <v>0</v>
      </c>
      <c r="K373">
        <v>0</v>
      </c>
      <c r="M373" t="str">
        <f>IFERROR(CHAR(HEX2DEC(Table2[[#This Row],[D1]])),"…")</f>
        <v>…</v>
      </c>
      <c r="N373" t="str">
        <f>IFERROR(CHAR(HEX2DEC(Table1[[#This Row],[D2]])),"…")</f>
        <v>…</v>
      </c>
      <c r="O373" t="str">
        <f>IFERROR(CHAR(HEX2DEC(Table1[[#This Row],[D3]])),"…")</f>
        <v>_x0008_</v>
      </c>
      <c r="P373" t="str">
        <f>IFERROR(CHAR(HEX2DEC(Table1[[#This Row],[D4]])),"…")</f>
        <v>…</v>
      </c>
      <c r="Q373" t="str">
        <f>IFERROR(CHAR(HEX2DEC(Table1[[#This Row],[D5]])),"…")</f>
        <v>3</v>
      </c>
      <c r="R373" t="str">
        <f>IFERROR(CHAR(HEX2DEC(Table1[[#This Row],[D6]])),"…")</f>
        <v>…</v>
      </c>
      <c r="S373" t="str">
        <f>IFERROR(CHAR(HEX2DEC(Table1[[#This Row],[D7]])),"…")</f>
        <v>…</v>
      </c>
      <c r="T373" t="str">
        <f>IFERROR(CHAR(HEX2DEC(Table1[[#This Row],[D8]])),"…")</f>
        <v>…</v>
      </c>
    </row>
    <row r="374" spans="1:20" x14ac:dyDescent="0.25">
      <c r="A374">
        <v>9.2690000000000001</v>
      </c>
      <c r="B374">
        <v>401</v>
      </c>
      <c r="C374">
        <v>8</v>
      </c>
      <c r="D374" t="s">
        <v>28</v>
      </c>
      <c r="E374" t="s">
        <v>23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M374" t="str">
        <f>IFERROR(CHAR(HEX2DEC(Table2[[#This Row],[D1]])),"…")</f>
        <v>š</v>
      </c>
      <c r="N374" t="str">
        <f>IFERROR(CHAR(HEX2DEC(Table1[[#This Row],[D2]])),"…")</f>
        <v>Ï</v>
      </c>
      <c r="O374" t="str">
        <f>IFERROR(CHAR(HEX2DEC(Table1[[#This Row],[D3]])),"…")</f>
        <v>…</v>
      </c>
      <c r="P374" t="str">
        <f>IFERROR(CHAR(HEX2DEC(Table1[[#This Row],[D4]])),"…")</f>
        <v>…</v>
      </c>
      <c r="Q374" t="str">
        <f>IFERROR(CHAR(HEX2DEC(Table1[[#This Row],[D5]])),"…")</f>
        <v>…</v>
      </c>
      <c r="R374" t="str">
        <f>IFERROR(CHAR(HEX2DEC(Table1[[#This Row],[D6]])),"…")</f>
        <v>…</v>
      </c>
      <c r="S374" t="str">
        <f>IFERROR(CHAR(HEX2DEC(Table1[[#This Row],[D7]])),"…")</f>
        <v>…</v>
      </c>
      <c r="T374" t="str">
        <f>IFERROR(CHAR(HEX2DEC(Table1[[#This Row],[D8]])),"…")</f>
        <v>…</v>
      </c>
    </row>
    <row r="375" spans="1:20" x14ac:dyDescent="0.25">
      <c r="A375">
        <v>9.3239999999999998</v>
      </c>
      <c r="B375">
        <v>400</v>
      </c>
      <c r="C375">
        <v>8</v>
      </c>
      <c r="D375">
        <v>0</v>
      </c>
      <c r="E375">
        <v>0</v>
      </c>
      <c r="F375">
        <v>0</v>
      </c>
      <c r="G375">
        <v>10</v>
      </c>
      <c r="H375">
        <v>39</v>
      </c>
      <c r="I375">
        <v>0</v>
      </c>
      <c r="J375">
        <v>0</v>
      </c>
      <c r="K375">
        <v>0</v>
      </c>
      <c r="M375" t="str">
        <f>IFERROR(CHAR(HEX2DEC(Table2[[#This Row],[D1]])),"…")</f>
        <v>…</v>
      </c>
      <c r="N375" t="str">
        <f>IFERROR(CHAR(HEX2DEC(Table1[[#This Row],[D2]])),"…")</f>
        <v>…</v>
      </c>
      <c r="O375" t="str">
        <f>IFERROR(CHAR(HEX2DEC(Table1[[#This Row],[D3]])),"…")</f>
        <v>_x0008_</v>
      </c>
      <c r="P375" t="str">
        <f>IFERROR(CHAR(HEX2DEC(Table1[[#This Row],[D4]])),"…")</f>
        <v>…</v>
      </c>
      <c r="Q375" t="str">
        <f>IFERROR(CHAR(HEX2DEC(Table1[[#This Row],[D5]])),"…")</f>
        <v>3</v>
      </c>
      <c r="R375" t="str">
        <f>IFERROR(CHAR(HEX2DEC(Table1[[#This Row],[D6]])),"…")</f>
        <v>…</v>
      </c>
      <c r="S375" t="str">
        <f>IFERROR(CHAR(HEX2DEC(Table1[[#This Row],[D7]])),"…")</f>
        <v>…</v>
      </c>
      <c r="T375" t="str">
        <f>IFERROR(CHAR(HEX2DEC(Table1[[#This Row],[D8]])),"…")</f>
        <v>…</v>
      </c>
    </row>
    <row r="376" spans="1:20" x14ac:dyDescent="0.25">
      <c r="A376">
        <v>9.3759999999999994</v>
      </c>
      <c r="B376">
        <v>401</v>
      </c>
      <c r="C376">
        <v>8</v>
      </c>
      <c r="D376" t="s">
        <v>28</v>
      </c>
      <c r="E376" t="s">
        <v>23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M376" t="str">
        <f>IFERROR(CHAR(HEX2DEC(Table2[[#This Row],[D1]])),"…")</f>
        <v>š</v>
      </c>
      <c r="N376" t="str">
        <f>IFERROR(CHAR(HEX2DEC(Table1[[#This Row],[D2]])),"…")</f>
        <v>Ï</v>
      </c>
      <c r="O376" t="str">
        <f>IFERROR(CHAR(HEX2DEC(Table1[[#This Row],[D3]])),"…")</f>
        <v>…</v>
      </c>
      <c r="P376" t="str">
        <f>IFERROR(CHAR(HEX2DEC(Table1[[#This Row],[D4]])),"…")</f>
        <v>…</v>
      </c>
      <c r="Q376" t="str">
        <f>IFERROR(CHAR(HEX2DEC(Table1[[#This Row],[D5]])),"…")</f>
        <v>…</v>
      </c>
      <c r="R376" t="str">
        <f>IFERROR(CHAR(HEX2DEC(Table1[[#This Row],[D6]])),"…")</f>
        <v>…</v>
      </c>
      <c r="S376" t="str">
        <f>IFERROR(CHAR(HEX2DEC(Table1[[#This Row],[D7]])),"…")</f>
        <v>…</v>
      </c>
      <c r="T376" t="str">
        <f>IFERROR(CHAR(HEX2DEC(Table1[[#This Row],[D8]])),"…")</f>
        <v>…</v>
      </c>
    </row>
    <row r="377" spans="1:20" x14ac:dyDescent="0.25">
      <c r="A377">
        <v>9.4290000000000003</v>
      </c>
      <c r="B377">
        <v>400</v>
      </c>
      <c r="C377">
        <v>8</v>
      </c>
      <c r="D377">
        <v>0</v>
      </c>
      <c r="E377">
        <v>0</v>
      </c>
      <c r="F377">
        <v>0</v>
      </c>
      <c r="G377">
        <v>10</v>
      </c>
      <c r="H377">
        <v>39</v>
      </c>
      <c r="I377">
        <v>0</v>
      </c>
      <c r="J377">
        <v>0</v>
      </c>
      <c r="K377">
        <v>0</v>
      </c>
      <c r="M377" t="str">
        <f>IFERROR(CHAR(HEX2DEC(Table2[[#This Row],[D1]])),"…")</f>
        <v>…</v>
      </c>
      <c r="N377" t="str">
        <f>IFERROR(CHAR(HEX2DEC(Table1[[#This Row],[D2]])),"…")</f>
        <v>…</v>
      </c>
      <c r="O377" t="str">
        <f>IFERROR(CHAR(HEX2DEC(Table1[[#This Row],[D3]])),"…")</f>
        <v>_x0008_</v>
      </c>
      <c r="P377" t="str">
        <f>IFERROR(CHAR(HEX2DEC(Table1[[#This Row],[D4]])),"…")</f>
        <v>…</v>
      </c>
      <c r="Q377" t="str">
        <f>IFERROR(CHAR(HEX2DEC(Table1[[#This Row],[D5]])),"…")</f>
        <v>3</v>
      </c>
      <c r="R377" t="str">
        <f>IFERROR(CHAR(HEX2DEC(Table1[[#This Row],[D6]])),"…")</f>
        <v>…</v>
      </c>
      <c r="S377" t="str">
        <f>IFERROR(CHAR(HEX2DEC(Table1[[#This Row],[D7]])),"…")</f>
        <v>…</v>
      </c>
      <c r="T377" t="str">
        <f>IFERROR(CHAR(HEX2DEC(Table1[[#This Row],[D8]])),"…")</f>
        <v>…</v>
      </c>
    </row>
    <row r="378" spans="1:20" x14ac:dyDescent="0.25">
      <c r="A378">
        <v>9.4819999999999993</v>
      </c>
      <c r="B378">
        <v>401</v>
      </c>
      <c r="C378">
        <v>8</v>
      </c>
      <c r="D378" t="s">
        <v>28</v>
      </c>
      <c r="E378" t="s">
        <v>23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M378" t="str">
        <f>IFERROR(CHAR(HEX2DEC(Table2[[#This Row],[D1]])),"…")</f>
        <v>š</v>
      </c>
      <c r="N378" t="str">
        <f>IFERROR(CHAR(HEX2DEC(Table1[[#This Row],[D2]])),"…")</f>
        <v>Ï</v>
      </c>
      <c r="O378" t="str">
        <f>IFERROR(CHAR(HEX2DEC(Table1[[#This Row],[D3]])),"…")</f>
        <v>…</v>
      </c>
      <c r="P378" t="str">
        <f>IFERROR(CHAR(HEX2DEC(Table1[[#This Row],[D4]])),"…")</f>
        <v>…</v>
      </c>
      <c r="Q378" t="str">
        <f>IFERROR(CHAR(HEX2DEC(Table1[[#This Row],[D5]])),"…")</f>
        <v>…</v>
      </c>
      <c r="R378" t="str">
        <f>IFERROR(CHAR(HEX2DEC(Table1[[#This Row],[D6]])),"…")</f>
        <v>…</v>
      </c>
      <c r="S378" t="str">
        <f>IFERROR(CHAR(HEX2DEC(Table1[[#This Row],[D7]])),"…")</f>
        <v>…</v>
      </c>
      <c r="T378" t="str">
        <f>IFERROR(CHAR(HEX2DEC(Table1[[#This Row],[D8]])),"…")</f>
        <v>…</v>
      </c>
    </row>
    <row r="379" spans="1:20" x14ac:dyDescent="0.25">
      <c r="A379">
        <v>9.5359999999999996</v>
      </c>
      <c r="B379">
        <v>400</v>
      </c>
      <c r="C379">
        <v>8</v>
      </c>
      <c r="D379">
        <v>0</v>
      </c>
      <c r="E379">
        <v>0</v>
      </c>
      <c r="F379">
        <v>0</v>
      </c>
      <c r="G379">
        <v>10</v>
      </c>
      <c r="H379">
        <v>39</v>
      </c>
      <c r="I379">
        <v>0</v>
      </c>
      <c r="J379">
        <v>0</v>
      </c>
      <c r="K379">
        <v>0</v>
      </c>
      <c r="M379" t="str">
        <f>IFERROR(CHAR(HEX2DEC(Table2[[#This Row],[D1]])),"…")</f>
        <v>…</v>
      </c>
      <c r="N379" t="str">
        <f>IFERROR(CHAR(HEX2DEC(Table1[[#This Row],[D2]])),"…")</f>
        <v>…</v>
      </c>
      <c r="O379" t="str">
        <f>IFERROR(CHAR(HEX2DEC(Table1[[#This Row],[D3]])),"…")</f>
        <v>_x0008_</v>
      </c>
      <c r="P379" t="str">
        <f>IFERROR(CHAR(HEX2DEC(Table1[[#This Row],[D4]])),"…")</f>
        <v>…</v>
      </c>
      <c r="Q379" t="str">
        <f>IFERROR(CHAR(HEX2DEC(Table1[[#This Row],[D5]])),"…")</f>
        <v>3</v>
      </c>
      <c r="R379" t="str">
        <f>IFERROR(CHAR(HEX2DEC(Table1[[#This Row],[D6]])),"…")</f>
        <v>…</v>
      </c>
      <c r="S379" t="str">
        <f>IFERROR(CHAR(HEX2DEC(Table1[[#This Row],[D7]])),"…")</f>
        <v>…</v>
      </c>
      <c r="T379" t="str">
        <f>IFERROR(CHAR(HEX2DEC(Table1[[#This Row],[D8]])),"…")</f>
        <v>…</v>
      </c>
    </row>
    <row r="380" spans="1:20" x14ac:dyDescent="0.25">
      <c r="A380">
        <v>9.5890000000000004</v>
      </c>
      <c r="B380">
        <v>401</v>
      </c>
      <c r="C380">
        <v>8</v>
      </c>
      <c r="D380" t="s">
        <v>28</v>
      </c>
      <c r="E380" t="s">
        <v>23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M380" t="str">
        <f>IFERROR(CHAR(HEX2DEC(Table2[[#This Row],[D1]])),"…")</f>
        <v>š</v>
      </c>
      <c r="N380" t="str">
        <f>IFERROR(CHAR(HEX2DEC(Table1[[#This Row],[D2]])),"…")</f>
        <v>Ï</v>
      </c>
      <c r="O380" t="str">
        <f>IFERROR(CHAR(HEX2DEC(Table1[[#This Row],[D3]])),"…")</f>
        <v>…</v>
      </c>
      <c r="P380" t="str">
        <f>IFERROR(CHAR(HEX2DEC(Table1[[#This Row],[D4]])),"…")</f>
        <v>…</v>
      </c>
      <c r="Q380" t="str">
        <f>IFERROR(CHAR(HEX2DEC(Table1[[#This Row],[D5]])),"…")</f>
        <v>…</v>
      </c>
      <c r="R380" t="str">
        <f>IFERROR(CHAR(HEX2DEC(Table1[[#This Row],[D6]])),"…")</f>
        <v>…</v>
      </c>
      <c r="S380" t="str">
        <f>IFERROR(CHAR(HEX2DEC(Table1[[#This Row],[D7]])),"…")</f>
        <v>…</v>
      </c>
      <c r="T380" t="str">
        <f>IFERROR(CHAR(HEX2DEC(Table1[[#This Row],[D8]])),"…")</f>
        <v>…</v>
      </c>
    </row>
    <row r="381" spans="1:20" x14ac:dyDescent="0.25">
      <c r="A381">
        <v>9.6419999999999995</v>
      </c>
      <c r="B381">
        <v>400</v>
      </c>
      <c r="C381">
        <v>8</v>
      </c>
      <c r="D381">
        <v>0</v>
      </c>
      <c r="E381">
        <v>0</v>
      </c>
      <c r="F381">
        <v>0</v>
      </c>
      <c r="G381">
        <v>10</v>
      </c>
      <c r="H381">
        <v>39</v>
      </c>
      <c r="I381">
        <v>0</v>
      </c>
      <c r="J381">
        <v>0</v>
      </c>
      <c r="K381">
        <v>0</v>
      </c>
      <c r="M381" t="str">
        <f>IFERROR(CHAR(HEX2DEC(Table2[[#This Row],[D1]])),"…")</f>
        <v>…</v>
      </c>
      <c r="N381" t="str">
        <f>IFERROR(CHAR(HEX2DEC(Table1[[#This Row],[D2]])),"…")</f>
        <v>…</v>
      </c>
      <c r="O381" t="str">
        <f>IFERROR(CHAR(HEX2DEC(Table1[[#This Row],[D3]])),"…")</f>
        <v>_x0008_</v>
      </c>
      <c r="P381" t="str">
        <f>IFERROR(CHAR(HEX2DEC(Table1[[#This Row],[D4]])),"…")</f>
        <v>…</v>
      </c>
      <c r="Q381" t="str">
        <f>IFERROR(CHAR(HEX2DEC(Table1[[#This Row],[D5]])),"…")</f>
        <v>3</v>
      </c>
      <c r="R381" t="str">
        <f>IFERROR(CHAR(HEX2DEC(Table1[[#This Row],[D6]])),"…")</f>
        <v>…</v>
      </c>
      <c r="S381" t="str">
        <f>IFERROR(CHAR(HEX2DEC(Table1[[#This Row],[D7]])),"…")</f>
        <v>…</v>
      </c>
      <c r="T381" t="str">
        <f>IFERROR(CHAR(HEX2DEC(Table1[[#This Row],[D8]])),"…")</f>
        <v>…</v>
      </c>
    </row>
    <row r="382" spans="1:20" x14ac:dyDescent="0.25">
      <c r="A382">
        <v>9.6940000000000008</v>
      </c>
      <c r="B382">
        <v>401</v>
      </c>
      <c r="C382">
        <v>8</v>
      </c>
      <c r="D382" t="s">
        <v>28</v>
      </c>
      <c r="E382" t="s">
        <v>23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M382" t="str">
        <f>IFERROR(CHAR(HEX2DEC(Table2[[#This Row],[D1]])),"…")</f>
        <v>š</v>
      </c>
      <c r="N382" t="str">
        <f>IFERROR(CHAR(HEX2DEC(Table1[[#This Row],[D2]])),"…")</f>
        <v>Ï</v>
      </c>
      <c r="O382" t="str">
        <f>IFERROR(CHAR(HEX2DEC(Table1[[#This Row],[D3]])),"…")</f>
        <v>…</v>
      </c>
      <c r="P382" t="str">
        <f>IFERROR(CHAR(HEX2DEC(Table1[[#This Row],[D4]])),"…")</f>
        <v>…</v>
      </c>
      <c r="Q382" t="str">
        <f>IFERROR(CHAR(HEX2DEC(Table1[[#This Row],[D5]])),"…")</f>
        <v>…</v>
      </c>
      <c r="R382" t="str">
        <f>IFERROR(CHAR(HEX2DEC(Table1[[#This Row],[D6]])),"…")</f>
        <v>…</v>
      </c>
      <c r="S382" t="str">
        <f>IFERROR(CHAR(HEX2DEC(Table1[[#This Row],[D7]])),"…")</f>
        <v>…</v>
      </c>
      <c r="T382" t="str">
        <f>IFERROR(CHAR(HEX2DEC(Table1[[#This Row],[D8]])),"…")</f>
        <v>…</v>
      </c>
    </row>
    <row r="383" spans="1:20" x14ac:dyDescent="0.25">
      <c r="A383">
        <v>9.7469999999999999</v>
      </c>
      <c r="B383">
        <v>400</v>
      </c>
      <c r="C383">
        <v>8</v>
      </c>
      <c r="D383">
        <v>0</v>
      </c>
      <c r="E383">
        <v>0</v>
      </c>
      <c r="F383">
        <v>0</v>
      </c>
      <c r="G383">
        <v>10</v>
      </c>
      <c r="H383">
        <v>39</v>
      </c>
      <c r="I383">
        <v>0</v>
      </c>
      <c r="J383">
        <v>0</v>
      </c>
      <c r="K383">
        <v>0</v>
      </c>
      <c r="M383" t="str">
        <f>IFERROR(CHAR(HEX2DEC(Table2[[#This Row],[D1]])),"…")</f>
        <v>…</v>
      </c>
      <c r="N383" t="str">
        <f>IFERROR(CHAR(HEX2DEC(Table1[[#This Row],[D2]])),"…")</f>
        <v>…</v>
      </c>
      <c r="O383" t="str">
        <f>IFERROR(CHAR(HEX2DEC(Table1[[#This Row],[D3]])),"…")</f>
        <v>_x0008_</v>
      </c>
      <c r="P383" t="str">
        <f>IFERROR(CHAR(HEX2DEC(Table1[[#This Row],[D4]])),"…")</f>
        <v>…</v>
      </c>
      <c r="Q383" t="str">
        <f>IFERROR(CHAR(HEX2DEC(Table1[[#This Row],[D5]])),"…")</f>
        <v>3</v>
      </c>
      <c r="R383" t="str">
        <f>IFERROR(CHAR(HEX2DEC(Table1[[#This Row],[D6]])),"…")</f>
        <v>…</v>
      </c>
      <c r="S383" t="str">
        <f>IFERROR(CHAR(HEX2DEC(Table1[[#This Row],[D7]])),"…")</f>
        <v>…</v>
      </c>
      <c r="T383" t="str">
        <f>IFERROR(CHAR(HEX2DEC(Table1[[#This Row],[D8]])),"…")</f>
        <v>…</v>
      </c>
    </row>
    <row r="384" spans="1:20" x14ac:dyDescent="0.25">
      <c r="A384">
        <v>9.8010000000000002</v>
      </c>
      <c r="B384">
        <v>401</v>
      </c>
      <c r="C384">
        <v>8</v>
      </c>
      <c r="D384" t="s">
        <v>28</v>
      </c>
      <c r="E384" t="s">
        <v>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M384" t="str">
        <f>IFERROR(CHAR(HEX2DEC(Table2[[#This Row],[D1]])),"…")</f>
        <v>š</v>
      </c>
      <c r="N384" t="str">
        <f>IFERROR(CHAR(HEX2DEC(Table1[[#This Row],[D2]])),"…")</f>
        <v>Ï</v>
      </c>
      <c r="O384" t="str">
        <f>IFERROR(CHAR(HEX2DEC(Table1[[#This Row],[D3]])),"…")</f>
        <v>…</v>
      </c>
      <c r="P384" t="str">
        <f>IFERROR(CHAR(HEX2DEC(Table1[[#This Row],[D4]])),"…")</f>
        <v>…</v>
      </c>
      <c r="Q384" t="str">
        <f>IFERROR(CHAR(HEX2DEC(Table1[[#This Row],[D5]])),"…")</f>
        <v>…</v>
      </c>
      <c r="R384" t="str">
        <f>IFERROR(CHAR(HEX2DEC(Table1[[#This Row],[D6]])),"…")</f>
        <v>…</v>
      </c>
      <c r="S384" t="str">
        <f>IFERROR(CHAR(HEX2DEC(Table1[[#This Row],[D7]])),"…")</f>
        <v>…</v>
      </c>
      <c r="T384" t="str">
        <f>IFERROR(CHAR(HEX2DEC(Table1[[#This Row],[D8]])),"…")</f>
        <v>…</v>
      </c>
    </row>
    <row r="385" spans="1:20" x14ac:dyDescent="0.25">
      <c r="A385">
        <v>9.8539999999999992</v>
      </c>
      <c r="B385">
        <v>400</v>
      </c>
      <c r="C385">
        <v>8</v>
      </c>
      <c r="D385">
        <v>0</v>
      </c>
      <c r="E385">
        <v>0</v>
      </c>
      <c r="F385">
        <v>0</v>
      </c>
      <c r="G385">
        <v>10</v>
      </c>
      <c r="H385">
        <v>39</v>
      </c>
      <c r="I385">
        <v>0</v>
      </c>
      <c r="J385">
        <v>0</v>
      </c>
      <c r="K385">
        <v>0</v>
      </c>
      <c r="M385" t="str">
        <f>IFERROR(CHAR(HEX2DEC(Table2[[#This Row],[D1]])),"…")</f>
        <v>…</v>
      </c>
      <c r="N385" t="str">
        <f>IFERROR(CHAR(HEX2DEC(Table1[[#This Row],[D2]])),"…")</f>
        <v>…</v>
      </c>
      <c r="O385" t="str">
        <f>IFERROR(CHAR(HEX2DEC(Table1[[#This Row],[D3]])),"…")</f>
        <v>_x0008_</v>
      </c>
      <c r="P385" t="str">
        <f>IFERROR(CHAR(HEX2DEC(Table1[[#This Row],[D4]])),"…")</f>
        <v>…</v>
      </c>
      <c r="Q385" t="str">
        <f>IFERROR(CHAR(HEX2DEC(Table1[[#This Row],[D5]])),"…")</f>
        <v>3</v>
      </c>
      <c r="R385" t="str">
        <f>IFERROR(CHAR(HEX2DEC(Table1[[#This Row],[D6]])),"…")</f>
        <v>…</v>
      </c>
      <c r="S385" t="str">
        <f>IFERROR(CHAR(HEX2DEC(Table1[[#This Row],[D7]])),"…")</f>
        <v>…</v>
      </c>
      <c r="T385" t="str">
        <f>IFERROR(CHAR(HEX2DEC(Table1[[#This Row],[D8]])),"…")</f>
        <v>…</v>
      </c>
    </row>
    <row r="386" spans="1:20" x14ac:dyDescent="0.25">
      <c r="A386">
        <v>9.907</v>
      </c>
      <c r="B386">
        <v>401</v>
      </c>
      <c r="C386">
        <v>8</v>
      </c>
      <c r="D386" t="s">
        <v>28</v>
      </c>
      <c r="E386" t="s">
        <v>23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M386" t="str">
        <f>IFERROR(CHAR(HEX2DEC(Table2[[#This Row],[D1]])),"…")</f>
        <v>š</v>
      </c>
      <c r="N386" t="str">
        <f>IFERROR(CHAR(HEX2DEC(Table1[[#This Row],[D2]])),"…")</f>
        <v>Ï</v>
      </c>
      <c r="O386" t="str">
        <f>IFERROR(CHAR(HEX2DEC(Table1[[#This Row],[D3]])),"…")</f>
        <v>…</v>
      </c>
      <c r="P386" t="str">
        <f>IFERROR(CHAR(HEX2DEC(Table1[[#This Row],[D4]])),"…")</f>
        <v>…</v>
      </c>
      <c r="Q386" t="str">
        <f>IFERROR(CHAR(HEX2DEC(Table1[[#This Row],[D5]])),"…")</f>
        <v>…</v>
      </c>
      <c r="R386" t="str">
        <f>IFERROR(CHAR(HEX2DEC(Table1[[#This Row],[D6]])),"…")</f>
        <v>…</v>
      </c>
      <c r="S386" t="str">
        <f>IFERROR(CHAR(HEX2DEC(Table1[[#This Row],[D7]])),"…")</f>
        <v>…</v>
      </c>
      <c r="T386" t="str">
        <f>IFERROR(CHAR(HEX2DEC(Table1[[#This Row],[D8]])),"…")</f>
        <v>…</v>
      </c>
    </row>
    <row r="387" spans="1:20" x14ac:dyDescent="0.25">
      <c r="A387">
        <v>9.9600000000000009</v>
      </c>
      <c r="B387">
        <v>400</v>
      </c>
      <c r="C387">
        <v>8</v>
      </c>
      <c r="D387">
        <v>0</v>
      </c>
      <c r="E387">
        <v>0</v>
      </c>
      <c r="F387">
        <v>0</v>
      </c>
      <c r="G387">
        <v>10</v>
      </c>
      <c r="H387">
        <v>39</v>
      </c>
      <c r="I387">
        <v>0</v>
      </c>
      <c r="J387">
        <v>0</v>
      </c>
      <c r="K387">
        <v>0</v>
      </c>
      <c r="M387" t="str">
        <f>IFERROR(CHAR(HEX2DEC(Table2[[#This Row],[D1]])),"…")</f>
        <v>…</v>
      </c>
      <c r="N387" t="str">
        <f>IFERROR(CHAR(HEX2DEC(Table1[[#This Row],[D2]])),"…")</f>
        <v>…</v>
      </c>
      <c r="O387" t="str">
        <f>IFERROR(CHAR(HEX2DEC(Table1[[#This Row],[D3]])),"…")</f>
        <v>_x0008_</v>
      </c>
      <c r="P387" t="str">
        <f>IFERROR(CHAR(HEX2DEC(Table1[[#This Row],[D4]])),"…")</f>
        <v>…</v>
      </c>
      <c r="Q387" t="str">
        <f>IFERROR(CHAR(HEX2DEC(Table1[[#This Row],[D5]])),"…")</f>
        <v>3</v>
      </c>
      <c r="R387" t="str">
        <f>IFERROR(CHAR(HEX2DEC(Table1[[#This Row],[D6]])),"…")</f>
        <v>…</v>
      </c>
      <c r="S387" t="str">
        <f>IFERROR(CHAR(HEX2DEC(Table1[[#This Row],[D7]])),"…")</f>
        <v>…</v>
      </c>
      <c r="T387" t="str">
        <f>IFERROR(CHAR(HEX2DEC(Table1[[#This Row],[D8]])),"…")</f>
        <v>…</v>
      </c>
    </row>
    <row r="388" spans="1:20" x14ac:dyDescent="0.25">
      <c r="A388">
        <v>10.013999999999999</v>
      </c>
      <c r="B388">
        <v>401</v>
      </c>
      <c r="C388">
        <v>8</v>
      </c>
      <c r="D388" t="s">
        <v>28</v>
      </c>
      <c r="E388" t="s">
        <v>23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M388" t="str">
        <f>IFERROR(CHAR(HEX2DEC(Table2[[#This Row],[D1]])),"…")</f>
        <v>š</v>
      </c>
      <c r="N388" t="str">
        <f>IFERROR(CHAR(HEX2DEC(Table1[[#This Row],[D2]])),"…")</f>
        <v>Ï</v>
      </c>
      <c r="O388" t="str">
        <f>IFERROR(CHAR(HEX2DEC(Table1[[#This Row],[D3]])),"…")</f>
        <v>…</v>
      </c>
      <c r="P388" t="str">
        <f>IFERROR(CHAR(HEX2DEC(Table1[[#This Row],[D4]])),"…")</f>
        <v>…</v>
      </c>
      <c r="Q388" t="str">
        <f>IFERROR(CHAR(HEX2DEC(Table1[[#This Row],[D5]])),"…")</f>
        <v>…</v>
      </c>
      <c r="R388" t="str">
        <f>IFERROR(CHAR(HEX2DEC(Table1[[#This Row],[D6]])),"…")</f>
        <v>…</v>
      </c>
      <c r="S388" t="str">
        <f>IFERROR(CHAR(HEX2DEC(Table1[[#This Row],[D7]])),"…")</f>
        <v>…</v>
      </c>
      <c r="T388" t="str">
        <f>IFERROR(CHAR(HEX2DEC(Table1[[#This Row],[D8]])),"…")</f>
        <v>…</v>
      </c>
    </row>
    <row r="389" spans="1:20" x14ac:dyDescent="0.25">
      <c r="A389">
        <v>10.066000000000001</v>
      </c>
      <c r="B389">
        <v>400</v>
      </c>
      <c r="C389">
        <v>8</v>
      </c>
      <c r="D389">
        <v>0</v>
      </c>
      <c r="E389">
        <v>0</v>
      </c>
      <c r="F389">
        <v>0</v>
      </c>
      <c r="G389">
        <v>10</v>
      </c>
      <c r="H389">
        <v>39</v>
      </c>
      <c r="I389">
        <v>0</v>
      </c>
      <c r="J389">
        <v>0</v>
      </c>
      <c r="K389">
        <v>0</v>
      </c>
      <c r="M389" t="str">
        <f>IFERROR(CHAR(HEX2DEC(Table2[[#This Row],[D1]])),"…")</f>
        <v>…</v>
      </c>
      <c r="N389" t="str">
        <f>IFERROR(CHAR(HEX2DEC(Table1[[#This Row],[D2]])),"…")</f>
        <v>…</v>
      </c>
      <c r="O389" t="str">
        <f>IFERROR(CHAR(HEX2DEC(Table1[[#This Row],[D3]])),"…")</f>
        <v>_x0008_</v>
      </c>
      <c r="P389" t="str">
        <f>IFERROR(CHAR(HEX2DEC(Table1[[#This Row],[D4]])),"…")</f>
        <v>…</v>
      </c>
      <c r="Q389" t="str">
        <f>IFERROR(CHAR(HEX2DEC(Table1[[#This Row],[D5]])),"…")</f>
        <v>3</v>
      </c>
      <c r="R389" t="str">
        <f>IFERROR(CHAR(HEX2DEC(Table1[[#This Row],[D6]])),"…")</f>
        <v>…</v>
      </c>
      <c r="S389" t="str">
        <f>IFERROR(CHAR(HEX2DEC(Table1[[#This Row],[D7]])),"…")</f>
        <v>…</v>
      </c>
      <c r="T389" t="str">
        <f>IFERROR(CHAR(HEX2DEC(Table1[[#This Row],[D8]])),"…")</f>
        <v>…</v>
      </c>
    </row>
    <row r="390" spans="1:20" x14ac:dyDescent="0.25">
      <c r="A390">
        <v>10.119</v>
      </c>
      <c r="B390">
        <v>401</v>
      </c>
      <c r="C390">
        <v>8</v>
      </c>
      <c r="D390" t="s">
        <v>28</v>
      </c>
      <c r="E390" t="s">
        <v>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M390" t="str">
        <f>IFERROR(CHAR(HEX2DEC(Table2[[#This Row],[D1]])),"…")</f>
        <v>š</v>
      </c>
      <c r="N390" t="str">
        <f>IFERROR(CHAR(HEX2DEC(Table1[[#This Row],[D2]])),"…")</f>
        <v>Ï</v>
      </c>
      <c r="O390" t="str">
        <f>IFERROR(CHAR(HEX2DEC(Table1[[#This Row],[D3]])),"…")</f>
        <v>…</v>
      </c>
      <c r="P390" t="str">
        <f>IFERROR(CHAR(HEX2DEC(Table1[[#This Row],[D4]])),"…")</f>
        <v>…</v>
      </c>
      <c r="Q390" t="str">
        <f>IFERROR(CHAR(HEX2DEC(Table1[[#This Row],[D5]])),"…")</f>
        <v>…</v>
      </c>
      <c r="R390" t="str">
        <f>IFERROR(CHAR(HEX2DEC(Table1[[#This Row],[D6]])),"…")</f>
        <v>…</v>
      </c>
      <c r="S390" t="str">
        <f>IFERROR(CHAR(HEX2DEC(Table1[[#This Row],[D7]])),"…")</f>
        <v>…</v>
      </c>
      <c r="T390" t="str">
        <f>IFERROR(CHAR(HEX2DEC(Table1[[#This Row],[D8]])),"…")</f>
        <v>…</v>
      </c>
    </row>
    <row r="391" spans="1:20" x14ac:dyDescent="0.25">
      <c r="A391">
        <v>10.172000000000001</v>
      </c>
      <c r="B391">
        <v>400</v>
      </c>
      <c r="C391">
        <v>8</v>
      </c>
      <c r="D391">
        <v>0</v>
      </c>
      <c r="E391">
        <v>0</v>
      </c>
      <c r="F391">
        <v>0</v>
      </c>
      <c r="G391">
        <v>10</v>
      </c>
      <c r="H391">
        <v>39</v>
      </c>
      <c r="I391">
        <v>0</v>
      </c>
      <c r="J391">
        <v>0</v>
      </c>
      <c r="K391">
        <v>0</v>
      </c>
      <c r="M391" t="str">
        <f>IFERROR(CHAR(HEX2DEC(Table2[[#This Row],[D1]])),"…")</f>
        <v>…</v>
      </c>
      <c r="N391" t="str">
        <f>IFERROR(CHAR(HEX2DEC(Table1[[#This Row],[D2]])),"…")</f>
        <v>…</v>
      </c>
      <c r="O391" t="str">
        <f>IFERROR(CHAR(HEX2DEC(Table1[[#This Row],[D3]])),"…")</f>
        <v>_x0008_</v>
      </c>
      <c r="P391" t="str">
        <f>IFERROR(CHAR(HEX2DEC(Table1[[#This Row],[D4]])),"…")</f>
        <v>…</v>
      </c>
      <c r="Q391" t="str">
        <f>IFERROR(CHAR(HEX2DEC(Table1[[#This Row],[D5]])),"…")</f>
        <v>3</v>
      </c>
      <c r="R391" t="str">
        <f>IFERROR(CHAR(HEX2DEC(Table1[[#This Row],[D6]])),"…")</f>
        <v>…</v>
      </c>
      <c r="S391" t="str">
        <f>IFERROR(CHAR(HEX2DEC(Table1[[#This Row],[D7]])),"…")</f>
        <v>…</v>
      </c>
      <c r="T391" t="str">
        <f>IFERROR(CHAR(HEX2DEC(Table1[[#This Row],[D8]])),"…")</f>
        <v>…</v>
      </c>
    </row>
    <row r="392" spans="1:20" x14ac:dyDescent="0.25">
      <c r="A392">
        <v>10.226000000000001</v>
      </c>
      <c r="B392">
        <v>401</v>
      </c>
      <c r="C392">
        <v>8</v>
      </c>
      <c r="D392" t="s">
        <v>28</v>
      </c>
      <c r="E392" t="s">
        <v>23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M392" t="str">
        <f>IFERROR(CHAR(HEX2DEC(Table2[[#This Row],[D1]])),"…")</f>
        <v>š</v>
      </c>
      <c r="N392" t="str">
        <f>IFERROR(CHAR(HEX2DEC(Table1[[#This Row],[D2]])),"…")</f>
        <v>Ï</v>
      </c>
      <c r="O392" t="str">
        <f>IFERROR(CHAR(HEX2DEC(Table1[[#This Row],[D3]])),"…")</f>
        <v>…</v>
      </c>
      <c r="P392" t="str">
        <f>IFERROR(CHAR(HEX2DEC(Table1[[#This Row],[D4]])),"…")</f>
        <v>…</v>
      </c>
      <c r="Q392" t="str">
        <f>IFERROR(CHAR(HEX2DEC(Table1[[#This Row],[D5]])),"…")</f>
        <v>…</v>
      </c>
      <c r="R392" t="str">
        <f>IFERROR(CHAR(HEX2DEC(Table1[[#This Row],[D6]])),"…")</f>
        <v>…</v>
      </c>
      <c r="S392" t="str">
        <f>IFERROR(CHAR(HEX2DEC(Table1[[#This Row],[D7]])),"…")</f>
        <v>…</v>
      </c>
      <c r="T392" t="str">
        <f>IFERROR(CHAR(HEX2DEC(Table1[[#This Row],[D8]])),"…")</f>
        <v>…</v>
      </c>
    </row>
    <row r="393" spans="1:20" x14ac:dyDescent="0.25">
      <c r="A393">
        <v>10.279</v>
      </c>
      <c r="B393">
        <v>400</v>
      </c>
      <c r="C393">
        <v>8</v>
      </c>
      <c r="D393">
        <v>0</v>
      </c>
      <c r="E393">
        <v>0</v>
      </c>
      <c r="F393">
        <v>0</v>
      </c>
      <c r="G393">
        <v>10</v>
      </c>
      <c r="H393">
        <v>39</v>
      </c>
      <c r="I393">
        <v>0</v>
      </c>
      <c r="J393">
        <v>0</v>
      </c>
      <c r="K393">
        <v>0</v>
      </c>
      <c r="M393" t="str">
        <f>IFERROR(CHAR(HEX2DEC(Table2[[#This Row],[D1]])),"…")</f>
        <v>…</v>
      </c>
      <c r="N393" t="str">
        <f>IFERROR(CHAR(HEX2DEC(Table1[[#This Row],[D2]])),"…")</f>
        <v>…</v>
      </c>
      <c r="O393" t="str">
        <f>IFERROR(CHAR(HEX2DEC(Table1[[#This Row],[D3]])),"…")</f>
        <v>_x0008_</v>
      </c>
      <c r="P393" t="str">
        <f>IFERROR(CHAR(HEX2DEC(Table1[[#This Row],[D4]])),"…")</f>
        <v>…</v>
      </c>
      <c r="Q393" t="str">
        <f>IFERROR(CHAR(HEX2DEC(Table1[[#This Row],[D5]])),"…")</f>
        <v>3</v>
      </c>
      <c r="R393" t="str">
        <f>IFERROR(CHAR(HEX2DEC(Table1[[#This Row],[D6]])),"…")</f>
        <v>…</v>
      </c>
      <c r="S393" t="str">
        <f>IFERROR(CHAR(HEX2DEC(Table1[[#This Row],[D7]])),"…")</f>
        <v>…</v>
      </c>
      <c r="T393" t="str">
        <f>IFERROR(CHAR(HEX2DEC(Table1[[#This Row],[D8]])),"…")</f>
        <v>…</v>
      </c>
    </row>
    <row r="394" spans="1:20" x14ac:dyDescent="0.25">
      <c r="A394">
        <v>10.332000000000001</v>
      </c>
      <c r="B394">
        <v>401</v>
      </c>
      <c r="C394">
        <v>8</v>
      </c>
      <c r="D394" t="s">
        <v>28</v>
      </c>
      <c r="E394" t="s">
        <v>23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M394" t="str">
        <f>IFERROR(CHAR(HEX2DEC(Table2[[#This Row],[D1]])),"…")</f>
        <v>š</v>
      </c>
      <c r="N394" t="str">
        <f>IFERROR(CHAR(HEX2DEC(Table1[[#This Row],[D2]])),"…")</f>
        <v>Ï</v>
      </c>
      <c r="O394" t="str">
        <f>IFERROR(CHAR(HEX2DEC(Table1[[#This Row],[D3]])),"…")</f>
        <v>…</v>
      </c>
      <c r="P394" t="str">
        <f>IFERROR(CHAR(HEX2DEC(Table1[[#This Row],[D4]])),"…")</f>
        <v>…</v>
      </c>
      <c r="Q394" t="str">
        <f>IFERROR(CHAR(HEX2DEC(Table1[[#This Row],[D5]])),"…")</f>
        <v>…</v>
      </c>
      <c r="R394" t="str">
        <f>IFERROR(CHAR(HEX2DEC(Table1[[#This Row],[D6]])),"…")</f>
        <v>…</v>
      </c>
      <c r="S394" t="str">
        <f>IFERROR(CHAR(HEX2DEC(Table1[[#This Row],[D7]])),"…")</f>
        <v>…</v>
      </c>
      <c r="T394" t="str">
        <f>IFERROR(CHAR(HEX2DEC(Table1[[#This Row],[D8]])),"…")</f>
        <v>…</v>
      </c>
    </row>
    <row r="395" spans="1:20" x14ac:dyDescent="0.25">
      <c r="A395">
        <v>10.385</v>
      </c>
      <c r="B395">
        <v>400</v>
      </c>
      <c r="C395">
        <v>8</v>
      </c>
      <c r="D395">
        <v>0</v>
      </c>
      <c r="E395">
        <v>0</v>
      </c>
      <c r="F395">
        <v>0</v>
      </c>
      <c r="G395">
        <v>10</v>
      </c>
      <c r="H395">
        <v>39</v>
      </c>
      <c r="I395">
        <v>0</v>
      </c>
      <c r="J395">
        <v>0</v>
      </c>
      <c r="K395">
        <v>0</v>
      </c>
      <c r="M395" t="str">
        <f>IFERROR(CHAR(HEX2DEC(Table2[[#This Row],[D1]])),"…")</f>
        <v>…</v>
      </c>
      <c r="N395" t="str">
        <f>IFERROR(CHAR(HEX2DEC(Table1[[#This Row],[D2]])),"…")</f>
        <v>…</v>
      </c>
      <c r="O395" t="str">
        <f>IFERROR(CHAR(HEX2DEC(Table1[[#This Row],[D3]])),"…")</f>
        <v>_x0008_</v>
      </c>
      <c r="P395" t="str">
        <f>IFERROR(CHAR(HEX2DEC(Table1[[#This Row],[D4]])),"…")</f>
        <v>…</v>
      </c>
      <c r="Q395" t="str">
        <f>IFERROR(CHAR(HEX2DEC(Table1[[#This Row],[D5]])),"…")</f>
        <v>3</v>
      </c>
      <c r="R395" t="str">
        <f>IFERROR(CHAR(HEX2DEC(Table1[[#This Row],[D6]])),"…")</f>
        <v>…</v>
      </c>
      <c r="S395" t="str">
        <f>IFERROR(CHAR(HEX2DEC(Table1[[#This Row],[D7]])),"…")</f>
        <v>…</v>
      </c>
      <c r="T395" t="str">
        <f>IFERROR(CHAR(HEX2DEC(Table1[[#This Row],[D8]])),"…")</f>
        <v>…</v>
      </c>
    </row>
    <row r="396" spans="1:20" x14ac:dyDescent="0.25">
      <c r="A396">
        <v>10.438000000000001</v>
      </c>
      <c r="B396">
        <v>401</v>
      </c>
      <c r="C396">
        <v>8</v>
      </c>
      <c r="D396" t="s">
        <v>28</v>
      </c>
      <c r="E396" t="s">
        <v>23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M396" t="str">
        <f>IFERROR(CHAR(HEX2DEC(Table2[[#This Row],[D1]])),"…")</f>
        <v>š</v>
      </c>
      <c r="N396" t="str">
        <f>IFERROR(CHAR(HEX2DEC(Table1[[#This Row],[D2]])),"…")</f>
        <v>Ï</v>
      </c>
      <c r="O396" t="str">
        <f>IFERROR(CHAR(HEX2DEC(Table1[[#This Row],[D3]])),"…")</f>
        <v>…</v>
      </c>
      <c r="P396" t="str">
        <f>IFERROR(CHAR(HEX2DEC(Table1[[#This Row],[D4]])),"…")</f>
        <v>…</v>
      </c>
      <c r="Q396" t="str">
        <f>IFERROR(CHAR(HEX2DEC(Table1[[#This Row],[D5]])),"…")</f>
        <v>…</v>
      </c>
      <c r="R396" t="str">
        <f>IFERROR(CHAR(HEX2DEC(Table1[[#This Row],[D6]])),"…")</f>
        <v>…</v>
      </c>
      <c r="S396" t="str">
        <f>IFERROR(CHAR(HEX2DEC(Table1[[#This Row],[D7]])),"…")</f>
        <v>…</v>
      </c>
      <c r="T396" t="str">
        <f>IFERROR(CHAR(HEX2DEC(Table1[[#This Row],[D8]])),"…")</f>
        <v>…</v>
      </c>
    </row>
    <row r="397" spans="1:20" x14ac:dyDescent="0.25">
      <c r="A397">
        <v>10.441000000000001</v>
      </c>
      <c r="B397">
        <v>466</v>
      </c>
      <c r="C397">
        <v>8</v>
      </c>
      <c r="D397">
        <v>30</v>
      </c>
      <c r="E397">
        <v>32</v>
      </c>
      <c r="F397">
        <v>30</v>
      </c>
      <c r="G397">
        <v>35</v>
      </c>
      <c r="H397">
        <v>56</v>
      </c>
      <c r="I397">
        <v>35</v>
      </c>
      <c r="J397">
        <v>30</v>
      </c>
      <c r="K397">
        <v>31</v>
      </c>
      <c r="M397" t="str">
        <f>IFERROR(CHAR(HEX2DEC(Table2[[#This Row],[D1]])),"…")</f>
        <v>0</v>
      </c>
      <c r="N397" t="str">
        <f>IFERROR(CHAR(HEX2DEC(Table1[[#This Row],[D2]])),"…")</f>
        <v>2</v>
      </c>
      <c r="O397" t="str">
        <f>IFERROR(CHAR(HEX2DEC(Table1[[#This Row],[D3]])),"…")</f>
        <v>0</v>
      </c>
      <c r="P397" t="str">
        <f>IFERROR(CHAR(HEX2DEC(Table1[[#This Row],[D4]])),"…")</f>
        <v>5</v>
      </c>
      <c r="Q397" t="str">
        <f>IFERROR(CHAR(HEX2DEC(Table1[[#This Row],[D5]])),"…")</f>
        <v>V</v>
      </c>
      <c r="R397" t="str">
        <f>IFERROR(CHAR(HEX2DEC(Table1[[#This Row],[D6]])),"…")</f>
        <v>5</v>
      </c>
      <c r="S397" t="str">
        <f>IFERROR(CHAR(HEX2DEC(Table1[[#This Row],[D7]])),"…")</f>
        <v>0</v>
      </c>
      <c r="T397" t="str">
        <f>IFERROR(CHAR(HEX2DEC(Table1[[#This Row],[D8]])),"…")</f>
        <v>1</v>
      </c>
    </row>
    <row r="398" spans="1:20" x14ac:dyDescent="0.25">
      <c r="A398">
        <v>10.443</v>
      </c>
      <c r="B398">
        <v>402</v>
      </c>
      <c r="C398">
        <v>8</v>
      </c>
      <c r="D398">
        <v>64</v>
      </c>
      <c r="E398">
        <v>0</v>
      </c>
      <c r="F398">
        <v>0</v>
      </c>
      <c r="G398">
        <v>0</v>
      </c>
      <c r="H398">
        <v>13</v>
      </c>
      <c r="I398">
        <v>61</v>
      </c>
      <c r="J398">
        <v>10</v>
      </c>
      <c r="K398">
        <v>0</v>
      </c>
      <c r="M398" t="str">
        <f>IFERROR(CHAR(HEX2DEC(Table2[[#This Row],[D1]])),"…")</f>
        <v>d</v>
      </c>
      <c r="N398" t="str">
        <f>IFERROR(CHAR(HEX2DEC(Table1[[#This Row],[D2]])),"…")</f>
        <v>…</v>
      </c>
      <c r="O398" t="str">
        <f>IFERROR(CHAR(HEX2DEC(Table1[[#This Row],[D3]])),"…")</f>
        <v>…</v>
      </c>
      <c r="P398" t="str">
        <f>IFERROR(CHAR(HEX2DEC(Table1[[#This Row],[D4]])),"…")</f>
        <v>…</v>
      </c>
      <c r="Q398" t="str">
        <f>IFERROR(CHAR(HEX2DEC(Table1[[#This Row],[D5]])),"…")</f>
        <v>¢</v>
      </c>
      <c r="R398" t="str">
        <f>IFERROR(CHAR(HEX2DEC(Table1[[#This Row],[D6]])),"…")</f>
        <v>h</v>
      </c>
      <c r="S398" t="str">
        <f>IFERROR(CHAR(HEX2DEC(Table1[[#This Row],[D7]])),"…")</f>
        <v>_x000E_</v>
      </c>
      <c r="T398" t="str">
        <f>IFERROR(CHAR(HEX2DEC(Table1[[#This Row],[D8]])),"…")</f>
        <v>…</v>
      </c>
    </row>
    <row r="399" spans="1:20" x14ac:dyDescent="0.25">
      <c r="A399">
        <v>10.446</v>
      </c>
      <c r="B399">
        <v>403</v>
      </c>
      <c r="C399">
        <v>8</v>
      </c>
      <c r="D399">
        <v>64</v>
      </c>
      <c r="E399">
        <v>0</v>
      </c>
      <c r="F399">
        <v>0</v>
      </c>
      <c r="G399">
        <v>0</v>
      </c>
      <c r="H399">
        <v>13</v>
      </c>
      <c r="I399">
        <v>61</v>
      </c>
      <c r="J399">
        <v>10</v>
      </c>
      <c r="K399">
        <v>0</v>
      </c>
      <c r="M399" t="str">
        <f>IFERROR(CHAR(HEX2DEC(Table2[[#This Row],[D1]])),"…")</f>
        <v>d</v>
      </c>
      <c r="N399" t="str">
        <f>IFERROR(CHAR(HEX2DEC(Table1[[#This Row],[D2]])),"…")</f>
        <v>…</v>
      </c>
      <c r="O399" t="str">
        <f>IFERROR(CHAR(HEX2DEC(Table1[[#This Row],[D3]])),"…")</f>
        <v>…</v>
      </c>
      <c r="P399" t="str">
        <f>IFERROR(CHAR(HEX2DEC(Table1[[#This Row],[D4]])),"…")</f>
        <v>…</v>
      </c>
      <c r="Q399" t="str">
        <f>IFERROR(CHAR(HEX2DEC(Table1[[#This Row],[D5]])),"…")</f>
        <v>ô</v>
      </c>
      <c r="R399" t="str">
        <f>IFERROR(CHAR(HEX2DEC(Table1[[#This Row],[D6]])),"…")</f>
        <v>_x001F_</v>
      </c>
      <c r="S399" t="str">
        <f>IFERROR(CHAR(HEX2DEC(Table1[[#This Row],[D7]])),"…")</f>
        <v>_x0010_</v>
      </c>
      <c r="T399" t="str">
        <f>IFERROR(CHAR(HEX2DEC(Table1[[#This Row],[D8]])),"…")</f>
        <v>…</v>
      </c>
    </row>
    <row r="400" spans="1:20" x14ac:dyDescent="0.25">
      <c r="A400">
        <v>10.449</v>
      </c>
      <c r="B400">
        <v>404</v>
      </c>
      <c r="C400">
        <v>8</v>
      </c>
      <c r="D400">
        <v>0</v>
      </c>
      <c r="E400">
        <v>5</v>
      </c>
      <c r="F400" t="s">
        <v>29</v>
      </c>
      <c r="G400">
        <v>0</v>
      </c>
      <c r="H400" t="s">
        <v>2</v>
      </c>
      <c r="I400" t="s">
        <v>2</v>
      </c>
      <c r="J400" t="s">
        <v>2</v>
      </c>
      <c r="K400" t="s">
        <v>2</v>
      </c>
      <c r="M400" t="str">
        <f>IFERROR(CHAR(HEX2DEC(Table2[[#This Row],[D1]])),"…")</f>
        <v>…</v>
      </c>
      <c r="N400" t="str">
        <f>IFERROR(CHAR(HEX2DEC(Table1[[#This Row],[D2]])),"…")</f>
        <v>f</v>
      </c>
      <c r="O400" t="str">
        <f>IFERROR(CHAR(HEX2DEC(Table1[[#This Row],[D3]])),"…")</f>
        <v>Æ</v>
      </c>
      <c r="P400" t="str">
        <f>IFERROR(CHAR(HEX2DEC(Table1[[#This Row],[D4]])),"…")</f>
        <v>…</v>
      </c>
      <c r="Q400" t="str">
        <f>IFERROR(CHAR(HEX2DEC(Table1[[#This Row],[D5]])),"…")</f>
        <v>ÿ</v>
      </c>
      <c r="R400" t="str">
        <f>IFERROR(CHAR(HEX2DEC(Table1[[#This Row],[D6]])),"…")</f>
        <v>ÿ</v>
      </c>
      <c r="S400" t="str">
        <f>IFERROR(CHAR(HEX2DEC(Table1[[#This Row],[D7]])),"…")</f>
        <v>ÿ</v>
      </c>
      <c r="T400" t="str">
        <f>IFERROR(CHAR(HEX2DEC(Table1[[#This Row],[D8]])),"…")</f>
        <v>ÿ</v>
      </c>
    </row>
    <row r="401" spans="1:20" x14ac:dyDescent="0.25">
      <c r="A401">
        <v>10.491</v>
      </c>
      <c r="B401">
        <v>400</v>
      </c>
      <c r="C401">
        <v>8</v>
      </c>
      <c r="D401">
        <v>0</v>
      </c>
      <c r="E401">
        <v>0</v>
      </c>
      <c r="F401">
        <v>0</v>
      </c>
      <c r="G401">
        <v>10</v>
      </c>
      <c r="H401">
        <v>39</v>
      </c>
      <c r="I401">
        <v>0</v>
      </c>
      <c r="J401">
        <v>0</v>
      </c>
      <c r="K401">
        <v>0</v>
      </c>
      <c r="M401" t="str">
        <f>IFERROR(CHAR(HEX2DEC(Table2[[#This Row],[D1]])),"…")</f>
        <v>…</v>
      </c>
      <c r="N401" t="str">
        <f>IFERROR(CHAR(HEX2DEC(Table1[[#This Row],[D2]])),"…")</f>
        <v>…</v>
      </c>
      <c r="O401" t="str">
        <f>IFERROR(CHAR(HEX2DEC(Table1[[#This Row],[D3]])),"…")</f>
        <v>_x0008_</v>
      </c>
      <c r="P401" t="str">
        <f>IFERROR(CHAR(HEX2DEC(Table1[[#This Row],[D4]])),"…")</f>
        <v>…</v>
      </c>
      <c r="Q401" t="str">
        <f>IFERROR(CHAR(HEX2DEC(Table1[[#This Row],[D5]])),"…")</f>
        <v>3</v>
      </c>
      <c r="R401" t="str">
        <f>IFERROR(CHAR(HEX2DEC(Table1[[#This Row],[D6]])),"…")</f>
        <v>…</v>
      </c>
      <c r="S401" t="str">
        <f>IFERROR(CHAR(HEX2DEC(Table1[[#This Row],[D7]])),"…")</f>
        <v>…</v>
      </c>
      <c r="T401" t="str">
        <f>IFERROR(CHAR(HEX2DEC(Table1[[#This Row],[D8]])),"…")</f>
        <v>…</v>
      </c>
    </row>
    <row r="402" spans="1:20" x14ac:dyDescent="0.25">
      <c r="A402">
        <v>10.544</v>
      </c>
      <c r="B402">
        <v>401</v>
      </c>
      <c r="C402">
        <v>8</v>
      </c>
      <c r="D402" t="s">
        <v>28</v>
      </c>
      <c r="E402" t="s">
        <v>23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M402" t="str">
        <f>IFERROR(CHAR(HEX2DEC(Table2[[#This Row],[D1]])),"…")</f>
        <v>š</v>
      </c>
      <c r="N402" t="str">
        <f>IFERROR(CHAR(HEX2DEC(Table1[[#This Row],[D2]])),"…")</f>
        <v>Ï</v>
      </c>
      <c r="O402" t="str">
        <f>IFERROR(CHAR(HEX2DEC(Table1[[#This Row],[D3]])),"…")</f>
        <v>…</v>
      </c>
      <c r="P402" t="str">
        <f>IFERROR(CHAR(HEX2DEC(Table1[[#This Row],[D4]])),"…")</f>
        <v>…</v>
      </c>
      <c r="Q402" t="str">
        <f>IFERROR(CHAR(HEX2DEC(Table1[[#This Row],[D5]])),"…")</f>
        <v>…</v>
      </c>
      <c r="R402" t="str">
        <f>IFERROR(CHAR(HEX2DEC(Table1[[#This Row],[D6]])),"…")</f>
        <v>…</v>
      </c>
      <c r="S402" t="str">
        <f>IFERROR(CHAR(HEX2DEC(Table1[[#This Row],[D7]])),"…")</f>
        <v>…</v>
      </c>
      <c r="T402" t="str">
        <f>IFERROR(CHAR(HEX2DEC(Table1[[#This Row],[D8]])),"…")</f>
        <v>…</v>
      </c>
    </row>
    <row r="403" spans="1:20" x14ac:dyDescent="0.25">
      <c r="A403">
        <v>10.597</v>
      </c>
      <c r="B403">
        <v>400</v>
      </c>
      <c r="C403">
        <v>8</v>
      </c>
      <c r="D403">
        <v>0</v>
      </c>
      <c r="E403">
        <v>0</v>
      </c>
      <c r="F403">
        <v>0</v>
      </c>
      <c r="G403">
        <v>10</v>
      </c>
      <c r="H403">
        <v>39</v>
      </c>
      <c r="I403">
        <v>0</v>
      </c>
      <c r="J403">
        <v>0</v>
      </c>
      <c r="K403">
        <v>0</v>
      </c>
      <c r="M403" t="str">
        <f>IFERROR(CHAR(HEX2DEC(Table2[[#This Row],[D1]])),"…")</f>
        <v>…</v>
      </c>
      <c r="N403" t="str">
        <f>IFERROR(CHAR(HEX2DEC(Table1[[#This Row],[D2]])),"…")</f>
        <v>…</v>
      </c>
      <c r="O403" t="str">
        <f>IFERROR(CHAR(HEX2DEC(Table1[[#This Row],[D3]])),"…")</f>
        <v>_x0008_</v>
      </c>
      <c r="P403" t="str">
        <f>IFERROR(CHAR(HEX2DEC(Table1[[#This Row],[D4]])),"…")</f>
        <v>…</v>
      </c>
      <c r="Q403" t="str">
        <f>IFERROR(CHAR(HEX2DEC(Table1[[#This Row],[D5]])),"…")</f>
        <v>3</v>
      </c>
      <c r="R403" t="str">
        <f>IFERROR(CHAR(HEX2DEC(Table1[[#This Row],[D6]])),"…")</f>
        <v>…</v>
      </c>
      <c r="S403" t="str">
        <f>IFERROR(CHAR(HEX2DEC(Table1[[#This Row],[D7]])),"…")</f>
        <v>…</v>
      </c>
      <c r="T403" t="str">
        <f>IFERROR(CHAR(HEX2DEC(Table1[[#This Row],[D8]])),"…")</f>
        <v>…</v>
      </c>
    </row>
    <row r="404" spans="1:20" x14ac:dyDescent="0.25">
      <c r="A404">
        <v>10.651</v>
      </c>
      <c r="B404">
        <v>401</v>
      </c>
      <c r="C404">
        <v>8</v>
      </c>
      <c r="D404" t="s">
        <v>28</v>
      </c>
      <c r="E404" t="s">
        <v>23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M404" t="str">
        <f>IFERROR(CHAR(HEX2DEC(Table2[[#This Row],[D1]])),"…")</f>
        <v>š</v>
      </c>
      <c r="N404" t="str">
        <f>IFERROR(CHAR(HEX2DEC(Table1[[#This Row],[D2]])),"…")</f>
        <v>Ï</v>
      </c>
      <c r="O404" t="str">
        <f>IFERROR(CHAR(HEX2DEC(Table1[[#This Row],[D3]])),"…")</f>
        <v>…</v>
      </c>
      <c r="P404" t="str">
        <f>IFERROR(CHAR(HEX2DEC(Table1[[#This Row],[D4]])),"…")</f>
        <v>…</v>
      </c>
      <c r="Q404" t="str">
        <f>IFERROR(CHAR(HEX2DEC(Table1[[#This Row],[D5]])),"…")</f>
        <v>…</v>
      </c>
      <c r="R404" t="str">
        <f>IFERROR(CHAR(HEX2DEC(Table1[[#This Row],[D6]])),"…")</f>
        <v>…</v>
      </c>
      <c r="S404" t="str">
        <f>IFERROR(CHAR(HEX2DEC(Table1[[#This Row],[D7]])),"…")</f>
        <v>…</v>
      </c>
      <c r="T404" t="str">
        <f>IFERROR(CHAR(HEX2DEC(Table1[[#This Row],[D8]])),"…")</f>
        <v>…</v>
      </c>
    </row>
    <row r="405" spans="1:20" x14ac:dyDescent="0.25">
      <c r="A405">
        <v>10.704000000000001</v>
      </c>
      <c r="B405">
        <v>400</v>
      </c>
      <c r="C405">
        <v>8</v>
      </c>
      <c r="D405">
        <v>0</v>
      </c>
      <c r="E405">
        <v>0</v>
      </c>
      <c r="F405">
        <v>0</v>
      </c>
      <c r="G405">
        <v>10</v>
      </c>
      <c r="H405">
        <v>39</v>
      </c>
      <c r="I405">
        <v>0</v>
      </c>
      <c r="J405">
        <v>0</v>
      </c>
      <c r="K405">
        <v>0</v>
      </c>
      <c r="M405" t="str">
        <f>IFERROR(CHAR(HEX2DEC(Table2[[#This Row],[D1]])),"…")</f>
        <v>…</v>
      </c>
      <c r="N405" t="str">
        <f>IFERROR(CHAR(HEX2DEC(Table1[[#This Row],[D2]])),"…")</f>
        <v>…</v>
      </c>
      <c r="O405" t="str">
        <f>IFERROR(CHAR(HEX2DEC(Table1[[#This Row],[D3]])),"…")</f>
        <v>_x0008_</v>
      </c>
      <c r="P405" t="str">
        <f>IFERROR(CHAR(HEX2DEC(Table1[[#This Row],[D4]])),"…")</f>
        <v>…</v>
      </c>
      <c r="Q405" t="str">
        <f>IFERROR(CHAR(HEX2DEC(Table1[[#This Row],[D5]])),"…")</f>
        <v>3</v>
      </c>
      <c r="R405" t="str">
        <f>IFERROR(CHAR(HEX2DEC(Table1[[#This Row],[D6]])),"…")</f>
        <v>…</v>
      </c>
      <c r="S405" t="str">
        <f>IFERROR(CHAR(HEX2DEC(Table1[[#This Row],[D7]])),"…")</f>
        <v>…</v>
      </c>
      <c r="T405" t="str">
        <f>IFERROR(CHAR(HEX2DEC(Table1[[#This Row],[D8]])),"…")</f>
        <v>…</v>
      </c>
    </row>
    <row r="406" spans="1:20" x14ac:dyDescent="0.25">
      <c r="A406">
        <v>10.756</v>
      </c>
      <c r="B406">
        <v>401</v>
      </c>
      <c r="C406">
        <v>8</v>
      </c>
      <c r="D406" t="s">
        <v>28</v>
      </c>
      <c r="E406" t="s">
        <v>23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M406" t="str">
        <f>IFERROR(CHAR(HEX2DEC(Table2[[#This Row],[D1]])),"…")</f>
        <v>š</v>
      </c>
      <c r="N406" t="str">
        <f>IFERROR(CHAR(HEX2DEC(Table1[[#This Row],[D2]])),"…")</f>
        <v>Ï</v>
      </c>
      <c r="O406" t="str">
        <f>IFERROR(CHAR(HEX2DEC(Table1[[#This Row],[D3]])),"…")</f>
        <v>…</v>
      </c>
      <c r="P406" t="str">
        <f>IFERROR(CHAR(HEX2DEC(Table1[[#This Row],[D4]])),"…")</f>
        <v>…</v>
      </c>
      <c r="Q406" t="str">
        <f>IFERROR(CHAR(HEX2DEC(Table1[[#This Row],[D5]])),"…")</f>
        <v>…</v>
      </c>
      <c r="R406" t="str">
        <f>IFERROR(CHAR(HEX2DEC(Table1[[#This Row],[D6]])),"…")</f>
        <v>…</v>
      </c>
      <c r="S406" t="str">
        <f>IFERROR(CHAR(HEX2DEC(Table1[[#This Row],[D7]])),"…")</f>
        <v>…</v>
      </c>
      <c r="T406" t="str">
        <f>IFERROR(CHAR(HEX2DEC(Table1[[#This Row],[D8]])),"…")</f>
        <v>…</v>
      </c>
    </row>
    <row r="407" spans="1:20" x14ac:dyDescent="0.25">
      <c r="A407">
        <v>10.808999999999999</v>
      </c>
      <c r="B407">
        <v>400</v>
      </c>
      <c r="C407">
        <v>8</v>
      </c>
      <c r="D407">
        <v>0</v>
      </c>
      <c r="E407">
        <v>0</v>
      </c>
      <c r="F407">
        <v>0</v>
      </c>
      <c r="G407">
        <v>10</v>
      </c>
      <c r="H407">
        <v>39</v>
      </c>
      <c r="I407">
        <v>0</v>
      </c>
      <c r="J407">
        <v>0</v>
      </c>
      <c r="K407">
        <v>0</v>
      </c>
      <c r="M407" t="str">
        <f>IFERROR(CHAR(HEX2DEC(Table2[[#This Row],[D1]])),"…")</f>
        <v>…</v>
      </c>
      <c r="N407" t="str">
        <f>IFERROR(CHAR(HEX2DEC(Table1[[#This Row],[D2]])),"…")</f>
        <v>…</v>
      </c>
      <c r="O407" t="str">
        <f>IFERROR(CHAR(HEX2DEC(Table1[[#This Row],[D3]])),"…")</f>
        <v>_x0008_</v>
      </c>
      <c r="P407" t="str">
        <f>IFERROR(CHAR(HEX2DEC(Table1[[#This Row],[D4]])),"…")</f>
        <v>…</v>
      </c>
      <c r="Q407" t="str">
        <f>IFERROR(CHAR(HEX2DEC(Table1[[#This Row],[D5]])),"…")</f>
        <v>3</v>
      </c>
      <c r="R407" t="str">
        <f>IFERROR(CHAR(HEX2DEC(Table1[[#This Row],[D6]])),"…")</f>
        <v>…</v>
      </c>
      <c r="S407" t="str">
        <f>IFERROR(CHAR(HEX2DEC(Table1[[#This Row],[D7]])),"…")</f>
        <v>…</v>
      </c>
      <c r="T407" t="str">
        <f>IFERROR(CHAR(HEX2DEC(Table1[[#This Row],[D8]])),"…")</f>
        <v>…</v>
      </c>
    </row>
    <row r="408" spans="1:20" x14ac:dyDescent="0.25">
      <c r="A408">
        <v>10.863</v>
      </c>
      <c r="B408">
        <v>401</v>
      </c>
      <c r="C408">
        <v>8</v>
      </c>
      <c r="D408" t="s">
        <v>28</v>
      </c>
      <c r="E408" t="s">
        <v>23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M408" t="str">
        <f>IFERROR(CHAR(HEX2DEC(Table2[[#This Row],[D1]])),"…")</f>
        <v>š</v>
      </c>
      <c r="N408" t="str">
        <f>IFERROR(CHAR(HEX2DEC(Table1[[#This Row],[D2]])),"…")</f>
        <v>Ï</v>
      </c>
      <c r="O408" t="str">
        <f>IFERROR(CHAR(HEX2DEC(Table1[[#This Row],[D3]])),"…")</f>
        <v>…</v>
      </c>
      <c r="P408" t="str">
        <f>IFERROR(CHAR(HEX2DEC(Table1[[#This Row],[D4]])),"…")</f>
        <v>…</v>
      </c>
      <c r="Q408" t="str">
        <f>IFERROR(CHAR(HEX2DEC(Table1[[#This Row],[D5]])),"…")</f>
        <v>…</v>
      </c>
      <c r="R408" t="str">
        <f>IFERROR(CHAR(HEX2DEC(Table1[[#This Row],[D6]])),"…")</f>
        <v>…</v>
      </c>
      <c r="S408" t="str">
        <f>IFERROR(CHAR(HEX2DEC(Table1[[#This Row],[D7]])),"…")</f>
        <v>…</v>
      </c>
      <c r="T408" t="str">
        <f>IFERROR(CHAR(HEX2DEC(Table1[[#This Row],[D8]])),"…")</f>
        <v>…</v>
      </c>
    </row>
    <row r="409" spans="1:20" x14ac:dyDescent="0.25">
      <c r="A409">
        <v>10.916</v>
      </c>
      <c r="B409">
        <v>400</v>
      </c>
      <c r="C409">
        <v>8</v>
      </c>
      <c r="D409">
        <v>0</v>
      </c>
      <c r="E409">
        <v>0</v>
      </c>
      <c r="F409">
        <v>0</v>
      </c>
      <c r="G409">
        <v>10</v>
      </c>
      <c r="H409">
        <v>39</v>
      </c>
      <c r="I409">
        <v>0</v>
      </c>
      <c r="J409">
        <v>0</v>
      </c>
      <c r="K409">
        <v>0</v>
      </c>
      <c r="M409" t="str">
        <f>IFERROR(CHAR(HEX2DEC(Table2[[#This Row],[D1]])),"…")</f>
        <v>…</v>
      </c>
      <c r="N409" t="str">
        <f>IFERROR(CHAR(HEX2DEC(Table1[[#This Row],[D2]])),"…")</f>
        <v>…</v>
      </c>
      <c r="O409" t="str">
        <f>IFERROR(CHAR(HEX2DEC(Table1[[#This Row],[D3]])),"…")</f>
        <v>_x0008_</v>
      </c>
      <c r="P409" t="str">
        <f>IFERROR(CHAR(HEX2DEC(Table1[[#This Row],[D4]])),"…")</f>
        <v>…</v>
      </c>
      <c r="Q409" t="str">
        <f>IFERROR(CHAR(HEX2DEC(Table1[[#This Row],[D5]])),"…")</f>
        <v>3</v>
      </c>
      <c r="R409" t="str">
        <f>IFERROR(CHAR(HEX2DEC(Table1[[#This Row],[D6]])),"…")</f>
        <v>…</v>
      </c>
      <c r="S409" t="str">
        <f>IFERROR(CHAR(HEX2DEC(Table1[[#This Row],[D7]])),"…")</f>
        <v>…</v>
      </c>
      <c r="T409" t="str">
        <f>IFERROR(CHAR(HEX2DEC(Table1[[#This Row],[D8]])),"…")</f>
        <v>…</v>
      </c>
    </row>
    <row r="410" spans="1:20" x14ac:dyDescent="0.25">
      <c r="A410">
        <v>10.968999999999999</v>
      </c>
      <c r="B410">
        <v>401</v>
      </c>
      <c r="C410">
        <v>8</v>
      </c>
      <c r="D410" t="s">
        <v>28</v>
      </c>
      <c r="E410" t="s">
        <v>23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M410" t="str">
        <f>IFERROR(CHAR(HEX2DEC(Table2[[#This Row],[D1]])),"…")</f>
        <v>š</v>
      </c>
      <c r="N410" t="str">
        <f>IFERROR(CHAR(HEX2DEC(Table1[[#This Row],[D2]])),"…")</f>
        <v>Ï</v>
      </c>
      <c r="O410" t="str">
        <f>IFERROR(CHAR(HEX2DEC(Table1[[#This Row],[D3]])),"…")</f>
        <v>…</v>
      </c>
      <c r="P410" t="str">
        <f>IFERROR(CHAR(HEX2DEC(Table1[[#This Row],[D4]])),"…")</f>
        <v>…</v>
      </c>
      <c r="Q410" t="str">
        <f>IFERROR(CHAR(HEX2DEC(Table1[[#This Row],[D5]])),"…")</f>
        <v>…</v>
      </c>
      <c r="R410" t="str">
        <f>IFERROR(CHAR(HEX2DEC(Table1[[#This Row],[D6]])),"…")</f>
        <v>…</v>
      </c>
      <c r="S410" t="str">
        <f>IFERROR(CHAR(HEX2DEC(Table1[[#This Row],[D7]])),"…")</f>
        <v>…</v>
      </c>
      <c r="T410" t="str">
        <f>IFERROR(CHAR(HEX2DEC(Table1[[#This Row],[D8]])),"…")</f>
        <v>…</v>
      </c>
    </row>
    <row r="411" spans="1:20" x14ac:dyDescent="0.25">
      <c r="A411">
        <v>11.022</v>
      </c>
      <c r="B411">
        <v>400</v>
      </c>
      <c r="C411">
        <v>8</v>
      </c>
      <c r="D411">
        <v>0</v>
      </c>
      <c r="E411">
        <v>0</v>
      </c>
      <c r="F411">
        <v>0</v>
      </c>
      <c r="G411">
        <v>10</v>
      </c>
      <c r="H411">
        <v>39</v>
      </c>
      <c r="I411">
        <v>0</v>
      </c>
      <c r="J411">
        <v>0</v>
      </c>
      <c r="K411">
        <v>0</v>
      </c>
      <c r="M411" t="str">
        <f>IFERROR(CHAR(HEX2DEC(Table2[[#This Row],[D1]])),"…")</f>
        <v>…</v>
      </c>
      <c r="N411" t="str">
        <f>IFERROR(CHAR(HEX2DEC(Table1[[#This Row],[D2]])),"…")</f>
        <v>…</v>
      </c>
      <c r="O411" t="str">
        <f>IFERROR(CHAR(HEX2DEC(Table1[[#This Row],[D3]])),"…")</f>
        <v>_x0008_</v>
      </c>
      <c r="P411" t="str">
        <f>IFERROR(CHAR(HEX2DEC(Table1[[#This Row],[D4]])),"…")</f>
        <v>…</v>
      </c>
      <c r="Q411" t="str">
        <f>IFERROR(CHAR(HEX2DEC(Table1[[#This Row],[D5]])),"…")</f>
        <v>3</v>
      </c>
      <c r="R411" t="str">
        <f>IFERROR(CHAR(HEX2DEC(Table1[[#This Row],[D6]])),"…")</f>
        <v>…</v>
      </c>
      <c r="S411" t="str">
        <f>IFERROR(CHAR(HEX2DEC(Table1[[#This Row],[D7]])),"…")</f>
        <v>…</v>
      </c>
      <c r="T411" t="str">
        <f>IFERROR(CHAR(HEX2DEC(Table1[[#This Row],[D8]])),"…")</f>
        <v>…</v>
      </c>
    </row>
    <row r="412" spans="1:20" x14ac:dyDescent="0.25">
      <c r="A412">
        <v>11.076000000000001</v>
      </c>
      <c r="B412">
        <v>401</v>
      </c>
      <c r="C412">
        <v>8</v>
      </c>
      <c r="D412" t="s">
        <v>28</v>
      </c>
      <c r="E412" t="s">
        <v>23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M412" t="str">
        <f>IFERROR(CHAR(HEX2DEC(Table2[[#This Row],[D1]])),"…")</f>
        <v>š</v>
      </c>
      <c r="N412" t="str">
        <f>IFERROR(CHAR(HEX2DEC(Table1[[#This Row],[D2]])),"…")</f>
        <v>Ï</v>
      </c>
      <c r="O412" t="str">
        <f>IFERROR(CHAR(HEX2DEC(Table1[[#This Row],[D3]])),"…")</f>
        <v>…</v>
      </c>
      <c r="P412" t="str">
        <f>IFERROR(CHAR(HEX2DEC(Table1[[#This Row],[D4]])),"…")</f>
        <v>…</v>
      </c>
      <c r="Q412" t="str">
        <f>IFERROR(CHAR(HEX2DEC(Table1[[#This Row],[D5]])),"…")</f>
        <v>…</v>
      </c>
      <c r="R412" t="str">
        <f>IFERROR(CHAR(HEX2DEC(Table1[[#This Row],[D6]])),"…")</f>
        <v>…</v>
      </c>
      <c r="S412" t="str">
        <f>IFERROR(CHAR(HEX2DEC(Table1[[#This Row],[D7]])),"…")</f>
        <v>…</v>
      </c>
      <c r="T412" t="str">
        <f>IFERROR(CHAR(HEX2DEC(Table1[[#This Row],[D8]])),"…")</f>
        <v>…</v>
      </c>
    </row>
    <row r="413" spans="1:20" x14ac:dyDescent="0.25">
      <c r="A413">
        <v>11.128</v>
      </c>
      <c r="B413">
        <v>400</v>
      </c>
      <c r="C413">
        <v>8</v>
      </c>
      <c r="D413">
        <v>0</v>
      </c>
      <c r="E413">
        <v>0</v>
      </c>
      <c r="F413">
        <v>0</v>
      </c>
      <c r="G413">
        <v>10</v>
      </c>
      <c r="H413">
        <v>39</v>
      </c>
      <c r="I413">
        <v>0</v>
      </c>
      <c r="J413">
        <v>0</v>
      </c>
      <c r="K413">
        <v>0</v>
      </c>
      <c r="M413" t="str">
        <f>IFERROR(CHAR(HEX2DEC(Table2[[#This Row],[D1]])),"…")</f>
        <v>…</v>
      </c>
      <c r="N413" t="str">
        <f>IFERROR(CHAR(HEX2DEC(Table1[[#This Row],[D2]])),"…")</f>
        <v>…</v>
      </c>
      <c r="O413" t="str">
        <f>IFERROR(CHAR(HEX2DEC(Table1[[#This Row],[D3]])),"…")</f>
        <v>_x0008_</v>
      </c>
      <c r="P413" t="str">
        <f>IFERROR(CHAR(HEX2DEC(Table1[[#This Row],[D4]])),"…")</f>
        <v>…</v>
      </c>
      <c r="Q413" t="str">
        <f>IFERROR(CHAR(HEX2DEC(Table1[[#This Row],[D5]])),"…")</f>
        <v>3</v>
      </c>
      <c r="R413" t="str">
        <f>IFERROR(CHAR(HEX2DEC(Table1[[#This Row],[D6]])),"…")</f>
        <v>…</v>
      </c>
      <c r="S413" t="str">
        <f>IFERROR(CHAR(HEX2DEC(Table1[[#This Row],[D7]])),"…")</f>
        <v>…</v>
      </c>
      <c r="T413" t="str">
        <f>IFERROR(CHAR(HEX2DEC(Table1[[#This Row],[D8]])),"…")</f>
        <v>…</v>
      </c>
    </row>
    <row r="414" spans="1:20" x14ac:dyDescent="0.25">
      <c r="A414">
        <v>11.180999999999999</v>
      </c>
      <c r="B414">
        <v>401</v>
      </c>
      <c r="C414">
        <v>8</v>
      </c>
      <c r="D414" t="s">
        <v>28</v>
      </c>
      <c r="E414" t="s">
        <v>23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M414" t="str">
        <f>IFERROR(CHAR(HEX2DEC(Table2[[#This Row],[D1]])),"…")</f>
        <v>š</v>
      </c>
      <c r="N414" t="str">
        <f>IFERROR(CHAR(HEX2DEC(Table1[[#This Row],[D2]])),"…")</f>
        <v>Ï</v>
      </c>
      <c r="O414" t="str">
        <f>IFERROR(CHAR(HEX2DEC(Table1[[#This Row],[D3]])),"…")</f>
        <v>…</v>
      </c>
      <c r="P414" t="str">
        <f>IFERROR(CHAR(HEX2DEC(Table1[[#This Row],[D4]])),"…")</f>
        <v>…</v>
      </c>
      <c r="Q414" t="str">
        <f>IFERROR(CHAR(HEX2DEC(Table1[[#This Row],[D5]])),"…")</f>
        <v>…</v>
      </c>
      <c r="R414" t="str">
        <f>IFERROR(CHAR(HEX2DEC(Table1[[#This Row],[D6]])),"…")</f>
        <v>…</v>
      </c>
      <c r="S414" t="str">
        <f>IFERROR(CHAR(HEX2DEC(Table1[[#This Row],[D7]])),"…")</f>
        <v>…</v>
      </c>
      <c r="T414" t="str">
        <f>IFERROR(CHAR(HEX2DEC(Table1[[#This Row],[D8]])),"…")</f>
        <v>…</v>
      </c>
    </row>
    <row r="415" spans="1:20" x14ac:dyDescent="0.25">
      <c r="A415">
        <v>11.234</v>
      </c>
      <c r="B415">
        <v>400</v>
      </c>
      <c r="C415">
        <v>8</v>
      </c>
      <c r="D415">
        <v>0</v>
      </c>
      <c r="E415">
        <v>0</v>
      </c>
      <c r="F415">
        <v>0</v>
      </c>
      <c r="G415">
        <v>10</v>
      </c>
      <c r="H415">
        <v>39</v>
      </c>
      <c r="I415">
        <v>0</v>
      </c>
      <c r="J415">
        <v>0</v>
      </c>
      <c r="K415">
        <v>0</v>
      </c>
      <c r="M415" t="str">
        <f>IFERROR(CHAR(HEX2DEC(Table2[[#This Row],[D1]])),"…")</f>
        <v>…</v>
      </c>
      <c r="N415" t="str">
        <f>IFERROR(CHAR(HEX2DEC(Table1[[#This Row],[D2]])),"…")</f>
        <v>…</v>
      </c>
      <c r="O415" t="str">
        <f>IFERROR(CHAR(HEX2DEC(Table1[[#This Row],[D3]])),"…")</f>
        <v>_x0008_</v>
      </c>
      <c r="P415" t="str">
        <f>IFERROR(CHAR(HEX2DEC(Table1[[#This Row],[D4]])),"…")</f>
        <v>…</v>
      </c>
      <c r="Q415" t="str">
        <f>IFERROR(CHAR(HEX2DEC(Table1[[#This Row],[D5]])),"…")</f>
        <v>3</v>
      </c>
      <c r="R415" t="str">
        <f>IFERROR(CHAR(HEX2DEC(Table1[[#This Row],[D6]])),"…")</f>
        <v>…</v>
      </c>
      <c r="S415" t="str">
        <f>IFERROR(CHAR(HEX2DEC(Table1[[#This Row],[D7]])),"…")</f>
        <v>…</v>
      </c>
      <c r="T415" t="str">
        <f>IFERROR(CHAR(HEX2DEC(Table1[[#This Row],[D8]])),"…")</f>
        <v>…</v>
      </c>
    </row>
    <row r="416" spans="1:20" x14ac:dyDescent="0.25">
      <c r="A416">
        <v>11.288</v>
      </c>
      <c r="B416">
        <v>401</v>
      </c>
      <c r="C416">
        <v>8</v>
      </c>
      <c r="D416" t="s">
        <v>28</v>
      </c>
      <c r="E416" t="s">
        <v>23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M416" t="str">
        <f>IFERROR(CHAR(HEX2DEC(Table2[[#This Row],[D1]])),"…")</f>
        <v>š</v>
      </c>
      <c r="N416" t="str">
        <f>IFERROR(CHAR(HEX2DEC(Table1[[#This Row],[D2]])),"…")</f>
        <v>Ï</v>
      </c>
      <c r="O416" t="str">
        <f>IFERROR(CHAR(HEX2DEC(Table1[[#This Row],[D3]])),"…")</f>
        <v>…</v>
      </c>
      <c r="P416" t="str">
        <f>IFERROR(CHAR(HEX2DEC(Table1[[#This Row],[D4]])),"…")</f>
        <v>…</v>
      </c>
      <c r="Q416" t="str">
        <f>IFERROR(CHAR(HEX2DEC(Table1[[#This Row],[D5]])),"…")</f>
        <v>…</v>
      </c>
      <c r="R416" t="str">
        <f>IFERROR(CHAR(HEX2DEC(Table1[[#This Row],[D6]])),"…")</f>
        <v>…</v>
      </c>
      <c r="S416" t="str">
        <f>IFERROR(CHAR(HEX2DEC(Table1[[#This Row],[D7]])),"…")</f>
        <v>…</v>
      </c>
      <c r="T416" t="str">
        <f>IFERROR(CHAR(HEX2DEC(Table1[[#This Row],[D8]])),"…")</f>
        <v>…</v>
      </c>
    </row>
    <row r="417" spans="1:20" x14ac:dyDescent="0.25">
      <c r="A417">
        <v>11.340999999999999</v>
      </c>
      <c r="B417">
        <v>400</v>
      </c>
      <c r="C417">
        <v>8</v>
      </c>
      <c r="D417">
        <v>0</v>
      </c>
      <c r="E417">
        <v>0</v>
      </c>
      <c r="F417">
        <v>0</v>
      </c>
      <c r="G417">
        <v>10</v>
      </c>
      <c r="H417">
        <v>39</v>
      </c>
      <c r="I417">
        <v>0</v>
      </c>
      <c r="J417">
        <v>0</v>
      </c>
      <c r="K417">
        <v>0</v>
      </c>
      <c r="M417" t="str">
        <f>IFERROR(CHAR(HEX2DEC(Table2[[#This Row],[D1]])),"…")</f>
        <v>…</v>
      </c>
      <c r="N417" t="str">
        <f>IFERROR(CHAR(HEX2DEC(Table1[[#This Row],[D2]])),"…")</f>
        <v>…</v>
      </c>
      <c r="O417" t="str">
        <f>IFERROR(CHAR(HEX2DEC(Table1[[#This Row],[D3]])),"…")</f>
        <v>_x0008_</v>
      </c>
      <c r="P417" t="str">
        <f>IFERROR(CHAR(HEX2DEC(Table1[[#This Row],[D4]])),"…")</f>
        <v>…</v>
      </c>
      <c r="Q417" t="str">
        <f>IFERROR(CHAR(HEX2DEC(Table1[[#This Row],[D5]])),"…")</f>
        <v>3</v>
      </c>
      <c r="R417" t="str">
        <f>IFERROR(CHAR(HEX2DEC(Table1[[#This Row],[D6]])),"…")</f>
        <v>…</v>
      </c>
      <c r="S417" t="str">
        <f>IFERROR(CHAR(HEX2DEC(Table1[[#This Row],[D7]])),"…")</f>
        <v>…</v>
      </c>
      <c r="T417" t="str">
        <f>IFERROR(CHAR(HEX2DEC(Table1[[#This Row],[D8]])),"…")</f>
        <v>…</v>
      </c>
    </row>
    <row r="418" spans="1:20" x14ac:dyDescent="0.25">
      <c r="A418">
        <v>11.394</v>
      </c>
      <c r="B418">
        <v>401</v>
      </c>
      <c r="C418">
        <v>8</v>
      </c>
      <c r="D418" t="s">
        <v>28</v>
      </c>
      <c r="E418" t="s">
        <v>23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M418" t="str">
        <f>IFERROR(CHAR(HEX2DEC(Table2[[#This Row],[D1]])),"…")</f>
        <v>š</v>
      </c>
      <c r="N418" t="str">
        <f>IFERROR(CHAR(HEX2DEC(Table1[[#This Row],[D2]])),"…")</f>
        <v>Ï</v>
      </c>
      <c r="O418" t="str">
        <f>IFERROR(CHAR(HEX2DEC(Table1[[#This Row],[D3]])),"…")</f>
        <v>…</v>
      </c>
      <c r="P418" t="str">
        <f>IFERROR(CHAR(HEX2DEC(Table1[[#This Row],[D4]])),"…")</f>
        <v>…</v>
      </c>
      <c r="Q418" t="str">
        <f>IFERROR(CHAR(HEX2DEC(Table1[[#This Row],[D5]])),"…")</f>
        <v>…</v>
      </c>
      <c r="R418" t="str">
        <f>IFERROR(CHAR(HEX2DEC(Table1[[#This Row],[D6]])),"…")</f>
        <v>…</v>
      </c>
      <c r="S418" t="str">
        <f>IFERROR(CHAR(HEX2DEC(Table1[[#This Row],[D7]])),"…")</f>
        <v>…</v>
      </c>
      <c r="T418" t="str">
        <f>IFERROR(CHAR(HEX2DEC(Table1[[#This Row],[D8]])),"…")</f>
        <v>…</v>
      </c>
    </row>
    <row r="419" spans="1:20" x14ac:dyDescent="0.25">
      <c r="A419">
        <v>11.446999999999999</v>
      </c>
      <c r="B419">
        <v>400</v>
      </c>
      <c r="C419">
        <v>8</v>
      </c>
      <c r="D419">
        <v>0</v>
      </c>
      <c r="E419">
        <v>0</v>
      </c>
      <c r="F419">
        <v>0</v>
      </c>
      <c r="G419">
        <v>10</v>
      </c>
      <c r="H419">
        <v>39</v>
      </c>
      <c r="I419">
        <v>0</v>
      </c>
      <c r="J419">
        <v>0</v>
      </c>
      <c r="K419">
        <v>0</v>
      </c>
      <c r="M419" t="str">
        <f>IFERROR(CHAR(HEX2DEC(Table2[[#This Row],[D1]])),"…")</f>
        <v>…</v>
      </c>
      <c r="N419" t="str">
        <f>IFERROR(CHAR(HEX2DEC(Table1[[#This Row],[D2]])),"…")</f>
        <v>…</v>
      </c>
      <c r="O419" t="str">
        <f>IFERROR(CHAR(HEX2DEC(Table1[[#This Row],[D3]])),"…")</f>
        <v>_x0008_</v>
      </c>
      <c r="P419" t="str">
        <f>IFERROR(CHAR(HEX2DEC(Table1[[#This Row],[D4]])),"…")</f>
        <v>…</v>
      </c>
      <c r="Q419" t="str">
        <f>IFERROR(CHAR(HEX2DEC(Table1[[#This Row],[D5]])),"…")</f>
        <v>3</v>
      </c>
      <c r="R419" t="str">
        <f>IFERROR(CHAR(HEX2DEC(Table1[[#This Row],[D6]])),"…")</f>
        <v>…</v>
      </c>
      <c r="S419" t="str">
        <f>IFERROR(CHAR(HEX2DEC(Table1[[#This Row],[D7]])),"…")</f>
        <v>…</v>
      </c>
      <c r="T419" t="str">
        <f>IFERROR(CHAR(HEX2DEC(Table1[[#This Row],[D8]])),"…")</f>
        <v>…</v>
      </c>
    </row>
    <row r="420" spans="1:20" x14ac:dyDescent="0.25">
      <c r="A420">
        <v>11.5</v>
      </c>
      <c r="B420">
        <v>401</v>
      </c>
      <c r="C420">
        <v>8</v>
      </c>
      <c r="D420" t="s">
        <v>28</v>
      </c>
      <c r="E420" t="s">
        <v>23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M420" t="str">
        <f>IFERROR(CHAR(HEX2DEC(Table2[[#This Row],[D1]])),"…")</f>
        <v>š</v>
      </c>
      <c r="N420" t="str">
        <f>IFERROR(CHAR(HEX2DEC(Table1[[#This Row],[D2]])),"…")</f>
        <v>Ï</v>
      </c>
      <c r="O420" t="str">
        <f>IFERROR(CHAR(HEX2DEC(Table1[[#This Row],[D3]])),"…")</f>
        <v>…</v>
      </c>
      <c r="P420" t="str">
        <f>IFERROR(CHAR(HEX2DEC(Table1[[#This Row],[D4]])),"…")</f>
        <v>…</v>
      </c>
      <c r="Q420" t="str">
        <f>IFERROR(CHAR(HEX2DEC(Table1[[#This Row],[D5]])),"…")</f>
        <v>…</v>
      </c>
      <c r="R420" t="str">
        <f>IFERROR(CHAR(HEX2DEC(Table1[[#This Row],[D6]])),"…")</f>
        <v>…</v>
      </c>
      <c r="S420" t="str">
        <f>IFERROR(CHAR(HEX2DEC(Table1[[#This Row],[D7]])),"…")</f>
        <v>…</v>
      </c>
      <c r="T420" t="str">
        <f>IFERROR(CHAR(HEX2DEC(Table1[[#This Row],[D8]])),"…")</f>
        <v>…</v>
      </c>
    </row>
    <row r="421" spans="1:20" x14ac:dyDescent="0.25">
      <c r="A421">
        <v>11.553000000000001</v>
      </c>
      <c r="B421">
        <v>400</v>
      </c>
      <c r="C421">
        <v>8</v>
      </c>
      <c r="D421">
        <v>0</v>
      </c>
      <c r="E421">
        <v>0</v>
      </c>
      <c r="F421">
        <v>0</v>
      </c>
      <c r="G421">
        <v>10</v>
      </c>
      <c r="H421">
        <v>39</v>
      </c>
      <c r="I421">
        <v>0</v>
      </c>
      <c r="J421">
        <v>0</v>
      </c>
      <c r="K421">
        <v>0</v>
      </c>
      <c r="M421" t="str">
        <f>IFERROR(CHAR(HEX2DEC(Table2[[#This Row],[D1]])),"…")</f>
        <v>…</v>
      </c>
      <c r="N421" t="str">
        <f>IFERROR(CHAR(HEX2DEC(Table1[[#This Row],[D2]])),"…")</f>
        <v>…</v>
      </c>
      <c r="O421" t="str">
        <f>IFERROR(CHAR(HEX2DEC(Table1[[#This Row],[D3]])),"…")</f>
        <v>_x0008_</v>
      </c>
      <c r="P421" t="str">
        <f>IFERROR(CHAR(HEX2DEC(Table1[[#This Row],[D4]])),"…")</f>
        <v>…</v>
      </c>
      <c r="Q421" t="str">
        <f>IFERROR(CHAR(HEX2DEC(Table1[[#This Row],[D5]])),"…")</f>
        <v>3</v>
      </c>
      <c r="R421" t="str">
        <f>IFERROR(CHAR(HEX2DEC(Table1[[#This Row],[D6]])),"…")</f>
        <v>…</v>
      </c>
      <c r="S421" t="str">
        <f>IFERROR(CHAR(HEX2DEC(Table1[[#This Row],[D7]])),"…")</f>
        <v>…</v>
      </c>
      <c r="T421" t="str">
        <f>IFERROR(CHAR(HEX2DEC(Table1[[#This Row],[D8]])),"…")</f>
        <v>…</v>
      </c>
    </row>
    <row r="422" spans="1:20" x14ac:dyDescent="0.25">
      <c r="A422">
        <v>11.606</v>
      </c>
      <c r="B422">
        <v>401</v>
      </c>
      <c r="C422">
        <v>8</v>
      </c>
      <c r="D422" t="s">
        <v>28</v>
      </c>
      <c r="E422" t="s">
        <v>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M422" t="str">
        <f>IFERROR(CHAR(HEX2DEC(Table2[[#This Row],[D1]])),"…")</f>
        <v>š</v>
      </c>
      <c r="N422" t="str">
        <f>IFERROR(CHAR(HEX2DEC(Table1[[#This Row],[D2]])),"…")</f>
        <v>Ï</v>
      </c>
      <c r="O422" t="str">
        <f>IFERROR(CHAR(HEX2DEC(Table1[[#This Row],[D3]])),"…")</f>
        <v>…</v>
      </c>
      <c r="P422" t="str">
        <f>IFERROR(CHAR(HEX2DEC(Table1[[#This Row],[D4]])),"…")</f>
        <v>…</v>
      </c>
      <c r="Q422" t="str">
        <f>IFERROR(CHAR(HEX2DEC(Table1[[#This Row],[D5]])),"…")</f>
        <v>…</v>
      </c>
      <c r="R422" t="str">
        <f>IFERROR(CHAR(HEX2DEC(Table1[[#This Row],[D6]])),"…")</f>
        <v>…</v>
      </c>
      <c r="S422" t="str">
        <f>IFERROR(CHAR(HEX2DEC(Table1[[#This Row],[D7]])),"…")</f>
        <v>…</v>
      </c>
      <c r="T422" t="str">
        <f>IFERROR(CHAR(HEX2DEC(Table1[[#This Row],[D8]])),"…")</f>
        <v>…</v>
      </c>
    </row>
    <row r="423" spans="1:20" x14ac:dyDescent="0.25">
      <c r="A423">
        <v>11.659000000000001</v>
      </c>
      <c r="B423">
        <v>400</v>
      </c>
      <c r="C423">
        <v>8</v>
      </c>
      <c r="D423">
        <v>0</v>
      </c>
      <c r="E423">
        <v>0</v>
      </c>
      <c r="F423">
        <v>0</v>
      </c>
      <c r="G423">
        <v>10</v>
      </c>
      <c r="H423">
        <v>39</v>
      </c>
      <c r="I423">
        <v>0</v>
      </c>
      <c r="J423">
        <v>0</v>
      </c>
      <c r="K423">
        <v>0</v>
      </c>
      <c r="M423" t="str">
        <f>IFERROR(CHAR(HEX2DEC(Table2[[#This Row],[D1]])),"…")</f>
        <v>…</v>
      </c>
      <c r="N423" t="str">
        <f>IFERROR(CHAR(HEX2DEC(Table1[[#This Row],[D2]])),"…")</f>
        <v>…</v>
      </c>
      <c r="O423" t="str">
        <f>IFERROR(CHAR(HEX2DEC(Table1[[#This Row],[D3]])),"…")</f>
        <v>_x0008_</v>
      </c>
      <c r="P423" t="str">
        <f>IFERROR(CHAR(HEX2DEC(Table1[[#This Row],[D4]])),"…")</f>
        <v>…</v>
      </c>
      <c r="Q423" t="str">
        <f>IFERROR(CHAR(HEX2DEC(Table1[[#This Row],[D5]])),"…")</f>
        <v>3</v>
      </c>
      <c r="R423" t="str">
        <f>IFERROR(CHAR(HEX2DEC(Table1[[#This Row],[D6]])),"…")</f>
        <v>…</v>
      </c>
      <c r="S423" t="str">
        <f>IFERROR(CHAR(HEX2DEC(Table1[[#This Row],[D7]])),"…")</f>
        <v>…</v>
      </c>
      <c r="T423" t="str">
        <f>IFERROR(CHAR(HEX2DEC(Table1[[#This Row],[D8]])),"…")</f>
        <v>…</v>
      </c>
    </row>
    <row r="424" spans="1:20" x14ac:dyDescent="0.25">
      <c r="A424">
        <v>11.712999999999999</v>
      </c>
      <c r="B424">
        <v>401</v>
      </c>
      <c r="C424">
        <v>8</v>
      </c>
      <c r="D424" t="s">
        <v>28</v>
      </c>
      <c r="E424" t="s">
        <v>23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M424" t="str">
        <f>IFERROR(CHAR(HEX2DEC(Table2[[#This Row],[D1]])),"…")</f>
        <v>š</v>
      </c>
      <c r="N424" t="str">
        <f>IFERROR(CHAR(HEX2DEC(Table1[[#This Row],[D2]])),"…")</f>
        <v>…</v>
      </c>
      <c r="O424" t="str">
        <f>IFERROR(CHAR(HEX2DEC(Table1[[#This Row],[D3]])),"…")</f>
        <v>…</v>
      </c>
      <c r="P424" t="str">
        <f>IFERROR(CHAR(HEX2DEC(Table1[[#This Row],[D4]])),"…")</f>
        <v>…</v>
      </c>
      <c r="Q424" t="str">
        <f>IFERROR(CHAR(HEX2DEC(Table1[[#This Row],[D5]])),"…")</f>
        <v>…</v>
      </c>
      <c r="R424" t="str">
        <f>IFERROR(CHAR(HEX2DEC(Table1[[#This Row],[D6]])),"…")</f>
        <v>…</v>
      </c>
      <c r="S424" t="str">
        <f>IFERROR(CHAR(HEX2DEC(Table1[[#This Row],[D7]])),"…")</f>
        <v>…</v>
      </c>
      <c r="T424" t="str">
        <f>IFERROR(CHAR(HEX2DEC(Table1[[#This Row],[D8]])),"…")</f>
        <v>…</v>
      </c>
    </row>
    <row r="425" spans="1:20" x14ac:dyDescent="0.25">
      <c r="A425">
        <v>11.766</v>
      </c>
      <c r="B425">
        <v>400</v>
      </c>
      <c r="C425">
        <v>8</v>
      </c>
      <c r="D425">
        <v>0</v>
      </c>
      <c r="E425">
        <v>0</v>
      </c>
      <c r="F425">
        <v>0</v>
      </c>
      <c r="G425">
        <v>10</v>
      </c>
      <c r="H425">
        <v>39</v>
      </c>
      <c r="I425">
        <v>0</v>
      </c>
      <c r="J425">
        <v>0</v>
      </c>
      <c r="K425">
        <v>0</v>
      </c>
      <c r="M425" t="str">
        <f>IFERROR(CHAR(HEX2DEC(Table2[[#This Row],[D1]])),"…")</f>
        <v>…</v>
      </c>
      <c r="N425" t="str">
        <f>IFERROR(CHAR(HEX2DEC(Table1[[#This Row],[D2]])),"…")</f>
        <v>…</v>
      </c>
      <c r="O425" t="str">
        <f>IFERROR(CHAR(HEX2DEC(Table1[[#This Row],[D3]])),"…")</f>
        <v>…</v>
      </c>
      <c r="P425" t="str">
        <f>IFERROR(CHAR(HEX2DEC(Table1[[#This Row],[D4]])),"…")</f>
        <v>…</v>
      </c>
      <c r="Q425" t="str">
        <f>IFERROR(CHAR(HEX2DEC(Table1[[#This Row],[D5]])),"…")</f>
        <v>…</v>
      </c>
      <c r="R425" t="str">
        <f>IFERROR(CHAR(HEX2DEC(Table1[[#This Row],[D6]])),"…")</f>
        <v>…</v>
      </c>
      <c r="S425" t="str">
        <f>IFERROR(CHAR(HEX2DEC(Table1[[#This Row],[D7]])),"…")</f>
        <v>…</v>
      </c>
      <c r="T425" t="str">
        <f>IFERROR(CHAR(HEX2DEC(Table1[[#This Row],[D8]])),"…")</f>
        <v>…</v>
      </c>
    </row>
    <row r="426" spans="1:20" x14ac:dyDescent="0.25">
      <c r="A426">
        <v>11.818</v>
      </c>
      <c r="B426">
        <v>401</v>
      </c>
      <c r="C426">
        <v>8</v>
      </c>
      <c r="D426" t="s">
        <v>28</v>
      </c>
      <c r="E426" t="s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M426" t="str">
        <f>IFERROR(CHAR(HEX2DEC(Table2[[#This Row],[D1]])),"…")</f>
        <v>š</v>
      </c>
      <c r="N426" t="str">
        <f>IFERROR(CHAR(HEX2DEC(Table1[[#This Row],[D2]])),"…")</f>
        <v>…</v>
      </c>
      <c r="O426" t="str">
        <f>IFERROR(CHAR(HEX2DEC(Table1[[#This Row],[D3]])),"…")</f>
        <v>…</v>
      </c>
      <c r="P426" t="str">
        <f>IFERROR(CHAR(HEX2DEC(Table1[[#This Row],[D4]])),"…")</f>
        <v>…</v>
      </c>
      <c r="Q426" t="str">
        <f>IFERROR(CHAR(HEX2DEC(Table1[[#This Row],[D5]])),"…")</f>
        <v>…</v>
      </c>
      <c r="R426" t="str">
        <f>IFERROR(CHAR(HEX2DEC(Table1[[#This Row],[D6]])),"…")</f>
        <v>…</v>
      </c>
      <c r="S426" t="str">
        <f>IFERROR(CHAR(HEX2DEC(Table1[[#This Row],[D7]])),"…")</f>
        <v>…</v>
      </c>
      <c r="T426" t="str">
        <f>IFERROR(CHAR(HEX2DEC(Table1[[#This Row],[D8]])),"…")</f>
        <v>…</v>
      </c>
    </row>
    <row r="427" spans="1:20" x14ac:dyDescent="0.25">
      <c r="A427">
        <v>11.871</v>
      </c>
      <c r="B427">
        <v>400</v>
      </c>
      <c r="C427">
        <v>8</v>
      </c>
      <c r="D427">
        <v>0</v>
      </c>
      <c r="E427">
        <v>0</v>
      </c>
      <c r="F427">
        <v>0</v>
      </c>
      <c r="G427">
        <v>10</v>
      </c>
      <c r="H427">
        <v>39</v>
      </c>
      <c r="I427">
        <v>0</v>
      </c>
      <c r="J427">
        <v>0</v>
      </c>
      <c r="K427">
        <v>0</v>
      </c>
      <c r="M427" t="str">
        <f>IFERROR(CHAR(HEX2DEC(Table2[[#This Row],[D1]])),"…")</f>
        <v>…</v>
      </c>
      <c r="N427" t="str">
        <f>IFERROR(CHAR(HEX2DEC(Table1[[#This Row],[D2]])),"…")</f>
        <v>…</v>
      </c>
      <c r="O427" t="str">
        <f>IFERROR(CHAR(HEX2DEC(Table1[[#This Row],[D3]])),"…")</f>
        <v>…</v>
      </c>
      <c r="P427" t="str">
        <f>IFERROR(CHAR(HEX2DEC(Table1[[#This Row],[D4]])),"…")</f>
        <v>…</v>
      </c>
      <c r="Q427" t="str">
        <f>IFERROR(CHAR(HEX2DEC(Table1[[#This Row],[D5]])),"…")</f>
        <v>…</v>
      </c>
      <c r="R427" t="str">
        <f>IFERROR(CHAR(HEX2DEC(Table1[[#This Row],[D6]])),"…")</f>
        <v>…</v>
      </c>
      <c r="S427" t="str">
        <f>IFERROR(CHAR(HEX2DEC(Table1[[#This Row],[D7]])),"…")</f>
        <v>…</v>
      </c>
      <c r="T427" t="str">
        <f>IFERROR(CHAR(HEX2DEC(Table1[[#This Row],[D8]])),"…")</f>
        <v>…</v>
      </c>
    </row>
    <row r="428" spans="1:20" x14ac:dyDescent="0.25">
      <c r="A428">
        <v>11.923999999999999</v>
      </c>
      <c r="B428">
        <v>401</v>
      </c>
      <c r="C428">
        <v>8</v>
      </c>
      <c r="D428" t="s">
        <v>28</v>
      </c>
      <c r="E428" t="s">
        <v>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M428" t="str">
        <f>IFERROR(CHAR(HEX2DEC(Table2[[#This Row],[D1]])),"…")</f>
        <v>š</v>
      </c>
      <c r="N428" t="str">
        <f>IFERROR(CHAR(HEX2DEC(Table1[[#This Row],[D2]])),"…")</f>
        <v>…</v>
      </c>
      <c r="O428" t="str">
        <f>IFERROR(CHAR(HEX2DEC(Table1[[#This Row],[D3]])),"…")</f>
        <v>…</v>
      </c>
      <c r="P428" t="str">
        <f>IFERROR(CHAR(HEX2DEC(Table1[[#This Row],[D4]])),"…")</f>
        <v>…</v>
      </c>
      <c r="Q428" t="str">
        <f>IFERROR(CHAR(HEX2DEC(Table1[[#This Row],[D5]])),"…")</f>
        <v>…</v>
      </c>
      <c r="R428" t="str">
        <f>IFERROR(CHAR(HEX2DEC(Table1[[#This Row],[D6]])),"…")</f>
        <v>…</v>
      </c>
      <c r="S428" t="str">
        <f>IFERROR(CHAR(HEX2DEC(Table1[[#This Row],[D7]])),"…")</f>
        <v>…</v>
      </c>
      <c r="T428" t="str">
        <f>IFERROR(CHAR(HEX2DEC(Table1[[#This Row],[D8]])),"…")</f>
        <v>…</v>
      </c>
    </row>
    <row r="429" spans="1:20" x14ac:dyDescent="0.25">
      <c r="A429">
        <v>11.978</v>
      </c>
      <c r="B429">
        <v>400</v>
      </c>
      <c r="C429">
        <v>8</v>
      </c>
      <c r="D429">
        <v>0</v>
      </c>
      <c r="E429">
        <v>0</v>
      </c>
      <c r="F429">
        <v>0</v>
      </c>
      <c r="G429">
        <v>10</v>
      </c>
      <c r="H429">
        <v>39</v>
      </c>
      <c r="I429">
        <v>0</v>
      </c>
      <c r="J429">
        <v>0</v>
      </c>
      <c r="K429">
        <v>0</v>
      </c>
      <c r="M429" t="str">
        <f>IFERROR(CHAR(HEX2DEC(Table2[[#This Row],[D1]])),"…")</f>
        <v>…</v>
      </c>
      <c r="N429" t="str">
        <f>IFERROR(CHAR(HEX2DEC(Table1[[#This Row],[D2]])),"…")</f>
        <v>…</v>
      </c>
      <c r="O429" t="str">
        <f>IFERROR(CHAR(HEX2DEC(Table1[[#This Row],[D3]])),"…")</f>
        <v>…</v>
      </c>
      <c r="P429" t="str">
        <f>IFERROR(CHAR(HEX2DEC(Table1[[#This Row],[D4]])),"…")</f>
        <v>…</v>
      </c>
      <c r="Q429" t="str">
        <f>IFERROR(CHAR(HEX2DEC(Table1[[#This Row],[D5]])),"…")</f>
        <v>…</v>
      </c>
      <c r="R429" t="str">
        <f>IFERROR(CHAR(HEX2DEC(Table1[[#This Row],[D6]])),"…")</f>
        <v>…</v>
      </c>
      <c r="S429" t="str">
        <f>IFERROR(CHAR(HEX2DEC(Table1[[#This Row],[D7]])),"…")</f>
        <v>…</v>
      </c>
      <c r="T429" t="str">
        <f>IFERROR(CHAR(HEX2DEC(Table1[[#This Row],[D8]])),"…")</f>
        <v>…</v>
      </c>
    </row>
    <row r="430" spans="1:20" x14ac:dyDescent="0.25">
      <c r="A430">
        <v>12.031000000000001</v>
      </c>
      <c r="B430">
        <v>401</v>
      </c>
      <c r="C430">
        <v>8</v>
      </c>
      <c r="D430" t="s">
        <v>28</v>
      </c>
      <c r="E430" t="s">
        <v>23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M430" t="str">
        <f>IFERROR(CHAR(HEX2DEC(Table2[[#This Row],[D1]])),"…")</f>
        <v>š</v>
      </c>
      <c r="N430" t="str">
        <f>IFERROR(CHAR(HEX2DEC(Table1[[#This Row],[D2]])),"…")</f>
        <v>…</v>
      </c>
      <c r="O430" t="str">
        <f>IFERROR(CHAR(HEX2DEC(Table1[[#This Row],[D3]])),"…")</f>
        <v>…</v>
      </c>
      <c r="P430" t="str">
        <f>IFERROR(CHAR(HEX2DEC(Table1[[#This Row],[D4]])),"…")</f>
        <v>…</v>
      </c>
      <c r="Q430" t="str">
        <f>IFERROR(CHAR(HEX2DEC(Table1[[#This Row],[D5]])),"…")</f>
        <v>…</v>
      </c>
      <c r="R430" t="str">
        <f>IFERROR(CHAR(HEX2DEC(Table1[[#This Row],[D6]])),"…")</f>
        <v>…</v>
      </c>
      <c r="S430" t="str">
        <f>IFERROR(CHAR(HEX2DEC(Table1[[#This Row],[D7]])),"…")</f>
        <v>…</v>
      </c>
      <c r="T430" t="str">
        <f>IFERROR(CHAR(HEX2DEC(Table1[[#This Row],[D8]])),"…")</f>
        <v>…</v>
      </c>
    </row>
    <row r="431" spans="1:20" x14ac:dyDescent="0.25">
      <c r="A431">
        <v>12.084</v>
      </c>
      <c r="B431">
        <v>400</v>
      </c>
      <c r="C431">
        <v>8</v>
      </c>
      <c r="D431">
        <v>0</v>
      </c>
      <c r="E431">
        <v>0</v>
      </c>
      <c r="F431">
        <v>0</v>
      </c>
      <c r="G431">
        <v>10</v>
      </c>
      <c r="H431">
        <v>39</v>
      </c>
      <c r="I431">
        <v>0</v>
      </c>
      <c r="J431">
        <v>0</v>
      </c>
      <c r="K431">
        <v>0</v>
      </c>
      <c r="M431" t="str">
        <f>IFERROR(CHAR(HEX2DEC(Table2[[#This Row],[D1]])),"…")</f>
        <v>…</v>
      </c>
      <c r="N431" t="str">
        <f>IFERROR(CHAR(HEX2DEC(Table1[[#This Row],[D2]])),"…")</f>
        <v>…</v>
      </c>
      <c r="O431" t="str">
        <f>IFERROR(CHAR(HEX2DEC(Table1[[#This Row],[D3]])),"…")</f>
        <v>…</v>
      </c>
      <c r="P431" t="str">
        <f>IFERROR(CHAR(HEX2DEC(Table1[[#This Row],[D4]])),"…")</f>
        <v>…</v>
      </c>
      <c r="Q431" t="str">
        <f>IFERROR(CHAR(HEX2DEC(Table1[[#This Row],[D5]])),"…")</f>
        <v>…</v>
      </c>
      <c r="R431" t="str">
        <f>IFERROR(CHAR(HEX2DEC(Table1[[#This Row],[D6]])),"…")</f>
        <v>…</v>
      </c>
      <c r="S431" t="str">
        <f>IFERROR(CHAR(HEX2DEC(Table1[[#This Row],[D7]])),"…")</f>
        <v>…</v>
      </c>
      <c r="T431" t="str">
        <f>IFERROR(CHAR(HEX2DEC(Table1[[#This Row],[D8]])),"…")</f>
        <v>…</v>
      </c>
    </row>
    <row r="432" spans="1:20" x14ac:dyDescent="0.25">
      <c r="A432">
        <v>12.137</v>
      </c>
      <c r="B432">
        <v>401</v>
      </c>
      <c r="C432">
        <v>8</v>
      </c>
      <c r="D432" t="s">
        <v>28</v>
      </c>
      <c r="E432" t="s">
        <v>23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M432" t="str">
        <f>IFERROR(CHAR(HEX2DEC(Table2[[#This Row],[D1]])),"…")</f>
        <v>š</v>
      </c>
      <c r="N432" t="str">
        <f>IFERROR(CHAR(HEX2DEC(Table1[[#This Row],[D2]])),"…")</f>
        <v>…</v>
      </c>
      <c r="O432" t="str">
        <f>IFERROR(CHAR(HEX2DEC(Table1[[#This Row],[D3]])),"…")</f>
        <v>…</v>
      </c>
      <c r="P432" t="str">
        <f>IFERROR(CHAR(HEX2DEC(Table1[[#This Row],[D4]])),"…")</f>
        <v>…</v>
      </c>
      <c r="Q432" t="str">
        <f>IFERROR(CHAR(HEX2DEC(Table1[[#This Row],[D5]])),"…")</f>
        <v>…</v>
      </c>
      <c r="R432" t="str">
        <f>IFERROR(CHAR(HEX2DEC(Table1[[#This Row],[D6]])),"…")</f>
        <v>…</v>
      </c>
      <c r="S432" t="str">
        <f>IFERROR(CHAR(HEX2DEC(Table1[[#This Row],[D7]])),"…")</f>
        <v>…</v>
      </c>
      <c r="T432" t="str">
        <f>IFERROR(CHAR(HEX2DEC(Table1[[#This Row],[D8]])),"…")</f>
        <v>…</v>
      </c>
    </row>
    <row r="433" spans="1:20" x14ac:dyDescent="0.25">
      <c r="A433">
        <v>12.191000000000001</v>
      </c>
      <c r="B433">
        <v>400</v>
      </c>
      <c r="C433">
        <v>8</v>
      </c>
      <c r="D433">
        <v>0</v>
      </c>
      <c r="E433">
        <v>0</v>
      </c>
      <c r="F433">
        <v>0</v>
      </c>
      <c r="G433">
        <v>10</v>
      </c>
      <c r="H433">
        <v>39</v>
      </c>
      <c r="I433">
        <v>0</v>
      </c>
      <c r="J433">
        <v>0</v>
      </c>
      <c r="K433">
        <v>0</v>
      </c>
      <c r="M433" t="str">
        <f>IFERROR(CHAR(HEX2DEC(Table2[[#This Row],[D1]])),"…")</f>
        <v>…</v>
      </c>
      <c r="N433" t="str">
        <f>IFERROR(CHAR(HEX2DEC(Table1[[#This Row],[D2]])),"…")</f>
        <v>…</v>
      </c>
      <c r="O433" t="str">
        <f>IFERROR(CHAR(HEX2DEC(Table1[[#This Row],[D3]])),"…")</f>
        <v>…</v>
      </c>
      <c r="P433" t="str">
        <f>IFERROR(CHAR(HEX2DEC(Table1[[#This Row],[D4]])),"…")</f>
        <v>…</v>
      </c>
      <c r="Q433" t="str">
        <f>IFERROR(CHAR(HEX2DEC(Table1[[#This Row],[D5]])),"…")</f>
        <v>…</v>
      </c>
      <c r="R433" t="str">
        <f>IFERROR(CHAR(HEX2DEC(Table1[[#This Row],[D6]])),"…")</f>
        <v>…</v>
      </c>
      <c r="S433" t="str">
        <f>IFERROR(CHAR(HEX2DEC(Table1[[#This Row],[D7]])),"…")</f>
        <v>…</v>
      </c>
      <c r="T433" t="str">
        <f>IFERROR(CHAR(HEX2DEC(Table1[[#This Row],[D8]])),"…")</f>
        <v>…</v>
      </c>
    </row>
    <row r="434" spans="1:20" x14ac:dyDescent="0.25">
      <c r="A434">
        <v>12.243</v>
      </c>
      <c r="B434">
        <v>401</v>
      </c>
      <c r="C434">
        <v>8</v>
      </c>
      <c r="D434" t="s">
        <v>28</v>
      </c>
      <c r="E434" t="s">
        <v>23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M434" t="str">
        <f>IFERROR(CHAR(HEX2DEC(Table2[[#This Row],[D1]])),"…")</f>
        <v>š</v>
      </c>
      <c r="N434" t="str">
        <f>IFERROR(CHAR(HEX2DEC(Table1[[#This Row],[D2]])),"…")</f>
        <v>…</v>
      </c>
      <c r="O434" t="str">
        <f>IFERROR(CHAR(HEX2DEC(Table1[[#This Row],[D3]])),"…")</f>
        <v>…</v>
      </c>
      <c r="P434" t="str">
        <f>IFERROR(CHAR(HEX2DEC(Table1[[#This Row],[D4]])),"…")</f>
        <v>…</v>
      </c>
      <c r="Q434" t="str">
        <f>IFERROR(CHAR(HEX2DEC(Table1[[#This Row],[D5]])),"…")</f>
        <v>…</v>
      </c>
      <c r="R434" t="str">
        <f>IFERROR(CHAR(HEX2DEC(Table1[[#This Row],[D6]])),"…")</f>
        <v>…</v>
      </c>
      <c r="S434" t="str">
        <f>IFERROR(CHAR(HEX2DEC(Table1[[#This Row],[D7]])),"…")</f>
        <v>…</v>
      </c>
      <c r="T434" t="str">
        <f>IFERROR(CHAR(HEX2DEC(Table1[[#This Row],[D8]])),"…")</f>
        <v>…</v>
      </c>
    </row>
    <row r="435" spans="1:20" x14ac:dyDescent="0.25">
      <c r="A435">
        <v>12.295999999999999</v>
      </c>
      <c r="B435">
        <v>400</v>
      </c>
      <c r="C435">
        <v>8</v>
      </c>
      <c r="D435">
        <v>0</v>
      </c>
      <c r="E435">
        <v>0</v>
      </c>
      <c r="F435">
        <v>0</v>
      </c>
      <c r="G435">
        <v>10</v>
      </c>
      <c r="H435">
        <v>39</v>
      </c>
      <c r="I435">
        <v>0</v>
      </c>
      <c r="J435">
        <v>0</v>
      </c>
      <c r="K435">
        <v>0</v>
      </c>
      <c r="M435" t="str">
        <f>IFERROR(CHAR(HEX2DEC(Table2[[#This Row],[D1]])),"…")</f>
        <v>…</v>
      </c>
      <c r="N435" t="str">
        <f>IFERROR(CHAR(HEX2DEC(Table1[[#This Row],[D2]])),"…")</f>
        <v>…</v>
      </c>
      <c r="O435" t="str">
        <f>IFERROR(CHAR(HEX2DEC(Table1[[#This Row],[D3]])),"…")</f>
        <v>…</v>
      </c>
      <c r="P435" t="str">
        <f>IFERROR(CHAR(HEX2DEC(Table1[[#This Row],[D4]])),"…")</f>
        <v>…</v>
      </c>
      <c r="Q435" t="str">
        <f>IFERROR(CHAR(HEX2DEC(Table1[[#This Row],[D5]])),"…")</f>
        <v>…</v>
      </c>
      <c r="R435" t="str">
        <f>IFERROR(CHAR(HEX2DEC(Table1[[#This Row],[D6]])),"…")</f>
        <v>…</v>
      </c>
      <c r="S435" t="str">
        <f>IFERROR(CHAR(HEX2DEC(Table1[[#This Row],[D7]])),"…")</f>
        <v>…</v>
      </c>
      <c r="T435" t="str">
        <f>IFERROR(CHAR(HEX2DEC(Table1[[#This Row],[D8]])),"…")</f>
        <v>…</v>
      </c>
    </row>
    <row r="436" spans="1:20" x14ac:dyDescent="0.25">
      <c r="A436">
        <v>12.349</v>
      </c>
      <c r="B436">
        <v>401</v>
      </c>
      <c r="C436">
        <v>8</v>
      </c>
      <c r="D436" t="s">
        <v>28</v>
      </c>
      <c r="E436" t="s">
        <v>23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M436" t="str">
        <f>IFERROR(CHAR(HEX2DEC(Table2[[#This Row],[D1]])),"…")</f>
        <v>š</v>
      </c>
      <c r="N436" t="str">
        <f>IFERROR(CHAR(HEX2DEC(Table1[[#This Row],[D2]])),"…")</f>
        <v>…</v>
      </c>
      <c r="O436" t="str">
        <f>IFERROR(CHAR(HEX2DEC(Table1[[#This Row],[D3]])),"…")</f>
        <v>…</v>
      </c>
      <c r="P436" t="str">
        <f>IFERROR(CHAR(HEX2DEC(Table1[[#This Row],[D4]])),"…")</f>
        <v>…</v>
      </c>
      <c r="Q436" t="str">
        <f>IFERROR(CHAR(HEX2DEC(Table1[[#This Row],[D5]])),"…")</f>
        <v>…</v>
      </c>
      <c r="R436" t="str">
        <f>IFERROR(CHAR(HEX2DEC(Table1[[#This Row],[D6]])),"…")</f>
        <v>…</v>
      </c>
      <c r="S436" t="str">
        <f>IFERROR(CHAR(HEX2DEC(Table1[[#This Row],[D7]])),"…")</f>
        <v>…</v>
      </c>
      <c r="T436" t="str">
        <f>IFERROR(CHAR(HEX2DEC(Table1[[#This Row],[D8]])),"…")</f>
        <v>…</v>
      </c>
    </row>
    <row r="437" spans="1:20" x14ac:dyDescent="0.25">
      <c r="A437">
        <v>12.403</v>
      </c>
      <c r="B437">
        <v>400</v>
      </c>
      <c r="C437">
        <v>8</v>
      </c>
      <c r="D437">
        <v>0</v>
      </c>
      <c r="E437">
        <v>0</v>
      </c>
      <c r="F437">
        <v>0</v>
      </c>
      <c r="G437">
        <v>10</v>
      </c>
      <c r="H437">
        <v>39</v>
      </c>
      <c r="I437">
        <v>0</v>
      </c>
      <c r="J437">
        <v>0</v>
      </c>
      <c r="K437">
        <v>0</v>
      </c>
      <c r="M437" t="str">
        <f>IFERROR(CHAR(HEX2DEC(Table2[[#This Row],[D1]])),"…")</f>
        <v>…</v>
      </c>
      <c r="N437" t="str">
        <f>IFERROR(CHAR(HEX2DEC(Table1[[#This Row],[D2]])),"…")</f>
        <v>…</v>
      </c>
      <c r="O437" t="str">
        <f>IFERROR(CHAR(HEX2DEC(Table1[[#This Row],[D3]])),"…")</f>
        <v>…</v>
      </c>
      <c r="P437" t="str">
        <f>IFERROR(CHAR(HEX2DEC(Table1[[#This Row],[D4]])),"…")</f>
        <v>…</v>
      </c>
      <c r="Q437" t="str">
        <f>IFERROR(CHAR(HEX2DEC(Table1[[#This Row],[D5]])),"…")</f>
        <v>…</v>
      </c>
      <c r="R437" t="str">
        <f>IFERROR(CHAR(HEX2DEC(Table1[[#This Row],[D6]])),"…")</f>
        <v>…</v>
      </c>
      <c r="S437" t="str">
        <f>IFERROR(CHAR(HEX2DEC(Table1[[#This Row],[D7]])),"…")</f>
        <v>…</v>
      </c>
      <c r="T437" t="str">
        <f>IFERROR(CHAR(HEX2DEC(Table1[[#This Row],[D8]])),"…")</f>
        <v>…</v>
      </c>
    </row>
    <row r="438" spans="1:20" x14ac:dyDescent="0.25">
      <c r="A438">
        <v>12.456</v>
      </c>
      <c r="B438">
        <v>401</v>
      </c>
      <c r="C438">
        <v>8</v>
      </c>
      <c r="D438" t="s">
        <v>28</v>
      </c>
      <c r="E438" t="s">
        <v>23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M438" t="str">
        <f>IFERROR(CHAR(HEX2DEC(Table2[[#This Row],[D1]])),"…")</f>
        <v>š</v>
      </c>
      <c r="N438" t="str">
        <f>IFERROR(CHAR(HEX2DEC(Table1[[#This Row],[D2]])),"…")</f>
        <v>…</v>
      </c>
      <c r="O438" t="str">
        <f>IFERROR(CHAR(HEX2DEC(Table1[[#This Row],[D3]])),"…")</f>
        <v>…</v>
      </c>
      <c r="P438" t="str">
        <f>IFERROR(CHAR(HEX2DEC(Table1[[#This Row],[D4]])),"…")</f>
        <v>…</v>
      </c>
      <c r="Q438" t="str">
        <f>IFERROR(CHAR(HEX2DEC(Table1[[#This Row],[D5]])),"…")</f>
        <v>…</v>
      </c>
      <c r="R438" t="str">
        <f>IFERROR(CHAR(HEX2DEC(Table1[[#This Row],[D6]])),"…")</f>
        <v>…</v>
      </c>
      <c r="S438" t="str">
        <f>IFERROR(CHAR(HEX2DEC(Table1[[#This Row],[D7]])),"…")</f>
        <v>…</v>
      </c>
      <c r="T438" t="str">
        <f>IFERROR(CHAR(HEX2DEC(Table1[[#This Row],[D8]])),"…")</f>
        <v>…</v>
      </c>
    </row>
    <row r="439" spans="1:20" x14ac:dyDescent="0.25">
      <c r="A439">
        <v>12.509</v>
      </c>
      <c r="B439">
        <v>400</v>
      </c>
      <c r="C439">
        <v>8</v>
      </c>
      <c r="D439">
        <v>0</v>
      </c>
      <c r="E439">
        <v>0</v>
      </c>
      <c r="F439">
        <v>0</v>
      </c>
      <c r="G439">
        <v>10</v>
      </c>
      <c r="H439">
        <v>39</v>
      </c>
      <c r="I439">
        <v>0</v>
      </c>
      <c r="J439">
        <v>0</v>
      </c>
      <c r="K439">
        <v>0</v>
      </c>
      <c r="M439" t="str">
        <f>IFERROR(CHAR(HEX2DEC(Table2[[#This Row],[D1]])),"…")</f>
        <v>…</v>
      </c>
      <c r="N439" t="str">
        <f>IFERROR(CHAR(HEX2DEC(Table1[[#This Row],[D2]])),"…")</f>
        <v>…</v>
      </c>
      <c r="O439" t="str">
        <f>IFERROR(CHAR(HEX2DEC(Table1[[#This Row],[D3]])),"…")</f>
        <v>…</v>
      </c>
      <c r="P439" t="str">
        <f>IFERROR(CHAR(HEX2DEC(Table1[[#This Row],[D4]])),"…")</f>
        <v>…</v>
      </c>
      <c r="Q439" t="str">
        <f>IFERROR(CHAR(HEX2DEC(Table1[[#This Row],[D5]])),"…")</f>
        <v>…</v>
      </c>
      <c r="R439" t="str">
        <f>IFERROR(CHAR(HEX2DEC(Table1[[#This Row],[D6]])),"…")</f>
        <v>…</v>
      </c>
      <c r="S439" t="str">
        <f>IFERROR(CHAR(HEX2DEC(Table1[[#This Row],[D7]])),"…")</f>
        <v>…</v>
      </c>
      <c r="T439" t="str">
        <f>IFERROR(CHAR(HEX2DEC(Table1[[#This Row],[D8]])),"…")</f>
        <v>…</v>
      </c>
    </row>
    <row r="440" spans="1:20" x14ac:dyDescent="0.25">
      <c r="A440">
        <v>12.561999999999999</v>
      </c>
      <c r="B440">
        <v>401</v>
      </c>
      <c r="C440">
        <v>8</v>
      </c>
      <c r="D440" t="s">
        <v>28</v>
      </c>
      <c r="E440" t="s">
        <v>23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M440" t="str">
        <f>IFERROR(CHAR(HEX2DEC(Table2[[#This Row],[D1]])),"…")</f>
        <v>š</v>
      </c>
      <c r="N440" t="str">
        <f>IFERROR(CHAR(HEX2DEC(Table1[[#This Row],[D2]])),"…")</f>
        <v>…</v>
      </c>
      <c r="O440" t="str">
        <f>IFERROR(CHAR(HEX2DEC(Table1[[#This Row],[D3]])),"…")</f>
        <v>…</v>
      </c>
      <c r="P440" t="str">
        <f>IFERROR(CHAR(HEX2DEC(Table1[[#This Row],[D4]])),"…")</f>
        <v>…</v>
      </c>
      <c r="Q440" t="str">
        <f>IFERROR(CHAR(HEX2DEC(Table1[[#This Row],[D5]])),"…")</f>
        <v>…</v>
      </c>
      <c r="R440" t="str">
        <f>IFERROR(CHAR(HEX2DEC(Table1[[#This Row],[D6]])),"…")</f>
        <v>…</v>
      </c>
      <c r="S440" t="str">
        <f>IFERROR(CHAR(HEX2DEC(Table1[[#This Row],[D7]])),"…")</f>
        <v>…</v>
      </c>
      <c r="T440" t="str">
        <f>IFERROR(CHAR(HEX2DEC(Table1[[#This Row],[D8]])),"…")</f>
        <v>…</v>
      </c>
    </row>
    <row r="441" spans="1:20" x14ac:dyDescent="0.25">
      <c r="A441">
        <v>12.564</v>
      </c>
      <c r="B441">
        <v>466</v>
      </c>
      <c r="C441">
        <v>8</v>
      </c>
      <c r="D441">
        <v>30</v>
      </c>
      <c r="E441">
        <v>32</v>
      </c>
      <c r="F441">
        <v>30</v>
      </c>
      <c r="G441">
        <v>35</v>
      </c>
      <c r="H441">
        <v>56</v>
      </c>
      <c r="I441">
        <v>35</v>
      </c>
      <c r="J441">
        <v>30</v>
      </c>
      <c r="K441">
        <v>31</v>
      </c>
      <c r="M441" t="str">
        <f>IFERROR(CHAR(HEX2DEC(Table2[[#This Row],[D1]])),"…")</f>
        <v>0</v>
      </c>
      <c r="N441" t="str">
        <f>IFERROR(CHAR(HEX2DEC(Table1[[#This Row],[D2]])),"…")</f>
        <v>…</v>
      </c>
      <c r="O441" t="str">
        <f>IFERROR(CHAR(HEX2DEC(Table1[[#This Row],[D3]])),"…")</f>
        <v>…</v>
      </c>
      <c r="P441" t="str">
        <f>IFERROR(CHAR(HEX2DEC(Table1[[#This Row],[D4]])),"…")</f>
        <v>…</v>
      </c>
      <c r="Q441" t="str">
        <f>IFERROR(CHAR(HEX2DEC(Table1[[#This Row],[D5]])),"…")</f>
        <v>…</v>
      </c>
      <c r="R441" t="str">
        <f>IFERROR(CHAR(HEX2DEC(Table1[[#This Row],[D6]])),"…")</f>
        <v>…</v>
      </c>
      <c r="S441" t="str">
        <f>IFERROR(CHAR(HEX2DEC(Table1[[#This Row],[D7]])),"…")</f>
        <v>…</v>
      </c>
      <c r="T441" t="str">
        <f>IFERROR(CHAR(HEX2DEC(Table1[[#This Row],[D8]])),"…")</f>
        <v>…</v>
      </c>
    </row>
    <row r="442" spans="1:20" x14ac:dyDescent="0.25">
      <c r="A442">
        <v>12.568</v>
      </c>
      <c r="B442">
        <v>410</v>
      </c>
      <c r="C442">
        <v>8</v>
      </c>
      <c r="D442">
        <v>53</v>
      </c>
      <c r="E442">
        <v>37</v>
      </c>
      <c r="F442">
        <v>33</v>
      </c>
      <c r="G442" t="s">
        <v>8</v>
      </c>
      <c r="H442">
        <v>32</v>
      </c>
      <c r="I442">
        <v>32</v>
      </c>
      <c r="J442">
        <v>30</v>
      </c>
      <c r="K442">
        <v>33</v>
      </c>
      <c r="M442" t="str">
        <f>IFERROR(CHAR(HEX2DEC(Table2[[#This Row],[D1]])),"…")</f>
        <v>S</v>
      </c>
      <c r="N442" t="str">
        <f>IFERROR(CHAR(HEX2DEC(Table1[[#This Row],[D2]])),"…")</f>
        <v>…</v>
      </c>
      <c r="O442" t="str">
        <f>IFERROR(CHAR(HEX2DEC(Table1[[#This Row],[D3]])),"…")</f>
        <v>…</v>
      </c>
      <c r="P442" t="str">
        <f>IFERROR(CHAR(HEX2DEC(Table1[[#This Row],[D4]])),"…")</f>
        <v>…</v>
      </c>
      <c r="Q442" t="str">
        <f>IFERROR(CHAR(HEX2DEC(Table1[[#This Row],[D5]])),"…")</f>
        <v>…</v>
      </c>
      <c r="R442" t="str">
        <f>IFERROR(CHAR(HEX2DEC(Table1[[#This Row],[D6]])),"…")</f>
        <v>…</v>
      </c>
      <c r="S442" t="str">
        <f>IFERROR(CHAR(HEX2DEC(Table1[[#This Row],[D7]])),"…")</f>
        <v>…</v>
      </c>
      <c r="T442" t="str">
        <f>IFERROR(CHAR(HEX2DEC(Table1[[#This Row],[D8]])),"…")</f>
        <v>…</v>
      </c>
    </row>
    <row r="443" spans="1:20" x14ac:dyDescent="0.25">
      <c r="A443">
        <v>12.57</v>
      </c>
      <c r="B443">
        <v>411</v>
      </c>
      <c r="C443">
        <v>8</v>
      </c>
      <c r="D443">
        <v>30</v>
      </c>
      <c r="E443">
        <v>34</v>
      </c>
      <c r="F443">
        <v>30</v>
      </c>
      <c r="G443">
        <v>31</v>
      </c>
      <c r="H443">
        <v>32</v>
      </c>
      <c r="I443">
        <v>39</v>
      </c>
      <c r="J443">
        <v>52</v>
      </c>
      <c r="K443">
        <v>53</v>
      </c>
      <c r="M443" t="str">
        <f>IFERROR(CHAR(HEX2DEC(Table2[[#This Row],[D1]])),"…")</f>
        <v>0</v>
      </c>
      <c r="N443" t="str">
        <f>IFERROR(CHAR(HEX2DEC(Table1[[#This Row],[D2]])),"…")</f>
        <v>…</v>
      </c>
      <c r="O443" t="str">
        <f>IFERROR(CHAR(HEX2DEC(Table1[[#This Row],[D3]])),"…")</f>
        <v>…</v>
      </c>
      <c r="P443" t="str">
        <f>IFERROR(CHAR(HEX2DEC(Table1[[#This Row],[D4]])),"…")</f>
        <v>…</v>
      </c>
      <c r="Q443" t="str">
        <f>IFERROR(CHAR(HEX2DEC(Table1[[#This Row],[D5]])),"…")</f>
        <v>…</v>
      </c>
      <c r="R443" t="str">
        <f>IFERROR(CHAR(HEX2DEC(Table1[[#This Row],[D6]])),"…")</f>
        <v>…</v>
      </c>
      <c r="S443" t="str">
        <f>IFERROR(CHAR(HEX2DEC(Table1[[#This Row],[D7]])),"…")</f>
        <v>…</v>
      </c>
      <c r="T443" t="str">
        <f>IFERROR(CHAR(HEX2DEC(Table1[[#This Row],[D8]])),"…")</f>
        <v>…</v>
      </c>
    </row>
    <row r="444" spans="1:20" x14ac:dyDescent="0.25">
      <c r="A444">
        <v>12.573</v>
      </c>
      <c r="B444">
        <v>412</v>
      </c>
      <c r="C444">
        <v>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M444" t="str">
        <f>IFERROR(CHAR(HEX2DEC(Table2[[#This Row],[D1]])),"…")</f>
        <v>…</v>
      </c>
      <c r="N444" t="str">
        <f>IFERROR(CHAR(HEX2DEC(Table1[[#This Row],[D2]])),"…")</f>
        <v>…</v>
      </c>
      <c r="O444" t="str">
        <f>IFERROR(CHAR(HEX2DEC(Table1[[#This Row],[D3]])),"…")</f>
        <v>…</v>
      </c>
      <c r="P444" t="str">
        <f>IFERROR(CHAR(HEX2DEC(Table1[[#This Row],[D4]])),"…")</f>
        <v>…</v>
      </c>
      <c r="Q444" t="str">
        <f>IFERROR(CHAR(HEX2DEC(Table1[[#This Row],[D5]])),"…")</f>
        <v>…</v>
      </c>
      <c r="R444" t="str">
        <f>IFERROR(CHAR(HEX2DEC(Table1[[#This Row],[D6]])),"…")</f>
        <v>…</v>
      </c>
      <c r="S444" t="str">
        <f>IFERROR(CHAR(HEX2DEC(Table1[[#This Row],[D7]])),"…")</f>
        <v>…</v>
      </c>
      <c r="T444" t="str">
        <f>IFERROR(CHAR(HEX2DEC(Table1[[#This Row],[D8]])),"…")</f>
        <v>…</v>
      </c>
    </row>
    <row r="445" spans="1:20" x14ac:dyDescent="0.25">
      <c r="A445">
        <v>12.616</v>
      </c>
      <c r="B445">
        <v>400</v>
      </c>
      <c r="C445">
        <v>8</v>
      </c>
      <c r="D445">
        <v>0</v>
      </c>
      <c r="E445">
        <v>0</v>
      </c>
      <c r="F445">
        <v>0</v>
      </c>
      <c r="G445">
        <v>10</v>
      </c>
      <c r="H445">
        <v>39</v>
      </c>
      <c r="I445">
        <v>0</v>
      </c>
      <c r="J445">
        <v>0</v>
      </c>
      <c r="K445">
        <v>0</v>
      </c>
      <c r="M445" t="str">
        <f>IFERROR(CHAR(HEX2DEC(Table2[[#This Row],[D1]])),"…")</f>
        <v>…</v>
      </c>
      <c r="N445" t="str">
        <f>IFERROR(CHAR(HEX2DEC(Table1[[#This Row],[D2]])),"…")</f>
        <v>…</v>
      </c>
      <c r="O445" t="str">
        <f>IFERROR(CHAR(HEX2DEC(Table1[[#This Row],[D3]])),"…")</f>
        <v>…</v>
      </c>
      <c r="P445" t="str">
        <f>IFERROR(CHAR(HEX2DEC(Table1[[#This Row],[D4]])),"…")</f>
        <v>…</v>
      </c>
      <c r="Q445" t="str">
        <f>IFERROR(CHAR(HEX2DEC(Table1[[#This Row],[D5]])),"…")</f>
        <v>…</v>
      </c>
      <c r="R445" t="str">
        <f>IFERROR(CHAR(HEX2DEC(Table1[[#This Row],[D6]])),"…")</f>
        <v>…</v>
      </c>
      <c r="S445" t="str">
        <f>IFERROR(CHAR(HEX2DEC(Table1[[#This Row],[D7]])),"…")</f>
        <v>…</v>
      </c>
      <c r="T445" t="str">
        <f>IFERROR(CHAR(HEX2DEC(Table1[[#This Row],[D8]])),"…")</f>
        <v>…</v>
      </c>
    </row>
    <row r="446" spans="1:20" x14ac:dyDescent="0.25">
      <c r="A446">
        <v>12.667999999999999</v>
      </c>
      <c r="B446">
        <v>401</v>
      </c>
      <c r="C446">
        <v>8</v>
      </c>
      <c r="D446" t="s">
        <v>28</v>
      </c>
      <c r="E446" t="s">
        <v>23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M446" t="str">
        <f>IFERROR(CHAR(HEX2DEC(Table2[[#This Row],[D1]])),"…")</f>
        <v>š</v>
      </c>
      <c r="N446" t="str">
        <f>IFERROR(CHAR(HEX2DEC(Table1[[#This Row],[D2]])),"…")</f>
        <v>…</v>
      </c>
      <c r="O446" t="str">
        <f>IFERROR(CHAR(HEX2DEC(Table1[[#This Row],[D3]])),"…")</f>
        <v>…</v>
      </c>
      <c r="P446" t="str">
        <f>IFERROR(CHAR(HEX2DEC(Table1[[#This Row],[D4]])),"…")</f>
        <v>…</v>
      </c>
      <c r="Q446" t="str">
        <f>IFERROR(CHAR(HEX2DEC(Table1[[#This Row],[D5]])),"…")</f>
        <v>…</v>
      </c>
      <c r="R446" t="str">
        <f>IFERROR(CHAR(HEX2DEC(Table1[[#This Row],[D6]])),"…")</f>
        <v>…</v>
      </c>
      <c r="S446" t="str">
        <f>IFERROR(CHAR(HEX2DEC(Table1[[#This Row],[D7]])),"…")</f>
        <v>…</v>
      </c>
      <c r="T446" t="str">
        <f>IFERROR(CHAR(HEX2DEC(Table1[[#This Row],[D8]])),"…")</f>
        <v>…</v>
      </c>
    </row>
    <row r="447" spans="1:20" x14ac:dyDescent="0.25">
      <c r="A447">
        <v>12.721</v>
      </c>
      <c r="B447">
        <v>400</v>
      </c>
      <c r="C447">
        <v>8</v>
      </c>
      <c r="D447">
        <v>0</v>
      </c>
      <c r="E447">
        <v>0</v>
      </c>
      <c r="F447">
        <v>0</v>
      </c>
      <c r="G447">
        <v>10</v>
      </c>
      <c r="H447">
        <v>39</v>
      </c>
      <c r="I447">
        <v>0</v>
      </c>
      <c r="J447">
        <v>0</v>
      </c>
      <c r="K447">
        <v>0</v>
      </c>
      <c r="M447" t="str">
        <f>IFERROR(CHAR(HEX2DEC(Table2[[#This Row],[D1]])),"…")</f>
        <v>…</v>
      </c>
      <c r="N447" t="str">
        <f>IFERROR(CHAR(HEX2DEC(Table1[[#This Row],[D2]])),"…")</f>
        <v>…</v>
      </c>
      <c r="O447" t="str">
        <f>IFERROR(CHAR(HEX2DEC(Table1[[#This Row],[D3]])),"…")</f>
        <v>…</v>
      </c>
      <c r="P447" t="str">
        <f>IFERROR(CHAR(HEX2DEC(Table1[[#This Row],[D4]])),"…")</f>
        <v>…</v>
      </c>
      <c r="Q447" t="str">
        <f>IFERROR(CHAR(HEX2DEC(Table1[[#This Row],[D5]])),"…")</f>
        <v>…</v>
      </c>
      <c r="R447" t="str">
        <f>IFERROR(CHAR(HEX2DEC(Table1[[#This Row],[D6]])),"…")</f>
        <v>…</v>
      </c>
      <c r="S447" t="str">
        <f>IFERROR(CHAR(HEX2DEC(Table1[[#This Row],[D7]])),"…")</f>
        <v>…</v>
      </c>
      <c r="T447" t="str">
        <f>IFERROR(CHAR(HEX2DEC(Table1[[#This Row],[D8]])),"…")</f>
        <v>…</v>
      </c>
    </row>
    <row r="448" spans="1:20" x14ac:dyDescent="0.25">
      <c r="A448">
        <v>12.773999999999999</v>
      </c>
      <c r="B448">
        <v>401</v>
      </c>
      <c r="C448">
        <v>8</v>
      </c>
      <c r="D448" t="s">
        <v>28</v>
      </c>
      <c r="E448" t="s">
        <v>23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M448" t="str">
        <f>IFERROR(CHAR(HEX2DEC(Table2[[#This Row],[D1]])),"…")</f>
        <v>š</v>
      </c>
      <c r="N448" t="str">
        <f>IFERROR(CHAR(HEX2DEC(Table1[[#This Row],[D2]])),"…")</f>
        <v>…</v>
      </c>
      <c r="O448" t="str">
        <f>IFERROR(CHAR(HEX2DEC(Table1[[#This Row],[D3]])),"…")</f>
        <v>…</v>
      </c>
      <c r="P448" t="str">
        <f>IFERROR(CHAR(HEX2DEC(Table1[[#This Row],[D4]])),"…")</f>
        <v>…</v>
      </c>
      <c r="Q448" t="str">
        <f>IFERROR(CHAR(HEX2DEC(Table1[[#This Row],[D5]])),"…")</f>
        <v>…</v>
      </c>
      <c r="R448" t="str">
        <f>IFERROR(CHAR(HEX2DEC(Table1[[#This Row],[D6]])),"…")</f>
        <v>…</v>
      </c>
      <c r="S448" t="str">
        <f>IFERROR(CHAR(HEX2DEC(Table1[[#This Row],[D7]])),"…")</f>
        <v>…</v>
      </c>
      <c r="T448" t="str">
        <f>IFERROR(CHAR(HEX2DEC(Table1[[#This Row],[D8]])),"…")</f>
        <v>…</v>
      </c>
    </row>
    <row r="449" spans="1:20" x14ac:dyDescent="0.25">
      <c r="A449">
        <v>12.827999999999999</v>
      </c>
      <c r="B449">
        <v>400</v>
      </c>
      <c r="C449">
        <v>8</v>
      </c>
      <c r="D449">
        <v>0</v>
      </c>
      <c r="E449">
        <v>0</v>
      </c>
      <c r="F449">
        <v>0</v>
      </c>
      <c r="G449">
        <v>10</v>
      </c>
      <c r="H449">
        <v>39</v>
      </c>
      <c r="I449">
        <v>0</v>
      </c>
      <c r="J449">
        <v>0</v>
      </c>
      <c r="K449">
        <v>0</v>
      </c>
      <c r="M449" t="str">
        <f>IFERROR(CHAR(HEX2DEC(Table2[[#This Row],[D1]])),"…")</f>
        <v>…</v>
      </c>
      <c r="N449" t="str">
        <f>IFERROR(CHAR(HEX2DEC(Table1[[#This Row],[D2]])),"…")</f>
        <v>…</v>
      </c>
      <c r="O449" t="str">
        <f>IFERROR(CHAR(HEX2DEC(Table1[[#This Row],[D3]])),"…")</f>
        <v>…</v>
      </c>
      <c r="P449" t="str">
        <f>IFERROR(CHAR(HEX2DEC(Table1[[#This Row],[D4]])),"…")</f>
        <v>…</v>
      </c>
      <c r="Q449" t="str">
        <f>IFERROR(CHAR(HEX2DEC(Table1[[#This Row],[D5]])),"…")</f>
        <v>…</v>
      </c>
      <c r="R449" t="str">
        <f>IFERROR(CHAR(HEX2DEC(Table1[[#This Row],[D6]])),"…")</f>
        <v>…</v>
      </c>
      <c r="S449" t="str">
        <f>IFERROR(CHAR(HEX2DEC(Table1[[#This Row],[D7]])),"…")</f>
        <v>…</v>
      </c>
      <c r="T449" t="str">
        <f>IFERROR(CHAR(HEX2DEC(Table1[[#This Row],[D8]])),"…")</f>
        <v>…</v>
      </c>
    </row>
    <row r="450" spans="1:20" x14ac:dyDescent="0.25">
      <c r="A450">
        <v>12.881</v>
      </c>
      <c r="B450">
        <v>401</v>
      </c>
      <c r="C450">
        <v>8</v>
      </c>
      <c r="D450" t="s">
        <v>28</v>
      </c>
      <c r="E450" t="s">
        <v>23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M450" t="str">
        <f>IFERROR(CHAR(HEX2DEC(Table2[[#This Row],[D1]])),"…")</f>
        <v>š</v>
      </c>
      <c r="N450" t="str">
        <f>IFERROR(CHAR(HEX2DEC(Table1[[#This Row],[D2]])),"…")</f>
        <v>…</v>
      </c>
      <c r="O450" t="str">
        <f>IFERROR(CHAR(HEX2DEC(Table1[[#This Row],[D3]])),"…")</f>
        <v>…</v>
      </c>
      <c r="P450" t="str">
        <f>IFERROR(CHAR(HEX2DEC(Table1[[#This Row],[D4]])),"…")</f>
        <v>…</v>
      </c>
      <c r="Q450" t="str">
        <f>IFERROR(CHAR(HEX2DEC(Table1[[#This Row],[D5]])),"…")</f>
        <v>…</v>
      </c>
      <c r="R450" t="str">
        <f>IFERROR(CHAR(HEX2DEC(Table1[[#This Row],[D6]])),"…")</f>
        <v>…</v>
      </c>
      <c r="S450" t="str">
        <f>IFERROR(CHAR(HEX2DEC(Table1[[#This Row],[D7]])),"…")</f>
        <v>…</v>
      </c>
      <c r="T450" t="str">
        <f>IFERROR(CHAR(HEX2DEC(Table1[[#This Row],[D8]])),"…")</f>
        <v>…</v>
      </c>
    </row>
    <row r="451" spans="1:20" x14ac:dyDescent="0.25">
      <c r="A451">
        <v>12.933999999999999</v>
      </c>
      <c r="B451">
        <v>400</v>
      </c>
      <c r="C451">
        <v>8</v>
      </c>
      <c r="D451">
        <v>0</v>
      </c>
      <c r="E451">
        <v>0</v>
      </c>
      <c r="F451">
        <v>0</v>
      </c>
      <c r="G451">
        <v>10</v>
      </c>
      <c r="H451">
        <v>39</v>
      </c>
      <c r="I451">
        <v>0</v>
      </c>
      <c r="J451">
        <v>0</v>
      </c>
      <c r="K451">
        <v>0</v>
      </c>
      <c r="M451" t="str">
        <f>IFERROR(CHAR(HEX2DEC(Table2[[#This Row],[D1]])),"…")</f>
        <v>…</v>
      </c>
      <c r="N451" t="str">
        <f>IFERROR(CHAR(HEX2DEC(Table1[[#This Row],[D2]])),"…")</f>
        <v>…</v>
      </c>
      <c r="O451" t="str">
        <f>IFERROR(CHAR(HEX2DEC(Table1[[#This Row],[D3]])),"…")</f>
        <v>…</v>
      </c>
      <c r="P451" t="str">
        <f>IFERROR(CHAR(HEX2DEC(Table1[[#This Row],[D4]])),"…")</f>
        <v>…</v>
      </c>
      <c r="Q451" t="str">
        <f>IFERROR(CHAR(HEX2DEC(Table1[[#This Row],[D5]])),"…")</f>
        <v>…</v>
      </c>
      <c r="R451" t="str">
        <f>IFERROR(CHAR(HEX2DEC(Table1[[#This Row],[D6]])),"…")</f>
        <v>…</v>
      </c>
      <c r="S451" t="str">
        <f>IFERROR(CHAR(HEX2DEC(Table1[[#This Row],[D7]])),"…")</f>
        <v>…</v>
      </c>
      <c r="T451" t="str">
        <f>IFERROR(CHAR(HEX2DEC(Table1[[#This Row],[D8]])),"…")</f>
        <v>…</v>
      </c>
    </row>
    <row r="452" spans="1:20" x14ac:dyDescent="0.25">
      <c r="A452">
        <v>12.986000000000001</v>
      </c>
      <c r="B452">
        <v>401</v>
      </c>
      <c r="C452">
        <v>8</v>
      </c>
      <c r="D452" t="s">
        <v>28</v>
      </c>
      <c r="E452" t="s">
        <v>23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M452" t="str">
        <f>IFERROR(CHAR(HEX2DEC(Table2[[#This Row],[D1]])),"…")</f>
        <v>š</v>
      </c>
      <c r="N452" t="str">
        <f>IFERROR(CHAR(HEX2DEC(Table1[[#This Row],[D2]])),"…")</f>
        <v>…</v>
      </c>
      <c r="O452" t="str">
        <f>IFERROR(CHAR(HEX2DEC(Table1[[#This Row],[D3]])),"…")</f>
        <v>…</v>
      </c>
      <c r="P452" t="str">
        <f>IFERROR(CHAR(HEX2DEC(Table1[[#This Row],[D4]])),"…")</f>
        <v>…</v>
      </c>
      <c r="Q452" t="str">
        <f>IFERROR(CHAR(HEX2DEC(Table1[[#This Row],[D5]])),"…")</f>
        <v>…</v>
      </c>
      <c r="R452" t="str">
        <f>IFERROR(CHAR(HEX2DEC(Table1[[#This Row],[D6]])),"…")</f>
        <v>…</v>
      </c>
      <c r="S452" t="str">
        <f>IFERROR(CHAR(HEX2DEC(Table1[[#This Row],[D7]])),"…")</f>
        <v>…</v>
      </c>
      <c r="T452" t="str">
        <f>IFERROR(CHAR(HEX2DEC(Table1[[#This Row],[D8]])),"…")</f>
        <v>…</v>
      </c>
    </row>
    <row r="453" spans="1:20" x14ac:dyDescent="0.25">
      <c r="A453">
        <v>13.04</v>
      </c>
      <c r="B453">
        <v>400</v>
      </c>
      <c r="C453">
        <v>8</v>
      </c>
      <c r="D453">
        <v>0</v>
      </c>
      <c r="E453">
        <v>0</v>
      </c>
      <c r="F453">
        <v>0</v>
      </c>
      <c r="G453">
        <v>10</v>
      </c>
      <c r="H453">
        <v>39</v>
      </c>
      <c r="I453">
        <v>0</v>
      </c>
      <c r="J453">
        <v>0</v>
      </c>
      <c r="K453">
        <v>0</v>
      </c>
      <c r="M453" t="str">
        <f>IFERROR(CHAR(HEX2DEC(Table2[[#This Row],[D1]])),"…")</f>
        <v>…</v>
      </c>
      <c r="N453" t="str">
        <f>IFERROR(CHAR(HEX2DEC(Table1[[#This Row],[D2]])),"…")</f>
        <v>…</v>
      </c>
      <c r="O453" t="str">
        <f>IFERROR(CHAR(HEX2DEC(Table1[[#This Row],[D3]])),"…")</f>
        <v>…</v>
      </c>
      <c r="P453" t="str">
        <f>IFERROR(CHAR(HEX2DEC(Table1[[#This Row],[D4]])),"…")</f>
        <v>…</v>
      </c>
      <c r="Q453" t="str">
        <f>IFERROR(CHAR(HEX2DEC(Table1[[#This Row],[D5]])),"…")</f>
        <v>…</v>
      </c>
      <c r="R453" t="str">
        <f>IFERROR(CHAR(HEX2DEC(Table1[[#This Row],[D6]])),"…")</f>
        <v>…</v>
      </c>
      <c r="S453" t="str">
        <f>IFERROR(CHAR(HEX2DEC(Table1[[#This Row],[D7]])),"…")</f>
        <v>…</v>
      </c>
      <c r="T453" t="str">
        <f>IFERROR(CHAR(HEX2DEC(Table1[[#This Row],[D8]])),"…")</f>
        <v>…</v>
      </c>
    </row>
    <row r="454" spans="1:20" x14ac:dyDescent="0.25">
      <c r="A454">
        <v>13.093</v>
      </c>
      <c r="B454">
        <v>401</v>
      </c>
      <c r="C454">
        <v>8</v>
      </c>
      <c r="D454" t="s">
        <v>28</v>
      </c>
      <c r="E454" t="s">
        <v>23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M454" t="str">
        <f>IFERROR(CHAR(HEX2DEC(Table2[[#This Row],[D1]])),"…")</f>
        <v>š</v>
      </c>
      <c r="N454" t="str">
        <f>IFERROR(CHAR(HEX2DEC(Table1[[#This Row],[D2]])),"…")</f>
        <v>…</v>
      </c>
      <c r="O454" t="str">
        <f>IFERROR(CHAR(HEX2DEC(Table1[[#This Row],[D3]])),"…")</f>
        <v>…</v>
      </c>
      <c r="P454" t="str">
        <f>IFERROR(CHAR(HEX2DEC(Table1[[#This Row],[D4]])),"…")</f>
        <v>…</v>
      </c>
      <c r="Q454" t="str">
        <f>IFERROR(CHAR(HEX2DEC(Table1[[#This Row],[D5]])),"…")</f>
        <v>…</v>
      </c>
      <c r="R454" t="str">
        <f>IFERROR(CHAR(HEX2DEC(Table1[[#This Row],[D6]])),"…")</f>
        <v>…</v>
      </c>
      <c r="S454" t="str">
        <f>IFERROR(CHAR(HEX2DEC(Table1[[#This Row],[D7]])),"…")</f>
        <v>…</v>
      </c>
      <c r="T454" t="str">
        <f>IFERROR(CHAR(HEX2DEC(Table1[[#This Row],[D8]])),"…")</f>
        <v>…</v>
      </c>
    </row>
    <row r="455" spans="1:20" x14ac:dyDescent="0.25">
      <c r="A455">
        <v>13.146000000000001</v>
      </c>
      <c r="B455">
        <v>400</v>
      </c>
      <c r="C455">
        <v>8</v>
      </c>
      <c r="D455">
        <v>0</v>
      </c>
      <c r="E455">
        <v>0</v>
      </c>
      <c r="F455">
        <v>0</v>
      </c>
      <c r="G455">
        <v>10</v>
      </c>
      <c r="H455">
        <v>39</v>
      </c>
      <c r="I455">
        <v>0</v>
      </c>
      <c r="J455">
        <v>0</v>
      </c>
      <c r="K455">
        <v>0</v>
      </c>
      <c r="M455" t="str">
        <f>IFERROR(CHAR(HEX2DEC(Table2[[#This Row],[D1]])),"…")</f>
        <v>…</v>
      </c>
      <c r="N455" t="str">
        <f>IFERROR(CHAR(HEX2DEC(Table1[[#This Row],[D2]])),"…")</f>
        <v>…</v>
      </c>
      <c r="O455" t="str">
        <f>IFERROR(CHAR(HEX2DEC(Table1[[#This Row],[D3]])),"…")</f>
        <v>…</v>
      </c>
      <c r="P455" t="str">
        <f>IFERROR(CHAR(HEX2DEC(Table1[[#This Row],[D4]])),"…")</f>
        <v>…</v>
      </c>
      <c r="Q455" t="str">
        <f>IFERROR(CHAR(HEX2DEC(Table1[[#This Row],[D5]])),"…")</f>
        <v>…</v>
      </c>
      <c r="R455" t="str">
        <f>IFERROR(CHAR(HEX2DEC(Table1[[#This Row],[D6]])),"…")</f>
        <v>…</v>
      </c>
      <c r="S455" t="str">
        <f>IFERROR(CHAR(HEX2DEC(Table1[[#This Row],[D7]])),"…")</f>
        <v>…</v>
      </c>
      <c r="T455" t="str">
        <f>IFERROR(CHAR(HEX2DEC(Table1[[#This Row],[D8]])),"…")</f>
        <v>…</v>
      </c>
    </row>
    <row r="456" spans="1:20" x14ac:dyDescent="0.25">
      <c r="A456">
        <v>13.199</v>
      </c>
      <c r="B456">
        <v>401</v>
      </c>
      <c r="C456">
        <v>8</v>
      </c>
      <c r="D456" t="s">
        <v>28</v>
      </c>
      <c r="E456" t="s">
        <v>23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M456" t="str">
        <f>IFERROR(CHAR(HEX2DEC(Table2[[#This Row],[D1]])),"…")</f>
        <v>š</v>
      </c>
      <c r="N456" t="str">
        <f>IFERROR(CHAR(HEX2DEC(Table1[[#This Row],[D2]])),"…")</f>
        <v>…</v>
      </c>
      <c r="O456" t="str">
        <f>IFERROR(CHAR(HEX2DEC(Table1[[#This Row],[D3]])),"…")</f>
        <v>…</v>
      </c>
      <c r="P456" t="str">
        <f>IFERROR(CHAR(HEX2DEC(Table1[[#This Row],[D4]])),"…")</f>
        <v>…</v>
      </c>
      <c r="Q456" t="str">
        <f>IFERROR(CHAR(HEX2DEC(Table1[[#This Row],[D5]])),"…")</f>
        <v>…</v>
      </c>
      <c r="R456" t="str">
        <f>IFERROR(CHAR(HEX2DEC(Table1[[#This Row],[D6]])),"…")</f>
        <v>…</v>
      </c>
      <c r="S456" t="str">
        <f>IFERROR(CHAR(HEX2DEC(Table1[[#This Row],[D7]])),"…")</f>
        <v>…</v>
      </c>
      <c r="T456" t="str">
        <f>IFERROR(CHAR(HEX2DEC(Table1[[#This Row],[D8]])),"…")</f>
        <v>…</v>
      </c>
    </row>
    <row r="457" spans="1:20" x14ac:dyDescent="0.25">
      <c r="A457">
        <v>13.253</v>
      </c>
      <c r="B457">
        <v>400</v>
      </c>
      <c r="C457">
        <v>8</v>
      </c>
      <c r="D457">
        <v>0</v>
      </c>
      <c r="E457">
        <v>0</v>
      </c>
      <c r="F457">
        <v>0</v>
      </c>
      <c r="G457">
        <v>10</v>
      </c>
      <c r="H457">
        <v>39</v>
      </c>
      <c r="I457">
        <v>0</v>
      </c>
      <c r="J457">
        <v>0</v>
      </c>
      <c r="K457">
        <v>0</v>
      </c>
      <c r="M457" t="str">
        <f>IFERROR(CHAR(HEX2DEC(Table2[[#This Row],[D1]])),"…")</f>
        <v>…</v>
      </c>
      <c r="N457" t="str">
        <f>IFERROR(CHAR(HEX2DEC(Table1[[#This Row],[D2]])),"…")</f>
        <v>…</v>
      </c>
      <c r="O457" t="str">
        <f>IFERROR(CHAR(HEX2DEC(Table1[[#This Row],[D3]])),"…")</f>
        <v>…</v>
      </c>
      <c r="P457" t="str">
        <f>IFERROR(CHAR(HEX2DEC(Table1[[#This Row],[D4]])),"…")</f>
        <v>…</v>
      </c>
      <c r="Q457" t="str">
        <f>IFERROR(CHAR(HEX2DEC(Table1[[#This Row],[D5]])),"…")</f>
        <v>…</v>
      </c>
      <c r="R457" t="str">
        <f>IFERROR(CHAR(HEX2DEC(Table1[[#This Row],[D6]])),"…")</f>
        <v>…</v>
      </c>
      <c r="S457" t="str">
        <f>IFERROR(CHAR(HEX2DEC(Table1[[#This Row],[D7]])),"…")</f>
        <v>…</v>
      </c>
      <c r="T457" t="str">
        <f>IFERROR(CHAR(HEX2DEC(Table1[[#This Row],[D8]])),"…")</f>
        <v>…</v>
      </c>
    </row>
    <row r="458" spans="1:20" x14ac:dyDescent="0.25">
      <c r="A458">
        <v>13.305999999999999</v>
      </c>
      <c r="B458">
        <v>401</v>
      </c>
      <c r="C458">
        <v>8</v>
      </c>
      <c r="D458" t="s">
        <v>28</v>
      </c>
      <c r="E458" t="s">
        <v>23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M458" t="str">
        <f>IFERROR(CHAR(HEX2DEC(Table2[[#This Row],[D1]])),"…")</f>
        <v>š</v>
      </c>
      <c r="N458" t="str">
        <f>IFERROR(CHAR(HEX2DEC(Table1[[#This Row],[D2]])),"…")</f>
        <v>…</v>
      </c>
      <c r="O458" t="str">
        <f>IFERROR(CHAR(HEX2DEC(Table1[[#This Row],[D3]])),"…")</f>
        <v>…</v>
      </c>
      <c r="P458" t="str">
        <f>IFERROR(CHAR(HEX2DEC(Table1[[#This Row],[D4]])),"…")</f>
        <v>…</v>
      </c>
      <c r="Q458" t="str">
        <f>IFERROR(CHAR(HEX2DEC(Table1[[#This Row],[D5]])),"…")</f>
        <v>…</v>
      </c>
      <c r="R458" t="str">
        <f>IFERROR(CHAR(HEX2DEC(Table1[[#This Row],[D6]])),"…")</f>
        <v>…</v>
      </c>
      <c r="S458" t="str">
        <f>IFERROR(CHAR(HEX2DEC(Table1[[#This Row],[D7]])),"…")</f>
        <v>…</v>
      </c>
      <c r="T458" t="str">
        <f>IFERROR(CHAR(HEX2DEC(Table1[[#This Row],[D8]])),"…")</f>
        <v>…</v>
      </c>
    </row>
    <row r="459" spans="1:20" x14ac:dyDescent="0.25">
      <c r="A459">
        <v>13.358000000000001</v>
      </c>
      <c r="B459">
        <v>400</v>
      </c>
      <c r="C459">
        <v>8</v>
      </c>
      <c r="D459">
        <v>0</v>
      </c>
      <c r="E459">
        <v>0</v>
      </c>
      <c r="F459">
        <v>0</v>
      </c>
      <c r="G459">
        <v>10</v>
      </c>
      <c r="H459">
        <v>39</v>
      </c>
      <c r="I459">
        <v>0</v>
      </c>
      <c r="J459">
        <v>0</v>
      </c>
      <c r="K459">
        <v>0</v>
      </c>
      <c r="M459" t="str">
        <f>IFERROR(CHAR(HEX2DEC(Table2[[#This Row],[D1]])),"…")</f>
        <v>…</v>
      </c>
      <c r="N459" t="str">
        <f>IFERROR(CHAR(HEX2DEC(Table1[[#This Row],[D2]])),"…")</f>
        <v>…</v>
      </c>
      <c r="O459" t="str">
        <f>IFERROR(CHAR(HEX2DEC(Table1[[#This Row],[D3]])),"…")</f>
        <v>…</v>
      </c>
      <c r="P459" t="str">
        <f>IFERROR(CHAR(HEX2DEC(Table1[[#This Row],[D4]])),"…")</f>
        <v>…</v>
      </c>
      <c r="Q459" t="str">
        <f>IFERROR(CHAR(HEX2DEC(Table1[[#This Row],[D5]])),"…")</f>
        <v>…</v>
      </c>
      <c r="R459" t="str">
        <f>IFERROR(CHAR(HEX2DEC(Table1[[#This Row],[D6]])),"…")</f>
        <v>…</v>
      </c>
      <c r="S459" t="str">
        <f>IFERROR(CHAR(HEX2DEC(Table1[[#This Row],[D7]])),"…")</f>
        <v>…</v>
      </c>
      <c r="T459" t="str">
        <f>IFERROR(CHAR(HEX2DEC(Table1[[#This Row],[D8]])),"…")</f>
        <v>…</v>
      </c>
    </row>
    <row r="460" spans="1:20" x14ac:dyDescent="0.25">
      <c r="A460">
        <v>13.411</v>
      </c>
      <c r="B460">
        <v>401</v>
      </c>
      <c r="C460">
        <v>8</v>
      </c>
      <c r="D460" t="s">
        <v>28</v>
      </c>
      <c r="E460" t="s">
        <v>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M460" t="str">
        <f>IFERROR(CHAR(HEX2DEC(Table2[[#This Row],[D1]])),"…")</f>
        <v>š</v>
      </c>
      <c r="N460" t="str">
        <f>IFERROR(CHAR(HEX2DEC(Table1[[#This Row],[D2]])),"…")</f>
        <v>…</v>
      </c>
      <c r="O460" t="str">
        <f>IFERROR(CHAR(HEX2DEC(Table1[[#This Row],[D3]])),"…")</f>
        <v>…</v>
      </c>
      <c r="P460" t="str">
        <f>IFERROR(CHAR(HEX2DEC(Table1[[#This Row],[D4]])),"…")</f>
        <v>…</v>
      </c>
      <c r="Q460" t="str">
        <f>IFERROR(CHAR(HEX2DEC(Table1[[#This Row],[D5]])),"…")</f>
        <v>…</v>
      </c>
      <c r="R460" t="str">
        <f>IFERROR(CHAR(HEX2DEC(Table1[[#This Row],[D6]])),"…")</f>
        <v>…</v>
      </c>
      <c r="S460" t="str">
        <f>IFERROR(CHAR(HEX2DEC(Table1[[#This Row],[D7]])),"…")</f>
        <v>…</v>
      </c>
      <c r="T460" t="str">
        <f>IFERROR(CHAR(HEX2DEC(Table1[[#This Row],[D8]])),"…")</f>
        <v>…</v>
      </c>
    </row>
    <row r="461" spans="1:20" x14ac:dyDescent="0.25">
      <c r="A461">
        <v>13.465</v>
      </c>
      <c r="B461">
        <v>400</v>
      </c>
      <c r="C461">
        <v>8</v>
      </c>
      <c r="D461">
        <v>0</v>
      </c>
      <c r="E461">
        <v>0</v>
      </c>
      <c r="F461">
        <v>0</v>
      </c>
      <c r="G461">
        <v>10</v>
      </c>
      <c r="H461">
        <v>39</v>
      </c>
      <c r="I461">
        <v>0</v>
      </c>
      <c r="J461">
        <v>0</v>
      </c>
      <c r="K461">
        <v>0</v>
      </c>
      <c r="M461" t="str">
        <f>IFERROR(CHAR(HEX2DEC(Table2[[#This Row],[D1]])),"…")</f>
        <v>…</v>
      </c>
      <c r="N461" t="str">
        <f>IFERROR(CHAR(HEX2DEC(Table1[[#This Row],[D2]])),"…")</f>
        <v>…</v>
      </c>
      <c r="O461" t="str">
        <f>IFERROR(CHAR(HEX2DEC(Table1[[#This Row],[D3]])),"…")</f>
        <v>…</v>
      </c>
      <c r="P461" t="str">
        <f>IFERROR(CHAR(HEX2DEC(Table1[[#This Row],[D4]])),"…")</f>
        <v>…</v>
      </c>
      <c r="Q461" t="str">
        <f>IFERROR(CHAR(HEX2DEC(Table1[[#This Row],[D5]])),"…")</f>
        <v>…</v>
      </c>
      <c r="R461" t="str">
        <f>IFERROR(CHAR(HEX2DEC(Table1[[#This Row],[D6]])),"…")</f>
        <v>…</v>
      </c>
      <c r="S461" t="str">
        <f>IFERROR(CHAR(HEX2DEC(Table1[[#This Row],[D7]])),"…")</f>
        <v>…</v>
      </c>
      <c r="T461" t="str">
        <f>IFERROR(CHAR(HEX2DEC(Table1[[#This Row],[D8]])),"…")</f>
        <v>…</v>
      </c>
    </row>
    <row r="462" spans="1:20" x14ac:dyDescent="0.25">
      <c r="A462">
        <v>13.518000000000001</v>
      </c>
      <c r="B462">
        <v>401</v>
      </c>
      <c r="C462">
        <v>8</v>
      </c>
      <c r="D462" t="s">
        <v>28</v>
      </c>
      <c r="E462" t="s">
        <v>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M462" t="str">
        <f>IFERROR(CHAR(HEX2DEC(Table2[[#This Row],[D1]])),"…")</f>
        <v>š</v>
      </c>
      <c r="N462" t="str">
        <f>IFERROR(CHAR(HEX2DEC(Table1[[#This Row],[D2]])),"…")</f>
        <v>…</v>
      </c>
      <c r="O462" t="str">
        <f>IFERROR(CHAR(HEX2DEC(Table1[[#This Row],[D3]])),"…")</f>
        <v>…</v>
      </c>
      <c r="P462" t="str">
        <f>IFERROR(CHAR(HEX2DEC(Table1[[#This Row],[D4]])),"…")</f>
        <v>…</v>
      </c>
      <c r="Q462" t="str">
        <f>IFERROR(CHAR(HEX2DEC(Table1[[#This Row],[D5]])),"…")</f>
        <v>…</v>
      </c>
      <c r="R462" t="str">
        <f>IFERROR(CHAR(HEX2DEC(Table1[[#This Row],[D6]])),"…")</f>
        <v>…</v>
      </c>
      <c r="S462" t="str">
        <f>IFERROR(CHAR(HEX2DEC(Table1[[#This Row],[D7]])),"…")</f>
        <v>…</v>
      </c>
      <c r="T462" t="str">
        <f>IFERROR(CHAR(HEX2DEC(Table1[[#This Row],[D8]])),"…")</f>
        <v>…</v>
      </c>
    </row>
    <row r="463" spans="1:20" x14ac:dyDescent="0.25">
      <c r="A463">
        <v>13.571</v>
      </c>
      <c r="B463">
        <v>400</v>
      </c>
      <c r="C463">
        <v>8</v>
      </c>
      <c r="D463">
        <v>0</v>
      </c>
      <c r="E463">
        <v>0</v>
      </c>
      <c r="F463">
        <v>0</v>
      </c>
      <c r="G463">
        <v>10</v>
      </c>
      <c r="H463">
        <v>39</v>
      </c>
      <c r="I463">
        <v>0</v>
      </c>
      <c r="J463">
        <v>0</v>
      </c>
      <c r="K463">
        <v>0</v>
      </c>
      <c r="M463" t="str">
        <f>IFERROR(CHAR(HEX2DEC(Table2[[#This Row],[D1]])),"…")</f>
        <v>…</v>
      </c>
      <c r="N463" t="str">
        <f>IFERROR(CHAR(HEX2DEC(Table1[[#This Row],[D2]])),"…")</f>
        <v>…</v>
      </c>
      <c r="O463" t="str">
        <f>IFERROR(CHAR(HEX2DEC(Table1[[#This Row],[D3]])),"…")</f>
        <v>…</v>
      </c>
      <c r="P463" t="str">
        <f>IFERROR(CHAR(HEX2DEC(Table1[[#This Row],[D4]])),"…")</f>
        <v>…</v>
      </c>
      <c r="Q463" t="str">
        <f>IFERROR(CHAR(HEX2DEC(Table1[[#This Row],[D5]])),"…")</f>
        <v>…</v>
      </c>
      <c r="R463" t="str">
        <f>IFERROR(CHAR(HEX2DEC(Table1[[#This Row],[D6]])),"…")</f>
        <v>…</v>
      </c>
      <c r="S463" t="str">
        <f>IFERROR(CHAR(HEX2DEC(Table1[[#This Row],[D7]])),"…")</f>
        <v>…</v>
      </c>
      <c r="T463" t="str">
        <f>IFERROR(CHAR(HEX2DEC(Table1[[#This Row],[D8]])),"…")</f>
        <v>…</v>
      </c>
    </row>
    <row r="464" spans="1:20" x14ac:dyDescent="0.25">
      <c r="A464">
        <v>13.624000000000001</v>
      </c>
      <c r="B464">
        <v>401</v>
      </c>
      <c r="C464">
        <v>8</v>
      </c>
      <c r="D464" t="s">
        <v>28</v>
      </c>
      <c r="E464" t="s">
        <v>23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M464" t="str">
        <f>IFERROR(CHAR(HEX2DEC(Table2[[#This Row],[D1]])),"…")</f>
        <v>š</v>
      </c>
      <c r="N464" t="str">
        <f>IFERROR(CHAR(HEX2DEC(Table1[[#This Row],[D2]])),"…")</f>
        <v>…</v>
      </c>
      <c r="O464" t="str">
        <f>IFERROR(CHAR(HEX2DEC(Table1[[#This Row],[D3]])),"…")</f>
        <v>…</v>
      </c>
      <c r="P464" t="str">
        <f>IFERROR(CHAR(HEX2DEC(Table1[[#This Row],[D4]])),"…")</f>
        <v>…</v>
      </c>
      <c r="Q464" t="str">
        <f>IFERROR(CHAR(HEX2DEC(Table1[[#This Row],[D5]])),"…")</f>
        <v>…</v>
      </c>
      <c r="R464" t="str">
        <f>IFERROR(CHAR(HEX2DEC(Table1[[#This Row],[D6]])),"…")</f>
        <v>…</v>
      </c>
      <c r="S464" t="str">
        <f>IFERROR(CHAR(HEX2DEC(Table1[[#This Row],[D7]])),"…")</f>
        <v>…</v>
      </c>
      <c r="T464" t="str">
        <f>IFERROR(CHAR(HEX2DEC(Table1[[#This Row],[D8]])),"…")</f>
        <v>…</v>
      </c>
    </row>
    <row r="465" spans="1:20" x14ac:dyDescent="0.25">
      <c r="A465">
        <v>13.625999999999999</v>
      </c>
      <c r="B465">
        <v>402</v>
      </c>
      <c r="C465">
        <v>8</v>
      </c>
      <c r="D465">
        <v>64</v>
      </c>
      <c r="E465">
        <v>0</v>
      </c>
      <c r="F465">
        <v>0</v>
      </c>
      <c r="G465">
        <v>0</v>
      </c>
      <c r="H465">
        <v>13</v>
      </c>
      <c r="I465">
        <v>61</v>
      </c>
      <c r="J465">
        <v>10</v>
      </c>
      <c r="K465">
        <v>0</v>
      </c>
      <c r="M465" t="str">
        <f>IFERROR(CHAR(HEX2DEC(Table2[[#This Row],[D1]])),"…")</f>
        <v>d</v>
      </c>
      <c r="N465" t="str">
        <f>IFERROR(CHAR(HEX2DEC(Table1[[#This Row],[D2]])),"…")</f>
        <v>…</v>
      </c>
      <c r="O465" t="str">
        <f>IFERROR(CHAR(HEX2DEC(Table1[[#This Row],[D3]])),"…")</f>
        <v>…</v>
      </c>
      <c r="P465" t="str">
        <f>IFERROR(CHAR(HEX2DEC(Table1[[#This Row],[D4]])),"…")</f>
        <v>…</v>
      </c>
      <c r="Q465" t="str">
        <f>IFERROR(CHAR(HEX2DEC(Table1[[#This Row],[D5]])),"…")</f>
        <v>…</v>
      </c>
      <c r="R465" t="str">
        <f>IFERROR(CHAR(HEX2DEC(Table1[[#This Row],[D6]])),"…")</f>
        <v>…</v>
      </c>
      <c r="S465" t="str">
        <f>IFERROR(CHAR(HEX2DEC(Table1[[#This Row],[D7]])),"…")</f>
        <v>…</v>
      </c>
      <c r="T465" t="str">
        <f>IFERROR(CHAR(HEX2DEC(Table1[[#This Row],[D8]])),"…")</f>
        <v>…</v>
      </c>
    </row>
    <row r="466" spans="1:20" x14ac:dyDescent="0.25">
      <c r="A466">
        <v>13.629</v>
      </c>
      <c r="B466">
        <v>403</v>
      </c>
      <c r="C466">
        <v>8</v>
      </c>
      <c r="D466">
        <v>64</v>
      </c>
      <c r="E466">
        <v>0</v>
      </c>
      <c r="F466">
        <v>0</v>
      </c>
      <c r="G466">
        <v>0</v>
      </c>
      <c r="H466">
        <v>13</v>
      </c>
      <c r="I466">
        <v>61</v>
      </c>
      <c r="J466">
        <v>10</v>
      </c>
      <c r="K466">
        <v>0</v>
      </c>
      <c r="M466" t="str">
        <f>IFERROR(CHAR(HEX2DEC(Table2[[#This Row],[D1]])),"…")</f>
        <v>d</v>
      </c>
      <c r="N466" t="str">
        <f>IFERROR(CHAR(HEX2DEC(Table1[[#This Row],[D2]])),"…")</f>
        <v>…</v>
      </c>
      <c r="O466" t="str">
        <f>IFERROR(CHAR(HEX2DEC(Table1[[#This Row],[D3]])),"…")</f>
        <v>…</v>
      </c>
      <c r="P466" t="str">
        <f>IFERROR(CHAR(HEX2DEC(Table1[[#This Row],[D4]])),"…")</f>
        <v>…</v>
      </c>
      <c r="Q466" t="str">
        <f>IFERROR(CHAR(HEX2DEC(Table1[[#This Row],[D5]])),"…")</f>
        <v>…</v>
      </c>
      <c r="R466" t="str">
        <f>IFERROR(CHAR(HEX2DEC(Table1[[#This Row],[D6]])),"…")</f>
        <v>…</v>
      </c>
      <c r="S466" t="str">
        <f>IFERROR(CHAR(HEX2DEC(Table1[[#This Row],[D7]])),"…")</f>
        <v>…</v>
      </c>
      <c r="T466" t="str">
        <f>IFERROR(CHAR(HEX2DEC(Table1[[#This Row],[D8]])),"…")</f>
        <v>…</v>
      </c>
    </row>
    <row r="467" spans="1:20" x14ac:dyDescent="0.25">
      <c r="A467">
        <v>13.632</v>
      </c>
      <c r="B467">
        <v>404</v>
      </c>
      <c r="C467">
        <v>8</v>
      </c>
      <c r="D467">
        <v>0</v>
      </c>
      <c r="E467">
        <v>5</v>
      </c>
      <c r="F467" t="s">
        <v>29</v>
      </c>
      <c r="G467">
        <v>0</v>
      </c>
      <c r="H467" t="s">
        <v>2</v>
      </c>
      <c r="I467" t="s">
        <v>2</v>
      </c>
      <c r="J467" t="s">
        <v>2</v>
      </c>
      <c r="K467" t="s">
        <v>2</v>
      </c>
      <c r="M467" t="str">
        <f>IFERROR(CHAR(HEX2DEC(Table2[[#This Row],[D1]])),"…")</f>
        <v>…</v>
      </c>
      <c r="N467" t="str">
        <f>IFERROR(CHAR(HEX2DEC(Table1[[#This Row],[D2]])),"…")</f>
        <v>…</v>
      </c>
      <c r="O467" t="str">
        <f>IFERROR(CHAR(HEX2DEC(Table1[[#This Row],[D3]])),"…")</f>
        <v>…</v>
      </c>
      <c r="P467" t="str">
        <f>IFERROR(CHAR(HEX2DEC(Table1[[#This Row],[D4]])),"…")</f>
        <v>…</v>
      </c>
      <c r="Q467" t="str">
        <f>IFERROR(CHAR(HEX2DEC(Table1[[#This Row],[D5]])),"…")</f>
        <v>…</v>
      </c>
      <c r="R467" t="str">
        <f>IFERROR(CHAR(HEX2DEC(Table1[[#This Row],[D6]])),"…")</f>
        <v>…</v>
      </c>
      <c r="S467" t="str">
        <f>IFERROR(CHAR(HEX2DEC(Table1[[#This Row],[D7]])),"…")</f>
        <v>…</v>
      </c>
      <c r="T467" t="str">
        <f>IFERROR(CHAR(HEX2DEC(Table1[[#This Row],[D8]])),"…")</f>
        <v>…</v>
      </c>
    </row>
    <row r="468" spans="1:20" x14ac:dyDescent="0.25">
      <c r="A468">
        <v>13.678000000000001</v>
      </c>
      <c r="B468">
        <v>400</v>
      </c>
      <c r="C468">
        <v>8</v>
      </c>
      <c r="D468">
        <v>0</v>
      </c>
      <c r="E468">
        <v>0</v>
      </c>
      <c r="F468">
        <v>0</v>
      </c>
      <c r="G468">
        <v>10</v>
      </c>
      <c r="H468">
        <v>39</v>
      </c>
      <c r="I468">
        <v>0</v>
      </c>
      <c r="J468">
        <v>0</v>
      </c>
      <c r="K468">
        <v>0</v>
      </c>
      <c r="M468" t="str">
        <f>IFERROR(CHAR(HEX2DEC(Table2[[#This Row],[D1]])),"…")</f>
        <v>…</v>
      </c>
      <c r="N468" t="str">
        <f>IFERROR(CHAR(HEX2DEC(Table1[[#This Row],[D2]])),"…")</f>
        <v>…</v>
      </c>
      <c r="O468" t="str">
        <f>IFERROR(CHAR(HEX2DEC(Table1[[#This Row],[D3]])),"…")</f>
        <v>…</v>
      </c>
      <c r="P468" t="str">
        <f>IFERROR(CHAR(HEX2DEC(Table1[[#This Row],[D4]])),"…")</f>
        <v>…</v>
      </c>
      <c r="Q468" t="str">
        <f>IFERROR(CHAR(HEX2DEC(Table1[[#This Row],[D5]])),"…")</f>
        <v>…</v>
      </c>
      <c r="R468" t="str">
        <f>IFERROR(CHAR(HEX2DEC(Table1[[#This Row],[D6]])),"…")</f>
        <v>…</v>
      </c>
      <c r="S468" t="str">
        <f>IFERROR(CHAR(HEX2DEC(Table1[[#This Row],[D7]])),"…")</f>
        <v>…</v>
      </c>
      <c r="T468" t="str">
        <f>IFERROR(CHAR(HEX2DEC(Table1[[#This Row],[D8]])),"…")</f>
        <v>…</v>
      </c>
    </row>
    <row r="469" spans="1:20" x14ac:dyDescent="0.25">
      <c r="A469">
        <v>13.73</v>
      </c>
      <c r="B469">
        <v>401</v>
      </c>
      <c r="C469">
        <v>8</v>
      </c>
      <c r="D469" t="s">
        <v>28</v>
      </c>
      <c r="E469" t="s">
        <v>23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M469" t="str">
        <f>IFERROR(CHAR(HEX2DEC(Table2[[#This Row],[D1]])),"…")</f>
        <v>š</v>
      </c>
      <c r="N469" t="str">
        <f>IFERROR(CHAR(HEX2DEC(Table1[[#This Row],[D2]])),"…")</f>
        <v>…</v>
      </c>
      <c r="O469" t="str">
        <f>IFERROR(CHAR(HEX2DEC(Table1[[#This Row],[D3]])),"…")</f>
        <v>…</v>
      </c>
      <c r="P469" t="str">
        <f>IFERROR(CHAR(HEX2DEC(Table1[[#This Row],[D4]])),"…")</f>
        <v>…</v>
      </c>
      <c r="Q469" t="str">
        <f>IFERROR(CHAR(HEX2DEC(Table1[[#This Row],[D5]])),"…")</f>
        <v>…</v>
      </c>
      <c r="R469" t="str">
        <f>IFERROR(CHAR(HEX2DEC(Table1[[#This Row],[D6]])),"…")</f>
        <v>…</v>
      </c>
      <c r="S469" t="str">
        <f>IFERROR(CHAR(HEX2DEC(Table1[[#This Row],[D7]])),"…")</f>
        <v>…</v>
      </c>
      <c r="T469" t="str">
        <f>IFERROR(CHAR(HEX2DEC(Table1[[#This Row],[D8]])),"…")</f>
        <v>…</v>
      </c>
    </row>
    <row r="470" spans="1:20" x14ac:dyDescent="0.25">
      <c r="A470">
        <v>13.782999999999999</v>
      </c>
      <c r="B470">
        <v>400</v>
      </c>
      <c r="C470">
        <v>8</v>
      </c>
      <c r="D470">
        <v>0</v>
      </c>
      <c r="E470">
        <v>0</v>
      </c>
      <c r="F470">
        <v>0</v>
      </c>
      <c r="G470">
        <v>10</v>
      </c>
      <c r="H470">
        <v>39</v>
      </c>
      <c r="I470">
        <v>0</v>
      </c>
      <c r="J470">
        <v>0</v>
      </c>
      <c r="K470">
        <v>0</v>
      </c>
      <c r="M470" t="str">
        <f>IFERROR(CHAR(HEX2DEC(Table2[[#This Row],[D1]])),"…")</f>
        <v>…</v>
      </c>
      <c r="N470" t="str">
        <f>IFERROR(CHAR(HEX2DEC(Table1[[#This Row],[D2]])),"…")</f>
        <v>…</v>
      </c>
      <c r="O470" t="str">
        <f>IFERROR(CHAR(HEX2DEC(Table1[[#This Row],[D3]])),"…")</f>
        <v>…</v>
      </c>
      <c r="P470" t="str">
        <f>IFERROR(CHAR(HEX2DEC(Table1[[#This Row],[D4]])),"…")</f>
        <v>…</v>
      </c>
      <c r="Q470" t="str">
        <f>IFERROR(CHAR(HEX2DEC(Table1[[#This Row],[D5]])),"…")</f>
        <v>…</v>
      </c>
      <c r="R470" t="str">
        <f>IFERROR(CHAR(HEX2DEC(Table1[[#This Row],[D6]])),"…")</f>
        <v>…</v>
      </c>
      <c r="S470" t="str">
        <f>IFERROR(CHAR(HEX2DEC(Table1[[#This Row],[D7]])),"…")</f>
        <v>…</v>
      </c>
      <c r="T470" t="str">
        <f>IFERROR(CHAR(HEX2DEC(Table1[[#This Row],[D8]])),"…")</f>
        <v>…</v>
      </c>
    </row>
    <row r="471" spans="1:20" x14ac:dyDescent="0.25">
      <c r="A471">
        <v>13.836</v>
      </c>
      <c r="B471">
        <v>401</v>
      </c>
      <c r="C471">
        <v>8</v>
      </c>
      <c r="D471" t="s">
        <v>28</v>
      </c>
      <c r="E471" t="s">
        <v>23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M471" t="str">
        <f>IFERROR(CHAR(HEX2DEC(Table2[[#This Row],[D1]])),"…")</f>
        <v>š</v>
      </c>
      <c r="N471" t="str">
        <f>IFERROR(CHAR(HEX2DEC(Table1[[#This Row],[D2]])),"…")</f>
        <v>…</v>
      </c>
      <c r="O471" t="str">
        <f>IFERROR(CHAR(HEX2DEC(Table1[[#This Row],[D3]])),"…")</f>
        <v>…</v>
      </c>
      <c r="P471" t="str">
        <f>IFERROR(CHAR(HEX2DEC(Table1[[#This Row],[D4]])),"…")</f>
        <v>…</v>
      </c>
      <c r="Q471" t="str">
        <f>IFERROR(CHAR(HEX2DEC(Table1[[#This Row],[D5]])),"…")</f>
        <v>…</v>
      </c>
      <c r="R471" t="str">
        <f>IFERROR(CHAR(HEX2DEC(Table1[[#This Row],[D6]])),"…")</f>
        <v>…</v>
      </c>
      <c r="S471" t="str">
        <f>IFERROR(CHAR(HEX2DEC(Table1[[#This Row],[D7]])),"…")</f>
        <v>…</v>
      </c>
      <c r="T471" t="str">
        <f>IFERROR(CHAR(HEX2DEC(Table1[[#This Row],[D8]])),"…")</f>
        <v>…</v>
      </c>
    </row>
    <row r="472" spans="1:20" x14ac:dyDescent="0.25">
      <c r="A472">
        <v>13.89</v>
      </c>
      <c r="B472">
        <v>400</v>
      </c>
      <c r="C472">
        <v>8</v>
      </c>
      <c r="D472">
        <v>0</v>
      </c>
      <c r="E472">
        <v>0</v>
      </c>
      <c r="F472">
        <v>0</v>
      </c>
      <c r="G472">
        <v>10</v>
      </c>
      <c r="H472">
        <v>39</v>
      </c>
      <c r="I472">
        <v>0</v>
      </c>
      <c r="J472">
        <v>0</v>
      </c>
      <c r="K472">
        <v>0</v>
      </c>
      <c r="M472" t="str">
        <f>IFERROR(CHAR(HEX2DEC(Table2[[#This Row],[D1]])),"…")</f>
        <v>…</v>
      </c>
      <c r="N472" t="str">
        <f>IFERROR(CHAR(HEX2DEC(Table1[[#This Row],[D2]])),"…")</f>
        <v>…</v>
      </c>
      <c r="O472" t="str">
        <f>IFERROR(CHAR(HEX2DEC(Table1[[#This Row],[D3]])),"…")</f>
        <v>…</v>
      </c>
      <c r="P472" t="str">
        <f>IFERROR(CHAR(HEX2DEC(Table1[[#This Row],[D4]])),"…")</f>
        <v>…</v>
      </c>
      <c r="Q472" t="str">
        <f>IFERROR(CHAR(HEX2DEC(Table1[[#This Row],[D5]])),"…")</f>
        <v>…</v>
      </c>
      <c r="R472" t="str">
        <f>IFERROR(CHAR(HEX2DEC(Table1[[#This Row],[D6]])),"…")</f>
        <v>…</v>
      </c>
      <c r="S472" t="str">
        <f>IFERROR(CHAR(HEX2DEC(Table1[[#This Row],[D7]])),"…")</f>
        <v>…</v>
      </c>
      <c r="T472" t="str">
        <f>IFERROR(CHAR(HEX2DEC(Table1[[#This Row],[D8]])),"…")</f>
        <v>…</v>
      </c>
    </row>
    <row r="473" spans="1:20" x14ac:dyDescent="0.25">
      <c r="A473">
        <v>13.943</v>
      </c>
      <c r="B473">
        <v>401</v>
      </c>
      <c r="C473">
        <v>8</v>
      </c>
      <c r="D473" t="s">
        <v>28</v>
      </c>
      <c r="E473" t="s">
        <v>23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M473" t="str">
        <f>IFERROR(CHAR(HEX2DEC(Table2[[#This Row],[D1]])),"…")</f>
        <v>š</v>
      </c>
      <c r="N473" t="str">
        <f>IFERROR(CHAR(HEX2DEC(Table1[[#This Row],[D2]])),"…")</f>
        <v>…</v>
      </c>
      <c r="O473" t="str">
        <f>IFERROR(CHAR(HEX2DEC(Table1[[#This Row],[D3]])),"…")</f>
        <v>…</v>
      </c>
      <c r="P473" t="str">
        <f>IFERROR(CHAR(HEX2DEC(Table1[[#This Row],[D4]])),"…")</f>
        <v>…</v>
      </c>
      <c r="Q473" t="str">
        <f>IFERROR(CHAR(HEX2DEC(Table1[[#This Row],[D5]])),"…")</f>
        <v>…</v>
      </c>
      <c r="R473" t="str">
        <f>IFERROR(CHAR(HEX2DEC(Table1[[#This Row],[D6]])),"…")</f>
        <v>…</v>
      </c>
      <c r="S473" t="str">
        <f>IFERROR(CHAR(HEX2DEC(Table1[[#This Row],[D7]])),"…")</f>
        <v>…</v>
      </c>
      <c r="T473" t="str">
        <f>IFERROR(CHAR(HEX2DEC(Table1[[#This Row],[D8]])),"…")</f>
        <v>…</v>
      </c>
    </row>
    <row r="474" spans="1:20" x14ac:dyDescent="0.25">
      <c r="A474">
        <v>13.996</v>
      </c>
      <c r="B474">
        <v>400</v>
      </c>
      <c r="C474">
        <v>8</v>
      </c>
      <c r="D474">
        <v>0</v>
      </c>
      <c r="E474">
        <v>0</v>
      </c>
      <c r="F474">
        <v>0</v>
      </c>
      <c r="G474">
        <v>10</v>
      </c>
      <c r="H474">
        <v>39</v>
      </c>
      <c r="I474">
        <v>0</v>
      </c>
      <c r="J474">
        <v>0</v>
      </c>
      <c r="K474">
        <v>0</v>
      </c>
      <c r="M474" t="str">
        <f>IFERROR(CHAR(HEX2DEC(Table2[[#This Row],[D1]])),"…")</f>
        <v>…</v>
      </c>
      <c r="N474" t="str">
        <f>IFERROR(CHAR(HEX2DEC(Table1[[#This Row],[D2]])),"…")</f>
        <v>…</v>
      </c>
      <c r="O474" t="str">
        <f>IFERROR(CHAR(HEX2DEC(Table1[[#This Row],[D3]])),"…")</f>
        <v>…</v>
      </c>
      <c r="P474" t="str">
        <f>IFERROR(CHAR(HEX2DEC(Table1[[#This Row],[D4]])),"…")</f>
        <v>…</v>
      </c>
      <c r="Q474" t="str">
        <f>IFERROR(CHAR(HEX2DEC(Table1[[#This Row],[D5]])),"…")</f>
        <v>…</v>
      </c>
      <c r="R474" t="str">
        <f>IFERROR(CHAR(HEX2DEC(Table1[[#This Row],[D6]])),"…")</f>
        <v>…</v>
      </c>
      <c r="S474" t="str">
        <f>IFERROR(CHAR(HEX2DEC(Table1[[#This Row],[D7]])),"…")</f>
        <v>…</v>
      </c>
      <c r="T474" t="str">
        <f>IFERROR(CHAR(HEX2DEC(Table1[[#This Row],[D8]])),"…")</f>
        <v>…</v>
      </c>
    </row>
    <row r="475" spans="1:20" x14ac:dyDescent="0.25">
      <c r="A475">
        <v>14.048</v>
      </c>
      <c r="B475">
        <v>401</v>
      </c>
      <c r="C475">
        <v>8</v>
      </c>
      <c r="D475" t="s">
        <v>28</v>
      </c>
      <c r="E475" t="s">
        <v>23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M475" t="str">
        <f>IFERROR(CHAR(HEX2DEC(Table2[[#This Row],[D1]])),"…")</f>
        <v>š</v>
      </c>
      <c r="N475" t="str">
        <f>IFERROR(CHAR(HEX2DEC(Table1[[#This Row],[D2]])),"…")</f>
        <v>…</v>
      </c>
      <c r="O475" t="str">
        <f>IFERROR(CHAR(HEX2DEC(Table1[[#This Row],[D3]])),"…")</f>
        <v>…</v>
      </c>
      <c r="P475" t="str">
        <f>IFERROR(CHAR(HEX2DEC(Table1[[#This Row],[D4]])),"…")</f>
        <v>…</v>
      </c>
      <c r="Q475" t="str">
        <f>IFERROR(CHAR(HEX2DEC(Table1[[#This Row],[D5]])),"…")</f>
        <v>…</v>
      </c>
      <c r="R475" t="str">
        <f>IFERROR(CHAR(HEX2DEC(Table1[[#This Row],[D6]])),"…")</f>
        <v>…</v>
      </c>
      <c r="S475" t="str">
        <f>IFERROR(CHAR(HEX2DEC(Table1[[#This Row],[D7]])),"…")</f>
        <v>…</v>
      </c>
      <c r="T475" t="str">
        <f>IFERROR(CHAR(HEX2DEC(Table1[[#This Row],[D8]])),"…")</f>
        <v>…</v>
      </c>
    </row>
    <row r="476" spans="1:20" x14ac:dyDescent="0.25">
      <c r="A476">
        <v>14.102</v>
      </c>
      <c r="B476">
        <v>400</v>
      </c>
      <c r="C476">
        <v>8</v>
      </c>
      <c r="D476">
        <v>0</v>
      </c>
      <c r="E476">
        <v>0</v>
      </c>
      <c r="F476">
        <v>0</v>
      </c>
      <c r="G476">
        <v>10</v>
      </c>
      <c r="H476">
        <v>39</v>
      </c>
      <c r="I476">
        <v>0</v>
      </c>
      <c r="J476">
        <v>0</v>
      </c>
      <c r="K476">
        <v>0</v>
      </c>
      <c r="M476" t="str">
        <f>IFERROR(CHAR(HEX2DEC(Table2[[#This Row],[D1]])),"…")</f>
        <v>…</v>
      </c>
      <c r="N476" t="str">
        <f>IFERROR(CHAR(HEX2DEC(Table1[[#This Row],[D2]])),"…")</f>
        <v>…</v>
      </c>
      <c r="O476" t="str">
        <f>IFERROR(CHAR(HEX2DEC(Table1[[#This Row],[D3]])),"…")</f>
        <v>…</v>
      </c>
      <c r="P476" t="str">
        <f>IFERROR(CHAR(HEX2DEC(Table1[[#This Row],[D4]])),"…")</f>
        <v>…</v>
      </c>
      <c r="Q476" t="str">
        <f>IFERROR(CHAR(HEX2DEC(Table1[[#This Row],[D5]])),"…")</f>
        <v>…</v>
      </c>
      <c r="R476" t="str">
        <f>IFERROR(CHAR(HEX2DEC(Table1[[#This Row],[D6]])),"…")</f>
        <v>…</v>
      </c>
      <c r="S476" t="str">
        <f>IFERROR(CHAR(HEX2DEC(Table1[[#This Row],[D7]])),"…")</f>
        <v>…</v>
      </c>
      <c r="T476" t="str">
        <f>IFERROR(CHAR(HEX2DEC(Table1[[#This Row],[D8]])),"…")</f>
        <v>…</v>
      </c>
    </row>
    <row r="477" spans="1:20" x14ac:dyDescent="0.25">
      <c r="A477">
        <v>14.154999999999999</v>
      </c>
      <c r="B477">
        <v>401</v>
      </c>
      <c r="C477">
        <v>8</v>
      </c>
      <c r="D477" t="s">
        <v>28</v>
      </c>
      <c r="E477" t="s">
        <v>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M477" t="str">
        <f>IFERROR(CHAR(HEX2DEC(Table2[[#This Row],[D1]])),"…")</f>
        <v>š</v>
      </c>
      <c r="N477" t="str">
        <f>IFERROR(CHAR(HEX2DEC(Table1[[#This Row],[D2]])),"…")</f>
        <v>…</v>
      </c>
      <c r="O477" t="str">
        <f>IFERROR(CHAR(HEX2DEC(Table1[[#This Row],[D3]])),"…")</f>
        <v>…</v>
      </c>
      <c r="P477" t="str">
        <f>IFERROR(CHAR(HEX2DEC(Table1[[#This Row],[D4]])),"…")</f>
        <v>…</v>
      </c>
      <c r="Q477" t="str">
        <f>IFERROR(CHAR(HEX2DEC(Table1[[#This Row],[D5]])),"…")</f>
        <v>…</v>
      </c>
      <c r="R477" t="str">
        <f>IFERROR(CHAR(HEX2DEC(Table1[[#This Row],[D6]])),"…")</f>
        <v>…</v>
      </c>
      <c r="S477" t="str">
        <f>IFERROR(CHAR(HEX2DEC(Table1[[#This Row],[D7]])),"…")</f>
        <v>…</v>
      </c>
      <c r="T477" t="str">
        <f>IFERROR(CHAR(HEX2DEC(Table1[[#This Row],[D8]])),"…")</f>
        <v>…</v>
      </c>
    </row>
    <row r="478" spans="1:20" x14ac:dyDescent="0.25">
      <c r="A478">
        <v>14.208</v>
      </c>
      <c r="B478">
        <v>400</v>
      </c>
      <c r="C478">
        <v>8</v>
      </c>
      <c r="D478">
        <v>0</v>
      </c>
      <c r="E478">
        <v>0</v>
      </c>
      <c r="F478">
        <v>0</v>
      </c>
      <c r="G478">
        <v>10</v>
      </c>
      <c r="H478">
        <v>39</v>
      </c>
      <c r="I478">
        <v>0</v>
      </c>
      <c r="J478">
        <v>0</v>
      </c>
      <c r="K478">
        <v>0</v>
      </c>
      <c r="M478" t="str">
        <f>IFERROR(CHAR(HEX2DEC(Table2[[#This Row],[D1]])),"…")</f>
        <v>…</v>
      </c>
      <c r="N478" t="str">
        <f>IFERROR(CHAR(HEX2DEC(Table1[[#This Row],[D2]])),"…")</f>
        <v>…</v>
      </c>
      <c r="O478" t="str">
        <f>IFERROR(CHAR(HEX2DEC(Table1[[#This Row],[D3]])),"…")</f>
        <v>…</v>
      </c>
      <c r="P478" t="str">
        <f>IFERROR(CHAR(HEX2DEC(Table1[[#This Row],[D4]])),"…")</f>
        <v>…</v>
      </c>
      <c r="Q478" t="str">
        <f>IFERROR(CHAR(HEX2DEC(Table1[[#This Row],[D5]])),"…")</f>
        <v>…</v>
      </c>
      <c r="R478" t="str">
        <f>IFERROR(CHAR(HEX2DEC(Table1[[#This Row],[D6]])),"…")</f>
        <v>…</v>
      </c>
      <c r="S478" t="str">
        <f>IFERROR(CHAR(HEX2DEC(Table1[[#This Row],[D7]])),"…")</f>
        <v>…</v>
      </c>
      <c r="T478" t="str">
        <f>IFERROR(CHAR(HEX2DEC(Table1[[#This Row],[D8]])),"…")</f>
        <v>…</v>
      </c>
    </row>
    <row r="479" spans="1:20" x14ac:dyDescent="0.25">
      <c r="A479">
        <v>14.260999999999999</v>
      </c>
      <c r="B479">
        <v>401</v>
      </c>
      <c r="C479">
        <v>8</v>
      </c>
      <c r="D479" t="s">
        <v>28</v>
      </c>
      <c r="E479" t="s">
        <v>23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M479" t="str">
        <f>IFERROR(CHAR(HEX2DEC(Table2[[#This Row],[D1]])),"…")</f>
        <v>š</v>
      </c>
      <c r="N479" t="str">
        <f>IFERROR(CHAR(HEX2DEC(Table1[[#This Row],[D2]])),"…")</f>
        <v>…</v>
      </c>
      <c r="O479" t="str">
        <f>IFERROR(CHAR(HEX2DEC(Table1[[#This Row],[D3]])),"…")</f>
        <v>…</v>
      </c>
      <c r="P479" t="str">
        <f>IFERROR(CHAR(HEX2DEC(Table1[[#This Row],[D4]])),"…")</f>
        <v>…</v>
      </c>
      <c r="Q479" t="str">
        <f>IFERROR(CHAR(HEX2DEC(Table1[[#This Row],[D5]])),"…")</f>
        <v>…</v>
      </c>
      <c r="R479" t="str">
        <f>IFERROR(CHAR(HEX2DEC(Table1[[#This Row],[D6]])),"…")</f>
        <v>…</v>
      </c>
      <c r="S479" t="str">
        <f>IFERROR(CHAR(HEX2DEC(Table1[[#This Row],[D7]])),"…")</f>
        <v>…</v>
      </c>
      <c r="T479" t="str">
        <f>IFERROR(CHAR(HEX2DEC(Table1[[#This Row],[D8]])),"…")</f>
        <v>…</v>
      </c>
    </row>
    <row r="480" spans="1:20" x14ac:dyDescent="0.25">
      <c r="A480">
        <v>14.315</v>
      </c>
      <c r="B480">
        <v>400</v>
      </c>
      <c r="C480">
        <v>8</v>
      </c>
      <c r="D480">
        <v>0</v>
      </c>
      <c r="E480">
        <v>0</v>
      </c>
      <c r="F480">
        <v>0</v>
      </c>
      <c r="G480">
        <v>10</v>
      </c>
      <c r="H480">
        <v>39</v>
      </c>
      <c r="I480">
        <v>0</v>
      </c>
      <c r="J480">
        <v>0</v>
      </c>
      <c r="K480">
        <v>0</v>
      </c>
      <c r="M480" t="str">
        <f>IFERROR(CHAR(HEX2DEC(Table2[[#This Row],[D1]])),"…")</f>
        <v>…</v>
      </c>
      <c r="N480" t="str">
        <f>IFERROR(CHAR(HEX2DEC(Table1[[#This Row],[D2]])),"…")</f>
        <v>…</v>
      </c>
      <c r="O480" t="str">
        <f>IFERROR(CHAR(HEX2DEC(Table1[[#This Row],[D3]])),"…")</f>
        <v>…</v>
      </c>
      <c r="P480" t="str">
        <f>IFERROR(CHAR(HEX2DEC(Table1[[#This Row],[D4]])),"…")</f>
        <v>…</v>
      </c>
      <c r="Q480" t="str">
        <f>IFERROR(CHAR(HEX2DEC(Table1[[#This Row],[D5]])),"…")</f>
        <v>…</v>
      </c>
      <c r="R480" t="str">
        <f>IFERROR(CHAR(HEX2DEC(Table1[[#This Row],[D6]])),"…")</f>
        <v>…</v>
      </c>
      <c r="S480" t="str">
        <f>IFERROR(CHAR(HEX2DEC(Table1[[#This Row],[D7]])),"…")</f>
        <v>…</v>
      </c>
      <c r="T480" t="str">
        <f>IFERROR(CHAR(HEX2DEC(Table1[[#This Row],[D8]])),"…")</f>
        <v>…</v>
      </c>
    </row>
    <row r="481" spans="1:20" x14ac:dyDescent="0.25">
      <c r="A481">
        <v>14.368</v>
      </c>
      <c r="B481">
        <v>401</v>
      </c>
      <c r="C481">
        <v>8</v>
      </c>
      <c r="D481" t="s">
        <v>28</v>
      </c>
      <c r="E481" t="s">
        <v>23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M481" t="str">
        <f>IFERROR(CHAR(HEX2DEC(Table2[[#This Row],[D1]])),"…")</f>
        <v>š</v>
      </c>
      <c r="N481" t="str">
        <f>IFERROR(CHAR(HEX2DEC(Table1[[#This Row],[D2]])),"…")</f>
        <v>…</v>
      </c>
      <c r="O481" t="str">
        <f>IFERROR(CHAR(HEX2DEC(Table1[[#This Row],[D3]])),"…")</f>
        <v>…</v>
      </c>
      <c r="P481" t="str">
        <f>IFERROR(CHAR(HEX2DEC(Table1[[#This Row],[D4]])),"…")</f>
        <v>…</v>
      </c>
      <c r="Q481" t="str">
        <f>IFERROR(CHAR(HEX2DEC(Table1[[#This Row],[D5]])),"…")</f>
        <v>…</v>
      </c>
      <c r="R481" t="str">
        <f>IFERROR(CHAR(HEX2DEC(Table1[[#This Row],[D6]])),"…")</f>
        <v>…</v>
      </c>
      <c r="S481" t="str">
        <f>IFERROR(CHAR(HEX2DEC(Table1[[#This Row],[D7]])),"…")</f>
        <v>…</v>
      </c>
      <c r="T481" t="str">
        <f>IFERROR(CHAR(HEX2DEC(Table1[[#This Row],[D8]])),"…")</f>
        <v>…</v>
      </c>
    </row>
    <row r="482" spans="1:20" x14ac:dyDescent="0.25">
      <c r="A482">
        <v>14.42</v>
      </c>
      <c r="B482">
        <v>400</v>
      </c>
      <c r="C482">
        <v>8</v>
      </c>
      <c r="D482">
        <v>0</v>
      </c>
      <c r="E482">
        <v>0</v>
      </c>
      <c r="F482">
        <v>0</v>
      </c>
      <c r="G482">
        <v>10</v>
      </c>
      <c r="H482">
        <v>39</v>
      </c>
      <c r="I482">
        <v>0</v>
      </c>
      <c r="J482">
        <v>0</v>
      </c>
      <c r="K482">
        <v>0</v>
      </c>
      <c r="M482" t="str">
        <f>IFERROR(CHAR(HEX2DEC(Table2[[#This Row],[D1]])),"…")</f>
        <v>…</v>
      </c>
      <c r="N482" t="str">
        <f>IFERROR(CHAR(HEX2DEC(Table1[[#This Row],[D2]])),"…")</f>
        <v>…</v>
      </c>
      <c r="O482" t="str">
        <f>IFERROR(CHAR(HEX2DEC(Table1[[#This Row],[D3]])),"…")</f>
        <v>…</v>
      </c>
      <c r="P482" t="str">
        <f>IFERROR(CHAR(HEX2DEC(Table1[[#This Row],[D4]])),"…")</f>
        <v>…</v>
      </c>
      <c r="Q482" t="str">
        <f>IFERROR(CHAR(HEX2DEC(Table1[[#This Row],[D5]])),"…")</f>
        <v>…</v>
      </c>
      <c r="R482" t="str">
        <f>IFERROR(CHAR(HEX2DEC(Table1[[#This Row],[D6]])),"…")</f>
        <v>…</v>
      </c>
      <c r="S482" t="str">
        <f>IFERROR(CHAR(HEX2DEC(Table1[[#This Row],[D7]])),"…")</f>
        <v>…</v>
      </c>
      <c r="T482" t="str">
        <f>IFERROR(CHAR(HEX2DEC(Table1[[#This Row],[D8]])),"…")</f>
        <v>…</v>
      </c>
    </row>
    <row r="483" spans="1:20" x14ac:dyDescent="0.25">
      <c r="A483">
        <v>14.473000000000001</v>
      </c>
      <c r="B483">
        <v>401</v>
      </c>
      <c r="C483">
        <v>8</v>
      </c>
      <c r="D483" t="s">
        <v>28</v>
      </c>
      <c r="E483" t="s">
        <v>23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M483" t="str">
        <f>IFERROR(CHAR(HEX2DEC(Table2[[#This Row],[D1]])),"…")</f>
        <v>š</v>
      </c>
      <c r="N483" t="str">
        <f>IFERROR(CHAR(HEX2DEC(Table1[[#This Row],[D2]])),"…")</f>
        <v>…</v>
      </c>
      <c r="O483" t="str">
        <f>IFERROR(CHAR(HEX2DEC(Table1[[#This Row],[D3]])),"…")</f>
        <v>…</v>
      </c>
      <c r="P483" t="str">
        <f>IFERROR(CHAR(HEX2DEC(Table1[[#This Row],[D4]])),"…")</f>
        <v>…</v>
      </c>
      <c r="Q483" t="str">
        <f>IFERROR(CHAR(HEX2DEC(Table1[[#This Row],[D5]])),"…")</f>
        <v>…</v>
      </c>
      <c r="R483" t="str">
        <f>IFERROR(CHAR(HEX2DEC(Table1[[#This Row],[D6]])),"…")</f>
        <v>…</v>
      </c>
      <c r="S483" t="str">
        <f>IFERROR(CHAR(HEX2DEC(Table1[[#This Row],[D7]])),"…")</f>
        <v>…</v>
      </c>
      <c r="T483" t="str">
        <f>IFERROR(CHAR(HEX2DEC(Table1[[#This Row],[D8]])),"…")</f>
        <v>…</v>
      </c>
    </row>
    <row r="484" spans="1:20" x14ac:dyDescent="0.25">
      <c r="A484">
        <v>14.526</v>
      </c>
      <c r="B484">
        <v>400</v>
      </c>
      <c r="C484">
        <v>8</v>
      </c>
      <c r="D484">
        <v>0</v>
      </c>
      <c r="E484">
        <v>0</v>
      </c>
      <c r="F484">
        <v>0</v>
      </c>
      <c r="G484">
        <v>10</v>
      </c>
      <c r="H484">
        <v>39</v>
      </c>
      <c r="I484">
        <v>0</v>
      </c>
      <c r="J484">
        <v>0</v>
      </c>
      <c r="K484">
        <v>0</v>
      </c>
      <c r="M484" t="str">
        <f>IFERROR(CHAR(HEX2DEC(Table2[[#This Row],[D1]])),"…")</f>
        <v>…</v>
      </c>
      <c r="N484" t="str">
        <f>IFERROR(CHAR(HEX2DEC(Table1[[#This Row],[D2]])),"…")</f>
        <v>…</v>
      </c>
      <c r="O484" t="str">
        <f>IFERROR(CHAR(HEX2DEC(Table1[[#This Row],[D3]])),"…")</f>
        <v>…</v>
      </c>
      <c r="P484" t="str">
        <f>IFERROR(CHAR(HEX2DEC(Table1[[#This Row],[D4]])),"…")</f>
        <v>…</v>
      </c>
      <c r="Q484" t="str">
        <f>IFERROR(CHAR(HEX2DEC(Table1[[#This Row],[D5]])),"…")</f>
        <v>…</v>
      </c>
      <c r="R484" t="str">
        <f>IFERROR(CHAR(HEX2DEC(Table1[[#This Row],[D6]])),"…")</f>
        <v>…</v>
      </c>
      <c r="S484" t="str">
        <f>IFERROR(CHAR(HEX2DEC(Table1[[#This Row],[D7]])),"…")</f>
        <v>…</v>
      </c>
      <c r="T484" t="str">
        <f>IFERROR(CHAR(HEX2DEC(Table1[[#This Row],[D8]])),"…")</f>
        <v>…</v>
      </c>
    </row>
    <row r="485" spans="1:20" x14ac:dyDescent="0.25">
      <c r="A485">
        <v>14.58</v>
      </c>
      <c r="B485">
        <v>401</v>
      </c>
      <c r="C485">
        <v>8</v>
      </c>
      <c r="D485" t="s">
        <v>28</v>
      </c>
      <c r="E485" t="s">
        <v>23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M485" t="str">
        <f>IFERROR(CHAR(HEX2DEC(Table2[[#This Row],[D1]])),"…")</f>
        <v>š</v>
      </c>
      <c r="N485" t="str">
        <f>IFERROR(CHAR(HEX2DEC(Table1[[#This Row],[D2]])),"…")</f>
        <v>…</v>
      </c>
      <c r="O485" t="str">
        <f>IFERROR(CHAR(HEX2DEC(Table1[[#This Row],[D3]])),"…")</f>
        <v>…</v>
      </c>
      <c r="P485" t="str">
        <f>IFERROR(CHAR(HEX2DEC(Table1[[#This Row],[D4]])),"…")</f>
        <v>…</v>
      </c>
      <c r="Q485" t="str">
        <f>IFERROR(CHAR(HEX2DEC(Table1[[#This Row],[D5]])),"…")</f>
        <v>…</v>
      </c>
      <c r="R485" t="str">
        <f>IFERROR(CHAR(HEX2DEC(Table1[[#This Row],[D6]])),"…")</f>
        <v>…</v>
      </c>
      <c r="S485" t="str">
        <f>IFERROR(CHAR(HEX2DEC(Table1[[#This Row],[D7]])),"…")</f>
        <v>…</v>
      </c>
      <c r="T485" t="str">
        <f>IFERROR(CHAR(HEX2DEC(Table1[[#This Row],[D8]])),"…")</f>
        <v>…</v>
      </c>
    </row>
    <row r="486" spans="1:20" x14ac:dyDescent="0.25">
      <c r="A486">
        <v>14.632999999999999</v>
      </c>
      <c r="B486">
        <v>400</v>
      </c>
      <c r="C486">
        <v>8</v>
      </c>
      <c r="D486">
        <v>0</v>
      </c>
      <c r="E486">
        <v>0</v>
      </c>
      <c r="F486">
        <v>0</v>
      </c>
      <c r="G486">
        <v>10</v>
      </c>
      <c r="H486">
        <v>39</v>
      </c>
      <c r="I486">
        <v>0</v>
      </c>
      <c r="J486">
        <v>0</v>
      </c>
      <c r="K486">
        <v>0</v>
      </c>
      <c r="M486" t="str">
        <f>IFERROR(CHAR(HEX2DEC(Table2[[#This Row],[D1]])),"…")</f>
        <v>…</v>
      </c>
      <c r="N486" t="str">
        <f>IFERROR(CHAR(HEX2DEC(Table1[[#This Row],[D2]])),"…")</f>
        <v>…</v>
      </c>
      <c r="O486" t="str">
        <f>IFERROR(CHAR(HEX2DEC(Table1[[#This Row],[D3]])),"…")</f>
        <v>…</v>
      </c>
      <c r="P486" t="str">
        <f>IFERROR(CHAR(HEX2DEC(Table1[[#This Row],[D4]])),"…")</f>
        <v>…</v>
      </c>
      <c r="Q486" t="str">
        <f>IFERROR(CHAR(HEX2DEC(Table1[[#This Row],[D5]])),"…")</f>
        <v>…</v>
      </c>
      <c r="R486" t="str">
        <f>IFERROR(CHAR(HEX2DEC(Table1[[#This Row],[D6]])),"…")</f>
        <v>…</v>
      </c>
      <c r="S486" t="str">
        <f>IFERROR(CHAR(HEX2DEC(Table1[[#This Row],[D7]])),"…")</f>
        <v>…</v>
      </c>
      <c r="T486" t="str">
        <f>IFERROR(CHAR(HEX2DEC(Table1[[#This Row],[D8]])),"…")</f>
        <v>…</v>
      </c>
    </row>
    <row r="487" spans="1:20" x14ac:dyDescent="0.25">
      <c r="A487">
        <v>14.686</v>
      </c>
      <c r="B487">
        <v>401</v>
      </c>
      <c r="C487">
        <v>8</v>
      </c>
      <c r="D487" t="s">
        <v>28</v>
      </c>
      <c r="E487" t="s">
        <v>23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M487" t="str">
        <f>IFERROR(CHAR(HEX2DEC(Table2[[#This Row],[D1]])),"…")</f>
        <v>š</v>
      </c>
      <c r="N487" t="str">
        <f>IFERROR(CHAR(HEX2DEC(Table1[[#This Row],[D2]])),"…")</f>
        <v>…</v>
      </c>
      <c r="O487" t="str">
        <f>IFERROR(CHAR(HEX2DEC(Table1[[#This Row],[D3]])),"…")</f>
        <v>…</v>
      </c>
      <c r="P487" t="str">
        <f>IFERROR(CHAR(HEX2DEC(Table1[[#This Row],[D4]])),"…")</f>
        <v>…</v>
      </c>
      <c r="Q487" t="str">
        <f>IFERROR(CHAR(HEX2DEC(Table1[[#This Row],[D5]])),"…")</f>
        <v>…</v>
      </c>
      <c r="R487" t="str">
        <f>IFERROR(CHAR(HEX2DEC(Table1[[#This Row],[D6]])),"…")</f>
        <v>…</v>
      </c>
      <c r="S487" t="str">
        <f>IFERROR(CHAR(HEX2DEC(Table1[[#This Row],[D7]])),"…")</f>
        <v>…</v>
      </c>
      <c r="T487" t="str">
        <f>IFERROR(CHAR(HEX2DEC(Table1[[#This Row],[D8]])),"…")</f>
        <v>…</v>
      </c>
    </row>
    <row r="488" spans="1:20" x14ac:dyDescent="0.25">
      <c r="A488">
        <v>14.688000000000001</v>
      </c>
      <c r="B488">
        <v>466</v>
      </c>
      <c r="C488">
        <v>8</v>
      </c>
      <c r="D488">
        <v>30</v>
      </c>
      <c r="E488">
        <v>32</v>
      </c>
      <c r="F488">
        <v>30</v>
      </c>
      <c r="G488">
        <v>35</v>
      </c>
      <c r="H488">
        <v>56</v>
      </c>
      <c r="I488">
        <v>35</v>
      </c>
      <c r="J488">
        <v>30</v>
      </c>
      <c r="K488">
        <v>31</v>
      </c>
      <c r="M488" t="str">
        <f>IFERROR(CHAR(HEX2DEC(Table2[[#This Row],[D1]])),"…")</f>
        <v>0</v>
      </c>
      <c r="N488" t="str">
        <f>IFERROR(CHAR(HEX2DEC(Table1[[#This Row],[D2]])),"…")</f>
        <v>…</v>
      </c>
      <c r="O488" t="str">
        <f>IFERROR(CHAR(HEX2DEC(Table1[[#This Row],[D3]])),"…")</f>
        <v>…</v>
      </c>
      <c r="P488" t="str">
        <f>IFERROR(CHAR(HEX2DEC(Table1[[#This Row],[D4]])),"…")</f>
        <v>…</v>
      </c>
      <c r="Q488" t="str">
        <f>IFERROR(CHAR(HEX2DEC(Table1[[#This Row],[D5]])),"…")</f>
        <v>…</v>
      </c>
      <c r="R488" t="str">
        <f>IFERROR(CHAR(HEX2DEC(Table1[[#This Row],[D6]])),"…")</f>
        <v>…</v>
      </c>
      <c r="S488" t="str">
        <f>IFERROR(CHAR(HEX2DEC(Table1[[#This Row],[D7]])),"…")</f>
        <v>…</v>
      </c>
      <c r="T488" t="str">
        <f>IFERROR(CHAR(HEX2DEC(Table1[[#This Row],[D8]])),"…")</f>
        <v>…</v>
      </c>
    </row>
    <row r="489" spans="1:20" x14ac:dyDescent="0.25">
      <c r="A489">
        <v>14.739000000000001</v>
      </c>
      <c r="B489">
        <v>400</v>
      </c>
      <c r="C489">
        <v>8</v>
      </c>
      <c r="D489">
        <v>0</v>
      </c>
      <c r="E489">
        <v>0</v>
      </c>
      <c r="F489">
        <v>0</v>
      </c>
      <c r="G489">
        <v>10</v>
      </c>
      <c r="H489">
        <v>39</v>
      </c>
      <c r="I489">
        <v>0</v>
      </c>
      <c r="J489">
        <v>0</v>
      </c>
      <c r="K489">
        <v>0</v>
      </c>
      <c r="M489" t="str">
        <f>IFERROR(CHAR(HEX2DEC(Table2[[#This Row],[D1]])),"…")</f>
        <v>…</v>
      </c>
      <c r="N489" t="str">
        <f>IFERROR(CHAR(HEX2DEC(Table1[[#This Row],[D2]])),"…")</f>
        <v>…</v>
      </c>
      <c r="O489" t="str">
        <f>IFERROR(CHAR(HEX2DEC(Table1[[#This Row],[D3]])),"…")</f>
        <v>…</v>
      </c>
      <c r="P489" t="str">
        <f>IFERROR(CHAR(HEX2DEC(Table1[[#This Row],[D4]])),"…")</f>
        <v>…</v>
      </c>
      <c r="Q489" t="str">
        <f>IFERROR(CHAR(HEX2DEC(Table1[[#This Row],[D5]])),"…")</f>
        <v>…</v>
      </c>
      <c r="R489" t="str">
        <f>IFERROR(CHAR(HEX2DEC(Table1[[#This Row],[D6]])),"…")</f>
        <v>…</v>
      </c>
      <c r="S489" t="str">
        <f>IFERROR(CHAR(HEX2DEC(Table1[[#This Row],[D7]])),"…")</f>
        <v>…</v>
      </c>
      <c r="T489" t="str">
        <f>IFERROR(CHAR(HEX2DEC(Table1[[#This Row],[D8]])),"…")</f>
        <v>…</v>
      </c>
    </row>
    <row r="490" spans="1:20" x14ac:dyDescent="0.25">
      <c r="A490">
        <v>14.792</v>
      </c>
      <c r="B490">
        <v>401</v>
      </c>
      <c r="C490">
        <v>8</v>
      </c>
      <c r="D490" t="s">
        <v>28</v>
      </c>
      <c r="E490" t="s">
        <v>23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M490" t="str">
        <f>IFERROR(CHAR(HEX2DEC(Table2[[#This Row],[D1]])),"…")</f>
        <v>š</v>
      </c>
      <c r="N490" t="str">
        <f>IFERROR(CHAR(HEX2DEC(Table1[[#This Row],[D2]])),"…")</f>
        <v>…</v>
      </c>
      <c r="O490" t="str">
        <f>IFERROR(CHAR(HEX2DEC(Table1[[#This Row],[D3]])),"…")</f>
        <v>…</v>
      </c>
      <c r="P490" t="str">
        <f>IFERROR(CHAR(HEX2DEC(Table1[[#This Row],[D4]])),"…")</f>
        <v>…</v>
      </c>
      <c r="Q490" t="str">
        <f>IFERROR(CHAR(HEX2DEC(Table1[[#This Row],[D5]])),"…")</f>
        <v>…</v>
      </c>
      <c r="R490" t="str">
        <f>IFERROR(CHAR(HEX2DEC(Table1[[#This Row],[D6]])),"…")</f>
        <v>…</v>
      </c>
      <c r="S490" t="str">
        <f>IFERROR(CHAR(HEX2DEC(Table1[[#This Row],[D7]])),"…")</f>
        <v>…</v>
      </c>
      <c r="T490" t="str">
        <f>IFERROR(CHAR(HEX2DEC(Table1[[#This Row],[D8]])),"…")</f>
        <v>…</v>
      </c>
    </row>
    <row r="491" spans="1:20" x14ac:dyDescent="0.25">
      <c r="A491">
        <v>14.845000000000001</v>
      </c>
      <c r="B491">
        <v>400</v>
      </c>
      <c r="C491">
        <v>8</v>
      </c>
      <c r="D491">
        <v>0</v>
      </c>
      <c r="E491">
        <v>0</v>
      </c>
      <c r="F491">
        <v>0</v>
      </c>
      <c r="G491">
        <v>10</v>
      </c>
      <c r="H491">
        <v>39</v>
      </c>
      <c r="I491">
        <v>0</v>
      </c>
      <c r="J491">
        <v>0</v>
      </c>
      <c r="K491">
        <v>0</v>
      </c>
      <c r="M491" t="str">
        <f>IFERROR(CHAR(HEX2DEC(Table2[[#This Row],[D1]])),"…")</f>
        <v>…</v>
      </c>
      <c r="N491" t="str">
        <f>IFERROR(CHAR(HEX2DEC(Table1[[#This Row],[D2]])),"…")</f>
        <v>…</v>
      </c>
      <c r="O491" t="str">
        <f>IFERROR(CHAR(HEX2DEC(Table1[[#This Row],[D3]])),"…")</f>
        <v>…</v>
      </c>
      <c r="P491" t="str">
        <f>IFERROR(CHAR(HEX2DEC(Table1[[#This Row],[D4]])),"…")</f>
        <v>…</v>
      </c>
      <c r="Q491" t="str">
        <f>IFERROR(CHAR(HEX2DEC(Table1[[#This Row],[D5]])),"…")</f>
        <v>…</v>
      </c>
      <c r="R491" t="str">
        <f>IFERROR(CHAR(HEX2DEC(Table1[[#This Row],[D6]])),"…")</f>
        <v>…</v>
      </c>
      <c r="S491" t="str">
        <f>IFERROR(CHAR(HEX2DEC(Table1[[#This Row],[D7]])),"…")</f>
        <v>…</v>
      </c>
      <c r="T491" t="str">
        <f>IFERROR(CHAR(HEX2DEC(Table1[[#This Row],[D8]])),"…")</f>
        <v>…</v>
      </c>
    </row>
    <row r="492" spans="1:20" x14ac:dyDescent="0.25">
      <c r="A492">
        <v>14.898</v>
      </c>
      <c r="B492">
        <v>401</v>
      </c>
      <c r="C492">
        <v>8</v>
      </c>
      <c r="D492" t="s">
        <v>28</v>
      </c>
      <c r="E492" t="s">
        <v>23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M492" t="str">
        <f>IFERROR(CHAR(HEX2DEC(Table2[[#This Row],[D1]])),"…")</f>
        <v>š</v>
      </c>
      <c r="N492" t="str">
        <f>IFERROR(CHAR(HEX2DEC(Table1[[#This Row],[D2]])),"…")</f>
        <v>…</v>
      </c>
      <c r="O492" t="str">
        <f>IFERROR(CHAR(HEX2DEC(Table1[[#This Row],[D3]])),"…")</f>
        <v>…</v>
      </c>
      <c r="P492" t="str">
        <f>IFERROR(CHAR(HEX2DEC(Table1[[#This Row],[D4]])),"…")</f>
        <v>…</v>
      </c>
      <c r="Q492" t="str">
        <f>IFERROR(CHAR(HEX2DEC(Table1[[#This Row],[D5]])),"…")</f>
        <v>…</v>
      </c>
      <c r="R492" t="str">
        <f>IFERROR(CHAR(HEX2DEC(Table1[[#This Row],[D6]])),"…")</f>
        <v>…</v>
      </c>
      <c r="S492" t="str">
        <f>IFERROR(CHAR(HEX2DEC(Table1[[#This Row],[D7]])),"…")</f>
        <v>…</v>
      </c>
      <c r="T492" t="str">
        <f>IFERROR(CHAR(HEX2DEC(Table1[[#This Row],[D8]])),"…")</f>
        <v>…</v>
      </c>
    </row>
    <row r="493" spans="1:20" x14ac:dyDescent="0.25">
      <c r="A493">
        <v>14.951000000000001</v>
      </c>
      <c r="B493">
        <v>400</v>
      </c>
      <c r="C493">
        <v>8</v>
      </c>
      <c r="D493">
        <v>0</v>
      </c>
      <c r="E493">
        <v>0</v>
      </c>
      <c r="F493">
        <v>0</v>
      </c>
      <c r="G493">
        <v>10</v>
      </c>
      <c r="H493">
        <v>39</v>
      </c>
      <c r="I493">
        <v>0</v>
      </c>
      <c r="J493">
        <v>0</v>
      </c>
      <c r="K493">
        <v>0</v>
      </c>
      <c r="M493" t="str">
        <f>IFERROR(CHAR(HEX2DEC(Table2[[#This Row],[D1]])),"…")</f>
        <v>…</v>
      </c>
      <c r="N493" t="str">
        <f>IFERROR(CHAR(HEX2DEC(Table1[[#This Row],[D2]])),"…")</f>
        <v>…</v>
      </c>
      <c r="O493" t="str">
        <f>IFERROR(CHAR(HEX2DEC(Table1[[#This Row],[D3]])),"…")</f>
        <v>…</v>
      </c>
      <c r="P493" t="str">
        <f>IFERROR(CHAR(HEX2DEC(Table1[[#This Row],[D4]])),"…")</f>
        <v>…</v>
      </c>
      <c r="Q493" t="str">
        <f>IFERROR(CHAR(HEX2DEC(Table1[[#This Row],[D5]])),"…")</f>
        <v>…</v>
      </c>
      <c r="R493" t="str">
        <f>IFERROR(CHAR(HEX2DEC(Table1[[#This Row],[D6]])),"…")</f>
        <v>…</v>
      </c>
      <c r="S493" t="str">
        <f>IFERROR(CHAR(HEX2DEC(Table1[[#This Row],[D7]])),"…")</f>
        <v>…</v>
      </c>
      <c r="T493" t="str">
        <f>IFERROR(CHAR(HEX2DEC(Table1[[#This Row],[D8]])),"…")</f>
        <v>…</v>
      </c>
    </row>
    <row r="494" spans="1:20" x14ac:dyDescent="0.25">
      <c r="A494">
        <v>15.005000000000001</v>
      </c>
      <c r="B494">
        <v>401</v>
      </c>
      <c r="C494">
        <v>8</v>
      </c>
      <c r="D494" t="s">
        <v>28</v>
      </c>
      <c r="E494" t="s">
        <v>23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M494" t="str">
        <f>IFERROR(CHAR(HEX2DEC(Table2[[#This Row],[D1]])),"…")</f>
        <v>š</v>
      </c>
      <c r="N494" t="str">
        <f>IFERROR(CHAR(HEX2DEC(Table1[[#This Row],[D2]])),"…")</f>
        <v>…</v>
      </c>
      <c r="O494" t="str">
        <f>IFERROR(CHAR(HEX2DEC(Table1[[#This Row],[D3]])),"…")</f>
        <v>…</v>
      </c>
      <c r="P494" t="str">
        <f>IFERROR(CHAR(HEX2DEC(Table1[[#This Row],[D4]])),"…")</f>
        <v>…</v>
      </c>
      <c r="Q494" t="str">
        <f>IFERROR(CHAR(HEX2DEC(Table1[[#This Row],[D5]])),"…")</f>
        <v>…</v>
      </c>
      <c r="R494" t="str">
        <f>IFERROR(CHAR(HEX2DEC(Table1[[#This Row],[D6]])),"…")</f>
        <v>…</v>
      </c>
      <c r="S494" t="str">
        <f>IFERROR(CHAR(HEX2DEC(Table1[[#This Row],[D7]])),"…")</f>
        <v>…</v>
      </c>
      <c r="T494" t="str">
        <f>IFERROR(CHAR(HEX2DEC(Table1[[#This Row],[D8]])),"…")</f>
        <v>…</v>
      </c>
    </row>
    <row r="495" spans="1:20" x14ac:dyDescent="0.25">
      <c r="A495">
        <v>15.058</v>
      </c>
      <c r="B495">
        <v>400</v>
      </c>
      <c r="C495">
        <v>8</v>
      </c>
      <c r="D495">
        <v>0</v>
      </c>
      <c r="E495">
        <v>0</v>
      </c>
      <c r="F495">
        <v>0</v>
      </c>
      <c r="G495">
        <v>10</v>
      </c>
      <c r="H495">
        <v>39</v>
      </c>
      <c r="I495">
        <v>0</v>
      </c>
      <c r="J495">
        <v>0</v>
      </c>
      <c r="K495">
        <v>0</v>
      </c>
      <c r="M495" t="str">
        <f>IFERROR(CHAR(HEX2DEC(Table2[[#This Row],[D1]])),"…")</f>
        <v>…</v>
      </c>
      <c r="N495" t="str">
        <f>IFERROR(CHAR(HEX2DEC(Table1[[#This Row],[D2]])),"…")</f>
        <v>…</v>
      </c>
      <c r="O495" t="str">
        <f>IFERROR(CHAR(HEX2DEC(Table1[[#This Row],[D3]])),"…")</f>
        <v>…</v>
      </c>
      <c r="P495" t="str">
        <f>IFERROR(CHAR(HEX2DEC(Table1[[#This Row],[D4]])),"…")</f>
        <v>…</v>
      </c>
      <c r="Q495" t="str">
        <f>IFERROR(CHAR(HEX2DEC(Table1[[#This Row],[D5]])),"…")</f>
        <v>…</v>
      </c>
      <c r="R495" t="str">
        <f>IFERROR(CHAR(HEX2DEC(Table1[[#This Row],[D6]])),"…")</f>
        <v>…</v>
      </c>
      <c r="S495" t="str">
        <f>IFERROR(CHAR(HEX2DEC(Table1[[#This Row],[D7]])),"…")</f>
        <v>…</v>
      </c>
      <c r="T495" t="str">
        <f>IFERROR(CHAR(HEX2DEC(Table1[[#This Row],[D8]])),"…")</f>
        <v>…</v>
      </c>
    </row>
    <row r="496" spans="1:20" x14ac:dyDescent="0.25">
      <c r="A496">
        <v>15.111000000000001</v>
      </c>
      <c r="B496">
        <v>401</v>
      </c>
      <c r="C496">
        <v>8</v>
      </c>
      <c r="D496" t="s">
        <v>28</v>
      </c>
      <c r="E496" t="s">
        <v>23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M496" t="str">
        <f>IFERROR(CHAR(HEX2DEC(Table2[[#This Row],[D1]])),"…")</f>
        <v>š</v>
      </c>
      <c r="N496" t="str">
        <f>IFERROR(CHAR(HEX2DEC(Table1[[#This Row],[D2]])),"…")</f>
        <v>…</v>
      </c>
      <c r="O496" t="str">
        <f>IFERROR(CHAR(HEX2DEC(Table1[[#This Row],[D3]])),"…")</f>
        <v>…</v>
      </c>
      <c r="P496" t="str">
        <f>IFERROR(CHAR(HEX2DEC(Table1[[#This Row],[D4]])),"…")</f>
        <v>…</v>
      </c>
      <c r="Q496" t="str">
        <f>IFERROR(CHAR(HEX2DEC(Table1[[#This Row],[D5]])),"…")</f>
        <v>…</v>
      </c>
      <c r="R496" t="str">
        <f>IFERROR(CHAR(HEX2DEC(Table1[[#This Row],[D6]])),"…")</f>
        <v>…</v>
      </c>
      <c r="S496" t="str">
        <f>IFERROR(CHAR(HEX2DEC(Table1[[#This Row],[D7]])),"…")</f>
        <v>…</v>
      </c>
      <c r="T496" t="str">
        <f>IFERROR(CHAR(HEX2DEC(Table1[[#This Row],[D8]])),"…")</f>
        <v>…</v>
      </c>
    </row>
    <row r="497" spans="1:20" x14ac:dyDescent="0.25">
      <c r="A497">
        <v>15.163</v>
      </c>
      <c r="B497">
        <v>400</v>
      </c>
      <c r="C497">
        <v>8</v>
      </c>
      <c r="D497">
        <v>0</v>
      </c>
      <c r="E497">
        <v>0</v>
      </c>
      <c r="F497">
        <v>0</v>
      </c>
      <c r="G497">
        <v>10</v>
      </c>
      <c r="H497">
        <v>39</v>
      </c>
      <c r="I497">
        <v>0</v>
      </c>
      <c r="J497">
        <v>0</v>
      </c>
      <c r="K497">
        <v>0</v>
      </c>
      <c r="M497" t="str">
        <f>IFERROR(CHAR(HEX2DEC(Table2[[#This Row],[D1]])),"…")</f>
        <v>…</v>
      </c>
      <c r="N497" t="str">
        <f>IFERROR(CHAR(HEX2DEC(Table1[[#This Row],[D2]])),"…")</f>
        <v>…</v>
      </c>
      <c r="O497" t="str">
        <f>IFERROR(CHAR(HEX2DEC(Table1[[#This Row],[D3]])),"…")</f>
        <v>…</v>
      </c>
      <c r="P497" t="str">
        <f>IFERROR(CHAR(HEX2DEC(Table1[[#This Row],[D4]])),"…")</f>
        <v>…</v>
      </c>
      <c r="Q497" t="str">
        <f>IFERROR(CHAR(HEX2DEC(Table1[[#This Row],[D5]])),"…")</f>
        <v>…</v>
      </c>
      <c r="R497" t="str">
        <f>IFERROR(CHAR(HEX2DEC(Table1[[#This Row],[D6]])),"…")</f>
        <v>…</v>
      </c>
      <c r="S497" t="str">
        <f>IFERROR(CHAR(HEX2DEC(Table1[[#This Row],[D7]])),"…")</f>
        <v>…</v>
      </c>
      <c r="T497" t="str">
        <f>IFERROR(CHAR(HEX2DEC(Table1[[#This Row],[D8]])),"…")</f>
        <v>…</v>
      </c>
    </row>
    <row r="498" spans="1:20" x14ac:dyDescent="0.25">
      <c r="A498">
        <v>15.217000000000001</v>
      </c>
      <c r="B498">
        <v>401</v>
      </c>
      <c r="C498">
        <v>8</v>
      </c>
      <c r="D498" t="s">
        <v>28</v>
      </c>
      <c r="E498" t="s">
        <v>23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M498" t="str">
        <f>IFERROR(CHAR(HEX2DEC(Table2[[#This Row],[D1]])),"…")</f>
        <v>š</v>
      </c>
      <c r="N498" t="str">
        <f>IFERROR(CHAR(HEX2DEC(Table1[[#This Row],[D2]])),"…")</f>
        <v>…</v>
      </c>
      <c r="O498" t="str">
        <f>IFERROR(CHAR(HEX2DEC(Table1[[#This Row],[D3]])),"…")</f>
        <v>…</v>
      </c>
      <c r="P498" t="str">
        <f>IFERROR(CHAR(HEX2DEC(Table1[[#This Row],[D4]])),"…")</f>
        <v>…</v>
      </c>
      <c r="Q498" t="str">
        <f>IFERROR(CHAR(HEX2DEC(Table1[[#This Row],[D5]])),"…")</f>
        <v>…</v>
      </c>
      <c r="R498" t="str">
        <f>IFERROR(CHAR(HEX2DEC(Table1[[#This Row],[D6]])),"…")</f>
        <v>…</v>
      </c>
      <c r="S498" t="str">
        <f>IFERROR(CHAR(HEX2DEC(Table1[[#This Row],[D7]])),"…")</f>
        <v>…</v>
      </c>
      <c r="T498" t="str">
        <f>IFERROR(CHAR(HEX2DEC(Table1[[#This Row],[D8]])),"…")</f>
        <v>…</v>
      </c>
    </row>
    <row r="499" spans="1:20" x14ac:dyDescent="0.25">
      <c r="A499">
        <v>15.27</v>
      </c>
      <c r="B499">
        <v>400</v>
      </c>
      <c r="C499">
        <v>8</v>
      </c>
      <c r="D499">
        <v>0</v>
      </c>
      <c r="E499">
        <v>0</v>
      </c>
      <c r="F499">
        <v>0</v>
      </c>
      <c r="G499">
        <v>10</v>
      </c>
      <c r="H499">
        <v>39</v>
      </c>
      <c r="I499">
        <v>0</v>
      </c>
      <c r="J499">
        <v>0</v>
      </c>
      <c r="K499">
        <v>0</v>
      </c>
      <c r="M499" t="str">
        <f>IFERROR(CHAR(HEX2DEC(Table2[[#This Row],[D1]])),"…")</f>
        <v>…</v>
      </c>
      <c r="N499" t="str">
        <f>IFERROR(CHAR(HEX2DEC(Table1[[#This Row],[D2]])),"…")</f>
        <v>…</v>
      </c>
      <c r="O499" t="str">
        <f>IFERROR(CHAR(HEX2DEC(Table1[[#This Row],[D3]])),"…")</f>
        <v>…</v>
      </c>
      <c r="P499" t="str">
        <f>IFERROR(CHAR(HEX2DEC(Table1[[#This Row],[D4]])),"…")</f>
        <v>…</v>
      </c>
      <c r="Q499" t="str">
        <f>IFERROR(CHAR(HEX2DEC(Table1[[#This Row],[D5]])),"…")</f>
        <v>…</v>
      </c>
      <c r="R499" t="str">
        <f>IFERROR(CHAR(HEX2DEC(Table1[[#This Row],[D6]])),"…")</f>
        <v>…</v>
      </c>
      <c r="S499" t="str">
        <f>IFERROR(CHAR(HEX2DEC(Table1[[#This Row],[D7]])),"…")</f>
        <v>…</v>
      </c>
      <c r="T499" t="str">
        <f>IFERROR(CHAR(HEX2DEC(Table1[[#This Row],[D8]])),"…")</f>
        <v>…</v>
      </c>
    </row>
    <row r="500" spans="1:20" x14ac:dyDescent="0.25">
      <c r="A500">
        <v>15.323</v>
      </c>
      <c r="B500">
        <v>401</v>
      </c>
      <c r="C500">
        <v>8</v>
      </c>
      <c r="D500" t="s">
        <v>28</v>
      </c>
      <c r="E500" t="s">
        <v>23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M500" t="str">
        <f>IFERROR(CHAR(HEX2DEC(Table2[[#This Row],[D1]])),"…")</f>
        <v>š</v>
      </c>
      <c r="N500" t="str">
        <f>IFERROR(CHAR(HEX2DEC(Table1[[#This Row],[D2]])),"…")</f>
        <v>…</v>
      </c>
      <c r="O500" t="str">
        <f>IFERROR(CHAR(HEX2DEC(Table1[[#This Row],[D3]])),"…")</f>
        <v>…</v>
      </c>
      <c r="P500" t="str">
        <f>IFERROR(CHAR(HEX2DEC(Table1[[#This Row],[D4]])),"…")</f>
        <v>…</v>
      </c>
      <c r="Q500" t="str">
        <f>IFERROR(CHAR(HEX2DEC(Table1[[#This Row],[D5]])),"…")</f>
        <v>…</v>
      </c>
      <c r="R500" t="str">
        <f>IFERROR(CHAR(HEX2DEC(Table1[[#This Row],[D6]])),"…")</f>
        <v>…</v>
      </c>
      <c r="S500" t="str">
        <f>IFERROR(CHAR(HEX2DEC(Table1[[#This Row],[D7]])),"…")</f>
        <v>…</v>
      </c>
      <c r="T500" t="str">
        <f>IFERROR(CHAR(HEX2DEC(Table1[[#This Row],[D8]])),"…")</f>
        <v>…</v>
      </c>
    </row>
    <row r="501" spans="1:20" x14ac:dyDescent="0.25">
      <c r="A501">
        <v>15.375999999999999</v>
      </c>
      <c r="B501">
        <v>400</v>
      </c>
      <c r="C501">
        <v>8</v>
      </c>
      <c r="D501">
        <v>0</v>
      </c>
      <c r="E501">
        <v>0</v>
      </c>
      <c r="F501">
        <v>0</v>
      </c>
      <c r="G501">
        <v>10</v>
      </c>
      <c r="H501">
        <v>39</v>
      </c>
      <c r="I501">
        <v>0</v>
      </c>
      <c r="J501">
        <v>0</v>
      </c>
      <c r="K501">
        <v>0</v>
      </c>
      <c r="M501" t="str">
        <f>IFERROR(CHAR(HEX2DEC(Table2[[#This Row],[D1]])),"…")</f>
        <v>…</v>
      </c>
      <c r="N501" t="str">
        <f>IFERROR(CHAR(HEX2DEC(Table1[[#This Row],[D2]])),"…")</f>
        <v>…</v>
      </c>
      <c r="O501" t="str">
        <f>IFERROR(CHAR(HEX2DEC(Table1[[#This Row],[D3]])),"…")</f>
        <v>…</v>
      </c>
      <c r="P501" t="str">
        <f>IFERROR(CHAR(HEX2DEC(Table1[[#This Row],[D4]])),"…")</f>
        <v>…</v>
      </c>
      <c r="Q501" t="str">
        <f>IFERROR(CHAR(HEX2DEC(Table1[[#This Row],[D5]])),"…")</f>
        <v>…</v>
      </c>
      <c r="R501" t="str">
        <f>IFERROR(CHAR(HEX2DEC(Table1[[#This Row],[D6]])),"…")</f>
        <v>…</v>
      </c>
      <c r="S501" t="str">
        <f>IFERROR(CHAR(HEX2DEC(Table1[[#This Row],[D7]])),"…")</f>
        <v>…</v>
      </c>
      <c r="T501" t="str">
        <f>IFERROR(CHAR(HEX2DEC(Table1[[#This Row],[D8]])),"…")</f>
        <v>…</v>
      </c>
    </row>
    <row r="502" spans="1:20" x14ac:dyDescent="0.25">
      <c r="A502">
        <v>15.43</v>
      </c>
      <c r="B502">
        <v>401</v>
      </c>
      <c r="C502">
        <v>8</v>
      </c>
      <c r="D502" t="s">
        <v>28</v>
      </c>
      <c r="E502" t="s">
        <v>23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M502" t="str">
        <f>IFERROR(CHAR(HEX2DEC(Table2[[#This Row],[D1]])),"…")</f>
        <v>š</v>
      </c>
      <c r="N502" t="str">
        <f>IFERROR(CHAR(HEX2DEC(Table1[[#This Row],[D2]])),"…")</f>
        <v>…</v>
      </c>
      <c r="O502" t="str">
        <f>IFERROR(CHAR(HEX2DEC(Table1[[#This Row],[D3]])),"…")</f>
        <v>…</v>
      </c>
      <c r="P502" t="str">
        <f>IFERROR(CHAR(HEX2DEC(Table1[[#This Row],[D4]])),"…")</f>
        <v>…</v>
      </c>
      <c r="Q502" t="str">
        <f>IFERROR(CHAR(HEX2DEC(Table1[[#This Row],[D5]])),"…")</f>
        <v>…</v>
      </c>
      <c r="R502" t="str">
        <f>IFERROR(CHAR(HEX2DEC(Table1[[#This Row],[D6]])),"…")</f>
        <v>…</v>
      </c>
      <c r="S502" t="str">
        <f>IFERROR(CHAR(HEX2DEC(Table1[[#This Row],[D7]])),"…")</f>
        <v>…</v>
      </c>
      <c r="T502" t="str">
        <f>IFERROR(CHAR(HEX2DEC(Table1[[#This Row],[D8]])),"…")</f>
        <v>…</v>
      </c>
    </row>
    <row r="503" spans="1:20" x14ac:dyDescent="0.25">
      <c r="A503">
        <v>15.483000000000001</v>
      </c>
      <c r="B503">
        <v>400</v>
      </c>
      <c r="C503">
        <v>8</v>
      </c>
      <c r="D503">
        <v>0</v>
      </c>
      <c r="E503">
        <v>0</v>
      </c>
      <c r="F503">
        <v>0</v>
      </c>
      <c r="G503">
        <v>10</v>
      </c>
      <c r="H503">
        <v>39</v>
      </c>
      <c r="I503">
        <v>0</v>
      </c>
      <c r="J503">
        <v>0</v>
      </c>
      <c r="K503">
        <v>0</v>
      </c>
      <c r="M503" t="str">
        <f>IFERROR(CHAR(HEX2DEC(Table2[[#This Row],[D1]])),"…")</f>
        <v>…</v>
      </c>
      <c r="N503" t="str">
        <f>IFERROR(CHAR(HEX2DEC(Table1[[#This Row],[D2]])),"…")</f>
        <v>…</v>
      </c>
      <c r="O503" t="str">
        <f>IFERROR(CHAR(HEX2DEC(Table1[[#This Row],[D3]])),"…")</f>
        <v>…</v>
      </c>
      <c r="P503" t="str">
        <f>IFERROR(CHAR(HEX2DEC(Table1[[#This Row],[D4]])),"…")</f>
        <v>…</v>
      </c>
      <c r="Q503" t="str">
        <f>IFERROR(CHAR(HEX2DEC(Table1[[#This Row],[D5]])),"…")</f>
        <v>…</v>
      </c>
      <c r="R503" t="str">
        <f>IFERROR(CHAR(HEX2DEC(Table1[[#This Row],[D6]])),"…")</f>
        <v>…</v>
      </c>
      <c r="S503" t="str">
        <f>IFERROR(CHAR(HEX2DEC(Table1[[#This Row],[D7]])),"…")</f>
        <v>…</v>
      </c>
      <c r="T503" t="str">
        <f>IFERROR(CHAR(HEX2DEC(Table1[[#This Row],[D8]])),"…")</f>
        <v>…</v>
      </c>
    </row>
    <row r="504" spans="1:20" x14ac:dyDescent="0.25">
      <c r="A504">
        <v>15.535</v>
      </c>
      <c r="B504">
        <v>401</v>
      </c>
      <c r="C504">
        <v>8</v>
      </c>
      <c r="D504" t="s">
        <v>28</v>
      </c>
      <c r="E504" t="s">
        <v>23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M504" t="str">
        <f>IFERROR(CHAR(HEX2DEC(Table2[[#This Row],[D1]])),"…")</f>
        <v>š</v>
      </c>
      <c r="N504" t="str">
        <f>IFERROR(CHAR(HEX2DEC(Table1[[#This Row],[D2]])),"…")</f>
        <v>…</v>
      </c>
      <c r="O504" t="str">
        <f>IFERROR(CHAR(HEX2DEC(Table1[[#This Row],[D3]])),"…")</f>
        <v>…</v>
      </c>
      <c r="P504" t="str">
        <f>IFERROR(CHAR(HEX2DEC(Table1[[#This Row],[D4]])),"…")</f>
        <v>…</v>
      </c>
      <c r="Q504" t="str">
        <f>IFERROR(CHAR(HEX2DEC(Table1[[#This Row],[D5]])),"…")</f>
        <v>…</v>
      </c>
      <c r="R504" t="str">
        <f>IFERROR(CHAR(HEX2DEC(Table1[[#This Row],[D6]])),"…")</f>
        <v>…</v>
      </c>
      <c r="S504" t="str">
        <f>IFERROR(CHAR(HEX2DEC(Table1[[#This Row],[D7]])),"…")</f>
        <v>…</v>
      </c>
      <c r="T504" t="str">
        <f>IFERROR(CHAR(HEX2DEC(Table1[[#This Row],[D8]])),"…")</f>
        <v>…</v>
      </c>
    </row>
    <row r="505" spans="1:20" x14ac:dyDescent="0.25">
      <c r="A505">
        <v>15.587999999999999</v>
      </c>
      <c r="B505">
        <v>400</v>
      </c>
      <c r="C505">
        <v>8</v>
      </c>
      <c r="D505">
        <v>0</v>
      </c>
      <c r="E505">
        <v>0</v>
      </c>
      <c r="F505">
        <v>0</v>
      </c>
      <c r="G505">
        <v>10</v>
      </c>
      <c r="H505">
        <v>39</v>
      </c>
      <c r="I505">
        <v>0</v>
      </c>
      <c r="J505">
        <v>0</v>
      </c>
      <c r="K505">
        <v>0</v>
      </c>
      <c r="M505" t="str">
        <f>IFERROR(CHAR(HEX2DEC(Table2[[#This Row],[D1]])),"…")</f>
        <v>…</v>
      </c>
      <c r="N505" t="str">
        <f>IFERROR(CHAR(HEX2DEC(Table1[[#This Row],[D2]])),"…")</f>
        <v>…</v>
      </c>
      <c r="O505" t="str">
        <f>IFERROR(CHAR(HEX2DEC(Table1[[#This Row],[D3]])),"…")</f>
        <v>…</v>
      </c>
      <c r="P505" t="str">
        <f>IFERROR(CHAR(HEX2DEC(Table1[[#This Row],[D4]])),"…")</f>
        <v>…</v>
      </c>
      <c r="Q505" t="str">
        <f>IFERROR(CHAR(HEX2DEC(Table1[[#This Row],[D5]])),"…")</f>
        <v>…</v>
      </c>
      <c r="R505" t="str">
        <f>IFERROR(CHAR(HEX2DEC(Table1[[#This Row],[D6]])),"…")</f>
        <v>…</v>
      </c>
      <c r="S505" t="str">
        <f>IFERROR(CHAR(HEX2DEC(Table1[[#This Row],[D7]])),"…")</f>
        <v>…</v>
      </c>
      <c r="T505" t="str">
        <f>IFERROR(CHAR(HEX2DEC(Table1[[#This Row],[D8]])),"…")</f>
        <v>…</v>
      </c>
    </row>
    <row r="506" spans="1:20" x14ac:dyDescent="0.25">
      <c r="A506">
        <v>15.641999999999999</v>
      </c>
      <c r="B506">
        <v>401</v>
      </c>
      <c r="C506">
        <v>8</v>
      </c>
      <c r="D506" t="s">
        <v>28</v>
      </c>
      <c r="E506" t="s">
        <v>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M506" t="str">
        <f>IFERROR(CHAR(HEX2DEC(Table2[[#This Row],[D1]])),"…")</f>
        <v>š</v>
      </c>
      <c r="N506" t="str">
        <f>IFERROR(CHAR(HEX2DEC(Table1[[#This Row],[D2]])),"…")</f>
        <v>…</v>
      </c>
      <c r="O506" t="str">
        <f>IFERROR(CHAR(HEX2DEC(Table1[[#This Row],[D3]])),"…")</f>
        <v>…</v>
      </c>
      <c r="P506" t="str">
        <f>IFERROR(CHAR(HEX2DEC(Table1[[#This Row],[D4]])),"…")</f>
        <v>…</v>
      </c>
      <c r="Q506" t="str">
        <f>IFERROR(CHAR(HEX2DEC(Table1[[#This Row],[D5]])),"…")</f>
        <v>…</v>
      </c>
      <c r="R506" t="str">
        <f>IFERROR(CHAR(HEX2DEC(Table1[[#This Row],[D6]])),"…")</f>
        <v>…</v>
      </c>
      <c r="S506" t="str">
        <f>IFERROR(CHAR(HEX2DEC(Table1[[#This Row],[D7]])),"…")</f>
        <v>…</v>
      </c>
      <c r="T506" t="str">
        <f>IFERROR(CHAR(HEX2DEC(Table1[[#This Row],[D8]])),"…")</f>
        <v>…</v>
      </c>
    </row>
    <row r="507" spans="1:20" x14ac:dyDescent="0.25">
      <c r="A507">
        <v>15.695</v>
      </c>
      <c r="B507">
        <v>400</v>
      </c>
      <c r="C507">
        <v>8</v>
      </c>
      <c r="D507">
        <v>0</v>
      </c>
      <c r="E507">
        <v>0</v>
      </c>
      <c r="F507">
        <v>0</v>
      </c>
      <c r="G507">
        <v>10</v>
      </c>
      <c r="H507">
        <v>39</v>
      </c>
      <c r="I507">
        <v>0</v>
      </c>
      <c r="J507">
        <v>0</v>
      </c>
      <c r="K507">
        <v>0</v>
      </c>
      <c r="M507" t="str">
        <f>IFERROR(CHAR(HEX2DEC(Table2[[#This Row],[D1]])),"…")</f>
        <v>…</v>
      </c>
      <c r="N507" t="str">
        <f>IFERROR(CHAR(HEX2DEC(Table1[[#This Row],[D2]])),"…")</f>
        <v>…</v>
      </c>
      <c r="O507" t="str">
        <f>IFERROR(CHAR(HEX2DEC(Table1[[#This Row],[D3]])),"…")</f>
        <v>…</v>
      </c>
      <c r="P507" t="str">
        <f>IFERROR(CHAR(HEX2DEC(Table1[[#This Row],[D4]])),"…")</f>
        <v>…</v>
      </c>
      <c r="Q507" t="str">
        <f>IFERROR(CHAR(HEX2DEC(Table1[[#This Row],[D5]])),"…")</f>
        <v>…</v>
      </c>
      <c r="R507" t="str">
        <f>IFERROR(CHAR(HEX2DEC(Table1[[#This Row],[D6]])),"…")</f>
        <v>…</v>
      </c>
      <c r="S507" t="str">
        <f>IFERROR(CHAR(HEX2DEC(Table1[[#This Row],[D7]])),"…")</f>
        <v>…</v>
      </c>
      <c r="T507" t="str">
        <f>IFERROR(CHAR(HEX2DEC(Table1[[#This Row],[D8]])),"…")</f>
        <v>…</v>
      </c>
    </row>
    <row r="508" spans="1:20" x14ac:dyDescent="0.25">
      <c r="A508">
        <v>15.747999999999999</v>
      </c>
      <c r="B508">
        <v>401</v>
      </c>
      <c r="C508">
        <v>8</v>
      </c>
      <c r="D508" t="s">
        <v>28</v>
      </c>
      <c r="E508" t="s">
        <v>23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M508" t="str">
        <f>IFERROR(CHAR(HEX2DEC(Table2[[#This Row],[D1]])),"…")</f>
        <v>š</v>
      </c>
      <c r="N508" t="str">
        <f>IFERROR(CHAR(HEX2DEC(Table1[[#This Row],[D2]])),"…")</f>
        <v>…</v>
      </c>
      <c r="O508" t="str">
        <f>IFERROR(CHAR(HEX2DEC(Table1[[#This Row],[D3]])),"…")</f>
        <v>…</v>
      </c>
      <c r="P508" t="str">
        <f>IFERROR(CHAR(HEX2DEC(Table1[[#This Row],[D4]])),"…")</f>
        <v>…</v>
      </c>
      <c r="Q508" t="str">
        <f>IFERROR(CHAR(HEX2DEC(Table1[[#This Row],[D5]])),"…")</f>
        <v>…</v>
      </c>
      <c r="R508" t="str">
        <f>IFERROR(CHAR(HEX2DEC(Table1[[#This Row],[D6]])),"…")</f>
        <v>…</v>
      </c>
      <c r="S508" t="str">
        <f>IFERROR(CHAR(HEX2DEC(Table1[[#This Row],[D7]])),"…")</f>
        <v>…</v>
      </c>
      <c r="T508" t="str">
        <f>IFERROR(CHAR(HEX2DEC(Table1[[#This Row],[D8]])),"…")</f>
        <v>…</v>
      </c>
    </row>
    <row r="509" spans="1:20" x14ac:dyDescent="0.25">
      <c r="A509">
        <v>15.801</v>
      </c>
      <c r="B509">
        <v>400</v>
      </c>
      <c r="C509">
        <v>8</v>
      </c>
      <c r="D509">
        <v>0</v>
      </c>
      <c r="E509">
        <v>0</v>
      </c>
      <c r="F509">
        <v>0</v>
      </c>
      <c r="G509">
        <v>10</v>
      </c>
      <c r="H509">
        <v>39</v>
      </c>
      <c r="I509">
        <v>0</v>
      </c>
      <c r="J509">
        <v>0</v>
      </c>
      <c r="K509">
        <v>0</v>
      </c>
      <c r="M509" t="str">
        <f>IFERROR(CHAR(HEX2DEC(Table2[[#This Row],[D1]])),"…")</f>
        <v>…</v>
      </c>
      <c r="N509" t="str">
        <f>IFERROR(CHAR(HEX2DEC(Table1[[#This Row],[D2]])),"…")</f>
        <v>…</v>
      </c>
      <c r="O509" t="str">
        <f>IFERROR(CHAR(HEX2DEC(Table1[[#This Row],[D3]])),"…")</f>
        <v>…</v>
      </c>
      <c r="P509" t="str">
        <f>IFERROR(CHAR(HEX2DEC(Table1[[#This Row],[D4]])),"…")</f>
        <v>…</v>
      </c>
      <c r="Q509" t="str">
        <f>IFERROR(CHAR(HEX2DEC(Table1[[#This Row],[D5]])),"…")</f>
        <v>…</v>
      </c>
      <c r="R509" t="str">
        <f>IFERROR(CHAR(HEX2DEC(Table1[[#This Row],[D6]])),"…")</f>
        <v>…</v>
      </c>
      <c r="S509" t="str">
        <f>IFERROR(CHAR(HEX2DEC(Table1[[#This Row],[D7]])),"…")</f>
        <v>…</v>
      </c>
      <c r="T509" t="str">
        <f>IFERROR(CHAR(HEX2DEC(Table1[[#This Row],[D8]])),"…")</f>
        <v>…</v>
      </c>
    </row>
    <row r="510" spans="1:20" x14ac:dyDescent="0.25">
      <c r="A510">
        <v>15.855</v>
      </c>
      <c r="B510">
        <v>401</v>
      </c>
      <c r="C510">
        <v>8</v>
      </c>
      <c r="D510" t="s">
        <v>28</v>
      </c>
      <c r="E510" t="s">
        <v>23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M510" t="str">
        <f>IFERROR(CHAR(HEX2DEC(Table2[[#This Row],[D1]])),"…")</f>
        <v>š</v>
      </c>
      <c r="N510" t="str">
        <f>IFERROR(CHAR(HEX2DEC(Table1[[#This Row],[D2]])),"…")</f>
        <v>…</v>
      </c>
      <c r="O510" t="str">
        <f>IFERROR(CHAR(HEX2DEC(Table1[[#This Row],[D3]])),"…")</f>
        <v>…</v>
      </c>
      <c r="P510" t="str">
        <f>IFERROR(CHAR(HEX2DEC(Table1[[#This Row],[D4]])),"…")</f>
        <v>…</v>
      </c>
      <c r="Q510" t="str">
        <f>IFERROR(CHAR(HEX2DEC(Table1[[#This Row],[D5]])),"…")</f>
        <v>…</v>
      </c>
      <c r="R510" t="str">
        <f>IFERROR(CHAR(HEX2DEC(Table1[[#This Row],[D6]])),"…")</f>
        <v>…</v>
      </c>
      <c r="S510" t="str">
        <f>IFERROR(CHAR(HEX2DEC(Table1[[#This Row],[D7]])),"…")</f>
        <v>…</v>
      </c>
      <c r="T510" t="str">
        <f>IFERROR(CHAR(HEX2DEC(Table1[[#This Row],[D8]])),"…")</f>
        <v>…</v>
      </c>
    </row>
    <row r="511" spans="1:20" x14ac:dyDescent="0.25">
      <c r="A511">
        <v>15.907</v>
      </c>
      <c r="B511">
        <v>400</v>
      </c>
      <c r="C511">
        <v>8</v>
      </c>
      <c r="D511">
        <v>0</v>
      </c>
      <c r="E511">
        <v>0</v>
      </c>
      <c r="F511">
        <v>0</v>
      </c>
      <c r="G511">
        <v>10</v>
      </c>
      <c r="H511">
        <v>39</v>
      </c>
      <c r="I511">
        <v>0</v>
      </c>
      <c r="J511">
        <v>0</v>
      </c>
      <c r="K511">
        <v>0</v>
      </c>
      <c r="M511" t="str">
        <f>IFERROR(CHAR(HEX2DEC(Table2[[#This Row],[D1]])),"…")</f>
        <v>…</v>
      </c>
      <c r="N511" t="str">
        <f>IFERROR(CHAR(HEX2DEC(Table1[[#This Row],[D2]])),"…")</f>
        <v>…</v>
      </c>
      <c r="O511" t="str">
        <f>IFERROR(CHAR(HEX2DEC(Table1[[#This Row],[D3]])),"…")</f>
        <v>…</v>
      </c>
      <c r="P511" t="str">
        <f>IFERROR(CHAR(HEX2DEC(Table1[[#This Row],[D4]])),"…")</f>
        <v>…</v>
      </c>
      <c r="Q511" t="str">
        <f>IFERROR(CHAR(HEX2DEC(Table1[[#This Row],[D5]])),"…")</f>
        <v>…</v>
      </c>
      <c r="R511" t="str">
        <f>IFERROR(CHAR(HEX2DEC(Table1[[#This Row],[D6]])),"…")</f>
        <v>…</v>
      </c>
      <c r="S511" t="str">
        <f>IFERROR(CHAR(HEX2DEC(Table1[[#This Row],[D7]])),"…")</f>
        <v>…</v>
      </c>
      <c r="T511" t="str">
        <f>IFERROR(CHAR(HEX2DEC(Table1[[#This Row],[D8]])),"…")</f>
        <v>…</v>
      </c>
    </row>
    <row r="512" spans="1:20" x14ac:dyDescent="0.25">
      <c r="A512">
        <v>15.96</v>
      </c>
      <c r="B512">
        <v>401</v>
      </c>
      <c r="C512">
        <v>8</v>
      </c>
      <c r="D512" t="s">
        <v>28</v>
      </c>
      <c r="E512" t="s">
        <v>23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M512" t="str">
        <f>IFERROR(CHAR(HEX2DEC(Table2[[#This Row],[D1]])),"…")</f>
        <v>š</v>
      </c>
      <c r="N512" t="str">
        <f>IFERROR(CHAR(HEX2DEC(Table1[[#This Row],[D2]])),"…")</f>
        <v>…</v>
      </c>
      <c r="O512" t="str">
        <f>IFERROR(CHAR(HEX2DEC(Table1[[#This Row],[D3]])),"…")</f>
        <v>…</v>
      </c>
      <c r="P512" t="str">
        <f>IFERROR(CHAR(HEX2DEC(Table1[[#This Row],[D4]])),"…")</f>
        <v>…</v>
      </c>
      <c r="Q512" t="str">
        <f>IFERROR(CHAR(HEX2DEC(Table1[[#This Row],[D5]])),"…")</f>
        <v>…</v>
      </c>
      <c r="R512" t="str">
        <f>IFERROR(CHAR(HEX2DEC(Table1[[#This Row],[D6]])),"…")</f>
        <v>…</v>
      </c>
      <c r="S512" t="str">
        <f>IFERROR(CHAR(HEX2DEC(Table1[[#This Row],[D7]])),"…")</f>
        <v>…</v>
      </c>
      <c r="T512" t="str">
        <f>IFERROR(CHAR(HEX2DEC(Table1[[#This Row],[D8]])),"…")</f>
        <v>…</v>
      </c>
    </row>
    <row r="513" spans="1:20" x14ac:dyDescent="0.25">
      <c r="A513">
        <v>16.013000000000002</v>
      </c>
      <c r="B513">
        <v>400</v>
      </c>
      <c r="C513">
        <v>8</v>
      </c>
      <c r="D513">
        <v>0</v>
      </c>
      <c r="E513">
        <v>0</v>
      </c>
      <c r="F513">
        <v>0</v>
      </c>
      <c r="G513">
        <v>10</v>
      </c>
      <c r="H513">
        <v>39</v>
      </c>
      <c r="I513">
        <v>0</v>
      </c>
      <c r="J513">
        <v>0</v>
      </c>
      <c r="K513">
        <v>0</v>
      </c>
      <c r="M513" t="str">
        <f>IFERROR(CHAR(HEX2DEC(Table2[[#This Row],[D1]])),"…")</f>
        <v>…</v>
      </c>
      <c r="N513" t="str">
        <f>IFERROR(CHAR(HEX2DEC(Table1[[#This Row],[D2]])),"…")</f>
        <v>…</v>
      </c>
      <c r="O513" t="str">
        <f>IFERROR(CHAR(HEX2DEC(Table1[[#This Row],[D3]])),"…")</f>
        <v>…</v>
      </c>
      <c r="P513" t="str">
        <f>IFERROR(CHAR(HEX2DEC(Table1[[#This Row],[D4]])),"…")</f>
        <v>…</v>
      </c>
      <c r="Q513" t="str">
        <f>IFERROR(CHAR(HEX2DEC(Table1[[#This Row],[D5]])),"…")</f>
        <v>…</v>
      </c>
      <c r="R513" t="str">
        <f>IFERROR(CHAR(HEX2DEC(Table1[[#This Row],[D6]])),"…")</f>
        <v>…</v>
      </c>
      <c r="S513" t="str">
        <f>IFERROR(CHAR(HEX2DEC(Table1[[#This Row],[D7]])),"…")</f>
        <v>…</v>
      </c>
      <c r="T513" t="str">
        <f>IFERROR(CHAR(HEX2DEC(Table1[[#This Row],[D8]])),"…")</f>
        <v>…</v>
      </c>
    </row>
    <row r="514" spans="1:20" x14ac:dyDescent="0.25">
      <c r="A514">
        <v>16.067</v>
      </c>
      <c r="B514">
        <v>401</v>
      </c>
      <c r="C514">
        <v>8</v>
      </c>
      <c r="D514" t="s">
        <v>28</v>
      </c>
      <c r="E514" t="s">
        <v>23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M514" t="str">
        <f>IFERROR(CHAR(HEX2DEC(Table2[[#This Row],[D1]])),"…")</f>
        <v>š</v>
      </c>
      <c r="N514" t="str">
        <f>IFERROR(CHAR(HEX2DEC(Table1[[#This Row],[D2]])),"…")</f>
        <v>…</v>
      </c>
      <c r="O514" t="str">
        <f>IFERROR(CHAR(HEX2DEC(Table1[[#This Row],[D3]])),"…")</f>
        <v>…</v>
      </c>
      <c r="P514" t="str">
        <f>IFERROR(CHAR(HEX2DEC(Table1[[#This Row],[D4]])),"…")</f>
        <v>…</v>
      </c>
      <c r="Q514" t="str">
        <f>IFERROR(CHAR(HEX2DEC(Table1[[#This Row],[D5]])),"…")</f>
        <v>…</v>
      </c>
      <c r="R514" t="str">
        <f>IFERROR(CHAR(HEX2DEC(Table1[[#This Row],[D6]])),"…")</f>
        <v>…</v>
      </c>
      <c r="S514" t="str">
        <f>IFERROR(CHAR(HEX2DEC(Table1[[#This Row],[D7]])),"…")</f>
        <v>…</v>
      </c>
      <c r="T514" t="str">
        <f>IFERROR(CHAR(HEX2DEC(Table1[[#This Row],[D8]])),"…")</f>
        <v>…</v>
      </c>
    </row>
    <row r="515" spans="1:20" x14ac:dyDescent="0.25">
      <c r="A515">
        <v>16.12</v>
      </c>
      <c r="B515">
        <v>400</v>
      </c>
      <c r="C515">
        <v>8</v>
      </c>
      <c r="D515">
        <v>0</v>
      </c>
      <c r="E515">
        <v>0</v>
      </c>
      <c r="F515">
        <v>0</v>
      </c>
      <c r="G515">
        <v>10</v>
      </c>
      <c r="H515">
        <v>39</v>
      </c>
      <c r="I515">
        <v>0</v>
      </c>
      <c r="J515">
        <v>0</v>
      </c>
      <c r="K515">
        <v>0</v>
      </c>
      <c r="M515" t="str">
        <f>IFERROR(CHAR(HEX2DEC(Table2[[#This Row],[D1]])),"…")</f>
        <v>…</v>
      </c>
      <c r="N515" t="str">
        <f>IFERROR(CHAR(HEX2DEC(Table1[[#This Row],[D2]])),"…")</f>
        <v>…</v>
      </c>
      <c r="O515" t="str">
        <f>IFERROR(CHAR(HEX2DEC(Table1[[#This Row],[D3]])),"…")</f>
        <v>…</v>
      </c>
      <c r="P515" t="str">
        <f>IFERROR(CHAR(HEX2DEC(Table1[[#This Row],[D4]])),"…")</f>
        <v>…</v>
      </c>
      <c r="Q515" t="str">
        <f>IFERROR(CHAR(HEX2DEC(Table1[[#This Row],[D5]])),"…")</f>
        <v>…</v>
      </c>
      <c r="R515" t="str">
        <f>IFERROR(CHAR(HEX2DEC(Table1[[#This Row],[D6]])),"…")</f>
        <v>…</v>
      </c>
      <c r="S515" t="str">
        <f>IFERROR(CHAR(HEX2DEC(Table1[[#This Row],[D7]])),"…")</f>
        <v>…</v>
      </c>
      <c r="T515" t="str">
        <f>IFERROR(CHAR(HEX2DEC(Table1[[#This Row],[D8]])),"…")</f>
        <v>…</v>
      </c>
    </row>
    <row r="516" spans="1:20" x14ac:dyDescent="0.25">
      <c r="A516">
        <v>16.172999999999998</v>
      </c>
      <c r="B516">
        <v>401</v>
      </c>
      <c r="C516">
        <v>8</v>
      </c>
      <c r="D516" t="s">
        <v>28</v>
      </c>
      <c r="E516" t="s">
        <v>23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M516" t="str">
        <f>IFERROR(CHAR(HEX2DEC(Table2[[#This Row],[D1]])),"…")</f>
        <v>š</v>
      </c>
      <c r="N516" t="str">
        <f>IFERROR(CHAR(HEX2DEC(Table1[[#This Row],[D2]])),"…")</f>
        <v>…</v>
      </c>
      <c r="O516" t="str">
        <f>IFERROR(CHAR(HEX2DEC(Table1[[#This Row],[D3]])),"…")</f>
        <v>…</v>
      </c>
      <c r="P516" t="str">
        <f>IFERROR(CHAR(HEX2DEC(Table1[[#This Row],[D4]])),"…")</f>
        <v>…</v>
      </c>
      <c r="Q516" t="str">
        <f>IFERROR(CHAR(HEX2DEC(Table1[[#This Row],[D5]])),"…")</f>
        <v>…</v>
      </c>
      <c r="R516" t="str">
        <f>IFERROR(CHAR(HEX2DEC(Table1[[#This Row],[D6]])),"…")</f>
        <v>…</v>
      </c>
      <c r="S516" t="str">
        <f>IFERROR(CHAR(HEX2DEC(Table1[[#This Row],[D7]])),"…")</f>
        <v>…</v>
      </c>
      <c r="T516" t="str">
        <f>IFERROR(CHAR(HEX2DEC(Table1[[#This Row],[D8]])),"…")</f>
        <v>…</v>
      </c>
    </row>
    <row r="517" spans="1:20" x14ac:dyDescent="0.25">
      <c r="A517">
        <v>16.225999999999999</v>
      </c>
      <c r="B517">
        <v>400</v>
      </c>
      <c r="C517">
        <v>8</v>
      </c>
      <c r="D517">
        <v>0</v>
      </c>
      <c r="E517">
        <v>0</v>
      </c>
      <c r="F517">
        <v>0</v>
      </c>
      <c r="G517">
        <v>10</v>
      </c>
      <c r="H517">
        <v>39</v>
      </c>
      <c r="I517">
        <v>0</v>
      </c>
      <c r="J517">
        <v>0</v>
      </c>
      <c r="K517">
        <v>0</v>
      </c>
      <c r="M517" t="str">
        <f>IFERROR(CHAR(HEX2DEC(Table2[[#This Row],[D1]])),"…")</f>
        <v>…</v>
      </c>
      <c r="N517" t="str">
        <f>IFERROR(CHAR(HEX2DEC(Table1[[#This Row],[D2]])),"…")</f>
        <v>…</v>
      </c>
      <c r="O517" t="str">
        <f>IFERROR(CHAR(HEX2DEC(Table1[[#This Row],[D3]])),"…")</f>
        <v>…</v>
      </c>
      <c r="P517" t="str">
        <f>IFERROR(CHAR(HEX2DEC(Table1[[#This Row],[D4]])),"…")</f>
        <v>…</v>
      </c>
      <c r="Q517" t="str">
        <f>IFERROR(CHAR(HEX2DEC(Table1[[#This Row],[D5]])),"…")</f>
        <v>…</v>
      </c>
      <c r="R517" t="str">
        <f>IFERROR(CHAR(HEX2DEC(Table1[[#This Row],[D6]])),"…")</f>
        <v>…</v>
      </c>
      <c r="S517" t="str">
        <f>IFERROR(CHAR(HEX2DEC(Table1[[#This Row],[D7]])),"…")</f>
        <v>…</v>
      </c>
      <c r="T517" t="str">
        <f>IFERROR(CHAR(HEX2DEC(Table1[[#This Row],[D8]])),"…")</f>
        <v>…</v>
      </c>
    </row>
    <row r="518" spans="1:20" x14ac:dyDescent="0.25">
      <c r="A518">
        <v>16.279</v>
      </c>
      <c r="B518">
        <v>401</v>
      </c>
      <c r="C518">
        <v>8</v>
      </c>
      <c r="D518" t="s">
        <v>28</v>
      </c>
      <c r="E518" t="s">
        <v>23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M518" t="str">
        <f>IFERROR(CHAR(HEX2DEC(Table2[[#This Row],[D1]])),"…")</f>
        <v>š</v>
      </c>
      <c r="N518" t="str">
        <f>IFERROR(CHAR(HEX2DEC(Table1[[#This Row],[D2]])),"…")</f>
        <v>…</v>
      </c>
      <c r="O518" t="str">
        <f>IFERROR(CHAR(HEX2DEC(Table1[[#This Row],[D3]])),"…")</f>
        <v>…</v>
      </c>
      <c r="P518" t="str">
        <f>IFERROR(CHAR(HEX2DEC(Table1[[#This Row],[D4]])),"…")</f>
        <v>…</v>
      </c>
      <c r="Q518" t="str">
        <f>IFERROR(CHAR(HEX2DEC(Table1[[#This Row],[D5]])),"…")</f>
        <v>…</v>
      </c>
      <c r="R518" t="str">
        <f>IFERROR(CHAR(HEX2DEC(Table1[[#This Row],[D6]])),"…")</f>
        <v>…</v>
      </c>
      <c r="S518" t="str">
        <f>IFERROR(CHAR(HEX2DEC(Table1[[#This Row],[D7]])),"…")</f>
        <v>…</v>
      </c>
      <c r="T518" t="str">
        <f>IFERROR(CHAR(HEX2DEC(Table1[[#This Row],[D8]])),"…")</f>
        <v>…</v>
      </c>
    </row>
    <row r="519" spans="1:20" x14ac:dyDescent="0.25">
      <c r="A519">
        <v>16.332000000000001</v>
      </c>
      <c r="B519">
        <v>400</v>
      </c>
      <c r="C519">
        <v>8</v>
      </c>
      <c r="D519">
        <v>0</v>
      </c>
      <c r="E519">
        <v>0</v>
      </c>
      <c r="F519">
        <v>0</v>
      </c>
      <c r="G519">
        <v>10</v>
      </c>
      <c r="H519">
        <v>39</v>
      </c>
      <c r="I519">
        <v>0</v>
      </c>
      <c r="J519">
        <v>0</v>
      </c>
      <c r="K519">
        <v>0</v>
      </c>
      <c r="M519" t="str">
        <f>IFERROR(CHAR(HEX2DEC(Table2[[#This Row],[D1]])),"…")</f>
        <v>…</v>
      </c>
      <c r="N519" t="str">
        <f>IFERROR(CHAR(HEX2DEC(Table1[[#This Row],[D2]])),"…")</f>
        <v>…</v>
      </c>
      <c r="O519" t="str">
        <f>IFERROR(CHAR(HEX2DEC(Table1[[#This Row],[D3]])),"…")</f>
        <v>…</v>
      </c>
      <c r="P519" t="str">
        <f>IFERROR(CHAR(HEX2DEC(Table1[[#This Row],[D4]])),"…")</f>
        <v>…</v>
      </c>
      <c r="Q519" t="str">
        <f>IFERROR(CHAR(HEX2DEC(Table1[[#This Row],[D5]])),"…")</f>
        <v>…</v>
      </c>
      <c r="R519" t="str">
        <f>IFERROR(CHAR(HEX2DEC(Table1[[#This Row],[D6]])),"…")</f>
        <v>…</v>
      </c>
      <c r="S519" t="str">
        <f>IFERROR(CHAR(HEX2DEC(Table1[[#This Row],[D7]])),"…")</f>
        <v>…</v>
      </c>
      <c r="T519" t="str">
        <f>IFERROR(CHAR(HEX2DEC(Table1[[#This Row],[D8]])),"…")</f>
        <v>…</v>
      </c>
    </row>
    <row r="520" spans="1:20" x14ac:dyDescent="0.25">
      <c r="A520">
        <v>16.385999999999999</v>
      </c>
      <c r="B520">
        <v>401</v>
      </c>
      <c r="C520">
        <v>8</v>
      </c>
      <c r="D520" t="s">
        <v>28</v>
      </c>
      <c r="E520" t="s">
        <v>23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M520" t="str">
        <f>IFERROR(CHAR(HEX2DEC(Table2[[#This Row],[D1]])),"…")</f>
        <v>š</v>
      </c>
      <c r="N520" t="str">
        <f>IFERROR(CHAR(HEX2DEC(Table1[[#This Row],[D2]])),"…")</f>
        <v>…</v>
      </c>
      <c r="O520" t="str">
        <f>IFERROR(CHAR(HEX2DEC(Table1[[#This Row],[D3]])),"…")</f>
        <v>…</v>
      </c>
      <c r="P520" t="str">
        <f>IFERROR(CHAR(HEX2DEC(Table1[[#This Row],[D4]])),"…")</f>
        <v>…</v>
      </c>
      <c r="Q520" t="str">
        <f>IFERROR(CHAR(HEX2DEC(Table1[[#This Row],[D5]])),"…")</f>
        <v>…</v>
      </c>
      <c r="R520" t="str">
        <f>IFERROR(CHAR(HEX2DEC(Table1[[#This Row],[D6]])),"…")</f>
        <v>…</v>
      </c>
      <c r="S520" t="str">
        <f>IFERROR(CHAR(HEX2DEC(Table1[[#This Row],[D7]])),"…")</f>
        <v>…</v>
      </c>
      <c r="T520" t="str">
        <f>IFERROR(CHAR(HEX2DEC(Table1[[#This Row],[D8]])),"…")</f>
        <v>…</v>
      </c>
    </row>
    <row r="521" spans="1:20" x14ac:dyDescent="0.25">
      <c r="A521">
        <v>16.439</v>
      </c>
      <c r="B521">
        <v>400</v>
      </c>
      <c r="C521">
        <v>8</v>
      </c>
      <c r="D521">
        <v>0</v>
      </c>
      <c r="E521">
        <v>0</v>
      </c>
      <c r="F521">
        <v>0</v>
      </c>
      <c r="G521">
        <v>10</v>
      </c>
      <c r="H521">
        <v>39</v>
      </c>
      <c r="I521">
        <v>0</v>
      </c>
      <c r="J521">
        <v>0</v>
      </c>
      <c r="K521">
        <v>0</v>
      </c>
      <c r="M521" t="str">
        <f>IFERROR(CHAR(HEX2DEC(Table2[[#This Row],[D1]])),"…")</f>
        <v>…</v>
      </c>
      <c r="N521" t="str">
        <f>IFERROR(CHAR(HEX2DEC(Table1[[#This Row],[D2]])),"…")</f>
        <v>…</v>
      </c>
      <c r="O521" t="str">
        <f>IFERROR(CHAR(HEX2DEC(Table1[[#This Row],[D3]])),"…")</f>
        <v>…</v>
      </c>
      <c r="P521" t="str">
        <f>IFERROR(CHAR(HEX2DEC(Table1[[#This Row],[D4]])),"…")</f>
        <v>…</v>
      </c>
      <c r="Q521" t="str">
        <f>IFERROR(CHAR(HEX2DEC(Table1[[#This Row],[D5]])),"…")</f>
        <v>…</v>
      </c>
      <c r="R521" t="str">
        <f>IFERROR(CHAR(HEX2DEC(Table1[[#This Row],[D6]])),"…")</f>
        <v>…</v>
      </c>
      <c r="S521" t="str">
        <f>IFERROR(CHAR(HEX2DEC(Table1[[#This Row],[D7]])),"…")</f>
        <v>…</v>
      </c>
      <c r="T521" t="str">
        <f>IFERROR(CHAR(HEX2DEC(Table1[[#This Row],[D8]])),"…")</f>
        <v>…</v>
      </c>
    </row>
    <row r="522" spans="1:20" x14ac:dyDescent="0.25">
      <c r="A522">
        <v>16.492999999999999</v>
      </c>
      <c r="B522">
        <v>401</v>
      </c>
      <c r="C522">
        <v>8</v>
      </c>
      <c r="D522" t="s">
        <v>28</v>
      </c>
      <c r="E522" t="s">
        <v>23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M522" t="str">
        <f>IFERROR(CHAR(HEX2DEC(Table2[[#This Row],[D1]])),"…")</f>
        <v>š</v>
      </c>
      <c r="N522" t="str">
        <f>IFERROR(CHAR(HEX2DEC(Table1[[#This Row],[D2]])),"…")</f>
        <v>…</v>
      </c>
      <c r="O522" t="str">
        <f>IFERROR(CHAR(HEX2DEC(Table1[[#This Row],[D3]])),"…")</f>
        <v>…</v>
      </c>
      <c r="P522" t="str">
        <f>IFERROR(CHAR(HEX2DEC(Table1[[#This Row],[D4]])),"…")</f>
        <v>…</v>
      </c>
      <c r="Q522" t="str">
        <f>IFERROR(CHAR(HEX2DEC(Table1[[#This Row],[D5]])),"…")</f>
        <v>…</v>
      </c>
      <c r="R522" t="str">
        <f>IFERROR(CHAR(HEX2DEC(Table1[[#This Row],[D6]])),"…")</f>
        <v>…</v>
      </c>
      <c r="S522" t="str">
        <f>IFERROR(CHAR(HEX2DEC(Table1[[#This Row],[D7]])),"…")</f>
        <v>…</v>
      </c>
      <c r="T522" t="str">
        <f>IFERROR(CHAR(HEX2DEC(Table1[[#This Row],[D8]])),"…")</f>
        <v>…</v>
      </c>
    </row>
    <row r="523" spans="1:20" x14ac:dyDescent="0.25">
      <c r="A523">
        <v>16.545000000000002</v>
      </c>
      <c r="B523">
        <v>400</v>
      </c>
      <c r="C523">
        <v>8</v>
      </c>
      <c r="D523">
        <v>0</v>
      </c>
      <c r="E523">
        <v>0</v>
      </c>
      <c r="F523">
        <v>0</v>
      </c>
      <c r="G523">
        <v>10</v>
      </c>
      <c r="H523">
        <v>39</v>
      </c>
      <c r="I523">
        <v>0</v>
      </c>
      <c r="J523">
        <v>0</v>
      </c>
      <c r="K523">
        <v>0</v>
      </c>
      <c r="M523" t="str">
        <f>IFERROR(CHAR(HEX2DEC(Table2[[#This Row],[D1]])),"…")</f>
        <v>…</v>
      </c>
      <c r="N523" t="str">
        <f>IFERROR(CHAR(HEX2DEC(Table1[[#This Row],[D2]])),"…")</f>
        <v>…</v>
      </c>
      <c r="O523" t="str">
        <f>IFERROR(CHAR(HEX2DEC(Table1[[#This Row],[D3]])),"…")</f>
        <v>…</v>
      </c>
      <c r="P523" t="str">
        <f>IFERROR(CHAR(HEX2DEC(Table1[[#This Row],[D4]])),"…")</f>
        <v>…</v>
      </c>
      <c r="Q523" t="str">
        <f>IFERROR(CHAR(HEX2DEC(Table1[[#This Row],[D5]])),"…")</f>
        <v>…</v>
      </c>
      <c r="R523" t="str">
        <f>IFERROR(CHAR(HEX2DEC(Table1[[#This Row],[D6]])),"…")</f>
        <v>…</v>
      </c>
      <c r="S523" t="str">
        <f>IFERROR(CHAR(HEX2DEC(Table1[[#This Row],[D7]])),"…")</f>
        <v>…</v>
      </c>
      <c r="T523" t="str">
        <f>IFERROR(CHAR(HEX2DEC(Table1[[#This Row],[D8]])),"…")</f>
        <v>…</v>
      </c>
    </row>
    <row r="524" spans="1:20" x14ac:dyDescent="0.25">
      <c r="A524">
        <v>16.597000000000001</v>
      </c>
      <c r="B524">
        <v>401</v>
      </c>
      <c r="C524">
        <v>8</v>
      </c>
      <c r="D524" t="s">
        <v>28</v>
      </c>
      <c r="E524" t="s">
        <v>23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M524" t="str">
        <f>IFERROR(CHAR(HEX2DEC(Table2[[#This Row],[D1]])),"…")</f>
        <v>š</v>
      </c>
      <c r="N524" t="str">
        <f>IFERROR(CHAR(HEX2DEC(Table1[[#This Row],[D2]])),"…")</f>
        <v>…</v>
      </c>
      <c r="O524" t="str">
        <f>IFERROR(CHAR(HEX2DEC(Table1[[#This Row],[D3]])),"…")</f>
        <v>…</v>
      </c>
      <c r="P524" t="str">
        <f>IFERROR(CHAR(HEX2DEC(Table1[[#This Row],[D4]])),"…")</f>
        <v>…</v>
      </c>
      <c r="Q524" t="str">
        <f>IFERROR(CHAR(HEX2DEC(Table1[[#This Row],[D5]])),"…")</f>
        <v>…</v>
      </c>
      <c r="R524" t="str">
        <f>IFERROR(CHAR(HEX2DEC(Table1[[#This Row],[D6]])),"…")</f>
        <v>…</v>
      </c>
      <c r="S524" t="str">
        <f>IFERROR(CHAR(HEX2DEC(Table1[[#This Row],[D7]])),"…")</f>
        <v>…</v>
      </c>
      <c r="T524" t="str">
        <f>IFERROR(CHAR(HEX2DEC(Table1[[#This Row],[D8]])),"…")</f>
        <v>…</v>
      </c>
    </row>
    <row r="525" spans="1:20" x14ac:dyDescent="0.25">
      <c r="A525">
        <v>16.651</v>
      </c>
      <c r="B525">
        <v>400</v>
      </c>
      <c r="C525">
        <v>8</v>
      </c>
      <c r="D525">
        <v>0</v>
      </c>
      <c r="E525">
        <v>0</v>
      </c>
      <c r="F525">
        <v>0</v>
      </c>
      <c r="G525">
        <v>10</v>
      </c>
      <c r="H525">
        <v>39</v>
      </c>
      <c r="I525">
        <v>0</v>
      </c>
      <c r="J525">
        <v>0</v>
      </c>
      <c r="K525">
        <v>0</v>
      </c>
      <c r="M525" t="str">
        <f>IFERROR(CHAR(HEX2DEC(Table2[[#This Row],[D1]])),"…")</f>
        <v>…</v>
      </c>
      <c r="N525" t="str">
        <f>IFERROR(CHAR(HEX2DEC(Table1[[#This Row],[D2]])),"…")</f>
        <v>…</v>
      </c>
      <c r="O525" t="str">
        <f>IFERROR(CHAR(HEX2DEC(Table1[[#This Row],[D3]])),"…")</f>
        <v>…</v>
      </c>
      <c r="P525" t="str">
        <f>IFERROR(CHAR(HEX2DEC(Table1[[#This Row],[D4]])),"…")</f>
        <v>…</v>
      </c>
      <c r="Q525" t="str">
        <f>IFERROR(CHAR(HEX2DEC(Table1[[#This Row],[D5]])),"…")</f>
        <v>…</v>
      </c>
      <c r="R525" t="str">
        <f>IFERROR(CHAR(HEX2DEC(Table1[[#This Row],[D6]])),"…")</f>
        <v>…</v>
      </c>
      <c r="S525" t="str">
        <f>IFERROR(CHAR(HEX2DEC(Table1[[#This Row],[D7]])),"…")</f>
        <v>…</v>
      </c>
      <c r="T525" t="str">
        <f>IFERROR(CHAR(HEX2DEC(Table1[[#This Row],[D8]])),"…")</f>
        <v>…</v>
      </c>
    </row>
    <row r="526" spans="1:20" x14ac:dyDescent="0.25">
      <c r="A526">
        <v>16.704999999999998</v>
      </c>
      <c r="B526">
        <v>401</v>
      </c>
      <c r="C526">
        <v>8</v>
      </c>
      <c r="D526" t="s">
        <v>28</v>
      </c>
      <c r="E526" t="s">
        <v>23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M526" t="str">
        <f>IFERROR(CHAR(HEX2DEC(Table2[[#This Row],[D1]])),"…")</f>
        <v>š</v>
      </c>
      <c r="N526" t="str">
        <f>IFERROR(CHAR(HEX2DEC(Table1[[#This Row],[D2]])),"…")</f>
        <v>…</v>
      </c>
      <c r="O526" t="str">
        <f>IFERROR(CHAR(HEX2DEC(Table1[[#This Row],[D3]])),"…")</f>
        <v>…</v>
      </c>
      <c r="P526" t="str">
        <f>IFERROR(CHAR(HEX2DEC(Table1[[#This Row],[D4]])),"…")</f>
        <v>…</v>
      </c>
      <c r="Q526" t="str">
        <f>IFERROR(CHAR(HEX2DEC(Table1[[#This Row],[D5]])),"…")</f>
        <v>…</v>
      </c>
      <c r="R526" t="str">
        <f>IFERROR(CHAR(HEX2DEC(Table1[[#This Row],[D6]])),"…")</f>
        <v>…</v>
      </c>
      <c r="S526" t="str">
        <f>IFERROR(CHAR(HEX2DEC(Table1[[#This Row],[D7]])),"…")</f>
        <v>…</v>
      </c>
      <c r="T526" t="str">
        <f>IFERROR(CHAR(HEX2DEC(Table1[[#This Row],[D8]])),"…")</f>
        <v>…</v>
      </c>
    </row>
    <row r="527" spans="1:20" x14ac:dyDescent="0.25">
      <c r="A527">
        <v>16.757999999999999</v>
      </c>
      <c r="B527">
        <v>400</v>
      </c>
      <c r="C527">
        <v>8</v>
      </c>
      <c r="D527">
        <v>0</v>
      </c>
      <c r="E527">
        <v>0</v>
      </c>
      <c r="F527">
        <v>0</v>
      </c>
      <c r="G527">
        <v>10</v>
      </c>
      <c r="H527">
        <v>39</v>
      </c>
      <c r="I527">
        <v>0</v>
      </c>
      <c r="J527">
        <v>0</v>
      </c>
      <c r="K527">
        <v>0</v>
      </c>
      <c r="M527" t="str">
        <f>IFERROR(CHAR(HEX2DEC(Table2[[#This Row],[D1]])),"…")</f>
        <v>…</v>
      </c>
      <c r="N527" t="str">
        <f>IFERROR(CHAR(HEX2DEC(Table1[[#This Row],[D2]])),"…")</f>
        <v>…</v>
      </c>
      <c r="O527" t="str">
        <f>IFERROR(CHAR(HEX2DEC(Table1[[#This Row],[D3]])),"…")</f>
        <v>…</v>
      </c>
      <c r="P527" t="str">
        <f>IFERROR(CHAR(HEX2DEC(Table1[[#This Row],[D4]])),"…")</f>
        <v>…</v>
      </c>
      <c r="Q527" t="str">
        <f>IFERROR(CHAR(HEX2DEC(Table1[[#This Row],[D5]])),"…")</f>
        <v>…</v>
      </c>
      <c r="R527" t="str">
        <f>IFERROR(CHAR(HEX2DEC(Table1[[#This Row],[D6]])),"…")</f>
        <v>…</v>
      </c>
      <c r="S527" t="str">
        <f>IFERROR(CHAR(HEX2DEC(Table1[[#This Row],[D7]])),"…")</f>
        <v>…</v>
      </c>
      <c r="T527" t="str">
        <f>IFERROR(CHAR(HEX2DEC(Table1[[#This Row],[D8]])),"…")</f>
        <v>…</v>
      </c>
    </row>
    <row r="528" spans="1:20" x14ac:dyDescent="0.25">
      <c r="A528">
        <v>16.809999999999999</v>
      </c>
      <c r="B528">
        <v>401</v>
      </c>
      <c r="C528">
        <v>8</v>
      </c>
      <c r="D528" t="s">
        <v>28</v>
      </c>
      <c r="E528" t="s">
        <v>23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M528" t="str">
        <f>IFERROR(CHAR(HEX2DEC(Table2[[#This Row],[D1]])),"…")</f>
        <v>š</v>
      </c>
      <c r="N528" t="str">
        <f>IFERROR(CHAR(HEX2DEC(Table1[[#This Row],[D2]])),"…")</f>
        <v>…</v>
      </c>
      <c r="O528" t="str">
        <f>IFERROR(CHAR(HEX2DEC(Table1[[#This Row],[D3]])),"…")</f>
        <v>…</v>
      </c>
      <c r="P528" t="str">
        <f>IFERROR(CHAR(HEX2DEC(Table1[[#This Row],[D4]])),"…")</f>
        <v>…</v>
      </c>
      <c r="Q528" t="str">
        <f>IFERROR(CHAR(HEX2DEC(Table1[[#This Row],[D5]])),"…")</f>
        <v>…</v>
      </c>
      <c r="R528" t="str">
        <f>IFERROR(CHAR(HEX2DEC(Table1[[#This Row],[D6]])),"…")</f>
        <v>…</v>
      </c>
      <c r="S528" t="str">
        <f>IFERROR(CHAR(HEX2DEC(Table1[[#This Row],[D7]])),"…")</f>
        <v>…</v>
      </c>
      <c r="T528" t="str">
        <f>IFERROR(CHAR(HEX2DEC(Table1[[#This Row],[D8]])),"…")</f>
        <v>…</v>
      </c>
    </row>
    <row r="529" spans="1:20" x14ac:dyDescent="0.25">
      <c r="A529">
        <v>16.812000000000001</v>
      </c>
      <c r="B529">
        <v>466</v>
      </c>
      <c r="C529">
        <v>8</v>
      </c>
      <c r="D529">
        <v>30</v>
      </c>
      <c r="E529">
        <v>32</v>
      </c>
      <c r="F529">
        <v>30</v>
      </c>
      <c r="G529">
        <v>35</v>
      </c>
      <c r="H529">
        <v>56</v>
      </c>
      <c r="I529">
        <v>35</v>
      </c>
      <c r="J529">
        <v>30</v>
      </c>
      <c r="K529">
        <v>31</v>
      </c>
      <c r="M529" t="str">
        <f>IFERROR(CHAR(HEX2DEC(Table2[[#This Row],[D1]])),"…")</f>
        <v>0</v>
      </c>
      <c r="N529" t="str">
        <f>IFERROR(CHAR(HEX2DEC(Table1[[#This Row],[D2]])),"…")</f>
        <v>…</v>
      </c>
      <c r="O529" t="str">
        <f>IFERROR(CHAR(HEX2DEC(Table1[[#This Row],[D3]])),"…")</f>
        <v>…</v>
      </c>
      <c r="P529" t="str">
        <f>IFERROR(CHAR(HEX2DEC(Table1[[#This Row],[D4]])),"…")</f>
        <v>…</v>
      </c>
      <c r="Q529" t="str">
        <f>IFERROR(CHAR(HEX2DEC(Table1[[#This Row],[D5]])),"…")</f>
        <v>…</v>
      </c>
      <c r="R529" t="str">
        <f>IFERROR(CHAR(HEX2DEC(Table1[[#This Row],[D6]])),"…")</f>
        <v>…</v>
      </c>
      <c r="S529" t="str">
        <f>IFERROR(CHAR(HEX2DEC(Table1[[#This Row],[D7]])),"…")</f>
        <v>…</v>
      </c>
      <c r="T529" t="str">
        <f>IFERROR(CHAR(HEX2DEC(Table1[[#This Row],[D8]])),"…")</f>
        <v>…</v>
      </c>
    </row>
    <row r="530" spans="1:20" x14ac:dyDescent="0.25">
      <c r="A530">
        <v>16.815000000000001</v>
      </c>
      <c r="B530">
        <v>402</v>
      </c>
      <c r="C530">
        <v>8</v>
      </c>
      <c r="D530">
        <v>64</v>
      </c>
      <c r="E530">
        <v>0</v>
      </c>
      <c r="F530">
        <v>0</v>
      </c>
      <c r="G530">
        <v>0</v>
      </c>
      <c r="H530">
        <v>13</v>
      </c>
      <c r="I530">
        <v>61</v>
      </c>
      <c r="J530">
        <v>10</v>
      </c>
      <c r="K530">
        <v>0</v>
      </c>
      <c r="M530" t="str">
        <f>IFERROR(CHAR(HEX2DEC(Table2[[#This Row],[D1]])),"…")</f>
        <v>d</v>
      </c>
      <c r="N530" t="str">
        <f>IFERROR(CHAR(HEX2DEC(Table1[[#This Row],[D2]])),"…")</f>
        <v>…</v>
      </c>
      <c r="O530" t="str">
        <f>IFERROR(CHAR(HEX2DEC(Table1[[#This Row],[D3]])),"…")</f>
        <v>…</v>
      </c>
      <c r="P530" t="str">
        <f>IFERROR(CHAR(HEX2DEC(Table1[[#This Row],[D4]])),"…")</f>
        <v>…</v>
      </c>
      <c r="Q530" t="str">
        <f>IFERROR(CHAR(HEX2DEC(Table1[[#This Row],[D5]])),"…")</f>
        <v>…</v>
      </c>
      <c r="R530" t="str">
        <f>IFERROR(CHAR(HEX2DEC(Table1[[#This Row],[D6]])),"…")</f>
        <v>…</v>
      </c>
      <c r="S530" t="str">
        <f>IFERROR(CHAR(HEX2DEC(Table1[[#This Row],[D7]])),"…")</f>
        <v>…</v>
      </c>
      <c r="T530" t="str">
        <f>IFERROR(CHAR(HEX2DEC(Table1[[#This Row],[D8]])),"…")</f>
        <v>…</v>
      </c>
    </row>
    <row r="531" spans="1:20" x14ac:dyDescent="0.25">
      <c r="A531">
        <v>16.818000000000001</v>
      </c>
      <c r="B531">
        <v>403</v>
      </c>
      <c r="C531">
        <v>8</v>
      </c>
      <c r="D531">
        <v>64</v>
      </c>
      <c r="E531">
        <v>0</v>
      </c>
      <c r="F531">
        <v>0</v>
      </c>
      <c r="G531">
        <v>0</v>
      </c>
      <c r="H531">
        <v>13</v>
      </c>
      <c r="I531">
        <v>61</v>
      </c>
      <c r="J531">
        <v>10</v>
      </c>
      <c r="K531">
        <v>0</v>
      </c>
      <c r="M531" t="str">
        <f>IFERROR(CHAR(HEX2DEC(Table2[[#This Row],[D1]])),"…")</f>
        <v>d</v>
      </c>
      <c r="N531" t="str">
        <f>IFERROR(CHAR(HEX2DEC(Table1[[#This Row],[D2]])),"…")</f>
        <v>…</v>
      </c>
      <c r="O531" t="str">
        <f>IFERROR(CHAR(HEX2DEC(Table1[[#This Row],[D3]])),"…")</f>
        <v>…</v>
      </c>
      <c r="P531" t="str">
        <f>IFERROR(CHAR(HEX2DEC(Table1[[#This Row],[D4]])),"…")</f>
        <v>…</v>
      </c>
      <c r="Q531" t="str">
        <f>IFERROR(CHAR(HEX2DEC(Table1[[#This Row],[D5]])),"…")</f>
        <v>…</v>
      </c>
      <c r="R531" t="str">
        <f>IFERROR(CHAR(HEX2DEC(Table1[[#This Row],[D6]])),"…")</f>
        <v>…</v>
      </c>
      <c r="S531" t="str">
        <f>IFERROR(CHAR(HEX2DEC(Table1[[#This Row],[D7]])),"…")</f>
        <v>…</v>
      </c>
      <c r="T531" t="str">
        <f>IFERROR(CHAR(HEX2DEC(Table1[[#This Row],[D8]])),"…")</f>
        <v>…</v>
      </c>
    </row>
    <row r="532" spans="1:20" x14ac:dyDescent="0.25">
      <c r="A532">
        <v>16.82</v>
      </c>
      <c r="B532">
        <v>404</v>
      </c>
      <c r="C532">
        <v>8</v>
      </c>
      <c r="D532">
        <v>0</v>
      </c>
      <c r="E532">
        <v>5</v>
      </c>
      <c r="F532" t="s">
        <v>29</v>
      </c>
      <c r="G532">
        <v>0</v>
      </c>
      <c r="H532" t="s">
        <v>2</v>
      </c>
      <c r="I532" t="s">
        <v>2</v>
      </c>
      <c r="J532" t="s">
        <v>2</v>
      </c>
      <c r="K532" t="s">
        <v>2</v>
      </c>
      <c r="M532" t="str">
        <f>IFERROR(CHAR(HEX2DEC(Table2[[#This Row],[D1]])),"…")</f>
        <v>…</v>
      </c>
      <c r="N532" t="str">
        <f>IFERROR(CHAR(HEX2DEC(Table1[[#This Row],[D2]])),"…")</f>
        <v>…</v>
      </c>
      <c r="O532" t="str">
        <f>IFERROR(CHAR(HEX2DEC(Table1[[#This Row],[D3]])),"…")</f>
        <v>…</v>
      </c>
      <c r="P532" t="str">
        <f>IFERROR(CHAR(HEX2DEC(Table1[[#This Row],[D4]])),"…")</f>
        <v>…</v>
      </c>
      <c r="Q532" t="str">
        <f>IFERROR(CHAR(HEX2DEC(Table1[[#This Row],[D5]])),"…")</f>
        <v>…</v>
      </c>
      <c r="R532" t="str">
        <f>IFERROR(CHAR(HEX2DEC(Table1[[#This Row],[D6]])),"…")</f>
        <v>…</v>
      </c>
      <c r="S532" t="str">
        <f>IFERROR(CHAR(HEX2DEC(Table1[[#This Row],[D7]])),"…")</f>
        <v>…</v>
      </c>
      <c r="T532" t="str">
        <f>IFERROR(CHAR(HEX2DEC(Table1[[#This Row],[D8]])),"…")</f>
        <v>…</v>
      </c>
    </row>
    <row r="533" spans="1:20" x14ac:dyDescent="0.25">
      <c r="A533">
        <v>16.823</v>
      </c>
      <c r="B533">
        <v>410</v>
      </c>
      <c r="C533">
        <v>8</v>
      </c>
      <c r="D533">
        <v>53</v>
      </c>
      <c r="E533">
        <v>37</v>
      </c>
      <c r="F533">
        <v>33</v>
      </c>
      <c r="G533" t="s">
        <v>8</v>
      </c>
      <c r="H533">
        <v>32</v>
      </c>
      <c r="I533">
        <v>32</v>
      </c>
      <c r="J533">
        <v>30</v>
      </c>
      <c r="K533">
        <v>33</v>
      </c>
      <c r="M533" t="str">
        <f>IFERROR(CHAR(HEX2DEC(Table2[[#This Row],[D1]])),"…")</f>
        <v>S</v>
      </c>
      <c r="N533" t="str">
        <f>IFERROR(CHAR(HEX2DEC(Table1[[#This Row],[D2]])),"…")</f>
        <v>…</v>
      </c>
      <c r="O533" t="str">
        <f>IFERROR(CHAR(HEX2DEC(Table1[[#This Row],[D3]])),"…")</f>
        <v>…</v>
      </c>
      <c r="P533" t="str">
        <f>IFERROR(CHAR(HEX2DEC(Table1[[#This Row],[D4]])),"…")</f>
        <v>…</v>
      </c>
      <c r="Q533" t="str">
        <f>IFERROR(CHAR(HEX2DEC(Table1[[#This Row],[D5]])),"…")</f>
        <v>…</v>
      </c>
      <c r="R533" t="str">
        <f>IFERROR(CHAR(HEX2DEC(Table1[[#This Row],[D6]])),"…")</f>
        <v>…</v>
      </c>
      <c r="S533" t="str">
        <f>IFERROR(CHAR(HEX2DEC(Table1[[#This Row],[D7]])),"…")</f>
        <v>…</v>
      </c>
      <c r="T533" t="str">
        <f>IFERROR(CHAR(HEX2DEC(Table1[[#This Row],[D8]])),"…")</f>
        <v>…</v>
      </c>
    </row>
    <row r="534" spans="1:20" x14ac:dyDescent="0.25">
      <c r="A534">
        <v>16.824999999999999</v>
      </c>
      <c r="B534">
        <v>411</v>
      </c>
      <c r="C534">
        <v>8</v>
      </c>
      <c r="D534">
        <v>30</v>
      </c>
      <c r="E534">
        <v>34</v>
      </c>
      <c r="F534">
        <v>30</v>
      </c>
      <c r="G534">
        <v>31</v>
      </c>
      <c r="H534">
        <v>32</v>
      </c>
      <c r="I534">
        <v>39</v>
      </c>
      <c r="J534">
        <v>52</v>
      </c>
      <c r="K534">
        <v>53</v>
      </c>
      <c r="M534" t="str">
        <f>IFERROR(CHAR(HEX2DEC(Table2[[#This Row],[D1]])),"…")</f>
        <v>0</v>
      </c>
      <c r="N534" t="str">
        <f>IFERROR(CHAR(HEX2DEC(Table1[[#This Row],[D2]])),"…")</f>
        <v>…</v>
      </c>
      <c r="O534" t="str">
        <f>IFERROR(CHAR(HEX2DEC(Table1[[#This Row],[D3]])),"…")</f>
        <v>…</v>
      </c>
      <c r="P534" t="str">
        <f>IFERROR(CHAR(HEX2DEC(Table1[[#This Row],[D4]])),"…")</f>
        <v>…</v>
      </c>
      <c r="Q534" t="str">
        <f>IFERROR(CHAR(HEX2DEC(Table1[[#This Row],[D5]])),"…")</f>
        <v>…</v>
      </c>
      <c r="R534" t="str">
        <f>IFERROR(CHAR(HEX2DEC(Table1[[#This Row],[D6]])),"…")</f>
        <v>…</v>
      </c>
      <c r="S534" t="str">
        <f>IFERROR(CHAR(HEX2DEC(Table1[[#This Row],[D7]])),"…")</f>
        <v>…</v>
      </c>
      <c r="T534" t="str">
        <f>IFERROR(CHAR(HEX2DEC(Table1[[#This Row],[D8]])),"…")</f>
        <v>…</v>
      </c>
    </row>
    <row r="535" spans="1:20" x14ac:dyDescent="0.25">
      <c r="A535">
        <v>16.827999999999999</v>
      </c>
      <c r="B535">
        <v>412</v>
      </c>
      <c r="C535">
        <v>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M535" t="str">
        <f>IFERROR(CHAR(HEX2DEC(Table2[[#This Row],[D1]])),"…")</f>
        <v>…</v>
      </c>
      <c r="N535" t="str">
        <f>IFERROR(CHAR(HEX2DEC(Table1[[#This Row],[D2]])),"…")</f>
        <v>…</v>
      </c>
      <c r="O535" t="str">
        <f>IFERROR(CHAR(HEX2DEC(Table1[[#This Row],[D3]])),"…")</f>
        <v>…</v>
      </c>
      <c r="P535" t="str">
        <f>IFERROR(CHAR(HEX2DEC(Table1[[#This Row],[D4]])),"…")</f>
        <v>…</v>
      </c>
      <c r="Q535" t="str">
        <f>IFERROR(CHAR(HEX2DEC(Table1[[#This Row],[D5]])),"…")</f>
        <v>…</v>
      </c>
      <c r="R535" t="str">
        <f>IFERROR(CHAR(HEX2DEC(Table1[[#This Row],[D6]])),"…")</f>
        <v>…</v>
      </c>
      <c r="S535" t="str">
        <f>IFERROR(CHAR(HEX2DEC(Table1[[#This Row],[D7]])),"…")</f>
        <v>…</v>
      </c>
      <c r="T535" t="str">
        <f>IFERROR(CHAR(HEX2DEC(Table1[[#This Row],[D8]])),"…")</f>
        <v>…</v>
      </c>
    </row>
    <row r="536" spans="1:20" x14ac:dyDescent="0.25">
      <c r="A536">
        <v>16.863</v>
      </c>
      <c r="B536">
        <v>400</v>
      </c>
      <c r="C536">
        <v>8</v>
      </c>
      <c r="D536">
        <v>0</v>
      </c>
      <c r="E536">
        <v>0</v>
      </c>
      <c r="F536">
        <v>0</v>
      </c>
      <c r="G536">
        <v>10</v>
      </c>
      <c r="H536">
        <v>39</v>
      </c>
      <c r="I536">
        <v>0</v>
      </c>
      <c r="J536">
        <v>0</v>
      </c>
      <c r="K536">
        <v>0</v>
      </c>
      <c r="M536" t="str">
        <f>IFERROR(CHAR(HEX2DEC(Table2[[#This Row],[D1]])),"…")</f>
        <v>…</v>
      </c>
      <c r="N536" t="str">
        <f>IFERROR(CHAR(HEX2DEC(Table1[[#This Row],[D2]])),"…")</f>
        <v>…</v>
      </c>
      <c r="O536" t="str">
        <f>IFERROR(CHAR(HEX2DEC(Table1[[#This Row],[D3]])),"…")</f>
        <v>…</v>
      </c>
      <c r="P536" t="str">
        <f>IFERROR(CHAR(HEX2DEC(Table1[[#This Row],[D4]])),"…")</f>
        <v>…</v>
      </c>
      <c r="Q536" t="str">
        <f>IFERROR(CHAR(HEX2DEC(Table1[[#This Row],[D5]])),"…")</f>
        <v>…</v>
      </c>
      <c r="R536" t="str">
        <f>IFERROR(CHAR(HEX2DEC(Table1[[#This Row],[D6]])),"…")</f>
        <v>…</v>
      </c>
      <c r="S536" t="str">
        <f>IFERROR(CHAR(HEX2DEC(Table1[[#This Row],[D7]])),"…")</f>
        <v>…</v>
      </c>
      <c r="T536" t="str">
        <f>IFERROR(CHAR(HEX2DEC(Table1[[#This Row],[D8]])),"…")</f>
        <v>…</v>
      </c>
    </row>
    <row r="537" spans="1:20" x14ac:dyDescent="0.25">
      <c r="A537">
        <v>16.917999999999999</v>
      </c>
      <c r="B537">
        <v>401</v>
      </c>
      <c r="C537">
        <v>8</v>
      </c>
      <c r="D537" t="s">
        <v>28</v>
      </c>
      <c r="E537" t="s">
        <v>23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M537" t="str">
        <f>IFERROR(CHAR(HEX2DEC(Table2[[#This Row],[D1]])),"…")</f>
        <v>š</v>
      </c>
      <c r="N537" t="str">
        <f>IFERROR(CHAR(HEX2DEC(Table1[[#This Row],[D2]])),"…")</f>
        <v>…</v>
      </c>
      <c r="O537" t="str">
        <f>IFERROR(CHAR(HEX2DEC(Table1[[#This Row],[D3]])),"…")</f>
        <v>…</v>
      </c>
      <c r="P537" t="str">
        <f>IFERROR(CHAR(HEX2DEC(Table1[[#This Row],[D4]])),"…")</f>
        <v>…</v>
      </c>
      <c r="Q537" t="str">
        <f>IFERROR(CHAR(HEX2DEC(Table1[[#This Row],[D5]])),"…")</f>
        <v>…</v>
      </c>
      <c r="R537" t="str">
        <f>IFERROR(CHAR(HEX2DEC(Table1[[#This Row],[D6]])),"…")</f>
        <v>…</v>
      </c>
      <c r="S537" t="str">
        <f>IFERROR(CHAR(HEX2DEC(Table1[[#This Row],[D7]])),"…")</f>
        <v>…</v>
      </c>
      <c r="T537" t="str">
        <f>IFERROR(CHAR(HEX2DEC(Table1[[#This Row],[D8]])),"…")</f>
        <v>…</v>
      </c>
    </row>
    <row r="538" spans="1:20" x14ac:dyDescent="0.25">
      <c r="A538">
        <v>16.971</v>
      </c>
      <c r="B538">
        <v>400</v>
      </c>
      <c r="C538">
        <v>8</v>
      </c>
      <c r="D538">
        <v>0</v>
      </c>
      <c r="E538">
        <v>0</v>
      </c>
      <c r="F538">
        <v>0</v>
      </c>
      <c r="G538">
        <v>10</v>
      </c>
      <c r="H538">
        <v>39</v>
      </c>
      <c r="I538">
        <v>0</v>
      </c>
      <c r="J538">
        <v>0</v>
      </c>
      <c r="K538">
        <v>0</v>
      </c>
      <c r="M538" t="str">
        <f>IFERROR(CHAR(HEX2DEC(Table2[[#This Row],[D1]])),"…")</f>
        <v>…</v>
      </c>
      <c r="N538" t="str">
        <f>IFERROR(CHAR(HEX2DEC(Table1[[#This Row],[D2]])),"…")</f>
        <v>…</v>
      </c>
      <c r="O538" t="str">
        <f>IFERROR(CHAR(HEX2DEC(Table1[[#This Row],[D3]])),"…")</f>
        <v>…</v>
      </c>
      <c r="P538" t="str">
        <f>IFERROR(CHAR(HEX2DEC(Table1[[#This Row],[D4]])),"…")</f>
        <v>…</v>
      </c>
      <c r="Q538" t="str">
        <f>IFERROR(CHAR(HEX2DEC(Table1[[#This Row],[D5]])),"…")</f>
        <v>…</v>
      </c>
      <c r="R538" t="str">
        <f>IFERROR(CHAR(HEX2DEC(Table1[[#This Row],[D6]])),"…")</f>
        <v>…</v>
      </c>
      <c r="S538" t="str">
        <f>IFERROR(CHAR(HEX2DEC(Table1[[#This Row],[D7]])),"…")</f>
        <v>…</v>
      </c>
      <c r="T538" t="str">
        <f>IFERROR(CHAR(HEX2DEC(Table1[[#This Row],[D8]])),"…")</f>
        <v>…</v>
      </c>
    </row>
    <row r="539" spans="1:20" x14ac:dyDescent="0.25">
      <c r="A539">
        <v>17.024000000000001</v>
      </c>
      <c r="B539">
        <v>401</v>
      </c>
      <c r="C539">
        <v>8</v>
      </c>
      <c r="D539" t="s">
        <v>28</v>
      </c>
      <c r="E539" t="s">
        <v>23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M539" t="str">
        <f>IFERROR(CHAR(HEX2DEC(Table2[[#This Row],[D1]])),"…")</f>
        <v>š</v>
      </c>
      <c r="N539" t="str">
        <f>IFERROR(CHAR(HEX2DEC(Table1[[#This Row],[D2]])),"…")</f>
        <v>…</v>
      </c>
      <c r="O539" t="str">
        <f>IFERROR(CHAR(HEX2DEC(Table1[[#This Row],[D3]])),"…")</f>
        <v>…</v>
      </c>
      <c r="P539" t="str">
        <f>IFERROR(CHAR(HEX2DEC(Table1[[#This Row],[D4]])),"…")</f>
        <v>…</v>
      </c>
      <c r="Q539" t="str">
        <f>IFERROR(CHAR(HEX2DEC(Table1[[#This Row],[D5]])),"…")</f>
        <v>…</v>
      </c>
      <c r="R539" t="str">
        <f>IFERROR(CHAR(HEX2DEC(Table1[[#This Row],[D6]])),"…")</f>
        <v>…</v>
      </c>
      <c r="S539" t="str">
        <f>IFERROR(CHAR(HEX2DEC(Table1[[#This Row],[D7]])),"…")</f>
        <v>…</v>
      </c>
      <c r="T539" t="str">
        <f>IFERROR(CHAR(HEX2DEC(Table1[[#This Row],[D8]])),"…")</f>
        <v>…</v>
      </c>
    </row>
    <row r="540" spans="1:20" x14ac:dyDescent="0.25">
      <c r="A540">
        <v>17.074999999999999</v>
      </c>
      <c r="B540">
        <v>400</v>
      </c>
      <c r="C540">
        <v>8</v>
      </c>
      <c r="D540">
        <v>0</v>
      </c>
      <c r="E540">
        <v>0</v>
      </c>
      <c r="F540">
        <v>0</v>
      </c>
      <c r="G540">
        <v>10</v>
      </c>
      <c r="H540">
        <v>39</v>
      </c>
      <c r="I540">
        <v>0</v>
      </c>
      <c r="J540">
        <v>0</v>
      </c>
      <c r="K540">
        <v>0</v>
      </c>
      <c r="M540" t="str">
        <f>IFERROR(CHAR(HEX2DEC(Table2[[#This Row],[D1]])),"…")</f>
        <v>…</v>
      </c>
      <c r="N540" t="str">
        <f>IFERROR(CHAR(HEX2DEC(Table1[[#This Row],[D2]])),"…")</f>
        <v>…</v>
      </c>
      <c r="O540" t="str">
        <f>IFERROR(CHAR(HEX2DEC(Table1[[#This Row],[D3]])),"…")</f>
        <v>…</v>
      </c>
      <c r="P540" t="str">
        <f>IFERROR(CHAR(HEX2DEC(Table1[[#This Row],[D4]])),"…")</f>
        <v>…</v>
      </c>
      <c r="Q540" t="str">
        <f>IFERROR(CHAR(HEX2DEC(Table1[[#This Row],[D5]])),"…")</f>
        <v>…</v>
      </c>
      <c r="R540" t="str">
        <f>IFERROR(CHAR(HEX2DEC(Table1[[#This Row],[D6]])),"…")</f>
        <v>…</v>
      </c>
      <c r="S540" t="str">
        <f>IFERROR(CHAR(HEX2DEC(Table1[[#This Row],[D7]])),"…")</f>
        <v>…</v>
      </c>
      <c r="T540" t="str">
        <f>IFERROR(CHAR(HEX2DEC(Table1[[#This Row],[D8]])),"…")</f>
        <v>…</v>
      </c>
    </row>
    <row r="541" spans="1:20" x14ac:dyDescent="0.25">
      <c r="A541">
        <v>17.128</v>
      </c>
      <c r="B541">
        <v>401</v>
      </c>
      <c r="C541">
        <v>8</v>
      </c>
      <c r="D541" t="s">
        <v>28</v>
      </c>
      <c r="E541" t="s">
        <v>23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M541" t="str">
        <f>IFERROR(CHAR(HEX2DEC(Table2[[#This Row],[D1]])),"…")</f>
        <v>š</v>
      </c>
      <c r="N541" t="str">
        <f>IFERROR(CHAR(HEX2DEC(Table1[[#This Row],[D2]])),"…")</f>
        <v>…</v>
      </c>
      <c r="O541" t="str">
        <f>IFERROR(CHAR(HEX2DEC(Table1[[#This Row],[D3]])),"…")</f>
        <v>…</v>
      </c>
      <c r="P541" t="str">
        <f>IFERROR(CHAR(HEX2DEC(Table1[[#This Row],[D4]])),"…")</f>
        <v>…</v>
      </c>
      <c r="Q541" t="str">
        <f>IFERROR(CHAR(HEX2DEC(Table1[[#This Row],[D5]])),"…")</f>
        <v>…</v>
      </c>
      <c r="R541" t="str">
        <f>IFERROR(CHAR(HEX2DEC(Table1[[#This Row],[D6]])),"…")</f>
        <v>…</v>
      </c>
      <c r="S541" t="str">
        <f>IFERROR(CHAR(HEX2DEC(Table1[[#This Row],[D7]])),"…")</f>
        <v>…</v>
      </c>
      <c r="T541" t="str">
        <f>IFERROR(CHAR(HEX2DEC(Table1[[#This Row],[D8]])),"…")</f>
        <v>…</v>
      </c>
    </row>
    <row r="542" spans="1:20" x14ac:dyDescent="0.25">
      <c r="A542">
        <v>17.184000000000001</v>
      </c>
      <c r="B542">
        <v>400</v>
      </c>
      <c r="C542">
        <v>8</v>
      </c>
      <c r="D542">
        <v>0</v>
      </c>
      <c r="E542">
        <v>0</v>
      </c>
      <c r="F542">
        <v>0</v>
      </c>
      <c r="G542">
        <v>10</v>
      </c>
      <c r="H542">
        <v>39</v>
      </c>
      <c r="I542">
        <v>0</v>
      </c>
      <c r="J542">
        <v>0</v>
      </c>
      <c r="K542">
        <v>0</v>
      </c>
      <c r="M542" t="str">
        <f>IFERROR(CHAR(HEX2DEC(Table2[[#This Row],[D1]])),"…")</f>
        <v>…</v>
      </c>
      <c r="N542" t="str">
        <f>IFERROR(CHAR(HEX2DEC(Table1[[#This Row],[D2]])),"…")</f>
        <v>…</v>
      </c>
      <c r="O542" t="str">
        <f>IFERROR(CHAR(HEX2DEC(Table1[[#This Row],[D3]])),"…")</f>
        <v>…</v>
      </c>
      <c r="P542" t="str">
        <f>IFERROR(CHAR(HEX2DEC(Table1[[#This Row],[D4]])),"…")</f>
        <v>…</v>
      </c>
      <c r="Q542" t="str">
        <f>IFERROR(CHAR(HEX2DEC(Table1[[#This Row],[D5]])),"…")</f>
        <v>…</v>
      </c>
      <c r="R542" t="str">
        <f>IFERROR(CHAR(HEX2DEC(Table1[[#This Row],[D6]])),"…")</f>
        <v>…</v>
      </c>
      <c r="S542" t="str">
        <f>IFERROR(CHAR(HEX2DEC(Table1[[#This Row],[D7]])),"…")</f>
        <v>…</v>
      </c>
      <c r="T542" t="str">
        <f>IFERROR(CHAR(HEX2DEC(Table1[[#This Row],[D8]])),"…")</f>
        <v>…</v>
      </c>
    </row>
    <row r="543" spans="1:20" x14ac:dyDescent="0.25">
      <c r="A543">
        <v>17.236999999999998</v>
      </c>
      <c r="B543">
        <v>401</v>
      </c>
      <c r="C543">
        <v>8</v>
      </c>
      <c r="D543" t="s">
        <v>28</v>
      </c>
      <c r="E543" t="s">
        <v>23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M543" t="str">
        <f>IFERROR(CHAR(HEX2DEC(Table2[[#This Row],[D1]])),"…")</f>
        <v>š</v>
      </c>
      <c r="N543" t="str">
        <f>IFERROR(CHAR(HEX2DEC(Table1[[#This Row],[D2]])),"…")</f>
        <v>…</v>
      </c>
      <c r="O543" t="str">
        <f>IFERROR(CHAR(HEX2DEC(Table1[[#This Row],[D3]])),"…")</f>
        <v>…</v>
      </c>
      <c r="P543" t="str">
        <f>IFERROR(CHAR(HEX2DEC(Table1[[#This Row],[D4]])),"…")</f>
        <v>…</v>
      </c>
      <c r="Q543" t="str">
        <f>IFERROR(CHAR(HEX2DEC(Table1[[#This Row],[D5]])),"…")</f>
        <v>…</v>
      </c>
      <c r="R543" t="str">
        <f>IFERROR(CHAR(HEX2DEC(Table1[[#This Row],[D6]])),"…")</f>
        <v>…</v>
      </c>
      <c r="S543" t="str">
        <f>IFERROR(CHAR(HEX2DEC(Table1[[#This Row],[D7]])),"…")</f>
        <v>…</v>
      </c>
      <c r="T543" t="str">
        <f>IFERROR(CHAR(HEX2DEC(Table1[[#This Row],[D8]])),"…")</f>
        <v>…</v>
      </c>
    </row>
    <row r="544" spans="1:20" x14ac:dyDescent="0.25">
      <c r="A544">
        <v>17.29</v>
      </c>
      <c r="B544">
        <v>400</v>
      </c>
      <c r="C544">
        <v>8</v>
      </c>
      <c r="D544">
        <v>0</v>
      </c>
      <c r="E544">
        <v>0</v>
      </c>
      <c r="F544">
        <v>0</v>
      </c>
      <c r="G544">
        <v>10</v>
      </c>
      <c r="H544">
        <v>39</v>
      </c>
      <c r="I544">
        <v>0</v>
      </c>
      <c r="J544">
        <v>0</v>
      </c>
      <c r="K544">
        <v>0</v>
      </c>
      <c r="M544" t="str">
        <f>IFERROR(CHAR(HEX2DEC(Table2[[#This Row],[D1]])),"…")</f>
        <v>…</v>
      </c>
      <c r="N544" t="str">
        <f>IFERROR(CHAR(HEX2DEC(Table1[[#This Row],[D2]])),"…")</f>
        <v>…</v>
      </c>
      <c r="O544" t="str">
        <f>IFERROR(CHAR(HEX2DEC(Table1[[#This Row],[D3]])),"…")</f>
        <v>…</v>
      </c>
      <c r="P544" t="str">
        <f>IFERROR(CHAR(HEX2DEC(Table1[[#This Row],[D4]])),"…")</f>
        <v>…</v>
      </c>
      <c r="Q544" t="str">
        <f>IFERROR(CHAR(HEX2DEC(Table1[[#This Row],[D5]])),"…")</f>
        <v>…</v>
      </c>
      <c r="R544" t="str">
        <f>IFERROR(CHAR(HEX2DEC(Table1[[#This Row],[D6]])),"…")</f>
        <v>…</v>
      </c>
      <c r="S544" t="str">
        <f>IFERROR(CHAR(HEX2DEC(Table1[[#This Row],[D7]])),"…")</f>
        <v>…</v>
      </c>
      <c r="T544" t="str">
        <f>IFERROR(CHAR(HEX2DEC(Table1[[#This Row],[D8]])),"…")</f>
        <v>…</v>
      </c>
    </row>
    <row r="545" spans="1:20" x14ac:dyDescent="0.25">
      <c r="A545">
        <v>17.34</v>
      </c>
      <c r="B545">
        <v>401</v>
      </c>
      <c r="C545">
        <v>8</v>
      </c>
      <c r="D545" t="s">
        <v>28</v>
      </c>
      <c r="E545" t="s">
        <v>23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M545" t="str">
        <f>IFERROR(CHAR(HEX2DEC(Table2[[#This Row],[D1]])),"…")</f>
        <v>š</v>
      </c>
      <c r="N545" t="str">
        <f>IFERROR(CHAR(HEX2DEC(Table1[[#This Row],[D2]])),"…")</f>
        <v>…</v>
      </c>
      <c r="O545" t="str">
        <f>IFERROR(CHAR(HEX2DEC(Table1[[#This Row],[D3]])),"…")</f>
        <v>…</v>
      </c>
      <c r="P545" t="str">
        <f>IFERROR(CHAR(HEX2DEC(Table1[[#This Row],[D4]])),"…")</f>
        <v>…</v>
      </c>
      <c r="Q545" t="str">
        <f>IFERROR(CHAR(HEX2DEC(Table1[[#This Row],[D5]])),"…")</f>
        <v>…</v>
      </c>
      <c r="R545" t="str">
        <f>IFERROR(CHAR(HEX2DEC(Table1[[#This Row],[D6]])),"…")</f>
        <v>…</v>
      </c>
      <c r="S545" t="str">
        <f>IFERROR(CHAR(HEX2DEC(Table1[[#This Row],[D7]])),"…")</f>
        <v>…</v>
      </c>
      <c r="T545" t="str">
        <f>IFERROR(CHAR(HEX2DEC(Table1[[#This Row],[D8]])),"…")</f>
        <v>…</v>
      </c>
    </row>
    <row r="546" spans="1:20" x14ac:dyDescent="0.25">
      <c r="A546">
        <v>17.393999999999998</v>
      </c>
      <c r="B546">
        <v>400</v>
      </c>
      <c r="C546">
        <v>8</v>
      </c>
      <c r="D546">
        <v>0</v>
      </c>
      <c r="E546">
        <v>0</v>
      </c>
      <c r="F546">
        <v>0</v>
      </c>
      <c r="G546">
        <v>10</v>
      </c>
      <c r="H546">
        <v>39</v>
      </c>
      <c r="I546">
        <v>0</v>
      </c>
      <c r="J546">
        <v>0</v>
      </c>
      <c r="K546">
        <v>0</v>
      </c>
      <c r="M546" t="str">
        <f>IFERROR(CHAR(HEX2DEC(Table2[[#This Row],[D1]])),"…")</f>
        <v>…</v>
      </c>
      <c r="N546" t="str">
        <f>IFERROR(CHAR(HEX2DEC(Table1[[#This Row],[D2]])),"…")</f>
        <v>…</v>
      </c>
      <c r="O546" t="str">
        <f>IFERROR(CHAR(HEX2DEC(Table1[[#This Row],[D3]])),"…")</f>
        <v>…</v>
      </c>
      <c r="P546" t="str">
        <f>IFERROR(CHAR(HEX2DEC(Table1[[#This Row],[D4]])),"…")</f>
        <v>…</v>
      </c>
      <c r="Q546" t="str">
        <f>IFERROR(CHAR(HEX2DEC(Table1[[#This Row],[D5]])),"…")</f>
        <v>…</v>
      </c>
      <c r="R546" t="str">
        <f>IFERROR(CHAR(HEX2DEC(Table1[[#This Row],[D6]])),"…")</f>
        <v>…</v>
      </c>
      <c r="S546" t="str">
        <f>IFERROR(CHAR(HEX2DEC(Table1[[#This Row],[D7]])),"…")</f>
        <v>…</v>
      </c>
      <c r="T546" t="str">
        <f>IFERROR(CHAR(HEX2DEC(Table1[[#This Row],[D8]])),"…")</f>
        <v>…</v>
      </c>
    </row>
    <row r="547" spans="1:20" x14ac:dyDescent="0.25">
      <c r="A547">
        <v>17.45</v>
      </c>
      <c r="B547">
        <v>401</v>
      </c>
      <c r="C547">
        <v>8</v>
      </c>
      <c r="D547" t="s">
        <v>28</v>
      </c>
      <c r="E547" t="s">
        <v>23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M547" t="str">
        <f>IFERROR(CHAR(HEX2DEC(Table2[[#This Row],[D1]])),"…")</f>
        <v>š</v>
      </c>
      <c r="N547" t="str">
        <f>IFERROR(CHAR(HEX2DEC(Table1[[#This Row],[D2]])),"…")</f>
        <v>…</v>
      </c>
      <c r="O547" t="str">
        <f>IFERROR(CHAR(HEX2DEC(Table1[[#This Row],[D3]])),"…")</f>
        <v>…</v>
      </c>
      <c r="P547" t="str">
        <f>IFERROR(CHAR(HEX2DEC(Table1[[#This Row],[D4]])),"…")</f>
        <v>…</v>
      </c>
      <c r="Q547" t="str">
        <f>IFERROR(CHAR(HEX2DEC(Table1[[#This Row],[D5]])),"…")</f>
        <v>…</v>
      </c>
      <c r="R547" t="str">
        <f>IFERROR(CHAR(HEX2DEC(Table1[[#This Row],[D6]])),"…")</f>
        <v>…</v>
      </c>
      <c r="S547" t="str">
        <f>IFERROR(CHAR(HEX2DEC(Table1[[#This Row],[D7]])),"…")</f>
        <v>…</v>
      </c>
      <c r="T547" t="str">
        <f>IFERROR(CHAR(HEX2DEC(Table1[[#This Row],[D8]])),"…")</f>
        <v>…</v>
      </c>
    </row>
    <row r="548" spans="1:20" x14ac:dyDescent="0.25">
      <c r="A548">
        <v>17.503</v>
      </c>
      <c r="B548">
        <v>400</v>
      </c>
      <c r="C548">
        <v>8</v>
      </c>
      <c r="D548">
        <v>0</v>
      </c>
      <c r="E548">
        <v>0</v>
      </c>
      <c r="F548">
        <v>0</v>
      </c>
      <c r="G548">
        <v>10</v>
      </c>
      <c r="H548">
        <v>39</v>
      </c>
      <c r="I548">
        <v>0</v>
      </c>
      <c r="J548">
        <v>0</v>
      </c>
      <c r="K548">
        <v>0</v>
      </c>
      <c r="M548" t="str">
        <f>IFERROR(CHAR(HEX2DEC(Table2[[#This Row],[D1]])),"…")</f>
        <v>…</v>
      </c>
      <c r="N548" t="str">
        <f>IFERROR(CHAR(HEX2DEC(Table1[[#This Row],[D2]])),"…")</f>
        <v>…</v>
      </c>
      <c r="O548" t="str">
        <f>IFERROR(CHAR(HEX2DEC(Table1[[#This Row],[D3]])),"…")</f>
        <v>…</v>
      </c>
      <c r="P548" t="str">
        <f>IFERROR(CHAR(HEX2DEC(Table1[[#This Row],[D4]])),"…")</f>
        <v>…</v>
      </c>
      <c r="Q548" t="str">
        <f>IFERROR(CHAR(HEX2DEC(Table1[[#This Row],[D5]])),"…")</f>
        <v>…</v>
      </c>
      <c r="R548" t="str">
        <f>IFERROR(CHAR(HEX2DEC(Table1[[#This Row],[D6]])),"…")</f>
        <v>…</v>
      </c>
      <c r="S548" t="str">
        <f>IFERROR(CHAR(HEX2DEC(Table1[[#This Row],[D7]])),"…")</f>
        <v>…</v>
      </c>
      <c r="T548" t="str">
        <f>IFERROR(CHAR(HEX2DEC(Table1[[#This Row],[D8]])),"…")</f>
        <v>…</v>
      </c>
    </row>
    <row r="549" spans="1:20" x14ac:dyDescent="0.25">
      <c r="A549">
        <v>17.555</v>
      </c>
      <c r="B549">
        <v>401</v>
      </c>
      <c r="C549">
        <v>8</v>
      </c>
      <c r="D549" t="s">
        <v>28</v>
      </c>
      <c r="E549" t="s">
        <v>23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M549" t="str">
        <f>IFERROR(CHAR(HEX2DEC(Table2[[#This Row],[D1]])),"…")</f>
        <v>š</v>
      </c>
      <c r="N549" t="str">
        <f>IFERROR(CHAR(HEX2DEC(Table1[[#This Row],[D2]])),"…")</f>
        <v>…</v>
      </c>
      <c r="O549" t="str">
        <f>IFERROR(CHAR(HEX2DEC(Table1[[#This Row],[D3]])),"…")</f>
        <v>…</v>
      </c>
      <c r="P549" t="str">
        <f>IFERROR(CHAR(HEX2DEC(Table1[[#This Row],[D4]])),"…")</f>
        <v>…</v>
      </c>
      <c r="Q549" t="str">
        <f>IFERROR(CHAR(HEX2DEC(Table1[[#This Row],[D5]])),"…")</f>
        <v>…</v>
      </c>
      <c r="R549" t="str">
        <f>IFERROR(CHAR(HEX2DEC(Table1[[#This Row],[D6]])),"…")</f>
        <v>…</v>
      </c>
      <c r="S549" t="str">
        <f>IFERROR(CHAR(HEX2DEC(Table1[[#This Row],[D7]])),"…")</f>
        <v>…</v>
      </c>
      <c r="T549" t="str">
        <f>IFERROR(CHAR(HEX2DEC(Table1[[#This Row],[D8]])),"…")</f>
        <v>…</v>
      </c>
    </row>
    <row r="550" spans="1:20" x14ac:dyDescent="0.25">
      <c r="A550">
        <v>17.606999999999999</v>
      </c>
      <c r="B550">
        <v>400</v>
      </c>
      <c r="C550">
        <v>8</v>
      </c>
      <c r="D550">
        <v>0</v>
      </c>
      <c r="E550">
        <v>0</v>
      </c>
      <c r="F550">
        <v>0</v>
      </c>
      <c r="G550">
        <v>10</v>
      </c>
      <c r="H550">
        <v>39</v>
      </c>
      <c r="I550">
        <v>0</v>
      </c>
      <c r="J550">
        <v>0</v>
      </c>
      <c r="K550">
        <v>0</v>
      </c>
      <c r="M550" t="str">
        <f>IFERROR(CHAR(HEX2DEC(Table2[[#This Row],[D1]])),"…")</f>
        <v>…</v>
      </c>
      <c r="N550" t="str">
        <f>IFERROR(CHAR(HEX2DEC(Table1[[#This Row],[D2]])),"…")</f>
        <v>…</v>
      </c>
      <c r="O550" t="str">
        <f>IFERROR(CHAR(HEX2DEC(Table1[[#This Row],[D3]])),"…")</f>
        <v>…</v>
      </c>
      <c r="P550" t="str">
        <f>IFERROR(CHAR(HEX2DEC(Table1[[#This Row],[D4]])),"…")</f>
        <v>…</v>
      </c>
      <c r="Q550" t="str">
        <f>IFERROR(CHAR(HEX2DEC(Table1[[#This Row],[D5]])),"…")</f>
        <v>…</v>
      </c>
      <c r="R550" t="str">
        <f>IFERROR(CHAR(HEX2DEC(Table1[[#This Row],[D6]])),"…")</f>
        <v>…</v>
      </c>
      <c r="S550" t="str">
        <f>IFERROR(CHAR(HEX2DEC(Table1[[#This Row],[D7]])),"…")</f>
        <v>…</v>
      </c>
      <c r="T550" t="str">
        <f>IFERROR(CHAR(HEX2DEC(Table1[[#This Row],[D8]])),"…")</f>
        <v>…</v>
      </c>
    </row>
    <row r="551" spans="1:20" x14ac:dyDescent="0.25">
      <c r="A551">
        <v>17.66</v>
      </c>
      <c r="B551">
        <v>401</v>
      </c>
      <c r="C551">
        <v>8</v>
      </c>
      <c r="D551" t="s">
        <v>28</v>
      </c>
      <c r="E551" t="s">
        <v>23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M551" t="str">
        <f>IFERROR(CHAR(HEX2DEC(Table2[[#This Row],[D1]])),"…")</f>
        <v>š</v>
      </c>
      <c r="N551" t="str">
        <f>IFERROR(CHAR(HEX2DEC(Table1[[#This Row],[D2]])),"…")</f>
        <v>…</v>
      </c>
      <c r="O551" t="str">
        <f>IFERROR(CHAR(HEX2DEC(Table1[[#This Row],[D3]])),"…")</f>
        <v>…</v>
      </c>
      <c r="P551" t="str">
        <f>IFERROR(CHAR(HEX2DEC(Table1[[#This Row],[D4]])),"…")</f>
        <v>…</v>
      </c>
      <c r="Q551" t="str">
        <f>IFERROR(CHAR(HEX2DEC(Table1[[#This Row],[D5]])),"…")</f>
        <v>…</v>
      </c>
      <c r="R551" t="str">
        <f>IFERROR(CHAR(HEX2DEC(Table1[[#This Row],[D6]])),"…")</f>
        <v>…</v>
      </c>
      <c r="S551" t="str">
        <f>IFERROR(CHAR(HEX2DEC(Table1[[#This Row],[D7]])),"…")</f>
        <v>…</v>
      </c>
      <c r="T551" t="str">
        <f>IFERROR(CHAR(HEX2DEC(Table1[[#This Row],[D8]])),"…")</f>
        <v>…</v>
      </c>
    </row>
    <row r="552" spans="1:20" x14ac:dyDescent="0.25">
      <c r="A552">
        <v>17.715</v>
      </c>
      <c r="B552">
        <v>400</v>
      </c>
      <c r="C552">
        <v>8</v>
      </c>
      <c r="D552">
        <v>0</v>
      </c>
      <c r="E552">
        <v>0</v>
      </c>
      <c r="F552">
        <v>0</v>
      </c>
      <c r="G552">
        <v>10</v>
      </c>
      <c r="H552">
        <v>39</v>
      </c>
      <c r="I552">
        <v>0</v>
      </c>
      <c r="J552">
        <v>0</v>
      </c>
      <c r="K552">
        <v>0</v>
      </c>
      <c r="M552" t="str">
        <f>IFERROR(CHAR(HEX2DEC(Table2[[#This Row],[D1]])),"…")</f>
        <v>…</v>
      </c>
      <c r="N552" t="str">
        <f>IFERROR(CHAR(HEX2DEC(Table1[[#This Row],[D2]])),"…")</f>
        <v>…</v>
      </c>
      <c r="O552" t="str">
        <f>IFERROR(CHAR(HEX2DEC(Table1[[#This Row],[D3]])),"…")</f>
        <v>…</v>
      </c>
      <c r="P552" t="str">
        <f>IFERROR(CHAR(HEX2DEC(Table1[[#This Row],[D4]])),"…")</f>
        <v>…</v>
      </c>
      <c r="Q552" t="str">
        <f>IFERROR(CHAR(HEX2DEC(Table1[[#This Row],[D5]])),"…")</f>
        <v>…</v>
      </c>
      <c r="R552" t="str">
        <f>IFERROR(CHAR(HEX2DEC(Table1[[#This Row],[D6]])),"…")</f>
        <v>…</v>
      </c>
      <c r="S552" t="str">
        <f>IFERROR(CHAR(HEX2DEC(Table1[[#This Row],[D7]])),"…")</f>
        <v>…</v>
      </c>
      <c r="T552" t="str">
        <f>IFERROR(CHAR(HEX2DEC(Table1[[#This Row],[D8]])),"…")</f>
        <v>…</v>
      </c>
    </row>
    <row r="553" spans="1:20" x14ac:dyDescent="0.25">
      <c r="A553">
        <v>17.765000000000001</v>
      </c>
      <c r="B553">
        <v>401</v>
      </c>
      <c r="C553">
        <v>8</v>
      </c>
      <c r="D553" t="s">
        <v>28</v>
      </c>
      <c r="E553" t="s">
        <v>23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M553" t="str">
        <f>IFERROR(CHAR(HEX2DEC(Table2[[#This Row],[D1]])),"…")</f>
        <v>š</v>
      </c>
      <c r="N553" t="str">
        <f>IFERROR(CHAR(HEX2DEC(Table1[[#This Row],[D2]])),"…")</f>
        <v>…</v>
      </c>
      <c r="O553" t="str">
        <f>IFERROR(CHAR(HEX2DEC(Table1[[#This Row],[D3]])),"…")</f>
        <v>…</v>
      </c>
      <c r="P553" t="str">
        <f>IFERROR(CHAR(HEX2DEC(Table1[[#This Row],[D4]])),"…")</f>
        <v>…</v>
      </c>
      <c r="Q553" t="str">
        <f>IFERROR(CHAR(HEX2DEC(Table1[[#This Row],[D5]])),"…")</f>
        <v>…</v>
      </c>
      <c r="R553" t="str">
        <f>IFERROR(CHAR(HEX2DEC(Table1[[#This Row],[D6]])),"…")</f>
        <v>…</v>
      </c>
      <c r="S553" t="str">
        <f>IFERROR(CHAR(HEX2DEC(Table1[[#This Row],[D7]])),"…")</f>
        <v>…</v>
      </c>
      <c r="T553" t="str">
        <f>IFERROR(CHAR(HEX2DEC(Table1[[#This Row],[D8]])),"…")</f>
        <v>…</v>
      </c>
    </row>
    <row r="554" spans="1:20" x14ac:dyDescent="0.25">
      <c r="A554">
        <v>17.818999999999999</v>
      </c>
      <c r="B554">
        <v>400</v>
      </c>
      <c r="C554">
        <v>8</v>
      </c>
      <c r="D554">
        <v>0</v>
      </c>
      <c r="E554">
        <v>0</v>
      </c>
      <c r="F554">
        <v>0</v>
      </c>
      <c r="G554">
        <v>10</v>
      </c>
      <c r="H554">
        <v>39</v>
      </c>
      <c r="I554">
        <v>0</v>
      </c>
      <c r="J554">
        <v>0</v>
      </c>
      <c r="K554">
        <v>0</v>
      </c>
      <c r="M554" t="str">
        <f>IFERROR(CHAR(HEX2DEC(Table2[[#This Row],[D1]])),"…")</f>
        <v>…</v>
      </c>
      <c r="N554" t="str">
        <f>IFERROR(CHAR(HEX2DEC(Table1[[#This Row],[D2]])),"…")</f>
        <v>…</v>
      </c>
      <c r="O554" t="str">
        <f>IFERROR(CHAR(HEX2DEC(Table1[[#This Row],[D3]])),"…")</f>
        <v>…</v>
      </c>
      <c r="P554" t="str">
        <f>IFERROR(CHAR(HEX2DEC(Table1[[#This Row],[D4]])),"…")</f>
        <v>…</v>
      </c>
      <c r="Q554" t="str">
        <f>IFERROR(CHAR(HEX2DEC(Table1[[#This Row],[D5]])),"…")</f>
        <v>…</v>
      </c>
      <c r="R554" t="str">
        <f>IFERROR(CHAR(HEX2DEC(Table1[[#This Row],[D6]])),"…")</f>
        <v>…</v>
      </c>
      <c r="S554" t="str">
        <f>IFERROR(CHAR(HEX2DEC(Table1[[#This Row],[D7]])),"…")</f>
        <v>…</v>
      </c>
      <c r="T554" t="str">
        <f>IFERROR(CHAR(HEX2DEC(Table1[[#This Row],[D8]])),"…")</f>
        <v>…</v>
      </c>
    </row>
    <row r="555" spans="1:20" x14ac:dyDescent="0.25">
      <c r="A555">
        <v>17.872</v>
      </c>
      <c r="B555">
        <v>401</v>
      </c>
      <c r="C555">
        <v>8</v>
      </c>
      <c r="D555" t="s">
        <v>28</v>
      </c>
      <c r="E555" t="s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M555" t="str">
        <f>IFERROR(CHAR(HEX2DEC(Table2[[#This Row],[D1]])),"…")</f>
        <v>š</v>
      </c>
      <c r="N555" t="str">
        <f>IFERROR(CHAR(HEX2DEC(Table1[[#This Row],[D2]])),"…")</f>
        <v>…</v>
      </c>
      <c r="O555" t="str">
        <f>IFERROR(CHAR(HEX2DEC(Table1[[#This Row],[D3]])),"…")</f>
        <v>…</v>
      </c>
      <c r="P555" t="str">
        <f>IFERROR(CHAR(HEX2DEC(Table1[[#This Row],[D4]])),"…")</f>
        <v>…</v>
      </c>
      <c r="Q555" t="str">
        <f>IFERROR(CHAR(HEX2DEC(Table1[[#This Row],[D5]])),"…")</f>
        <v>…</v>
      </c>
      <c r="R555" t="str">
        <f>IFERROR(CHAR(HEX2DEC(Table1[[#This Row],[D6]])),"…")</f>
        <v>…</v>
      </c>
      <c r="S555" t="str">
        <f>IFERROR(CHAR(HEX2DEC(Table1[[#This Row],[D7]])),"…")</f>
        <v>…</v>
      </c>
      <c r="T555" t="str">
        <f>IFERROR(CHAR(HEX2DEC(Table1[[#This Row],[D8]])),"…")</f>
        <v>…</v>
      </c>
    </row>
    <row r="556" spans="1:20" x14ac:dyDescent="0.25">
      <c r="A556">
        <v>17.925000000000001</v>
      </c>
      <c r="B556">
        <v>400</v>
      </c>
      <c r="C556">
        <v>8</v>
      </c>
      <c r="D556">
        <v>0</v>
      </c>
      <c r="E556">
        <v>0</v>
      </c>
      <c r="F556">
        <v>0</v>
      </c>
      <c r="G556">
        <v>10</v>
      </c>
      <c r="H556">
        <v>39</v>
      </c>
      <c r="I556">
        <v>0</v>
      </c>
      <c r="J556">
        <v>0</v>
      </c>
      <c r="K556">
        <v>0</v>
      </c>
      <c r="M556" t="str">
        <f>IFERROR(CHAR(HEX2DEC(Table2[[#This Row],[D1]])),"…")</f>
        <v>…</v>
      </c>
      <c r="N556" t="str">
        <f>IFERROR(CHAR(HEX2DEC(Table1[[#This Row],[D2]])),"…")</f>
        <v>…</v>
      </c>
      <c r="O556" t="str">
        <f>IFERROR(CHAR(HEX2DEC(Table1[[#This Row],[D3]])),"…")</f>
        <v>…</v>
      </c>
      <c r="P556" t="str">
        <f>IFERROR(CHAR(HEX2DEC(Table1[[#This Row],[D4]])),"…")</f>
        <v>…</v>
      </c>
      <c r="Q556" t="str">
        <f>IFERROR(CHAR(HEX2DEC(Table1[[#This Row],[D5]])),"…")</f>
        <v>…</v>
      </c>
      <c r="R556" t="str">
        <f>IFERROR(CHAR(HEX2DEC(Table1[[#This Row],[D6]])),"…")</f>
        <v>…</v>
      </c>
      <c r="S556" t="str">
        <f>IFERROR(CHAR(HEX2DEC(Table1[[#This Row],[D7]])),"…")</f>
        <v>…</v>
      </c>
      <c r="T556" t="str">
        <f>IFERROR(CHAR(HEX2DEC(Table1[[#This Row],[D8]])),"…")</f>
        <v>…</v>
      </c>
    </row>
    <row r="557" spans="1:20" x14ac:dyDescent="0.25">
      <c r="A557">
        <v>17.978000000000002</v>
      </c>
      <c r="B557">
        <v>401</v>
      </c>
      <c r="C557">
        <v>8</v>
      </c>
      <c r="D557" t="s">
        <v>28</v>
      </c>
      <c r="E557" t="s">
        <v>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M557" t="str">
        <f>IFERROR(CHAR(HEX2DEC(Table2[[#This Row],[D1]])),"…")</f>
        <v>š</v>
      </c>
      <c r="N557" t="str">
        <f>IFERROR(CHAR(HEX2DEC(Table1[[#This Row],[D2]])),"…")</f>
        <v>…</v>
      </c>
      <c r="O557" t="str">
        <f>IFERROR(CHAR(HEX2DEC(Table1[[#This Row],[D3]])),"…")</f>
        <v>…</v>
      </c>
      <c r="P557" t="str">
        <f>IFERROR(CHAR(HEX2DEC(Table1[[#This Row],[D4]])),"…")</f>
        <v>…</v>
      </c>
      <c r="Q557" t="str">
        <f>IFERROR(CHAR(HEX2DEC(Table1[[#This Row],[D5]])),"…")</f>
        <v>…</v>
      </c>
      <c r="R557" t="str">
        <f>IFERROR(CHAR(HEX2DEC(Table1[[#This Row],[D6]])),"…")</f>
        <v>…</v>
      </c>
      <c r="S557" t="str">
        <f>IFERROR(CHAR(HEX2DEC(Table1[[#This Row],[D7]])),"…")</f>
        <v>…</v>
      </c>
      <c r="T557" t="str">
        <f>IFERROR(CHAR(HEX2DEC(Table1[[#This Row],[D8]])),"…")</f>
        <v>…</v>
      </c>
    </row>
    <row r="558" spans="1:20" x14ac:dyDescent="0.25">
      <c r="A558">
        <v>18.032</v>
      </c>
      <c r="B558">
        <v>400</v>
      </c>
      <c r="C558">
        <v>8</v>
      </c>
      <c r="D558">
        <v>0</v>
      </c>
      <c r="E558">
        <v>0</v>
      </c>
      <c r="F558">
        <v>0</v>
      </c>
      <c r="G558">
        <v>10</v>
      </c>
      <c r="H558">
        <v>39</v>
      </c>
      <c r="I558">
        <v>0</v>
      </c>
      <c r="J558">
        <v>0</v>
      </c>
      <c r="K558">
        <v>0</v>
      </c>
      <c r="M558" t="str">
        <f>IFERROR(CHAR(HEX2DEC(Table2[[#This Row],[D1]])),"…")</f>
        <v>…</v>
      </c>
      <c r="N558" t="str">
        <f>IFERROR(CHAR(HEX2DEC(Table1[[#This Row],[D2]])),"…")</f>
        <v>…</v>
      </c>
      <c r="O558" t="str">
        <f>IFERROR(CHAR(HEX2DEC(Table1[[#This Row],[D3]])),"…")</f>
        <v>…</v>
      </c>
      <c r="P558" t="str">
        <f>IFERROR(CHAR(HEX2DEC(Table1[[#This Row],[D4]])),"…")</f>
        <v>…</v>
      </c>
      <c r="Q558" t="str">
        <f>IFERROR(CHAR(HEX2DEC(Table1[[#This Row],[D5]])),"…")</f>
        <v>…</v>
      </c>
      <c r="R558" t="str">
        <f>IFERROR(CHAR(HEX2DEC(Table1[[#This Row],[D6]])),"…")</f>
        <v>…</v>
      </c>
      <c r="S558" t="str">
        <f>IFERROR(CHAR(HEX2DEC(Table1[[#This Row],[D7]])),"…")</f>
        <v>…</v>
      </c>
      <c r="T558" t="str">
        <f>IFERROR(CHAR(HEX2DEC(Table1[[#This Row],[D8]])),"…")</f>
        <v>…</v>
      </c>
    </row>
    <row r="559" spans="1:20" x14ac:dyDescent="0.25">
      <c r="A559">
        <v>18.084</v>
      </c>
      <c r="B559">
        <v>401</v>
      </c>
      <c r="C559">
        <v>8</v>
      </c>
      <c r="D559" t="s">
        <v>28</v>
      </c>
      <c r="E559" t="s">
        <v>23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M559" t="str">
        <f>IFERROR(CHAR(HEX2DEC(Table2[[#This Row],[D1]])),"…")</f>
        <v>š</v>
      </c>
      <c r="N559" t="str">
        <f>IFERROR(CHAR(HEX2DEC(Table1[[#This Row],[D2]])),"…")</f>
        <v>…</v>
      </c>
      <c r="O559" t="str">
        <f>IFERROR(CHAR(HEX2DEC(Table1[[#This Row],[D3]])),"…")</f>
        <v>…</v>
      </c>
      <c r="P559" t="str">
        <f>IFERROR(CHAR(HEX2DEC(Table1[[#This Row],[D4]])),"…")</f>
        <v>…</v>
      </c>
      <c r="Q559" t="str">
        <f>IFERROR(CHAR(HEX2DEC(Table1[[#This Row],[D5]])),"…")</f>
        <v>…</v>
      </c>
      <c r="R559" t="str">
        <f>IFERROR(CHAR(HEX2DEC(Table1[[#This Row],[D6]])),"…")</f>
        <v>…</v>
      </c>
      <c r="S559" t="str">
        <f>IFERROR(CHAR(HEX2DEC(Table1[[#This Row],[D7]])),"…")</f>
        <v>…</v>
      </c>
      <c r="T559" t="str">
        <f>IFERROR(CHAR(HEX2DEC(Table1[[#This Row],[D8]])),"…")</f>
        <v>…</v>
      </c>
    </row>
    <row r="560" spans="1:20" x14ac:dyDescent="0.25">
      <c r="A560">
        <v>18.137</v>
      </c>
      <c r="B560">
        <v>400</v>
      </c>
      <c r="C560">
        <v>8</v>
      </c>
      <c r="D560">
        <v>0</v>
      </c>
      <c r="E560">
        <v>0</v>
      </c>
      <c r="F560">
        <v>0</v>
      </c>
      <c r="G560">
        <v>10</v>
      </c>
      <c r="H560">
        <v>39</v>
      </c>
      <c r="I560">
        <v>0</v>
      </c>
      <c r="J560">
        <v>0</v>
      </c>
      <c r="K560">
        <v>0</v>
      </c>
      <c r="M560" t="str">
        <f>IFERROR(CHAR(HEX2DEC(Table2[[#This Row],[D1]])),"…")</f>
        <v>…</v>
      </c>
      <c r="N560" t="str">
        <f>IFERROR(CHAR(HEX2DEC(Table1[[#This Row],[D2]])),"…")</f>
        <v>…</v>
      </c>
      <c r="O560" t="str">
        <f>IFERROR(CHAR(HEX2DEC(Table1[[#This Row],[D3]])),"…")</f>
        <v>…</v>
      </c>
      <c r="P560" t="str">
        <f>IFERROR(CHAR(HEX2DEC(Table1[[#This Row],[D4]])),"…")</f>
        <v>…</v>
      </c>
      <c r="Q560" t="str">
        <f>IFERROR(CHAR(HEX2DEC(Table1[[#This Row],[D5]])),"…")</f>
        <v>…</v>
      </c>
      <c r="R560" t="str">
        <f>IFERROR(CHAR(HEX2DEC(Table1[[#This Row],[D6]])),"…")</f>
        <v>…</v>
      </c>
      <c r="S560" t="str">
        <f>IFERROR(CHAR(HEX2DEC(Table1[[#This Row],[D7]])),"…")</f>
        <v>…</v>
      </c>
      <c r="T560" t="str">
        <f>IFERROR(CHAR(HEX2DEC(Table1[[#This Row],[D8]])),"…")</f>
        <v>…</v>
      </c>
    </row>
    <row r="561" spans="1:20" x14ac:dyDescent="0.25">
      <c r="A561">
        <v>18.190000000000001</v>
      </c>
      <c r="B561">
        <v>401</v>
      </c>
      <c r="C561">
        <v>8</v>
      </c>
      <c r="D561" t="s">
        <v>28</v>
      </c>
      <c r="E561" t="s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M561" t="str">
        <f>IFERROR(CHAR(HEX2DEC(Table2[[#This Row],[D1]])),"…")</f>
        <v>š</v>
      </c>
      <c r="N561" t="str">
        <f>IFERROR(CHAR(HEX2DEC(Table1[[#This Row],[D2]])),"…")</f>
        <v>…</v>
      </c>
      <c r="O561" t="str">
        <f>IFERROR(CHAR(HEX2DEC(Table1[[#This Row],[D3]])),"…")</f>
        <v>…</v>
      </c>
      <c r="P561" t="str">
        <f>IFERROR(CHAR(HEX2DEC(Table1[[#This Row],[D4]])),"…")</f>
        <v>…</v>
      </c>
      <c r="Q561" t="str">
        <f>IFERROR(CHAR(HEX2DEC(Table1[[#This Row],[D5]])),"…")</f>
        <v>…</v>
      </c>
      <c r="R561" t="str">
        <f>IFERROR(CHAR(HEX2DEC(Table1[[#This Row],[D6]])),"…")</f>
        <v>…</v>
      </c>
      <c r="S561" t="str">
        <f>IFERROR(CHAR(HEX2DEC(Table1[[#This Row],[D7]])),"…")</f>
        <v>…</v>
      </c>
      <c r="T561" t="str">
        <f>IFERROR(CHAR(HEX2DEC(Table1[[#This Row],[D8]])),"…")</f>
        <v>…</v>
      </c>
    </row>
    <row r="562" spans="1:20" x14ac:dyDescent="0.25">
      <c r="A562">
        <v>18.244</v>
      </c>
      <c r="B562">
        <v>400</v>
      </c>
      <c r="C562">
        <v>8</v>
      </c>
      <c r="D562">
        <v>0</v>
      </c>
      <c r="E562">
        <v>0</v>
      </c>
      <c r="F562">
        <v>0</v>
      </c>
      <c r="G562">
        <v>10</v>
      </c>
      <c r="H562">
        <v>39</v>
      </c>
      <c r="I562">
        <v>0</v>
      </c>
      <c r="J562">
        <v>0</v>
      </c>
      <c r="K562">
        <v>0</v>
      </c>
      <c r="M562" t="str">
        <f>IFERROR(CHAR(HEX2DEC(Table2[[#This Row],[D1]])),"…")</f>
        <v>…</v>
      </c>
      <c r="N562" t="str">
        <f>IFERROR(CHAR(HEX2DEC(Table1[[#This Row],[D2]])),"…")</f>
        <v>…</v>
      </c>
      <c r="O562" t="str">
        <f>IFERROR(CHAR(HEX2DEC(Table1[[#This Row],[D3]])),"…")</f>
        <v>…</v>
      </c>
      <c r="P562" t="str">
        <f>IFERROR(CHAR(HEX2DEC(Table1[[#This Row],[D4]])),"…")</f>
        <v>…</v>
      </c>
      <c r="Q562" t="str">
        <f>IFERROR(CHAR(HEX2DEC(Table1[[#This Row],[D5]])),"…")</f>
        <v>…</v>
      </c>
      <c r="R562" t="str">
        <f>IFERROR(CHAR(HEX2DEC(Table1[[#This Row],[D6]])),"…")</f>
        <v>…</v>
      </c>
      <c r="S562" t="str">
        <f>IFERROR(CHAR(HEX2DEC(Table1[[#This Row],[D7]])),"…")</f>
        <v>…</v>
      </c>
      <c r="T562" t="str">
        <f>IFERROR(CHAR(HEX2DEC(Table1[[#This Row],[D8]])),"…")</f>
        <v>…</v>
      </c>
    </row>
    <row r="563" spans="1:20" x14ac:dyDescent="0.25">
      <c r="A563">
        <v>18.297000000000001</v>
      </c>
      <c r="B563">
        <v>401</v>
      </c>
      <c r="C563">
        <v>8</v>
      </c>
      <c r="D563" t="s">
        <v>28</v>
      </c>
      <c r="E563" t="s">
        <v>23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M563" t="str">
        <f>IFERROR(CHAR(HEX2DEC(Table2[[#This Row],[D1]])),"…")</f>
        <v>š</v>
      </c>
      <c r="N563" t="str">
        <f>IFERROR(CHAR(HEX2DEC(Table1[[#This Row],[D2]])),"…")</f>
        <v>…</v>
      </c>
      <c r="O563" t="str">
        <f>IFERROR(CHAR(HEX2DEC(Table1[[#This Row],[D3]])),"…")</f>
        <v>…</v>
      </c>
      <c r="P563" t="str">
        <f>IFERROR(CHAR(HEX2DEC(Table1[[#This Row],[D4]])),"…")</f>
        <v>…</v>
      </c>
      <c r="Q563" t="str">
        <f>IFERROR(CHAR(HEX2DEC(Table1[[#This Row],[D5]])),"…")</f>
        <v>…</v>
      </c>
      <c r="R563" t="str">
        <f>IFERROR(CHAR(HEX2DEC(Table1[[#This Row],[D6]])),"…")</f>
        <v>…</v>
      </c>
      <c r="S563" t="str">
        <f>IFERROR(CHAR(HEX2DEC(Table1[[#This Row],[D7]])),"…")</f>
        <v>…</v>
      </c>
      <c r="T563" t="str">
        <f>IFERROR(CHAR(HEX2DEC(Table1[[#This Row],[D8]])),"…")</f>
        <v>…</v>
      </c>
    </row>
    <row r="564" spans="1:20" x14ac:dyDescent="0.25">
      <c r="A564">
        <v>18.350000000000001</v>
      </c>
      <c r="B564">
        <v>400</v>
      </c>
      <c r="C564">
        <v>8</v>
      </c>
      <c r="D564">
        <v>0</v>
      </c>
      <c r="E564">
        <v>0</v>
      </c>
      <c r="F564">
        <v>0</v>
      </c>
      <c r="G564">
        <v>10</v>
      </c>
      <c r="H564">
        <v>39</v>
      </c>
      <c r="I564">
        <v>0</v>
      </c>
      <c r="J564">
        <v>0</v>
      </c>
      <c r="K564">
        <v>0</v>
      </c>
      <c r="M564" t="str">
        <f>IFERROR(CHAR(HEX2DEC(Table2[[#This Row],[D1]])),"…")</f>
        <v>…</v>
      </c>
      <c r="N564" t="str">
        <f>IFERROR(CHAR(HEX2DEC(Table1[[#This Row],[D2]])),"…")</f>
        <v>…</v>
      </c>
      <c r="O564" t="str">
        <f>IFERROR(CHAR(HEX2DEC(Table1[[#This Row],[D3]])),"…")</f>
        <v>…</v>
      </c>
      <c r="P564" t="str">
        <f>IFERROR(CHAR(HEX2DEC(Table1[[#This Row],[D4]])),"…")</f>
        <v>…</v>
      </c>
      <c r="Q564" t="str">
        <f>IFERROR(CHAR(HEX2DEC(Table1[[#This Row],[D5]])),"…")</f>
        <v>…</v>
      </c>
      <c r="R564" t="str">
        <f>IFERROR(CHAR(HEX2DEC(Table1[[#This Row],[D6]])),"…")</f>
        <v>…</v>
      </c>
      <c r="S564" t="str">
        <f>IFERROR(CHAR(HEX2DEC(Table1[[#This Row],[D7]])),"…")</f>
        <v>…</v>
      </c>
      <c r="T564" t="str">
        <f>IFERROR(CHAR(HEX2DEC(Table1[[#This Row],[D8]])),"…")</f>
        <v>…</v>
      </c>
    </row>
    <row r="565" spans="1:20" x14ac:dyDescent="0.25">
      <c r="A565">
        <v>18.402000000000001</v>
      </c>
      <c r="B565">
        <v>401</v>
      </c>
      <c r="C565">
        <v>8</v>
      </c>
      <c r="D565" t="s">
        <v>28</v>
      </c>
      <c r="E565" t="s">
        <v>23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M565" t="str">
        <f>IFERROR(CHAR(HEX2DEC(Table2[[#This Row],[D1]])),"…")</f>
        <v>š</v>
      </c>
      <c r="N565" t="str">
        <f>IFERROR(CHAR(HEX2DEC(Table1[[#This Row],[D2]])),"…")</f>
        <v>…</v>
      </c>
      <c r="O565" t="str">
        <f>IFERROR(CHAR(HEX2DEC(Table1[[#This Row],[D3]])),"…")</f>
        <v>…</v>
      </c>
      <c r="P565" t="str">
        <f>IFERROR(CHAR(HEX2DEC(Table1[[#This Row],[D4]])),"…")</f>
        <v>…</v>
      </c>
      <c r="Q565" t="str">
        <f>IFERROR(CHAR(HEX2DEC(Table1[[#This Row],[D5]])),"…")</f>
        <v>…</v>
      </c>
      <c r="R565" t="str">
        <f>IFERROR(CHAR(HEX2DEC(Table1[[#This Row],[D6]])),"…")</f>
        <v>…</v>
      </c>
      <c r="S565" t="str">
        <f>IFERROR(CHAR(HEX2DEC(Table1[[#This Row],[D7]])),"…")</f>
        <v>…</v>
      </c>
      <c r="T565" t="str">
        <f>IFERROR(CHAR(HEX2DEC(Table1[[#This Row],[D8]])),"…")</f>
        <v>…</v>
      </c>
    </row>
    <row r="566" spans="1:20" x14ac:dyDescent="0.25">
      <c r="A566">
        <v>18.456</v>
      </c>
      <c r="B566">
        <v>400</v>
      </c>
      <c r="C566">
        <v>8</v>
      </c>
      <c r="D566">
        <v>0</v>
      </c>
      <c r="E566">
        <v>0</v>
      </c>
      <c r="F566">
        <v>0</v>
      </c>
      <c r="G566">
        <v>10</v>
      </c>
      <c r="H566">
        <v>39</v>
      </c>
      <c r="I566">
        <v>0</v>
      </c>
      <c r="J566">
        <v>0</v>
      </c>
      <c r="K566">
        <v>0</v>
      </c>
      <c r="M566" t="str">
        <f>IFERROR(CHAR(HEX2DEC(Table2[[#This Row],[D1]])),"…")</f>
        <v>…</v>
      </c>
      <c r="N566" t="str">
        <f>IFERROR(CHAR(HEX2DEC(Table1[[#This Row],[D2]])),"…")</f>
        <v>…</v>
      </c>
      <c r="O566" t="str">
        <f>IFERROR(CHAR(HEX2DEC(Table1[[#This Row],[D3]])),"…")</f>
        <v>…</v>
      </c>
      <c r="P566" t="str">
        <f>IFERROR(CHAR(HEX2DEC(Table1[[#This Row],[D4]])),"…")</f>
        <v>…</v>
      </c>
      <c r="Q566" t="str">
        <f>IFERROR(CHAR(HEX2DEC(Table1[[#This Row],[D5]])),"…")</f>
        <v>…</v>
      </c>
      <c r="R566" t="str">
        <f>IFERROR(CHAR(HEX2DEC(Table1[[#This Row],[D6]])),"…")</f>
        <v>…</v>
      </c>
      <c r="S566" t="str">
        <f>IFERROR(CHAR(HEX2DEC(Table1[[#This Row],[D7]])),"…")</f>
        <v>…</v>
      </c>
      <c r="T566" t="str">
        <f>IFERROR(CHAR(HEX2DEC(Table1[[#This Row],[D8]])),"…")</f>
        <v>…</v>
      </c>
    </row>
    <row r="567" spans="1:20" x14ac:dyDescent="0.25">
      <c r="A567">
        <v>18.509</v>
      </c>
      <c r="B567">
        <v>401</v>
      </c>
      <c r="C567">
        <v>8</v>
      </c>
      <c r="D567" t="s">
        <v>28</v>
      </c>
      <c r="E567" t="s">
        <v>23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M567" t="str">
        <f>IFERROR(CHAR(HEX2DEC(Table2[[#This Row],[D1]])),"…")</f>
        <v>š</v>
      </c>
      <c r="N567" t="str">
        <f>IFERROR(CHAR(HEX2DEC(Table1[[#This Row],[D2]])),"…")</f>
        <v>…</v>
      </c>
      <c r="O567" t="str">
        <f>IFERROR(CHAR(HEX2DEC(Table1[[#This Row],[D3]])),"…")</f>
        <v>…</v>
      </c>
      <c r="P567" t="str">
        <f>IFERROR(CHAR(HEX2DEC(Table1[[#This Row],[D4]])),"…")</f>
        <v>…</v>
      </c>
      <c r="Q567" t="str">
        <f>IFERROR(CHAR(HEX2DEC(Table1[[#This Row],[D5]])),"…")</f>
        <v>…</v>
      </c>
      <c r="R567" t="str">
        <f>IFERROR(CHAR(HEX2DEC(Table1[[#This Row],[D6]])),"…")</f>
        <v>…</v>
      </c>
      <c r="S567" t="str">
        <f>IFERROR(CHAR(HEX2DEC(Table1[[#This Row],[D7]])),"…")</f>
        <v>…</v>
      </c>
      <c r="T567" t="str">
        <f>IFERROR(CHAR(HEX2DEC(Table1[[#This Row],[D8]])),"…")</f>
        <v>…</v>
      </c>
    </row>
    <row r="568" spans="1:20" x14ac:dyDescent="0.25">
      <c r="A568">
        <v>18.562000000000001</v>
      </c>
      <c r="B568">
        <v>400</v>
      </c>
      <c r="C568">
        <v>8</v>
      </c>
      <c r="D568">
        <v>0</v>
      </c>
      <c r="E568">
        <v>0</v>
      </c>
      <c r="F568">
        <v>0</v>
      </c>
      <c r="G568">
        <v>10</v>
      </c>
      <c r="H568">
        <v>39</v>
      </c>
      <c r="I568">
        <v>0</v>
      </c>
      <c r="J568">
        <v>0</v>
      </c>
      <c r="K568">
        <v>0</v>
      </c>
      <c r="M568" t="str">
        <f>IFERROR(CHAR(HEX2DEC(Table2[[#This Row],[D1]])),"…")</f>
        <v>…</v>
      </c>
      <c r="N568" t="str">
        <f>IFERROR(CHAR(HEX2DEC(Table1[[#This Row],[D2]])),"…")</f>
        <v>…</v>
      </c>
      <c r="O568" t="str">
        <f>IFERROR(CHAR(HEX2DEC(Table1[[#This Row],[D3]])),"…")</f>
        <v>…</v>
      </c>
      <c r="P568" t="str">
        <f>IFERROR(CHAR(HEX2DEC(Table1[[#This Row],[D4]])),"…")</f>
        <v>…</v>
      </c>
      <c r="Q568" t="str">
        <f>IFERROR(CHAR(HEX2DEC(Table1[[#This Row],[D5]])),"…")</f>
        <v>…</v>
      </c>
      <c r="R568" t="str">
        <f>IFERROR(CHAR(HEX2DEC(Table1[[#This Row],[D6]])),"…")</f>
        <v>…</v>
      </c>
      <c r="S568" t="str">
        <f>IFERROR(CHAR(HEX2DEC(Table1[[#This Row],[D7]])),"…")</f>
        <v>…</v>
      </c>
      <c r="T568" t="str">
        <f>IFERROR(CHAR(HEX2DEC(Table1[[#This Row],[D8]])),"…")</f>
        <v>…</v>
      </c>
    </row>
    <row r="569" spans="1:20" x14ac:dyDescent="0.25">
      <c r="A569">
        <v>18.614999999999998</v>
      </c>
      <c r="B569">
        <v>401</v>
      </c>
      <c r="C569">
        <v>8</v>
      </c>
      <c r="D569" t="s">
        <v>28</v>
      </c>
      <c r="E569" t="s">
        <v>23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M569" t="str">
        <f>IFERROR(CHAR(HEX2DEC(Table2[[#This Row],[D1]])),"…")</f>
        <v>š</v>
      </c>
      <c r="N569" t="str">
        <f>IFERROR(CHAR(HEX2DEC(Table1[[#This Row],[D2]])),"…")</f>
        <v>…</v>
      </c>
      <c r="O569" t="str">
        <f>IFERROR(CHAR(HEX2DEC(Table1[[#This Row],[D3]])),"…")</f>
        <v>…</v>
      </c>
      <c r="P569" t="str">
        <f>IFERROR(CHAR(HEX2DEC(Table1[[#This Row],[D4]])),"…")</f>
        <v>…</v>
      </c>
      <c r="Q569" t="str">
        <f>IFERROR(CHAR(HEX2DEC(Table1[[#This Row],[D5]])),"…")</f>
        <v>…</v>
      </c>
      <c r="R569" t="str">
        <f>IFERROR(CHAR(HEX2DEC(Table1[[#This Row],[D6]])),"…")</f>
        <v>…</v>
      </c>
      <c r="S569" t="str">
        <f>IFERROR(CHAR(HEX2DEC(Table1[[#This Row],[D7]])),"…")</f>
        <v>…</v>
      </c>
      <c r="T569" t="str">
        <f>IFERROR(CHAR(HEX2DEC(Table1[[#This Row],[D8]])),"…")</f>
        <v>…</v>
      </c>
    </row>
    <row r="570" spans="1:20" x14ac:dyDescent="0.25">
      <c r="A570">
        <v>18.669</v>
      </c>
      <c r="B570">
        <v>400</v>
      </c>
      <c r="C570">
        <v>8</v>
      </c>
      <c r="D570">
        <v>0</v>
      </c>
      <c r="E570">
        <v>0</v>
      </c>
      <c r="F570">
        <v>0</v>
      </c>
      <c r="G570">
        <v>10</v>
      </c>
      <c r="H570">
        <v>39</v>
      </c>
      <c r="I570">
        <v>0</v>
      </c>
      <c r="J570">
        <v>0</v>
      </c>
      <c r="K570">
        <v>0</v>
      </c>
      <c r="M570" t="str">
        <f>IFERROR(CHAR(HEX2DEC(Table2[[#This Row],[D1]])),"…")</f>
        <v>…</v>
      </c>
      <c r="N570" t="str">
        <f>IFERROR(CHAR(HEX2DEC(Table1[[#This Row],[D2]])),"…")</f>
        <v>…</v>
      </c>
      <c r="O570" t="str">
        <f>IFERROR(CHAR(HEX2DEC(Table1[[#This Row],[D3]])),"…")</f>
        <v>…</v>
      </c>
      <c r="P570" t="str">
        <f>IFERROR(CHAR(HEX2DEC(Table1[[#This Row],[D4]])),"…")</f>
        <v>…</v>
      </c>
      <c r="Q570" t="str">
        <f>IFERROR(CHAR(HEX2DEC(Table1[[#This Row],[D5]])),"…")</f>
        <v>…</v>
      </c>
      <c r="R570" t="str">
        <f>IFERROR(CHAR(HEX2DEC(Table1[[#This Row],[D6]])),"…")</f>
        <v>…</v>
      </c>
      <c r="S570" t="str">
        <f>IFERROR(CHAR(HEX2DEC(Table1[[#This Row],[D7]])),"…")</f>
        <v>…</v>
      </c>
      <c r="T570" t="str">
        <f>IFERROR(CHAR(HEX2DEC(Table1[[#This Row],[D8]])),"…")</f>
        <v>…</v>
      </c>
    </row>
    <row r="571" spans="1:20" x14ac:dyDescent="0.25">
      <c r="A571">
        <v>18.722000000000001</v>
      </c>
      <c r="B571">
        <v>401</v>
      </c>
      <c r="C571">
        <v>8</v>
      </c>
      <c r="D571" t="s">
        <v>28</v>
      </c>
      <c r="E571" t="s">
        <v>23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M571" t="str">
        <f>IFERROR(CHAR(HEX2DEC(Table2[[#This Row],[D1]])),"…")</f>
        <v>š</v>
      </c>
      <c r="N571" t="str">
        <f>IFERROR(CHAR(HEX2DEC(Table1[[#This Row],[D2]])),"…")</f>
        <v>…</v>
      </c>
      <c r="O571" t="str">
        <f>IFERROR(CHAR(HEX2DEC(Table1[[#This Row],[D3]])),"…")</f>
        <v>…</v>
      </c>
      <c r="P571" t="str">
        <f>IFERROR(CHAR(HEX2DEC(Table1[[#This Row],[D4]])),"…")</f>
        <v>…</v>
      </c>
      <c r="Q571" t="str">
        <f>IFERROR(CHAR(HEX2DEC(Table1[[#This Row],[D5]])),"…")</f>
        <v>…</v>
      </c>
      <c r="R571" t="str">
        <f>IFERROR(CHAR(HEX2DEC(Table1[[#This Row],[D6]])),"…")</f>
        <v>…</v>
      </c>
      <c r="S571" t="str">
        <f>IFERROR(CHAR(HEX2DEC(Table1[[#This Row],[D7]])),"…")</f>
        <v>…</v>
      </c>
      <c r="T571" t="str">
        <f>IFERROR(CHAR(HEX2DEC(Table1[[#This Row],[D8]])),"…")</f>
        <v>…</v>
      </c>
    </row>
    <row r="572" spans="1:20" x14ac:dyDescent="0.25">
      <c r="A572">
        <v>18.774999999999999</v>
      </c>
      <c r="B572">
        <v>400</v>
      </c>
      <c r="C572">
        <v>8</v>
      </c>
      <c r="D572">
        <v>0</v>
      </c>
      <c r="E572">
        <v>0</v>
      </c>
      <c r="F572">
        <v>0</v>
      </c>
      <c r="G572">
        <v>10</v>
      </c>
      <c r="H572">
        <v>39</v>
      </c>
      <c r="I572">
        <v>0</v>
      </c>
      <c r="J572">
        <v>0</v>
      </c>
      <c r="K572">
        <v>0</v>
      </c>
      <c r="M572" t="str">
        <f>IFERROR(CHAR(HEX2DEC(Table2[[#This Row],[D1]])),"…")</f>
        <v>…</v>
      </c>
      <c r="N572" t="str">
        <f>IFERROR(CHAR(HEX2DEC(Table1[[#This Row],[D2]])),"…")</f>
        <v>…</v>
      </c>
      <c r="O572" t="str">
        <f>IFERROR(CHAR(HEX2DEC(Table1[[#This Row],[D3]])),"…")</f>
        <v>…</v>
      </c>
      <c r="P572" t="str">
        <f>IFERROR(CHAR(HEX2DEC(Table1[[#This Row],[D4]])),"…")</f>
        <v>…</v>
      </c>
      <c r="Q572" t="str">
        <f>IFERROR(CHAR(HEX2DEC(Table1[[#This Row],[D5]])),"…")</f>
        <v>…</v>
      </c>
      <c r="R572" t="str">
        <f>IFERROR(CHAR(HEX2DEC(Table1[[#This Row],[D6]])),"…")</f>
        <v>…</v>
      </c>
      <c r="S572" t="str">
        <f>IFERROR(CHAR(HEX2DEC(Table1[[#This Row],[D7]])),"…")</f>
        <v>…</v>
      </c>
      <c r="T572" t="str">
        <f>IFERROR(CHAR(HEX2DEC(Table1[[#This Row],[D8]])),"…")</f>
        <v>…</v>
      </c>
    </row>
    <row r="573" spans="1:20" x14ac:dyDescent="0.25">
      <c r="A573">
        <v>18.827000000000002</v>
      </c>
      <c r="B573">
        <v>401</v>
      </c>
      <c r="C573">
        <v>8</v>
      </c>
      <c r="D573" t="s">
        <v>28</v>
      </c>
      <c r="E573" t="s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M573" t="str">
        <f>IFERROR(CHAR(HEX2DEC(Table2[[#This Row],[D1]])),"…")</f>
        <v>š</v>
      </c>
      <c r="N573" t="str">
        <f>IFERROR(CHAR(HEX2DEC(Table1[[#This Row],[D2]])),"…")</f>
        <v>…</v>
      </c>
      <c r="O573" t="str">
        <f>IFERROR(CHAR(HEX2DEC(Table1[[#This Row],[D3]])),"…")</f>
        <v>…</v>
      </c>
      <c r="P573" t="str">
        <f>IFERROR(CHAR(HEX2DEC(Table1[[#This Row],[D4]])),"…")</f>
        <v>…</v>
      </c>
      <c r="Q573" t="str">
        <f>IFERROR(CHAR(HEX2DEC(Table1[[#This Row],[D5]])),"…")</f>
        <v>…</v>
      </c>
      <c r="R573" t="str">
        <f>IFERROR(CHAR(HEX2DEC(Table1[[#This Row],[D6]])),"…")</f>
        <v>…</v>
      </c>
      <c r="S573" t="str">
        <f>IFERROR(CHAR(HEX2DEC(Table1[[#This Row],[D7]])),"…")</f>
        <v>…</v>
      </c>
      <c r="T573" t="str">
        <f>IFERROR(CHAR(HEX2DEC(Table1[[#This Row],[D8]])),"…")</f>
        <v>…</v>
      </c>
    </row>
    <row r="574" spans="1:20" x14ac:dyDescent="0.25">
      <c r="A574">
        <v>18.881</v>
      </c>
      <c r="B574">
        <v>400</v>
      </c>
      <c r="C574">
        <v>8</v>
      </c>
      <c r="D574">
        <v>0</v>
      </c>
      <c r="E574">
        <v>0</v>
      </c>
      <c r="F574">
        <v>0</v>
      </c>
      <c r="G574">
        <v>10</v>
      </c>
      <c r="H574">
        <v>39</v>
      </c>
      <c r="I574">
        <v>0</v>
      </c>
      <c r="J574">
        <v>0</v>
      </c>
      <c r="K574">
        <v>0</v>
      </c>
      <c r="M574" t="str">
        <f>IFERROR(CHAR(HEX2DEC(Table2[[#This Row],[D1]])),"…")</f>
        <v>…</v>
      </c>
      <c r="N574" t="str">
        <f>IFERROR(CHAR(HEX2DEC(Table1[[#This Row],[D2]])),"…")</f>
        <v>…</v>
      </c>
      <c r="O574" t="str">
        <f>IFERROR(CHAR(HEX2DEC(Table1[[#This Row],[D3]])),"…")</f>
        <v>…</v>
      </c>
      <c r="P574" t="str">
        <f>IFERROR(CHAR(HEX2DEC(Table1[[#This Row],[D4]])),"…")</f>
        <v>…</v>
      </c>
      <c r="Q574" t="str">
        <f>IFERROR(CHAR(HEX2DEC(Table1[[#This Row],[D5]])),"…")</f>
        <v>…</v>
      </c>
      <c r="R574" t="str">
        <f>IFERROR(CHAR(HEX2DEC(Table1[[#This Row],[D6]])),"…")</f>
        <v>…</v>
      </c>
      <c r="S574" t="str">
        <f>IFERROR(CHAR(HEX2DEC(Table1[[#This Row],[D7]])),"…")</f>
        <v>…</v>
      </c>
      <c r="T574" t="str">
        <f>IFERROR(CHAR(HEX2DEC(Table1[[#This Row],[D8]])),"…")</f>
        <v>…</v>
      </c>
    </row>
    <row r="575" spans="1:20" x14ac:dyDescent="0.25">
      <c r="A575">
        <v>18.934000000000001</v>
      </c>
      <c r="B575">
        <v>401</v>
      </c>
      <c r="C575">
        <v>8</v>
      </c>
      <c r="D575" t="s">
        <v>28</v>
      </c>
      <c r="E575" t="s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M575" t="str">
        <f>IFERROR(CHAR(HEX2DEC(Table2[[#This Row],[D1]])),"…")</f>
        <v>š</v>
      </c>
      <c r="N575" t="str">
        <f>IFERROR(CHAR(HEX2DEC(Table1[[#This Row],[D2]])),"…")</f>
        <v>…</v>
      </c>
      <c r="O575" t="str">
        <f>IFERROR(CHAR(HEX2DEC(Table1[[#This Row],[D3]])),"…")</f>
        <v>…</v>
      </c>
      <c r="P575" t="str">
        <f>IFERROR(CHAR(HEX2DEC(Table1[[#This Row],[D4]])),"…")</f>
        <v>…</v>
      </c>
      <c r="Q575" t="str">
        <f>IFERROR(CHAR(HEX2DEC(Table1[[#This Row],[D5]])),"…")</f>
        <v>…</v>
      </c>
      <c r="R575" t="str">
        <f>IFERROR(CHAR(HEX2DEC(Table1[[#This Row],[D6]])),"…")</f>
        <v>…</v>
      </c>
      <c r="S575" t="str">
        <f>IFERROR(CHAR(HEX2DEC(Table1[[#This Row],[D7]])),"…")</f>
        <v>…</v>
      </c>
      <c r="T575" t="str">
        <f>IFERROR(CHAR(HEX2DEC(Table1[[#This Row],[D8]])),"…")</f>
        <v>…</v>
      </c>
    </row>
    <row r="576" spans="1:20" x14ac:dyDescent="0.25">
      <c r="A576">
        <v>18.937000000000001</v>
      </c>
      <c r="B576">
        <v>466</v>
      </c>
      <c r="C576">
        <v>8</v>
      </c>
      <c r="D576">
        <v>30</v>
      </c>
      <c r="E576">
        <v>32</v>
      </c>
      <c r="F576">
        <v>30</v>
      </c>
      <c r="G576">
        <v>35</v>
      </c>
      <c r="H576">
        <v>56</v>
      </c>
      <c r="I576">
        <v>35</v>
      </c>
      <c r="J576">
        <v>30</v>
      </c>
      <c r="K576">
        <v>31</v>
      </c>
      <c r="M576" t="str">
        <f>IFERROR(CHAR(HEX2DEC(Table2[[#This Row],[D1]])),"…")</f>
        <v>0</v>
      </c>
      <c r="N576" t="str">
        <f>IFERROR(CHAR(HEX2DEC(Table1[[#This Row],[D2]])),"…")</f>
        <v>…</v>
      </c>
      <c r="O576" t="str">
        <f>IFERROR(CHAR(HEX2DEC(Table1[[#This Row],[D3]])),"…")</f>
        <v>…</v>
      </c>
      <c r="P576" t="str">
        <f>IFERROR(CHAR(HEX2DEC(Table1[[#This Row],[D4]])),"…")</f>
        <v>…</v>
      </c>
      <c r="Q576" t="str">
        <f>IFERROR(CHAR(HEX2DEC(Table1[[#This Row],[D5]])),"…")</f>
        <v>…</v>
      </c>
      <c r="R576" t="str">
        <f>IFERROR(CHAR(HEX2DEC(Table1[[#This Row],[D6]])),"…")</f>
        <v>…</v>
      </c>
      <c r="S576" t="str">
        <f>IFERROR(CHAR(HEX2DEC(Table1[[#This Row],[D7]])),"…")</f>
        <v>…</v>
      </c>
      <c r="T576" t="str">
        <f>IFERROR(CHAR(HEX2DEC(Table1[[#This Row],[D8]])),"…")</f>
        <v>…</v>
      </c>
    </row>
    <row r="577" spans="1:20" x14ac:dyDescent="0.25">
      <c r="A577">
        <v>18.986999999999998</v>
      </c>
      <c r="B577">
        <v>400</v>
      </c>
      <c r="C577">
        <v>8</v>
      </c>
      <c r="D577">
        <v>0</v>
      </c>
      <c r="E577">
        <v>0</v>
      </c>
      <c r="F577">
        <v>0</v>
      </c>
      <c r="G577">
        <v>10</v>
      </c>
      <c r="H577">
        <v>39</v>
      </c>
      <c r="I577">
        <v>0</v>
      </c>
      <c r="J577">
        <v>0</v>
      </c>
      <c r="K577">
        <v>0</v>
      </c>
      <c r="M577" t="str">
        <f>IFERROR(CHAR(HEX2DEC(Table2[[#This Row],[D1]])),"…")</f>
        <v>…</v>
      </c>
      <c r="N577" t="str">
        <f>IFERROR(CHAR(HEX2DEC(Table1[[#This Row],[D2]])),"…")</f>
        <v>…</v>
      </c>
      <c r="O577" t="str">
        <f>IFERROR(CHAR(HEX2DEC(Table1[[#This Row],[D3]])),"…")</f>
        <v>…</v>
      </c>
      <c r="P577" t="str">
        <f>IFERROR(CHAR(HEX2DEC(Table1[[#This Row],[D4]])),"…")</f>
        <v>…</v>
      </c>
      <c r="Q577" t="str">
        <f>IFERROR(CHAR(HEX2DEC(Table1[[#This Row],[D5]])),"…")</f>
        <v>…</v>
      </c>
      <c r="R577" t="str">
        <f>IFERROR(CHAR(HEX2DEC(Table1[[#This Row],[D6]])),"…")</f>
        <v>…</v>
      </c>
      <c r="S577" t="str">
        <f>IFERROR(CHAR(HEX2DEC(Table1[[#This Row],[D7]])),"…")</f>
        <v>…</v>
      </c>
      <c r="T577" t="str">
        <f>IFERROR(CHAR(HEX2DEC(Table1[[#This Row],[D8]])),"…")</f>
        <v>…</v>
      </c>
    </row>
    <row r="578" spans="1:20" x14ac:dyDescent="0.25">
      <c r="A578">
        <v>19.04</v>
      </c>
      <c r="B578">
        <v>401</v>
      </c>
      <c r="C578">
        <v>8</v>
      </c>
      <c r="D578" t="s">
        <v>28</v>
      </c>
      <c r="E578" t="s">
        <v>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M578" t="str">
        <f>IFERROR(CHAR(HEX2DEC(Table2[[#This Row],[D1]])),"…")</f>
        <v>š</v>
      </c>
      <c r="N578" t="str">
        <f>IFERROR(CHAR(HEX2DEC(Table1[[#This Row],[D2]])),"…")</f>
        <v>…</v>
      </c>
      <c r="O578" t="str">
        <f>IFERROR(CHAR(HEX2DEC(Table1[[#This Row],[D3]])),"…")</f>
        <v>…</v>
      </c>
      <c r="P578" t="str">
        <f>IFERROR(CHAR(HEX2DEC(Table1[[#This Row],[D4]])),"…")</f>
        <v>…</v>
      </c>
      <c r="Q578" t="str">
        <f>IFERROR(CHAR(HEX2DEC(Table1[[#This Row],[D5]])),"…")</f>
        <v>…</v>
      </c>
      <c r="R578" t="str">
        <f>IFERROR(CHAR(HEX2DEC(Table1[[#This Row],[D6]])),"…")</f>
        <v>…</v>
      </c>
      <c r="S578" t="str">
        <f>IFERROR(CHAR(HEX2DEC(Table1[[#This Row],[D7]])),"…")</f>
        <v>…</v>
      </c>
      <c r="T578" t="str">
        <f>IFERROR(CHAR(HEX2DEC(Table1[[#This Row],[D8]])),"…")</f>
        <v>…</v>
      </c>
    </row>
    <row r="579" spans="1:20" x14ac:dyDescent="0.25">
      <c r="A579">
        <v>19.094000000000001</v>
      </c>
      <c r="B579">
        <v>400</v>
      </c>
      <c r="C579">
        <v>8</v>
      </c>
      <c r="D579">
        <v>0</v>
      </c>
      <c r="E579">
        <v>0</v>
      </c>
      <c r="F579">
        <v>0</v>
      </c>
      <c r="G579">
        <v>10</v>
      </c>
      <c r="H579">
        <v>39</v>
      </c>
      <c r="I579">
        <v>0</v>
      </c>
      <c r="J579">
        <v>0</v>
      </c>
      <c r="K579">
        <v>0</v>
      </c>
      <c r="M579" t="str">
        <f>IFERROR(CHAR(HEX2DEC(Table2[[#This Row],[D1]])),"…")</f>
        <v>…</v>
      </c>
      <c r="N579" t="str">
        <f>IFERROR(CHAR(HEX2DEC(Table1[[#This Row],[D2]])),"…")</f>
        <v>…</v>
      </c>
      <c r="O579" t="str">
        <f>IFERROR(CHAR(HEX2DEC(Table1[[#This Row],[D3]])),"…")</f>
        <v>…</v>
      </c>
      <c r="P579" t="str">
        <f>IFERROR(CHAR(HEX2DEC(Table1[[#This Row],[D4]])),"…")</f>
        <v>…</v>
      </c>
      <c r="Q579" t="str">
        <f>IFERROR(CHAR(HEX2DEC(Table1[[#This Row],[D5]])),"…")</f>
        <v>…</v>
      </c>
      <c r="R579" t="str">
        <f>IFERROR(CHAR(HEX2DEC(Table1[[#This Row],[D6]])),"…")</f>
        <v>…</v>
      </c>
      <c r="S579" t="str">
        <f>IFERROR(CHAR(HEX2DEC(Table1[[#This Row],[D7]])),"…")</f>
        <v>…</v>
      </c>
      <c r="T579" t="str">
        <f>IFERROR(CHAR(HEX2DEC(Table1[[#This Row],[D8]])),"…")</f>
        <v>…</v>
      </c>
    </row>
    <row r="580" spans="1:20" x14ac:dyDescent="0.25">
      <c r="A580">
        <v>19.146999999999998</v>
      </c>
      <c r="B580">
        <v>401</v>
      </c>
      <c r="C580">
        <v>8</v>
      </c>
      <c r="D580" t="s">
        <v>28</v>
      </c>
      <c r="E580" t="s">
        <v>23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M580" t="str">
        <f>IFERROR(CHAR(HEX2DEC(Table2[[#This Row],[D1]])),"…")</f>
        <v>š</v>
      </c>
      <c r="N580" t="str">
        <f>IFERROR(CHAR(HEX2DEC(Table1[[#This Row],[D2]])),"…")</f>
        <v>…</v>
      </c>
      <c r="O580" t="str">
        <f>IFERROR(CHAR(HEX2DEC(Table1[[#This Row],[D3]])),"…")</f>
        <v>…</v>
      </c>
      <c r="P580" t="str">
        <f>IFERROR(CHAR(HEX2DEC(Table1[[#This Row],[D4]])),"…")</f>
        <v>…</v>
      </c>
      <c r="Q580" t="str">
        <f>IFERROR(CHAR(HEX2DEC(Table1[[#This Row],[D5]])),"…")</f>
        <v>…</v>
      </c>
      <c r="R580" t="str">
        <f>IFERROR(CHAR(HEX2DEC(Table1[[#This Row],[D6]])),"…")</f>
        <v>…</v>
      </c>
      <c r="S580" t="str">
        <f>IFERROR(CHAR(HEX2DEC(Table1[[#This Row],[D7]])),"…")</f>
        <v>…</v>
      </c>
      <c r="T580" t="str">
        <f>IFERROR(CHAR(HEX2DEC(Table1[[#This Row],[D8]])),"…")</f>
        <v>…</v>
      </c>
    </row>
    <row r="581" spans="1:20" x14ac:dyDescent="0.25">
      <c r="A581">
        <v>19.199000000000002</v>
      </c>
      <c r="B581">
        <v>400</v>
      </c>
      <c r="C581">
        <v>8</v>
      </c>
      <c r="D581">
        <v>0</v>
      </c>
      <c r="E581">
        <v>0</v>
      </c>
      <c r="F581">
        <v>0</v>
      </c>
      <c r="G581">
        <v>10</v>
      </c>
      <c r="H581">
        <v>39</v>
      </c>
      <c r="I581">
        <v>0</v>
      </c>
      <c r="J581">
        <v>0</v>
      </c>
      <c r="K581">
        <v>0</v>
      </c>
      <c r="M581" t="str">
        <f>IFERROR(CHAR(HEX2DEC(Table2[[#This Row],[D1]])),"…")</f>
        <v>…</v>
      </c>
      <c r="N581" t="str">
        <f>IFERROR(CHAR(HEX2DEC(Table1[[#This Row],[D2]])),"…")</f>
        <v>…</v>
      </c>
      <c r="O581" t="str">
        <f>IFERROR(CHAR(HEX2DEC(Table1[[#This Row],[D3]])),"…")</f>
        <v>…</v>
      </c>
      <c r="P581" t="str">
        <f>IFERROR(CHAR(HEX2DEC(Table1[[#This Row],[D4]])),"…")</f>
        <v>…</v>
      </c>
      <c r="Q581" t="str">
        <f>IFERROR(CHAR(HEX2DEC(Table1[[#This Row],[D5]])),"…")</f>
        <v>…</v>
      </c>
      <c r="R581" t="str">
        <f>IFERROR(CHAR(HEX2DEC(Table1[[#This Row],[D6]])),"…")</f>
        <v>…</v>
      </c>
      <c r="S581" t="str">
        <f>IFERROR(CHAR(HEX2DEC(Table1[[#This Row],[D7]])),"…")</f>
        <v>…</v>
      </c>
      <c r="T581" t="str">
        <f>IFERROR(CHAR(HEX2DEC(Table1[[#This Row],[D8]])),"…")</f>
        <v>…</v>
      </c>
    </row>
    <row r="582" spans="1:20" x14ac:dyDescent="0.25">
      <c r="A582">
        <v>19.251999999999999</v>
      </c>
      <c r="B582">
        <v>401</v>
      </c>
      <c r="C582">
        <v>8</v>
      </c>
      <c r="D582" t="s">
        <v>28</v>
      </c>
      <c r="E582" t="s">
        <v>23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M582" t="str">
        <f>IFERROR(CHAR(HEX2DEC(Table2[[#This Row],[D1]])),"…")</f>
        <v>š</v>
      </c>
      <c r="N582" t="str">
        <f>IFERROR(CHAR(HEX2DEC(Table1[[#This Row],[D2]])),"…")</f>
        <v>…</v>
      </c>
      <c r="O582" t="str">
        <f>IFERROR(CHAR(HEX2DEC(Table1[[#This Row],[D3]])),"…")</f>
        <v>…</v>
      </c>
      <c r="P582" t="str">
        <f>IFERROR(CHAR(HEX2DEC(Table1[[#This Row],[D4]])),"…")</f>
        <v>…</v>
      </c>
      <c r="Q582" t="str">
        <f>IFERROR(CHAR(HEX2DEC(Table1[[#This Row],[D5]])),"…")</f>
        <v>…</v>
      </c>
      <c r="R582" t="str">
        <f>IFERROR(CHAR(HEX2DEC(Table1[[#This Row],[D6]])),"…")</f>
        <v>…</v>
      </c>
      <c r="S582" t="str">
        <f>IFERROR(CHAR(HEX2DEC(Table1[[#This Row],[D7]])),"…")</f>
        <v>…</v>
      </c>
      <c r="T582" t="str">
        <f>IFERROR(CHAR(HEX2DEC(Table1[[#This Row],[D8]])),"…")</f>
        <v>…</v>
      </c>
    </row>
    <row r="583" spans="1:20" x14ac:dyDescent="0.25">
      <c r="A583">
        <v>19.305</v>
      </c>
      <c r="B583">
        <v>400</v>
      </c>
      <c r="C583">
        <v>8</v>
      </c>
      <c r="D583">
        <v>0</v>
      </c>
      <c r="E583">
        <v>0</v>
      </c>
      <c r="F583">
        <v>0</v>
      </c>
      <c r="G583">
        <v>10</v>
      </c>
      <c r="H583">
        <v>39</v>
      </c>
      <c r="I583">
        <v>0</v>
      </c>
      <c r="J583">
        <v>0</v>
      </c>
      <c r="K583">
        <v>0</v>
      </c>
      <c r="M583" t="str">
        <f>IFERROR(CHAR(HEX2DEC(Table2[[#This Row],[D1]])),"…")</f>
        <v>…</v>
      </c>
      <c r="N583" t="str">
        <f>IFERROR(CHAR(HEX2DEC(Table1[[#This Row],[D2]])),"…")</f>
        <v>…</v>
      </c>
      <c r="O583" t="str">
        <f>IFERROR(CHAR(HEX2DEC(Table1[[#This Row],[D3]])),"…")</f>
        <v>…</v>
      </c>
      <c r="P583" t="str">
        <f>IFERROR(CHAR(HEX2DEC(Table1[[#This Row],[D4]])),"…")</f>
        <v>…</v>
      </c>
      <c r="Q583" t="str">
        <f>IFERROR(CHAR(HEX2DEC(Table1[[#This Row],[D5]])),"…")</f>
        <v>…</v>
      </c>
      <c r="R583" t="str">
        <f>IFERROR(CHAR(HEX2DEC(Table1[[#This Row],[D6]])),"…")</f>
        <v>…</v>
      </c>
      <c r="S583" t="str">
        <f>IFERROR(CHAR(HEX2DEC(Table1[[#This Row],[D7]])),"…")</f>
        <v>…</v>
      </c>
      <c r="T583" t="str">
        <f>IFERROR(CHAR(HEX2DEC(Table1[[#This Row],[D8]])),"…")</f>
        <v>…</v>
      </c>
    </row>
    <row r="584" spans="1:20" x14ac:dyDescent="0.25">
      <c r="A584">
        <v>19.359000000000002</v>
      </c>
      <c r="B584">
        <v>401</v>
      </c>
      <c r="C584">
        <v>8</v>
      </c>
      <c r="D584" t="s">
        <v>28</v>
      </c>
      <c r="E584" t="s">
        <v>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M584" t="str">
        <f>IFERROR(CHAR(HEX2DEC(Table2[[#This Row],[D1]])),"…")</f>
        <v>š</v>
      </c>
      <c r="N584" t="str">
        <f>IFERROR(CHAR(HEX2DEC(Table1[[#This Row],[D2]])),"…")</f>
        <v>…</v>
      </c>
      <c r="O584" t="str">
        <f>IFERROR(CHAR(HEX2DEC(Table1[[#This Row],[D3]])),"…")</f>
        <v>…</v>
      </c>
      <c r="P584" t="str">
        <f>IFERROR(CHAR(HEX2DEC(Table1[[#This Row],[D4]])),"…")</f>
        <v>…</v>
      </c>
      <c r="Q584" t="str">
        <f>IFERROR(CHAR(HEX2DEC(Table1[[#This Row],[D5]])),"…")</f>
        <v>…</v>
      </c>
      <c r="R584" t="str">
        <f>IFERROR(CHAR(HEX2DEC(Table1[[#This Row],[D6]])),"…")</f>
        <v>…</v>
      </c>
      <c r="S584" t="str">
        <f>IFERROR(CHAR(HEX2DEC(Table1[[#This Row],[D7]])),"…")</f>
        <v>…</v>
      </c>
      <c r="T584" t="str">
        <f>IFERROR(CHAR(HEX2DEC(Table1[[#This Row],[D8]])),"…")</f>
        <v>…</v>
      </c>
    </row>
    <row r="585" spans="1:20" x14ac:dyDescent="0.25">
      <c r="A585">
        <v>19.411999999999999</v>
      </c>
      <c r="B585">
        <v>400</v>
      </c>
      <c r="C585">
        <v>8</v>
      </c>
      <c r="D585">
        <v>0</v>
      </c>
      <c r="E585">
        <v>0</v>
      </c>
      <c r="F585">
        <v>0</v>
      </c>
      <c r="G585">
        <v>10</v>
      </c>
      <c r="H585">
        <v>39</v>
      </c>
      <c r="I585">
        <v>0</v>
      </c>
      <c r="J585">
        <v>0</v>
      </c>
      <c r="K585">
        <v>0</v>
      </c>
      <c r="M585" t="str">
        <f>IFERROR(CHAR(HEX2DEC(Table2[[#This Row],[D1]])),"…")</f>
        <v>…</v>
      </c>
      <c r="N585" t="str">
        <f>IFERROR(CHAR(HEX2DEC(Table1[[#This Row],[D2]])),"…")</f>
        <v>…</v>
      </c>
      <c r="O585" t="str">
        <f>IFERROR(CHAR(HEX2DEC(Table1[[#This Row],[D3]])),"…")</f>
        <v>…</v>
      </c>
      <c r="P585" t="str">
        <f>IFERROR(CHAR(HEX2DEC(Table1[[#This Row],[D4]])),"…")</f>
        <v>…</v>
      </c>
      <c r="Q585" t="str">
        <f>IFERROR(CHAR(HEX2DEC(Table1[[#This Row],[D5]])),"…")</f>
        <v>…</v>
      </c>
      <c r="R585" t="str">
        <f>IFERROR(CHAR(HEX2DEC(Table1[[#This Row],[D6]])),"…")</f>
        <v>…</v>
      </c>
      <c r="S585" t="str">
        <f>IFERROR(CHAR(HEX2DEC(Table1[[#This Row],[D7]])),"…")</f>
        <v>…</v>
      </c>
      <c r="T585" t="str">
        <f>IFERROR(CHAR(HEX2DEC(Table1[[#This Row],[D8]])),"…")</f>
        <v>…</v>
      </c>
    </row>
    <row r="586" spans="1:20" x14ac:dyDescent="0.25">
      <c r="A586">
        <v>19.465</v>
      </c>
      <c r="B586">
        <v>401</v>
      </c>
      <c r="C586">
        <v>8</v>
      </c>
      <c r="D586" t="s">
        <v>28</v>
      </c>
      <c r="E586" t="s">
        <v>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M586" t="str">
        <f>IFERROR(CHAR(HEX2DEC(Table2[[#This Row],[D1]])),"…")</f>
        <v>š</v>
      </c>
      <c r="N586" t="str">
        <f>IFERROR(CHAR(HEX2DEC(Table1[[#This Row],[D2]])),"…")</f>
        <v>…</v>
      </c>
      <c r="O586" t="str">
        <f>IFERROR(CHAR(HEX2DEC(Table1[[#This Row],[D3]])),"…")</f>
        <v>…</v>
      </c>
      <c r="P586" t="str">
        <f>IFERROR(CHAR(HEX2DEC(Table1[[#This Row],[D4]])),"…")</f>
        <v>…</v>
      </c>
      <c r="Q586" t="str">
        <f>IFERROR(CHAR(HEX2DEC(Table1[[#This Row],[D5]])),"…")</f>
        <v>…</v>
      </c>
      <c r="R586" t="str">
        <f>IFERROR(CHAR(HEX2DEC(Table1[[#This Row],[D6]])),"…")</f>
        <v>…</v>
      </c>
      <c r="S586" t="str">
        <f>IFERROR(CHAR(HEX2DEC(Table1[[#This Row],[D7]])),"…")</f>
        <v>…</v>
      </c>
      <c r="T586" t="str">
        <f>IFERROR(CHAR(HEX2DEC(Table1[[#This Row],[D8]])),"…")</f>
        <v>…</v>
      </c>
    </row>
    <row r="587" spans="1:20" x14ac:dyDescent="0.25">
      <c r="A587">
        <v>19.518000000000001</v>
      </c>
      <c r="B587">
        <v>400</v>
      </c>
      <c r="C587">
        <v>8</v>
      </c>
      <c r="D587">
        <v>0</v>
      </c>
      <c r="E587">
        <v>0</v>
      </c>
      <c r="F587">
        <v>0</v>
      </c>
      <c r="G587">
        <v>10</v>
      </c>
      <c r="H587">
        <v>39</v>
      </c>
      <c r="I587">
        <v>0</v>
      </c>
      <c r="J587">
        <v>0</v>
      </c>
      <c r="K587">
        <v>0</v>
      </c>
      <c r="M587" t="str">
        <f>IFERROR(CHAR(HEX2DEC(Table2[[#This Row],[D1]])),"…")</f>
        <v>…</v>
      </c>
      <c r="N587" t="str">
        <f>IFERROR(CHAR(HEX2DEC(Table1[[#This Row],[D2]])),"…")</f>
        <v>…</v>
      </c>
      <c r="O587" t="str">
        <f>IFERROR(CHAR(HEX2DEC(Table1[[#This Row],[D3]])),"…")</f>
        <v>…</v>
      </c>
      <c r="P587" t="str">
        <f>IFERROR(CHAR(HEX2DEC(Table1[[#This Row],[D4]])),"…")</f>
        <v>…</v>
      </c>
      <c r="Q587" t="str">
        <f>IFERROR(CHAR(HEX2DEC(Table1[[#This Row],[D5]])),"…")</f>
        <v>…</v>
      </c>
      <c r="R587" t="str">
        <f>IFERROR(CHAR(HEX2DEC(Table1[[#This Row],[D6]])),"…")</f>
        <v>…</v>
      </c>
      <c r="S587" t="str">
        <f>IFERROR(CHAR(HEX2DEC(Table1[[#This Row],[D7]])),"…")</f>
        <v>…</v>
      </c>
      <c r="T587" t="str">
        <f>IFERROR(CHAR(HEX2DEC(Table1[[#This Row],[D8]])),"…")</f>
        <v>…</v>
      </c>
    </row>
    <row r="588" spans="1:20" x14ac:dyDescent="0.25">
      <c r="A588">
        <v>19.571000000000002</v>
      </c>
      <c r="B588">
        <v>401</v>
      </c>
      <c r="C588">
        <v>8</v>
      </c>
      <c r="D588" t="s">
        <v>28</v>
      </c>
      <c r="E588" t="s">
        <v>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M588" t="str">
        <f>IFERROR(CHAR(HEX2DEC(Table2[[#This Row],[D1]])),"…")</f>
        <v>š</v>
      </c>
      <c r="N588" t="str">
        <f>IFERROR(CHAR(HEX2DEC(Table1[[#This Row],[D2]])),"…")</f>
        <v>…</v>
      </c>
      <c r="O588" t="str">
        <f>IFERROR(CHAR(HEX2DEC(Table1[[#This Row],[D3]])),"…")</f>
        <v>…</v>
      </c>
      <c r="P588" t="str">
        <f>IFERROR(CHAR(HEX2DEC(Table1[[#This Row],[D4]])),"…")</f>
        <v>…</v>
      </c>
      <c r="Q588" t="str">
        <f>IFERROR(CHAR(HEX2DEC(Table1[[#This Row],[D5]])),"…")</f>
        <v>…</v>
      </c>
      <c r="R588" t="str">
        <f>IFERROR(CHAR(HEX2DEC(Table1[[#This Row],[D6]])),"…")</f>
        <v>…</v>
      </c>
      <c r="S588" t="str">
        <f>IFERROR(CHAR(HEX2DEC(Table1[[#This Row],[D7]])),"…")</f>
        <v>…</v>
      </c>
      <c r="T588" t="str">
        <f>IFERROR(CHAR(HEX2DEC(Table1[[#This Row],[D8]])),"…")</f>
        <v>…</v>
      </c>
    </row>
    <row r="589" spans="1:20" x14ac:dyDescent="0.25">
      <c r="A589">
        <v>19.623999999999999</v>
      </c>
      <c r="B589">
        <v>400</v>
      </c>
      <c r="C589">
        <v>8</v>
      </c>
      <c r="D589">
        <v>0</v>
      </c>
      <c r="E589">
        <v>0</v>
      </c>
      <c r="F589">
        <v>0</v>
      </c>
      <c r="G589">
        <v>10</v>
      </c>
      <c r="H589">
        <v>39</v>
      </c>
      <c r="I589">
        <v>0</v>
      </c>
      <c r="J589">
        <v>0</v>
      </c>
      <c r="K589">
        <v>0</v>
      </c>
      <c r="M589" t="str">
        <f>IFERROR(CHAR(HEX2DEC(Table2[[#This Row],[D1]])),"…")</f>
        <v>…</v>
      </c>
      <c r="N589" t="str">
        <f>IFERROR(CHAR(HEX2DEC(Table1[[#This Row],[D2]])),"…")</f>
        <v>…</v>
      </c>
      <c r="O589" t="str">
        <f>IFERROR(CHAR(HEX2DEC(Table1[[#This Row],[D3]])),"…")</f>
        <v>…</v>
      </c>
      <c r="P589" t="str">
        <f>IFERROR(CHAR(HEX2DEC(Table1[[#This Row],[D4]])),"…")</f>
        <v>…</v>
      </c>
      <c r="Q589" t="str">
        <f>IFERROR(CHAR(HEX2DEC(Table1[[#This Row],[D5]])),"…")</f>
        <v>…</v>
      </c>
      <c r="R589" t="str">
        <f>IFERROR(CHAR(HEX2DEC(Table1[[#This Row],[D6]])),"…")</f>
        <v>…</v>
      </c>
      <c r="S589" t="str">
        <f>IFERROR(CHAR(HEX2DEC(Table1[[#This Row],[D7]])),"…")</f>
        <v>…</v>
      </c>
      <c r="T589" t="str">
        <f>IFERROR(CHAR(HEX2DEC(Table1[[#This Row],[D8]])),"…")</f>
        <v>…</v>
      </c>
    </row>
    <row r="590" spans="1:20" x14ac:dyDescent="0.25">
      <c r="A590">
        <v>19.677</v>
      </c>
      <c r="B590">
        <v>401</v>
      </c>
      <c r="C590">
        <v>8</v>
      </c>
      <c r="D590" t="s">
        <v>28</v>
      </c>
      <c r="E590" t="s">
        <v>23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M590" t="str">
        <f>IFERROR(CHAR(HEX2DEC(Table2[[#This Row],[D1]])),"…")</f>
        <v>š</v>
      </c>
      <c r="N590" t="str">
        <f>IFERROR(CHAR(HEX2DEC(Table1[[#This Row],[D2]])),"…")</f>
        <v>…</v>
      </c>
      <c r="O590" t="str">
        <f>IFERROR(CHAR(HEX2DEC(Table1[[#This Row],[D3]])),"…")</f>
        <v>…</v>
      </c>
      <c r="P590" t="str">
        <f>IFERROR(CHAR(HEX2DEC(Table1[[#This Row],[D4]])),"…")</f>
        <v>…</v>
      </c>
      <c r="Q590" t="str">
        <f>IFERROR(CHAR(HEX2DEC(Table1[[#This Row],[D5]])),"…")</f>
        <v>…</v>
      </c>
      <c r="R590" t="str">
        <f>IFERROR(CHAR(HEX2DEC(Table1[[#This Row],[D6]])),"…")</f>
        <v>…</v>
      </c>
      <c r="S590" t="str">
        <f>IFERROR(CHAR(HEX2DEC(Table1[[#This Row],[D7]])),"…")</f>
        <v>…</v>
      </c>
      <c r="T590" t="str">
        <f>IFERROR(CHAR(HEX2DEC(Table1[[#This Row],[D8]])),"…")</f>
        <v>…</v>
      </c>
    </row>
    <row r="591" spans="1:20" x14ac:dyDescent="0.25">
      <c r="A591">
        <v>19.73</v>
      </c>
      <c r="B591">
        <v>400</v>
      </c>
      <c r="C591">
        <v>8</v>
      </c>
      <c r="D591">
        <v>0</v>
      </c>
      <c r="E591">
        <v>0</v>
      </c>
      <c r="F591">
        <v>0</v>
      </c>
      <c r="G591">
        <v>10</v>
      </c>
      <c r="H591">
        <v>39</v>
      </c>
      <c r="I591">
        <v>0</v>
      </c>
      <c r="J591">
        <v>0</v>
      </c>
      <c r="K591">
        <v>0</v>
      </c>
      <c r="M591" t="str">
        <f>IFERROR(CHAR(HEX2DEC(Table2[[#This Row],[D1]])),"…")</f>
        <v>…</v>
      </c>
      <c r="N591" t="str">
        <f>IFERROR(CHAR(HEX2DEC(Table1[[#This Row],[D2]])),"…")</f>
        <v>…</v>
      </c>
      <c r="O591" t="str">
        <f>IFERROR(CHAR(HEX2DEC(Table1[[#This Row],[D3]])),"…")</f>
        <v>…</v>
      </c>
      <c r="P591" t="str">
        <f>IFERROR(CHAR(HEX2DEC(Table1[[#This Row],[D4]])),"…")</f>
        <v>…</v>
      </c>
      <c r="Q591" t="str">
        <f>IFERROR(CHAR(HEX2DEC(Table1[[#This Row],[D5]])),"…")</f>
        <v>…</v>
      </c>
      <c r="R591" t="str">
        <f>IFERROR(CHAR(HEX2DEC(Table1[[#This Row],[D6]])),"…")</f>
        <v>…</v>
      </c>
      <c r="S591" t="str">
        <f>IFERROR(CHAR(HEX2DEC(Table1[[#This Row],[D7]])),"…")</f>
        <v>…</v>
      </c>
      <c r="T591" t="str">
        <f>IFERROR(CHAR(HEX2DEC(Table1[[#This Row],[D8]])),"…")</f>
        <v>…</v>
      </c>
    </row>
    <row r="592" spans="1:20" x14ac:dyDescent="0.25">
      <c r="A592">
        <v>19.783999999999999</v>
      </c>
      <c r="B592">
        <v>401</v>
      </c>
      <c r="C592">
        <v>8</v>
      </c>
      <c r="D592" t="s">
        <v>28</v>
      </c>
      <c r="E592" t="s">
        <v>23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M592" t="str">
        <f>IFERROR(CHAR(HEX2DEC(Table2[[#This Row],[D1]])),"…")</f>
        <v>š</v>
      </c>
      <c r="N592" t="str">
        <f>IFERROR(CHAR(HEX2DEC(Table1[[#This Row],[D2]])),"…")</f>
        <v>…</v>
      </c>
      <c r="O592" t="str">
        <f>IFERROR(CHAR(HEX2DEC(Table1[[#This Row],[D3]])),"…")</f>
        <v>…</v>
      </c>
      <c r="P592" t="str">
        <f>IFERROR(CHAR(HEX2DEC(Table1[[#This Row],[D4]])),"…")</f>
        <v>…</v>
      </c>
      <c r="Q592" t="str">
        <f>IFERROR(CHAR(HEX2DEC(Table1[[#This Row],[D5]])),"…")</f>
        <v>…</v>
      </c>
      <c r="R592" t="str">
        <f>IFERROR(CHAR(HEX2DEC(Table1[[#This Row],[D6]])),"…")</f>
        <v>…</v>
      </c>
      <c r="S592" t="str">
        <f>IFERROR(CHAR(HEX2DEC(Table1[[#This Row],[D7]])),"…")</f>
        <v>…</v>
      </c>
      <c r="T592" t="str">
        <f>IFERROR(CHAR(HEX2DEC(Table1[[#This Row],[D8]])),"…")</f>
        <v>…</v>
      </c>
    </row>
    <row r="593" spans="1:20" x14ac:dyDescent="0.25">
      <c r="A593">
        <v>19.837</v>
      </c>
      <c r="B593">
        <v>400</v>
      </c>
      <c r="C593">
        <v>8</v>
      </c>
      <c r="D593">
        <v>0</v>
      </c>
      <c r="E593">
        <v>0</v>
      </c>
      <c r="F593">
        <v>0</v>
      </c>
      <c r="G593">
        <v>10</v>
      </c>
      <c r="H593">
        <v>39</v>
      </c>
      <c r="I593">
        <v>0</v>
      </c>
      <c r="J593">
        <v>0</v>
      </c>
      <c r="K593">
        <v>0</v>
      </c>
      <c r="M593" t="str">
        <f>IFERROR(CHAR(HEX2DEC(Table2[[#This Row],[D1]])),"…")</f>
        <v>…</v>
      </c>
      <c r="N593" t="str">
        <f>IFERROR(CHAR(HEX2DEC(Table1[[#This Row],[D2]])),"…")</f>
        <v>…</v>
      </c>
      <c r="O593" t="str">
        <f>IFERROR(CHAR(HEX2DEC(Table1[[#This Row],[D3]])),"…")</f>
        <v>…</v>
      </c>
      <c r="P593" t="str">
        <f>IFERROR(CHAR(HEX2DEC(Table1[[#This Row],[D4]])),"…")</f>
        <v>…</v>
      </c>
      <c r="Q593" t="str">
        <f>IFERROR(CHAR(HEX2DEC(Table1[[#This Row],[D5]])),"…")</f>
        <v>…</v>
      </c>
      <c r="R593" t="str">
        <f>IFERROR(CHAR(HEX2DEC(Table1[[#This Row],[D6]])),"…")</f>
        <v>…</v>
      </c>
      <c r="S593" t="str">
        <f>IFERROR(CHAR(HEX2DEC(Table1[[#This Row],[D7]])),"…")</f>
        <v>…</v>
      </c>
      <c r="T593" t="str">
        <f>IFERROR(CHAR(HEX2DEC(Table1[[#This Row],[D8]])),"…")</f>
        <v>…</v>
      </c>
    </row>
    <row r="594" spans="1:20" x14ac:dyDescent="0.25">
      <c r="A594">
        <v>19.888999999999999</v>
      </c>
      <c r="B594">
        <v>401</v>
      </c>
      <c r="C594">
        <v>8</v>
      </c>
      <c r="D594" t="s">
        <v>28</v>
      </c>
      <c r="E594" t="s">
        <v>23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M594" t="str">
        <f>IFERROR(CHAR(HEX2DEC(Table2[[#This Row],[D1]])),"…")</f>
        <v>š</v>
      </c>
      <c r="N594" t="str">
        <f>IFERROR(CHAR(HEX2DEC(Table1[[#This Row],[D2]])),"…")</f>
        <v>…</v>
      </c>
      <c r="O594" t="str">
        <f>IFERROR(CHAR(HEX2DEC(Table1[[#This Row],[D3]])),"…")</f>
        <v>…</v>
      </c>
      <c r="P594" t="str">
        <f>IFERROR(CHAR(HEX2DEC(Table1[[#This Row],[D4]])),"…")</f>
        <v>…</v>
      </c>
      <c r="Q594" t="str">
        <f>IFERROR(CHAR(HEX2DEC(Table1[[#This Row],[D5]])),"…")</f>
        <v>…</v>
      </c>
      <c r="R594" t="str">
        <f>IFERROR(CHAR(HEX2DEC(Table1[[#This Row],[D6]])),"…")</f>
        <v>…</v>
      </c>
      <c r="S594" t="str">
        <f>IFERROR(CHAR(HEX2DEC(Table1[[#This Row],[D7]])),"…")</f>
        <v>…</v>
      </c>
      <c r="T594" t="str">
        <f>IFERROR(CHAR(HEX2DEC(Table1[[#This Row],[D8]])),"…")</f>
        <v>…</v>
      </c>
    </row>
    <row r="595" spans="1:20" x14ac:dyDescent="0.25">
      <c r="A595">
        <v>19.942</v>
      </c>
      <c r="B595">
        <v>400</v>
      </c>
      <c r="C595">
        <v>8</v>
      </c>
      <c r="D595">
        <v>0</v>
      </c>
      <c r="E595">
        <v>0</v>
      </c>
      <c r="F595">
        <v>0</v>
      </c>
      <c r="G595">
        <v>10</v>
      </c>
      <c r="H595">
        <v>39</v>
      </c>
      <c r="I595">
        <v>0</v>
      </c>
      <c r="J595">
        <v>0</v>
      </c>
      <c r="K595">
        <v>0</v>
      </c>
      <c r="M595" t="str">
        <f>IFERROR(CHAR(HEX2DEC(Table2[[#This Row],[D1]])),"…")</f>
        <v>…</v>
      </c>
      <c r="N595" t="str">
        <f>IFERROR(CHAR(HEX2DEC(Table1[[#This Row],[D2]])),"…")</f>
        <v>…</v>
      </c>
      <c r="O595" t="str">
        <f>IFERROR(CHAR(HEX2DEC(Table1[[#This Row],[D3]])),"…")</f>
        <v>…</v>
      </c>
      <c r="P595" t="str">
        <f>IFERROR(CHAR(HEX2DEC(Table1[[#This Row],[D4]])),"…")</f>
        <v>…</v>
      </c>
      <c r="Q595" t="str">
        <f>IFERROR(CHAR(HEX2DEC(Table1[[#This Row],[D5]])),"…")</f>
        <v>…</v>
      </c>
      <c r="R595" t="str">
        <f>IFERROR(CHAR(HEX2DEC(Table1[[#This Row],[D6]])),"…")</f>
        <v>…</v>
      </c>
      <c r="S595" t="str">
        <f>IFERROR(CHAR(HEX2DEC(Table1[[#This Row],[D7]])),"…")</f>
        <v>…</v>
      </c>
      <c r="T595" t="str">
        <f>IFERROR(CHAR(HEX2DEC(Table1[[#This Row],[D8]])),"…")</f>
        <v>…</v>
      </c>
    </row>
    <row r="596" spans="1:20" x14ac:dyDescent="0.25">
      <c r="A596">
        <v>19.995999999999999</v>
      </c>
      <c r="B596">
        <v>401</v>
      </c>
      <c r="C596">
        <v>8</v>
      </c>
      <c r="D596" t="s">
        <v>28</v>
      </c>
      <c r="E596" t="s">
        <v>23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 t="str">
        <f>IFERROR(CHAR(HEX2DEC(Table2[[#This Row],[D1]])),"…")</f>
        <v>š</v>
      </c>
      <c r="N596" t="str">
        <f>IFERROR(CHAR(HEX2DEC(Table1[[#This Row],[D2]])),"…")</f>
        <v>…</v>
      </c>
      <c r="O596" t="str">
        <f>IFERROR(CHAR(HEX2DEC(Table1[[#This Row],[D3]])),"…")</f>
        <v>…</v>
      </c>
      <c r="P596" t="str">
        <f>IFERROR(CHAR(HEX2DEC(Table1[[#This Row],[D4]])),"…")</f>
        <v>…</v>
      </c>
      <c r="Q596" t="str">
        <f>IFERROR(CHAR(HEX2DEC(Table1[[#This Row],[D5]])),"…")</f>
        <v>…</v>
      </c>
      <c r="R596" t="str">
        <f>IFERROR(CHAR(HEX2DEC(Table1[[#This Row],[D6]])),"…")</f>
        <v>…</v>
      </c>
      <c r="S596" t="str">
        <f>IFERROR(CHAR(HEX2DEC(Table1[[#This Row],[D7]])),"…")</f>
        <v>…</v>
      </c>
      <c r="T596" t="str">
        <f>IFERROR(CHAR(HEX2DEC(Table1[[#This Row],[D8]])),"…")</f>
        <v>…</v>
      </c>
    </row>
    <row r="597" spans="1:20" x14ac:dyDescent="0.25">
      <c r="A597">
        <v>19.998999999999999</v>
      </c>
      <c r="B597">
        <v>402</v>
      </c>
      <c r="C597">
        <v>8</v>
      </c>
      <c r="D597">
        <v>64</v>
      </c>
      <c r="E597">
        <v>0</v>
      </c>
      <c r="F597">
        <v>0</v>
      </c>
      <c r="G597">
        <v>0</v>
      </c>
      <c r="H597">
        <v>13</v>
      </c>
      <c r="I597">
        <v>61</v>
      </c>
      <c r="J597">
        <v>10</v>
      </c>
      <c r="K597">
        <v>0</v>
      </c>
      <c r="M597" t="str">
        <f>IFERROR(CHAR(HEX2DEC(Table2[[#This Row],[D1]])),"…")</f>
        <v>d</v>
      </c>
      <c r="N597" t="str">
        <f>IFERROR(CHAR(HEX2DEC(Table1[[#This Row],[D2]])),"…")</f>
        <v>…</v>
      </c>
      <c r="O597" t="str">
        <f>IFERROR(CHAR(HEX2DEC(Table1[[#This Row],[D3]])),"…")</f>
        <v>…</v>
      </c>
      <c r="P597" t="str">
        <f>IFERROR(CHAR(HEX2DEC(Table1[[#This Row],[D4]])),"…")</f>
        <v>…</v>
      </c>
      <c r="Q597" t="str">
        <f>IFERROR(CHAR(HEX2DEC(Table1[[#This Row],[D5]])),"…")</f>
        <v>…</v>
      </c>
      <c r="R597" t="str">
        <f>IFERROR(CHAR(HEX2DEC(Table1[[#This Row],[D6]])),"…")</f>
        <v>…</v>
      </c>
      <c r="S597" t="str">
        <f>IFERROR(CHAR(HEX2DEC(Table1[[#This Row],[D7]])),"…")</f>
        <v>…</v>
      </c>
      <c r="T597" t="str">
        <f>IFERROR(CHAR(HEX2DEC(Table1[[#This Row],[D8]])),"…")</f>
        <v>…</v>
      </c>
    </row>
    <row r="598" spans="1:20" x14ac:dyDescent="0.25">
      <c r="A598">
        <v>20.001000000000001</v>
      </c>
      <c r="B598">
        <v>403</v>
      </c>
      <c r="C598">
        <v>8</v>
      </c>
      <c r="D598">
        <v>64</v>
      </c>
      <c r="E598">
        <v>0</v>
      </c>
      <c r="F598">
        <v>0</v>
      </c>
      <c r="G598">
        <v>0</v>
      </c>
      <c r="H598">
        <v>13</v>
      </c>
      <c r="I598">
        <v>61</v>
      </c>
      <c r="J598">
        <v>10</v>
      </c>
      <c r="K598">
        <v>0</v>
      </c>
      <c r="M598" t="str">
        <f>IFERROR(CHAR(HEX2DEC(Table2[[#This Row],[D1]])),"…")</f>
        <v>d</v>
      </c>
      <c r="N598" t="str">
        <f>IFERROR(CHAR(HEX2DEC(Table1[[#This Row],[D2]])),"…")</f>
        <v>…</v>
      </c>
      <c r="O598" t="str">
        <f>IFERROR(CHAR(HEX2DEC(Table1[[#This Row],[D3]])),"…")</f>
        <v>…</v>
      </c>
      <c r="P598" t="str">
        <f>IFERROR(CHAR(HEX2DEC(Table1[[#This Row],[D4]])),"…")</f>
        <v>…</v>
      </c>
      <c r="Q598" t="str">
        <f>IFERROR(CHAR(HEX2DEC(Table1[[#This Row],[D5]])),"…")</f>
        <v>…</v>
      </c>
      <c r="R598" t="str">
        <f>IFERROR(CHAR(HEX2DEC(Table1[[#This Row],[D6]])),"…")</f>
        <v>…</v>
      </c>
      <c r="S598" t="str">
        <f>IFERROR(CHAR(HEX2DEC(Table1[[#This Row],[D7]])),"…")</f>
        <v>…</v>
      </c>
      <c r="T598" t="str">
        <f>IFERROR(CHAR(HEX2DEC(Table1[[#This Row],[D8]])),"…")</f>
        <v>…</v>
      </c>
    </row>
    <row r="599" spans="1:20" x14ac:dyDescent="0.25">
      <c r="A599">
        <v>20.004000000000001</v>
      </c>
      <c r="B599">
        <v>404</v>
      </c>
      <c r="C599">
        <v>8</v>
      </c>
      <c r="D599">
        <v>0</v>
      </c>
      <c r="E599">
        <v>5</v>
      </c>
      <c r="F599" t="s">
        <v>29</v>
      </c>
      <c r="G599">
        <v>0</v>
      </c>
      <c r="H599" t="s">
        <v>2</v>
      </c>
      <c r="I599" t="s">
        <v>2</v>
      </c>
      <c r="J599" t="s">
        <v>2</v>
      </c>
      <c r="K599" t="s">
        <v>2</v>
      </c>
      <c r="M599" t="str">
        <f>IFERROR(CHAR(HEX2DEC(Table2[[#This Row],[D1]])),"…")</f>
        <v>…</v>
      </c>
      <c r="N599" t="str">
        <f>IFERROR(CHAR(HEX2DEC(Table1[[#This Row],[D2]])),"…")</f>
        <v>…</v>
      </c>
      <c r="O599" t="str">
        <f>IFERROR(CHAR(HEX2DEC(Table1[[#This Row],[D3]])),"…")</f>
        <v>…</v>
      </c>
      <c r="P599" t="str">
        <f>IFERROR(CHAR(HEX2DEC(Table1[[#This Row],[D4]])),"…")</f>
        <v>…</v>
      </c>
      <c r="Q599" t="str">
        <f>IFERROR(CHAR(HEX2DEC(Table1[[#This Row],[D5]])),"…")</f>
        <v>…</v>
      </c>
      <c r="R599" t="str">
        <f>IFERROR(CHAR(HEX2DEC(Table1[[#This Row],[D6]])),"…")</f>
        <v>…</v>
      </c>
      <c r="S599" t="str">
        <f>IFERROR(CHAR(HEX2DEC(Table1[[#This Row],[D7]])),"…")</f>
        <v>…</v>
      </c>
      <c r="T599" t="str">
        <f>IFERROR(CHAR(HEX2DEC(Table1[[#This Row],[D8]])),"…")</f>
        <v>…</v>
      </c>
    </row>
    <row r="600" spans="1:20" x14ac:dyDescent="0.25">
      <c r="A600">
        <v>20.048999999999999</v>
      </c>
      <c r="B600">
        <v>400</v>
      </c>
      <c r="C600">
        <v>8</v>
      </c>
      <c r="D600">
        <v>0</v>
      </c>
      <c r="E600">
        <v>0</v>
      </c>
      <c r="F600">
        <v>0</v>
      </c>
      <c r="G600">
        <v>10</v>
      </c>
      <c r="H600">
        <v>39</v>
      </c>
      <c r="I600">
        <v>0</v>
      </c>
      <c r="J600">
        <v>0</v>
      </c>
      <c r="K600">
        <v>0</v>
      </c>
      <c r="M600" t="str">
        <f>IFERROR(CHAR(HEX2DEC(Table2[[#This Row],[D1]])),"…")</f>
        <v>…</v>
      </c>
      <c r="N600" t="str">
        <f>IFERROR(CHAR(HEX2DEC(Table1[[#This Row],[D2]])),"…")</f>
        <v>…</v>
      </c>
      <c r="O600" t="str">
        <f>IFERROR(CHAR(HEX2DEC(Table1[[#This Row],[D3]])),"…")</f>
        <v>…</v>
      </c>
      <c r="P600" t="str">
        <f>IFERROR(CHAR(HEX2DEC(Table1[[#This Row],[D4]])),"…")</f>
        <v>…</v>
      </c>
      <c r="Q600" t="str">
        <f>IFERROR(CHAR(HEX2DEC(Table1[[#This Row],[D5]])),"…")</f>
        <v>…</v>
      </c>
      <c r="R600" t="str">
        <f>IFERROR(CHAR(HEX2DEC(Table1[[#This Row],[D6]])),"…")</f>
        <v>…</v>
      </c>
      <c r="S600" t="str">
        <f>IFERROR(CHAR(HEX2DEC(Table1[[#This Row],[D7]])),"…")</f>
        <v>…</v>
      </c>
      <c r="T600" t="str">
        <f>IFERROR(CHAR(HEX2DEC(Table1[[#This Row],[D8]])),"…")</f>
        <v>…</v>
      </c>
    </row>
    <row r="601" spans="1:20" x14ac:dyDescent="0.25">
      <c r="A601">
        <v>20.102</v>
      </c>
      <c r="B601">
        <v>401</v>
      </c>
      <c r="C601">
        <v>8</v>
      </c>
      <c r="D601" t="s">
        <v>28</v>
      </c>
      <c r="E601" t="s">
        <v>23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M601" t="str">
        <f>IFERROR(CHAR(HEX2DEC(Table2[[#This Row],[D1]])),"…")</f>
        <v>š</v>
      </c>
      <c r="N601" t="str">
        <f>IFERROR(CHAR(HEX2DEC(Table1[[#This Row],[D2]])),"…")</f>
        <v>…</v>
      </c>
      <c r="O601" t="str">
        <f>IFERROR(CHAR(HEX2DEC(Table1[[#This Row],[D3]])),"…")</f>
        <v>…</v>
      </c>
      <c r="P601" t="str">
        <f>IFERROR(CHAR(HEX2DEC(Table1[[#This Row],[D4]])),"…")</f>
        <v>…</v>
      </c>
      <c r="Q601" t="str">
        <f>IFERROR(CHAR(HEX2DEC(Table1[[#This Row],[D5]])),"…")</f>
        <v>…</v>
      </c>
      <c r="R601" t="str">
        <f>IFERROR(CHAR(HEX2DEC(Table1[[#This Row],[D6]])),"…")</f>
        <v>…</v>
      </c>
      <c r="S601" t="str">
        <f>IFERROR(CHAR(HEX2DEC(Table1[[#This Row],[D7]])),"…")</f>
        <v>…</v>
      </c>
      <c r="T601" t="str">
        <f>IFERROR(CHAR(HEX2DEC(Table1[[#This Row],[D8]])),"…")</f>
        <v>…</v>
      </c>
    </row>
    <row r="602" spans="1:20" x14ac:dyDescent="0.25">
      <c r="A602">
        <v>20.155000000000001</v>
      </c>
      <c r="B602">
        <v>400</v>
      </c>
      <c r="C602">
        <v>8</v>
      </c>
      <c r="D602">
        <v>0</v>
      </c>
      <c r="E602">
        <v>0</v>
      </c>
      <c r="F602">
        <v>0</v>
      </c>
      <c r="G602">
        <v>10</v>
      </c>
      <c r="H602">
        <v>39</v>
      </c>
      <c r="I602">
        <v>0</v>
      </c>
      <c r="J602">
        <v>0</v>
      </c>
      <c r="K602">
        <v>0</v>
      </c>
      <c r="M602" t="str">
        <f>IFERROR(CHAR(HEX2DEC(Table2[[#This Row],[D1]])),"…")</f>
        <v>…</v>
      </c>
      <c r="N602" t="str">
        <f>IFERROR(CHAR(HEX2DEC(Table1[[#This Row],[D2]])),"…")</f>
        <v>…</v>
      </c>
      <c r="O602" t="str">
        <f>IFERROR(CHAR(HEX2DEC(Table1[[#This Row],[D3]])),"…")</f>
        <v>…</v>
      </c>
      <c r="P602" t="str">
        <f>IFERROR(CHAR(HEX2DEC(Table1[[#This Row],[D4]])),"…")</f>
        <v>…</v>
      </c>
      <c r="Q602" t="str">
        <f>IFERROR(CHAR(HEX2DEC(Table1[[#This Row],[D5]])),"…")</f>
        <v>…</v>
      </c>
      <c r="R602" t="str">
        <f>IFERROR(CHAR(HEX2DEC(Table1[[#This Row],[D6]])),"…")</f>
        <v>…</v>
      </c>
      <c r="S602" t="str">
        <f>IFERROR(CHAR(HEX2DEC(Table1[[#This Row],[D7]])),"…")</f>
        <v>…</v>
      </c>
      <c r="T602" t="str">
        <f>IFERROR(CHAR(HEX2DEC(Table1[[#This Row],[D8]])),"…")</f>
        <v>…</v>
      </c>
    </row>
    <row r="603" spans="1:20" x14ac:dyDescent="0.25">
      <c r="A603">
        <v>20.209</v>
      </c>
      <c r="B603">
        <v>401</v>
      </c>
      <c r="C603">
        <v>8</v>
      </c>
      <c r="D603" t="s">
        <v>28</v>
      </c>
      <c r="E603" t="s">
        <v>23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M603" t="str">
        <f>IFERROR(CHAR(HEX2DEC(Table2[[#This Row],[D1]])),"…")</f>
        <v>š</v>
      </c>
      <c r="N603" t="str">
        <f>IFERROR(CHAR(HEX2DEC(Table1[[#This Row],[D2]])),"…")</f>
        <v>…</v>
      </c>
      <c r="O603" t="str">
        <f>IFERROR(CHAR(HEX2DEC(Table1[[#This Row],[D3]])),"…")</f>
        <v>…</v>
      </c>
      <c r="P603" t="str">
        <f>IFERROR(CHAR(HEX2DEC(Table1[[#This Row],[D4]])),"…")</f>
        <v>…</v>
      </c>
      <c r="Q603" t="str">
        <f>IFERROR(CHAR(HEX2DEC(Table1[[#This Row],[D5]])),"…")</f>
        <v>…</v>
      </c>
      <c r="R603" t="str">
        <f>IFERROR(CHAR(HEX2DEC(Table1[[#This Row],[D6]])),"…")</f>
        <v>…</v>
      </c>
      <c r="S603" t="str">
        <f>IFERROR(CHAR(HEX2DEC(Table1[[#This Row],[D7]])),"…")</f>
        <v>…</v>
      </c>
      <c r="T603" t="str">
        <f>IFERROR(CHAR(HEX2DEC(Table1[[#This Row],[D8]])),"…")</f>
        <v>…</v>
      </c>
    </row>
    <row r="604" spans="1:20" x14ac:dyDescent="0.25">
      <c r="A604">
        <v>20.262</v>
      </c>
      <c r="B604">
        <v>400</v>
      </c>
      <c r="C604">
        <v>8</v>
      </c>
      <c r="D604">
        <v>0</v>
      </c>
      <c r="E604">
        <v>0</v>
      </c>
      <c r="F604">
        <v>0</v>
      </c>
      <c r="G604">
        <v>10</v>
      </c>
      <c r="H604">
        <v>39</v>
      </c>
      <c r="I604">
        <v>0</v>
      </c>
      <c r="J604">
        <v>0</v>
      </c>
      <c r="K604">
        <v>0</v>
      </c>
      <c r="M604" t="str">
        <f>IFERROR(CHAR(HEX2DEC(Table2[[#This Row],[D1]])),"…")</f>
        <v>…</v>
      </c>
      <c r="N604" t="str">
        <f>IFERROR(CHAR(HEX2DEC(Table1[[#This Row],[D2]])),"…")</f>
        <v>…</v>
      </c>
      <c r="O604" t="str">
        <f>IFERROR(CHAR(HEX2DEC(Table1[[#This Row],[D3]])),"…")</f>
        <v>…</v>
      </c>
      <c r="P604" t="str">
        <f>IFERROR(CHAR(HEX2DEC(Table1[[#This Row],[D4]])),"…")</f>
        <v>…</v>
      </c>
      <c r="Q604" t="str">
        <f>IFERROR(CHAR(HEX2DEC(Table1[[#This Row],[D5]])),"…")</f>
        <v>…</v>
      </c>
      <c r="R604" t="str">
        <f>IFERROR(CHAR(HEX2DEC(Table1[[#This Row],[D6]])),"…")</f>
        <v>…</v>
      </c>
      <c r="S604" t="str">
        <f>IFERROR(CHAR(HEX2DEC(Table1[[#This Row],[D7]])),"…")</f>
        <v>…</v>
      </c>
      <c r="T604" t="str">
        <f>IFERROR(CHAR(HEX2DEC(Table1[[#This Row],[D8]])),"…")</f>
        <v>…</v>
      </c>
    </row>
    <row r="605" spans="1:20" x14ac:dyDescent="0.25">
      <c r="A605">
        <v>20.314</v>
      </c>
      <c r="B605">
        <v>401</v>
      </c>
      <c r="C605">
        <v>8</v>
      </c>
      <c r="D605" t="s">
        <v>28</v>
      </c>
      <c r="E605" t="s">
        <v>23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M605" t="str">
        <f>IFERROR(CHAR(HEX2DEC(Table2[[#This Row],[D1]])),"…")</f>
        <v>š</v>
      </c>
      <c r="N605" t="str">
        <f>IFERROR(CHAR(HEX2DEC(Table1[[#This Row],[D2]])),"…")</f>
        <v>…</v>
      </c>
      <c r="O605" t="str">
        <f>IFERROR(CHAR(HEX2DEC(Table1[[#This Row],[D3]])),"…")</f>
        <v>…</v>
      </c>
      <c r="P605" t="str">
        <f>IFERROR(CHAR(HEX2DEC(Table1[[#This Row],[D4]])),"…")</f>
        <v>…</v>
      </c>
      <c r="Q605" t="str">
        <f>IFERROR(CHAR(HEX2DEC(Table1[[#This Row],[D5]])),"…")</f>
        <v>…</v>
      </c>
      <c r="R605" t="str">
        <f>IFERROR(CHAR(HEX2DEC(Table1[[#This Row],[D6]])),"…")</f>
        <v>…</v>
      </c>
      <c r="S605" t="str">
        <f>IFERROR(CHAR(HEX2DEC(Table1[[#This Row],[D7]])),"…")</f>
        <v>…</v>
      </c>
      <c r="T605" t="str">
        <f>IFERROR(CHAR(HEX2DEC(Table1[[#This Row],[D8]])),"…")</f>
        <v>…</v>
      </c>
    </row>
    <row r="606" spans="1:20" x14ac:dyDescent="0.25">
      <c r="A606">
        <v>20.367000000000001</v>
      </c>
      <c r="B606">
        <v>400</v>
      </c>
      <c r="C606">
        <v>8</v>
      </c>
      <c r="D606">
        <v>0</v>
      </c>
      <c r="E606">
        <v>0</v>
      </c>
      <c r="F606">
        <v>0</v>
      </c>
      <c r="G606">
        <v>10</v>
      </c>
      <c r="H606">
        <v>39</v>
      </c>
      <c r="I606">
        <v>0</v>
      </c>
      <c r="J606">
        <v>0</v>
      </c>
      <c r="K606">
        <v>0</v>
      </c>
      <c r="M606" t="str">
        <f>IFERROR(CHAR(HEX2DEC(Table2[[#This Row],[D1]])),"…")</f>
        <v>…</v>
      </c>
      <c r="N606" t="str">
        <f>IFERROR(CHAR(HEX2DEC(Table1[[#This Row],[D2]])),"…")</f>
        <v>…</v>
      </c>
      <c r="O606" t="str">
        <f>IFERROR(CHAR(HEX2DEC(Table1[[#This Row],[D3]])),"…")</f>
        <v>…</v>
      </c>
      <c r="P606" t="str">
        <f>IFERROR(CHAR(HEX2DEC(Table1[[#This Row],[D4]])),"…")</f>
        <v>…</v>
      </c>
      <c r="Q606" t="str">
        <f>IFERROR(CHAR(HEX2DEC(Table1[[#This Row],[D5]])),"…")</f>
        <v>…</v>
      </c>
      <c r="R606" t="str">
        <f>IFERROR(CHAR(HEX2DEC(Table1[[#This Row],[D6]])),"…")</f>
        <v>…</v>
      </c>
      <c r="S606" t="str">
        <f>IFERROR(CHAR(HEX2DEC(Table1[[#This Row],[D7]])),"…")</f>
        <v>…</v>
      </c>
      <c r="T606" t="str">
        <f>IFERROR(CHAR(HEX2DEC(Table1[[#This Row],[D8]])),"…")</f>
        <v>…</v>
      </c>
    </row>
    <row r="607" spans="1:20" x14ac:dyDescent="0.25">
      <c r="A607">
        <v>20.420999999999999</v>
      </c>
      <c r="B607">
        <v>401</v>
      </c>
      <c r="C607">
        <v>8</v>
      </c>
      <c r="D607" t="s">
        <v>28</v>
      </c>
      <c r="E607" t="s">
        <v>23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M607" t="str">
        <f>IFERROR(CHAR(HEX2DEC(Table2[[#This Row],[D1]])),"…")</f>
        <v>š</v>
      </c>
      <c r="N607" t="str">
        <f>IFERROR(CHAR(HEX2DEC(Table1[[#This Row],[D2]])),"…")</f>
        <v>…</v>
      </c>
      <c r="O607" t="str">
        <f>IFERROR(CHAR(HEX2DEC(Table1[[#This Row],[D3]])),"…")</f>
        <v>…</v>
      </c>
      <c r="P607" t="str">
        <f>IFERROR(CHAR(HEX2DEC(Table1[[#This Row],[D4]])),"…")</f>
        <v>…</v>
      </c>
      <c r="Q607" t="str">
        <f>IFERROR(CHAR(HEX2DEC(Table1[[#This Row],[D5]])),"…")</f>
        <v>…</v>
      </c>
      <c r="R607" t="str">
        <f>IFERROR(CHAR(HEX2DEC(Table1[[#This Row],[D6]])),"…")</f>
        <v>…</v>
      </c>
      <c r="S607" t="str">
        <f>IFERROR(CHAR(HEX2DEC(Table1[[#This Row],[D7]])),"…")</f>
        <v>…</v>
      </c>
      <c r="T607" t="str">
        <f>IFERROR(CHAR(HEX2DEC(Table1[[#This Row],[D8]])),"…")</f>
        <v>…</v>
      </c>
    </row>
    <row r="608" spans="1:20" x14ac:dyDescent="0.25">
      <c r="A608">
        <v>20.474</v>
      </c>
      <c r="B608">
        <v>400</v>
      </c>
      <c r="C608">
        <v>8</v>
      </c>
      <c r="D608">
        <v>0</v>
      </c>
      <c r="E608">
        <v>0</v>
      </c>
      <c r="F608">
        <v>0</v>
      </c>
      <c r="G608">
        <v>10</v>
      </c>
      <c r="H608">
        <v>39</v>
      </c>
      <c r="I608">
        <v>0</v>
      </c>
      <c r="J608">
        <v>0</v>
      </c>
      <c r="K608">
        <v>0</v>
      </c>
      <c r="M608" t="str">
        <f>IFERROR(CHAR(HEX2DEC(Table2[[#This Row],[D1]])),"…")</f>
        <v>…</v>
      </c>
      <c r="N608" t="str">
        <f>IFERROR(CHAR(HEX2DEC(Table1[[#This Row],[D2]])),"…")</f>
        <v>…</v>
      </c>
      <c r="O608" t="str">
        <f>IFERROR(CHAR(HEX2DEC(Table1[[#This Row],[D3]])),"…")</f>
        <v>…</v>
      </c>
      <c r="P608" t="str">
        <f>IFERROR(CHAR(HEX2DEC(Table1[[#This Row],[D4]])),"…")</f>
        <v>…</v>
      </c>
      <c r="Q608" t="str">
        <f>IFERROR(CHAR(HEX2DEC(Table1[[#This Row],[D5]])),"…")</f>
        <v>…</v>
      </c>
      <c r="R608" t="str">
        <f>IFERROR(CHAR(HEX2DEC(Table1[[#This Row],[D6]])),"…")</f>
        <v>…</v>
      </c>
      <c r="S608" t="str">
        <f>IFERROR(CHAR(HEX2DEC(Table1[[#This Row],[D7]])),"…")</f>
        <v>…</v>
      </c>
      <c r="T608" t="str">
        <f>IFERROR(CHAR(HEX2DEC(Table1[[#This Row],[D8]])),"…")</f>
        <v>…</v>
      </c>
    </row>
    <row r="609" spans="1:20" x14ac:dyDescent="0.25">
      <c r="A609">
        <v>20.527000000000001</v>
      </c>
      <c r="B609">
        <v>401</v>
      </c>
      <c r="C609">
        <v>8</v>
      </c>
      <c r="D609" t="s">
        <v>28</v>
      </c>
      <c r="E609" t="s">
        <v>23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M609" t="str">
        <f>IFERROR(CHAR(HEX2DEC(Table2[[#This Row],[D1]])),"…")</f>
        <v>š</v>
      </c>
      <c r="N609" t="str">
        <f>IFERROR(CHAR(HEX2DEC(Table1[[#This Row],[D2]])),"…")</f>
        <v>…</v>
      </c>
      <c r="O609" t="str">
        <f>IFERROR(CHAR(HEX2DEC(Table1[[#This Row],[D3]])),"…")</f>
        <v>…</v>
      </c>
      <c r="P609" t="str">
        <f>IFERROR(CHAR(HEX2DEC(Table1[[#This Row],[D4]])),"…")</f>
        <v>…</v>
      </c>
      <c r="Q609" t="str">
        <f>IFERROR(CHAR(HEX2DEC(Table1[[#This Row],[D5]])),"…")</f>
        <v>…</v>
      </c>
      <c r="R609" t="str">
        <f>IFERROR(CHAR(HEX2DEC(Table1[[#This Row],[D6]])),"…")</f>
        <v>…</v>
      </c>
      <c r="S609" t="str">
        <f>IFERROR(CHAR(HEX2DEC(Table1[[#This Row],[D7]])),"…")</f>
        <v>…</v>
      </c>
      <c r="T609" t="str">
        <f>IFERROR(CHAR(HEX2DEC(Table1[[#This Row],[D8]])),"…")</f>
        <v>…</v>
      </c>
    </row>
    <row r="610" spans="1:20" x14ac:dyDescent="0.25">
      <c r="A610">
        <v>20.58</v>
      </c>
      <c r="B610">
        <v>400</v>
      </c>
      <c r="C610">
        <v>8</v>
      </c>
      <c r="D610">
        <v>0</v>
      </c>
      <c r="E610">
        <v>0</v>
      </c>
      <c r="F610">
        <v>0</v>
      </c>
      <c r="G610">
        <v>10</v>
      </c>
      <c r="H610">
        <v>39</v>
      </c>
      <c r="I610">
        <v>0</v>
      </c>
      <c r="J610">
        <v>0</v>
      </c>
      <c r="K610">
        <v>0</v>
      </c>
      <c r="M610" t="str">
        <f>IFERROR(CHAR(HEX2DEC(Table2[[#This Row],[D1]])),"…")</f>
        <v>…</v>
      </c>
      <c r="N610" t="str">
        <f>IFERROR(CHAR(HEX2DEC(Table1[[#This Row],[D2]])),"…")</f>
        <v>…</v>
      </c>
      <c r="O610" t="str">
        <f>IFERROR(CHAR(HEX2DEC(Table1[[#This Row],[D3]])),"…")</f>
        <v>…</v>
      </c>
      <c r="P610" t="str">
        <f>IFERROR(CHAR(HEX2DEC(Table1[[#This Row],[D4]])),"…")</f>
        <v>…</v>
      </c>
      <c r="Q610" t="str">
        <f>IFERROR(CHAR(HEX2DEC(Table1[[#This Row],[D5]])),"…")</f>
        <v>…</v>
      </c>
      <c r="R610" t="str">
        <f>IFERROR(CHAR(HEX2DEC(Table1[[#This Row],[D6]])),"…")</f>
        <v>…</v>
      </c>
      <c r="S610" t="str">
        <f>IFERROR(CHAR(HEX2DEC(Table1[[#This Row],[D7]])),"…")</f>
        <v>…</v>
      </c>
      <c r="T610" t="str">
        <f>IFERROR(CHAR(HEX2DEC(Table1[[#This Row],[D8]])),"…")</f>
        <v>…</v>
      </c>
    </row>
    <row r="611" spans="1:20" x14ac:dyDescent="0.25">
      <c r="A611">
        <v>20.632999999999999</v>
      </c>
      <c r="B611">
        <v>401</v>
      </c>
      <c r="C611">
        <v>8</v>
      </c>
      <c r="D611" t="s">
        <v>28</v>
      </c>
      <c r="E611" t="s">
        <v>23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M611" t="str">
        <f>IFERROR(CHAR(HEX2DEC(Table2[[#This Row],[D1]])),"…")</f>
        <v>š</v>
      </c>
      <c r="N611" t="str">
        <f>IFERROR(CHAR(HEX2DEC(Table1[[#This Row],[D2]])),"…")</f>
        <v>…</v>
      </c>
      <c r="O611" t="str">
        <f>IFERROR(CHAR(HEX2DEC(Table1[[#This Row],[D3]])),"…")</f>
        <v>…</v>
      </c>
      <c r="P611" t="str">
        <f>IFERROR(CHAR(HEX2DEC(Table1[[#This Row],[D4]])),"…")</f>
        <v>…</v>
      </c>
      <c r="Q611" t="str">
        <f>IFERROR(CHAR(HEX2DEC(Table1[[#This Row],[D5]])),"…")</f>
        <v>…</v>
      </c>
      <c r="R611" t="str">
        <f>IFERROR(CHAR(HEX2DEC(Table1[[#This Row],[D6]])),"…")</f>
        <v>…</v>
      </c>
      <c r="S611" t="str">
        <f>IFERROR(CHAR(HEX2DEC(Table1[[#This Row],[D7]])),"…")</f>
        <v>…</v>
      </c>
      <c r="T611" t="str">
        <f>IFERROR(CHAR(HEX2DEC(Table1[[#This Row],[D8]])),"…")</f>
        <v>…</v>
      </c>
    </row>
    <row r="612" spans="1:20" x14ac:dyDescent="0.25">
      <c r="A612">
        <v>20.686</v>
      </c>
      <c r="B612">
        <v>400</v>
      </c>
      <c r="C612">
        <v>8</v>
      </c>
      <c r="D612">
        <v>0</v>
      </c>
      <c r="E612">
        <v>0</v>
      </c>
      <c r="F612">
        <v>0</v>
      </c>
      <c r="G612">
        <v>10</v>
      </c>
      <c r="H612">
        <v>39</v>
      </c>
      <c r="I612">
        <v>0</v>
      </c>
      <c r="J612">
        <v>0</v>
      </c>
      <c r="K612">
        <v>0</v>
      </c>
      <c r="M612" t="str">
        <f>IFERROR(CHAR(HEX2DEC(Table2[[#This Row],[D1]])),"…")</f>
        <v>…</v>
      </c>
      <c r="N612" t="str">
        <f>IFERROR(CHAR(HEX2DEC(Table1[[#This Row],[D2]])),"…")</f>
        <v>…</v>
      </c>
      <c r="O612" t="str">
        <f>IFERROR(CHAR(HEX2DEC(Table1[[#This Row],[D3]])),"…")</f>
        <v>…</v>
      </c>
      <c r="P612" t="str">
        <f>IFERROR(CHAR(HEX2DEC(Table1[[#This Row],[D4]])),"…")</f>
        <v>…</v>
      </c>
      <c r="Q612" t="str">
        <f>IFERROR(CHAR(HEX2DEC(Table1[[#This Row],[D5]])),"…")</f>
        <v>…</v>
      </c>
      <c r="R612" t="str">
        <f>IFERROR(CHAR(HEX2DEC(Table1[[#This Row],[D6]])),"…")</f>
        <v>…</v>
      </c>
      <c r="S612" t="str">
        <f>IFERROR(CHAR(HEX2DEC(Table1[[#This Row],[D7]])),"…")</f>
        <v>…</v>
      </c>
      <c r="T612" t="str">
        <f>IFERROR(CHAR(HEX2DEC(Table1[[#This Row],[D8]])),"…")</f>
        <v>…</v>
      </c>
    </row>
    <row r="613" spans="1:20" x14ac:dyDescent="0.25">
      <c r="A613">
        <v>20.739000000000001</v>
      </c>
      <c r="B613">
        <v>401</v>
      </c>
      <c r="C613">
        <v>8</v>
      </c>
      <c r="D613" t="s">
        <v>28</v>
      </c>
      <c r="E613" t="s">
        <v>23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M613" t="str">
        <f>IFERROR(CHAR(HEX2DEC(Table2[[#This Row],[D1]])),"…")</f>
        <v>š</v>
      </c>
      <c r="N613" t="str">
        <f>IFERROR(CHAR(HEX2DEC(Table1[[#This Row],[D2]])),"…")</f>
        <v>…</v>
      </c>
      <c r="O613" t="str">
        <f>IFERROR(CHAR(HEX2DEC(Table1[[#This Row],[D3]])),"…")</f>
        <v>…</v>
      </c>
      <c r="P613" t="str">
        <f>IFERROR(CHAR(HEX2DEC(Table1[[#This Row],[D4]])),"…")</f>
        <v>…</v>
      </c>
      <c r="Q613" t="str">
        <f>IFERROR(CHAR(HEX2DEC(Table1[[#This Row],[D5]])),"…")</f>
        <v>…</v>
      </c>
      <c r="R613" t="str">
        <f>IFERROR(CHAR(HEX2DEC(Table1[[#This Row],[D6]])),"…")</f>
        <v>…</v>
      </c>
      <c r="S613" t="str">
        <f>IFERROR(CHAR(HEX2DEC(Table1[[#This Row],[D7]])),"…")</f>
        <v>…</v>
      </c>
      <c r="T613" t="str">
        <f>IFERROR(CHAR(HEX2DEC(Table1[[#This Row],[D8]])),"…")</f>
        <v>…</v>
      </c>
    </row>
    <row r="614" spans="1:20" x14ac:dyDescent="0.25">
      <c r="A614">
        <v>20.792000000000002</v>
      </c>
      <c r="B614">
        <v>400</v>
      </c>
      <c r="C614">
        <v>8</v>
      </c>
      <c r="D614">
        <v>0</v>
      </c>
      <c r="E614">
        <v>0</v>
      </c>
      <c r="F614">
        <v>0</v>
      </c>
      <c r="G614">
        <v>10</v>
      </c>
      <c r="H614">
        <v>39</v>
      </c>
      <c r="I614">
        <v>0</v>
      </c>
      <c r="J614">
        <v>0</v>
      </c>
      <c r="K614">
        <v>0</v>
      </c>
      <c r="M614" t="str">
        <f>IFERROR(CHAR(HEX2DEC(Table2[[#This Row],[D1]])),"…")</f>
        <v>…</v>
      </c>
      <c r="N614" t="str">
        <f>IFERROR(CHAR(HEX2DEC(Table1[[#This Row],[D2]])),"…")</f>
        <v>…</v>
      </c>
      <c r="O614" t="str">
        <f>IFERROR(CHAR(HEX2DEC(Table1[[#This Row],[D3]])),"…")</f>
        <v>…</v>
      </c>
      <c r="P614" t="str">
        <f>IFERROR(CHAR(HEX2DEC(Table1[[#This Row],[D4]])),"…")</f>
        <v>…</v>
      </c>
      <c r="Q614" t="str">
        <f>IFERROR(CHAR(HEX2DEC(Table1[[#This Row],[D5]])),"…")</f>
        <v>…</v>
      </c>
      <c r="R614" t="str">
        <f>IFERROR(CHAR(HEX2DEC(Table1[[#This Row],[D6]])),"…")</f>
        <v>…</v>
      </c>
      <c r="S614" t="str">
        <f>IFERROR(CHAR(HEX2DEC(Table1[[#This Row],[D7]])),"…")</f>
        <v>…</v>
      </c>
      <c r="T614" t="str">
        <f>IFERROR(CHAR(HEX2DEC(Table1[[#This Row],[D8]])),"…")</f>
        <v>…</v>
      </c>
    </row>
    <row r="615" spans="1:20" x14ac:dyDescent="0.25">
      <c r="A615">
        <v>20.846</v>
      </c>
      <c r="B615">
        <v>401</v>
      </c>
      <c r="C615">
        <v>8</v>
      </c>
      <c r="D615" t="s">
        <v>28</v>
      </c>
      <c r="E615" t="s">
        <v>23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M615" t="str">
        <f>IFERROR(CHAR(HEX2DEC(Table2[[#This Row],[D1]])),"…")</f>
        <v>š</v>
      </c>
      <c r="N615" t="str">
        <f>IFERROR(CHAR(HEX2DEC(Table1[[#This Row],[D2]])),"…")</f>
        <v>…</v>
      </c>
      <c r="O615" t="str">
        <f>IFERROR(CHAR(HEX2DEC(Table1[[#This Row],[D3]])),"…")</f>
        <v>…</v>
      </c>
      <c r="P615" t="str">
        <f>IFERROR(CHAR(HEX2DEC(Table1[[#This Row],[D4]])),"…")</f>
        <v>…</v>
      </c>
      <c r="Q615" t="str">
        <f>IFERROR(CHAR(HEX2DEC(Table1[[#This Row],[D5]])),"…")</f>
        <v>…</v>
      </c>
      <c r="R615" t="str">
        <f>IFERROR(CHAR(HEX2DEC(Table1[[#This Row],[D6]])),"…")</f>
        <v>…</v>
      </c>
      <c r="S615" t="str">
        <f>IFERROR(CHAR(HEX2DEC(Table1[[#This Row],[D7]])),"…")</f>
        <v>…</v>
      </c>
      <c r="T615" t="str">
        <f>IFERROR(CHAR(HEX2DEC(Table1[[#This Row],[D8]])),"…")</f>
        <v>…</v>
      </c>
    </row>
    <row r="616" spans="1:20" x14ac:dyDescent="0.25">
      <c r="A616">
        <v>20.899000000000001</v>
      </c>
      <c r="B616">
        <v>400</v>
      </c>
      <c r="C616">
        <v>8</v>
      </c>
      <c r="D616">
        <v>0</v>
      </c>
      <c r="E616">
        <v>0</v>
      </c>
      <c r="F616">
        <v>0</v>
      </c>
      <c r="G616">
        <v>10</v>
      </c>
      <c r="H616">
        <v>39</v>
      </c>
      <c r="I616">
        <v>0</v>
      </c>
      <c r="J616">
        <v>0</v>
      </c>
      <c r="K616">
        <v>0</v>
      </c>
      <c r="M616" t="str">
        <f>IFERROR(CHAR(HEX2DEC(Table2[[#This Row],[D1]])),"…")</f>
        <v>…</v>
      </c>
      <c r="N616" t="str">
        <f>IFERROR(CHAR(HEX2DEC(Table1[[#This Row],[D2]])),"…")</f>
        <v>…</v>
      </c>
      <c r="O616" t="str">
        <f>IFERROR(CHAR(HEX2DEC(Table1[[#This Row],[D3]])),"…")</f>
        <v>…</v>
      </c>
      <c r="P616" t="str">
        <f>IFERROR(CHAR(HEX2DEC(Table1[[#This Row],[D4]])),"…")</f>
        <v>…</v>
      </c>
      <c r="Q616" t="str">
        <f>IFERROR(CHAR(HEX2DEC(Table1[[#This Row],[D5]])),"…")</f>
        <v>…</v>
      </c>
      <c r="R616" t="str">
        <f>IFERROR(CHAR(HEX2DEC(Table1[[#This Row],[D6]])),"…")</f>
        <v>…</v>
      </c>
      <c r="S616" t="str">
        <f>IFERROR(CHAR(HEX2DEC(Table1[[#This Row],[D7]])),"…")</f>
        <v>…</v>
      </c>
      <c r="T616" t="str">
        <f>IFERROR(CHAR(HEX2DEC(Table1[[#This Row],[D8]])),"…")</f>
        <v>…</v>
      </c>
    </row>
    <row r="617" spans="1:20" x14ac:dyDescent="0.25">
      <c r="A617">
        <v>20.952000000000002</v>
      </c>
      <c r="B617">
        <v>401</v>
      </c>
      <c r="C617">
        <v>8</v>
      </c>
      <c r="D617" t="s">
        <v>28</v>
      </c>
      <c r="E617" t="s">
        <v>23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M617" t="str">
        <f>IFERROR(CHAR(HEX2DEC(Table2[[#This Row],[D1]])),"…")</f>
        <v>š</v>
      </c>
      <c r="N617" t="str">
        <f>IFERROR(CHAR(HEX2DEC(Table1[[#This Row],[D2]])),"…")</f>
        <v>…</v>
      </c>
      <c r="O617" t="str">
        <f>IFERROR(CHAR(HEX2DEC(Table1[[#This Row],[D3]])),"…")</f>
        <v>…</v>
      </c>
      <c r="P617" t="str">
        <f>IFERROR(CHAR(HEX2DEC(Table1[[#This Row],[D4]])),"…")</f>
        <v>…</v>
      </c>
      <c r="Q617" t="str">
        <f>IFERROR(CHAR(HEX2DEC(Table1[[#This Row],[D5]])),"…")</f>
        <v>…</v>
      </c>
      <c r="R617" t="str">
        <f>IFERROR(CHAR(HEX2DEC(Table1[[#This Row],[D6]])),"…")</f>
        <v>…</v>
      </c>
      <c r="S617" t="str">
        <f>IFERROR(CHAR(HEX2DEC(Table1[[#This Row],[D7]])),"…")</f>
        <v>…</v>
      </c>
      <c r="T617" t="str">
        <f>IFERROR(CHAR(HEX2DEC(Table1[[#This Row],[D8]])),"…")</f>
        <v>…</v>
      </c>
    </row>
    <row r="618" spans="1:20" x14ac:dyDescent="0.25">
      <c r="A618">
        <v>21.004999999999999</v>
      </c>
      <c r="B618">
        <v>400</v>
      </c>
      <c r="C618">
        <v>8</v>
      </c>
      <c r="D618">
        <v>0</v>
      </c>
      <c r="E618">
        <v>0</v>
      </c>
      <c r="F618">
        <v>0</v>
      </c>
      <c r="G618">
        <v>10</v>
      </c>
      <c r="H618">
        <v>39</v>
      </c>
      <c r="I618">
        <v>0</v>
      </c>
      <c r="J618">
        <v>0</v>
      </c>
      <c r="K618">
        <v>0</v>
      </c>
      <c r="M618" t="str">
        <f>IFERROR(CHAR(HEX2DEC(Table2[[#This Row],[D1]])),"…")</f>
        <v>…</v>
      </c>
      <c r="N618" t="str">
        <f>IFERROR(CHAR(HEX2DEC(Table1[[#This Row],[D2]])),"…")</f>
        <v>…</v>
      </c>
      <c r="O618" t="str">
        <f>IFERROR(CHAR(HEX2DEC(Table1[[#This Row],[D3]])),"…")</f>
        <v>…</v>
      </c>
      <c r="P618" t="str">
        <f>IFERROR(CHAR(HEX2DEC(Table1[[#This Row],[D4]])),"…")</f>
        <v>…</v>
      </c>
      <c r="Q618" t="str">
        <f>IFERROR(CHAR(HEX2DEC(Table1[[#This Row],[D5]])),"…")</f>
        <v>…</v>
      </c>
      <c r="R618" t="str">
        <f>IFERROR(CHAR(HEX2DEC(Table1[[#This Row],[D6]])),"…")</f>
        <v>…</v>
      </c>
      <c r="S618" t="str">
        <f>IFERROR(CHAR(HEX2DEC(Table1[[#This Row],[D7]])),"…")</f>
        <v>…</v>
      </c>
      <c r="T618" t="str">
        <f>IFERROR(CHAR(HEX2DEC(Table1[[#This Row],[D8]])),"…")</f>
        <v>…</v>
      </c>
    </row>
    <row r="619" spans="1:20" x14ac:dyDescent="0.25">
      <c r="A619">
        <v>21.058</v>
      </c>
      <c r="B619">
        <v>401</v>
      </c>
      <c r="C619">
        <v>8</v>
      </c>
      <c r="D619" t="s">
        <v>28</v>
      </c>
      <c r="E619" t="s">
        <v>23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M619" t="str">
        <f>IFERROR(CHAR(HEX2DEC(Table2[[#This Row],[D1]])),"…")</f>
        <v>š</v>
      </c>
      <c r="N619" t="str">
        <f>IFERROR(CHAR(HEX2DEC(Table1[[#This Row],[D2]])),"…")</f>
        <v>…</v>
      </c>
      <c r="O619" t="str">
        <f>IFERROR(CHAR(HEX2DEC(Table1[[#This Row],[D3]])),"…")</f>
        <v>…</v>
      </c>
      <c r="P619" t="str">
        <f>IFERROR(CHAR(HEX2DEC(Table1[[#This Row],[D4]])),"…")</f>
        <v>…</v>
      </c>
      <c r="Q619" t="str">
        <f>IFERROR(CHAR(HEX2DEC(Table1[[#This Row],[D5]])),"…")</f>
        <v>…</v>
      </c>
      <c r="R619" t="str">
        <f>IFERROR(CHAR(HEX2DEC(Table1[[#This Row],[D6]])),"…")</f>
        <v>…</v>
      </c>
      <c r="S619" t="str">
        <f>IFERROR(CHAR(HEX2DEC(Table1[[#This Row],[D7]])),"…")</f>
        <v>…</v>
      </c>
      <c r="T619" t="str">
        <f>IFERROR(CHAR(HEX2DEC(Table1[[#This Row],[D8]])),"…")</f>
        <v>…</v>
      </c>
    </row>
    <row r="620" spans="1:20" x14ac:dyDescent="0.25">
      <c r="A620">
        <v>21.061</v>
      </c>
      <c r="B620">
        <v>466</v>
      </c>
      <c r="C620">
        <v>8</v>
      </c>
      <c r="D620">
        <v>30</v>
      </c>
      <c r="E620">
        <v>32</v>
      </c>
      <c r="F620">
        <v>30</v>
      </c>
      <c r="G620">
        <v>35</v>
      </c>
      <c r="H620">
        <v>56</v>
      </c>
      <c r="I620">
        <v>35</v>
      </c>
      <c r="J620">
        <v>30</v>
      </c>
      <c r="K620">
        <v>31</v>
      </c>
      <c r="M620" t="str">
        <f>IFERROR(CHAR(HEX2DEC(Table2[[#This Row],[D1]])),"…")</f>
        <v>0</v>
      </c>
      <c r="N620" t="str">
        <f>IFERROR(CHAR(HEX2DEC(Table1[[#This Row],[D2]])),"…")</f>
        <v>…</v>
      </c>
      <c r="O620" t="str">
        <f>IFERROR(CHAR(HEX2DEC(Table1[[#This Row],[D3]])),"…")</f>
        <v>…</v>
      </c>
      <c r="P620" t="str">
        <f>IFERROR(CHAR(HEX2DEC(Table1[[#This Row],[D4]])),"…")</f>
        <v>…</v>
      </c>
      <c r="Q620" t="str">
        <f>IFERROR(CHAR(HEX2DEC(Table1[[#This Row],[D5]])),"…")</f>
        <v>…</v>
      </c>
      <c r="R620" t="str">
        <f>IFERROR(CHAR(HEX2DEC(Table1[[#This Row],[D6]])),"…")</f>
        <v>…</v>
      </c>
      <c r="S620" t="str">
        <f>IFERROR(CHAR(HEX2DEC(Table1[[#This Row],[D7]])),"…")</f>
        <v>…</v>
      </c>
      <c r="T620" t="str">
        <f>IFERROR(CHAR(HEX2DEC(Table1[[#This Row],[D8]])),"…")</f>
        <v>…</v>
      </c>
    </row>
    <row r="621" spans="1:20" x14ac:dyDescent="0.25">
      <c r="A621">
        <v>21.062999999999999</v>
      </c>
      <c r="B621">
        <v>410</v>
      </c>
      <c r="C621">
        <v>8</v>
      </c>
      <c r="D621">
        <v>53</v>
      </c>
      <c r="E621">
        <v>37</v>
      </c>
      <c r="F621">
        <v>33</v>
      </c>
      <c r="G621" t="s">
        <v>8</v>
      </c>
      <c r="H621">
        <v>32</v>
      </c>
      <c r="I621">
        <v>32</v>
      </c>
      <c r="J621">
        <v>30</v>
      </c>
      <c r="K621">
        <v>33</v>
      </c>
      <c r="M621" t="str">
        <f>IFERROR(CHAR(HEX2DEC(Table2[[#This Row],[D1]])),"…")</f>
        <v>S</v>
      </c>
      <c r="N621" t="str">
        <f>IFERROR(CHAR(HEX2DEC(Table1[[#This Row],[D2]])),"…")</f>
        <v>…</v>
      </c>
      <c r="O621" t="str">
        <f>IFERROR(CHAR(HEX2DEC(Table1[[#This Row],[D3]])),"…")</f>
        <v>…</v>
      </c>
      <c r="P621" t="str">
        <f>IFERROR(CHAR(HEX2DEC(Table1[[#This Row],[D4]])),"…")</f>
        <v>…</v>
      </c>
      <c r="Q621" t="str">
        <f>IFERROR(CHAR(HEX2DEC(Table1[[#This Row],[D5]])),"…")</f>
        <v>…</v>
      </c>
      <c r="R621" t="str">
        <f>IFERROR(CHAR(HEX2DEC(Table1[[#This Row],[D6]])),"…")</f>
        <v>…</v>
      </c>
      <c r="S621" t="str">
        <f>IFERROR(CHAR(HEX2DEC(Table1[[#This Row],[D7]])),"…")</f>
        <v>…</v>
      </c>
      <c r="T621" t="str">
        <f>IFERROR(CHAR(HEX2DEC(Table1[[#This Row],[D8]])),"…")</f>
        <v>…</v>
      </c>
    </row>
    <row r="622" spans="1:20" x14ac:dyDescent="0.25">
      <c r="A622">
        <v>21.065999999999999</v>
      </c>
      <c r="B622">
        <v>411</v>
      </c>
      <c r="C622">
        <v>8</v>
      </c>
      <c r="D622">
        <v>30</v>
      </c>
      <c r="E622">
        <v>34</v>
      </c>
      <c r="F622">
        <v>30</v>
      </c>
      <c r="G622">
        <v>31</v>
      </c>
      <c r="H622">
        <v>32</v>
      </c>
      <c r="I622">
        <v>39</v>
      </c>
      <c r="J622">
        <v>52</v>
      </c>
      <c r="K622">
        <v>53</v>
      </c>
      <c r="M622" t="str">
        <f>IFERROR(CHAR(HEX2DEC(Table2[[#This Row],[D1]])),"…")</f>
        <v>0</v>
      </c>
      <c r="N622" t="str">
        <f>IFERROR(CHAR(HEX2DEC(Table1[[#This Row],[D2]])),"…")</f>
        <v>…</v>
      </c>
      <c r="O622" t="str">
        <f>IFERROR(CHAR(HEX2DEC(Table1[[#This Row],[D3]])),"…")</f>
        <v>…</v>
      </c>
      <c r="P622" t="str">
        <f>IFERROR(CHAR(HEX2DEC(Table1[[#This Row],[D4]])),"…")</f>
        <v>…</v>
      </c>
      <c r="Q622" t="str">
        <f>IFERROR(CHAR(HEX2DEC(Table1[[#This Row],[D5]])),"…")</f>
        <v>…</v>
      </c>
      <c r="R622" t="str">
        <f>IFERROR(CHAR(HEX2DEC(Table1[[#This Row],[D6]])),"…")</f>
        <v>…</v>
      </c>
      <c r="S622" t="str">
        <f>IFERROR(CHAR(HEX2DEC(Table1[[#This Row],[D7]])),"…")</f>
        <v>…</v>
      </c>
      <c r="T622" t="str">
        <f>IFERROR(CHAR(HEX2DEC(Table1[[#This Row],[D8]])),"…")</f>
        <v>…</v>
      </c>
    </row>
    <row r="623" spans="1:20" x14ac:dyDescent="0.25">
      <c r="A623">
        <v>21.068999999999999</v>
      </c>
      <c r="B623">
        <v>412</v>
      </c>
      <c r="C623">
        <v>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M623" t="str">
        <f>IFERROR(CHAR(HEX2DEC(Table2[[#This Row],[D1]])),"…")</f>
        <v>…</v>
      </c>
      <c r="N623" t="str">
        <f>IFERROR(CHAR(HEX2DEC(Table1[[#This Row],[D2]])),"…")</f>
        <v>…</v>
      </c>
      <c r="O623" t="str">
        <f>IFERROR(CHAR(HEX2DEC(Table1[[#This Row],[D3]])),"…")</f>
        <v>…</v>
      </c>
      <c r="P623" t="str">
        <f>IFERROR(CHAR(HEX2DEC(Table1[[#This Row],[D4]])),"…")</f>
        <v>…</v>
      </c>
      <c r="Q623" t="str">
        <f>IFERROR(CHAR(HEX2DEC(Table1[[#This Row],[D5]])),"…")</f>
        <v>…</v>
      </c>
      <c r="R623" t="str">
        <f>IFERROR(CHAR(HEX2DEC(Table1[[#This Row],[D6]])),"…")</f>
        <v>…</v>
      </c>
      <c r="S623" t="str">
        <f>IFERROR(CHAR(HEX2DEC(Table1[[#This Row],[D7]])),"…")</f>
        <v>…</v>
      </c>
      <c r="T623" t="str">
        <f>IFERROR(CHAR(HEX2DEC(Table1[[#This Row],[D8]])),"…")</f>
        <v>…</v>
      </c>
    </row>
    <row r="624" spans="1:20" x14ac:dyDescent="0.25">
      <c r="A624">
        <v>21.111000000000001</v>
      </c>
      <c r="B624">
        <v>400</v>
      </c>
      <c r="C624">
        <v>8</v>
      </c>
      <c r="D624">
        <v>0</v>
      </c>
      <c r="E624">
        <v>0</v>
      </c>
      <c r="F624">
        <v>0</v>
      </c>
      <c r="G624">
        <v>10</v>
      </c>
      <c r="H624">
        <v>39</v>
      </c>
      <c r="I624">
        <v>0</v>
      </c>
      <c r="J624">
        <v>0</v>
      </c>
      <c r="K624">
        <v>0</v>
      </c>
      <c r="M624" t="str">
        <f>IFERROR(CHAR(HEX2DEC(Table2[[#This Row],[D1]])),"…")</f>
        <v>…</v>
      </c>
      <c r="N624" t="str">
        <f>IFERROR(CHAR(HEX2DEC(Table1[[#This Row],[D2]])),"…")</f>
        <v>…</v>
      </c>
      <c r="O624" t="str">
        <f>IFERROR(CHAR(HEX2DEC(Table1[[#This Row],[D3]])),"…")</f>
        <v>…</v>
      </c>
      <c r="P624" t="str">
        <f>IFERROR(CHAR(HEX2DEC(Table1[[#This Row],[D4]])),"…")</f>
        <v>…</v>
      </c>
      <c r="Q624" t="str">
        <f>IFERROR(CHAR(HEX2DEC(Table1[[#This Row],[D5]])),"…")</f>
        <v>…</v>
      </c>
      <c r="R624" t="str">
        <f>IFERROR(CHAR(HEX2DEC(Table1[[#This Row],[D6]])),"…")</f>
        <v>…</v>
      </c>
      <c r="S624" t="str">
        <f>IFERROR(CHAR(HEX2DEC(Table1[[#This Row],[D7]])),"…")</f>
        <v>…</v>
      </c>
      <c r="T624" t="str">
        <f>IFERROR(CHAR(HEX2DEC(Table1[[#This Row],[D8]])),"…")</f>
        <v>…</v>
      </c>
    </row>
    <row r="625" spans="1:20" x14ac:dyDescent="0.25">
      <c r="A625">
        <v>21.164000000000001</v>
      </c>
      <c r="B625">
        <v>401</v>
      </c>
      <c r="C625">
        <v>8</v>
      </c>
      <c r="D625" t="s">
        <v>28</v>
      </c>
      <c r="E625" t="s">
        <v>23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M625" t="str">
        <f>IFERROR(CHAR(HEX2DEC(Table2[[#This Row],[D1]])),"…")</f>
        <v>š</v>
      </c>
      <c r="N625" t="str">
        <f>IFERROR(CHAR(HEX2DEC(Table1[[#This Row],[D2]])),"…")</f>
        <v>…</v>
      </c>
      <c r="O625" t="str">
        <f>IFERROR(CHAR(HEX2DEC(Table1[[#This Row],[D3]])),"…")</f>
        <v>…</v>
      </c>
      <c r="P625" t="str">
        <f>IFERROR(CHAR(HEX2DEC(Table1[[#This Row],[D4]])),"…")</f>
        <v>…</v>
      </c>
      <c r="Q625" t="str">
        <f>IFERROR(CHAR(HEX2DEC(Table1[[#This Row],[D5]])),"…")</f>
        <v>…</v>
      </c>
      <c r="R625" t="str">
        <f>IFERROR(CHAR(HEX2DEC(Table1[[#This Row],[D6]])),"…")</f>
        <v>…</v>
      </c>
      <c r="S625" t="str">
        <f>IFERROR(CHAR(HEX2DEC(Table1[[#This Row],[D7]])),"…")</f>
        <v>…</v>
      </c>
      <c r="T625" t="str">
        <f>IFERROR(CHAR(HEX2DEC(Table1[[#This Row],[D8]])),"…")</f>
        <v>…</v>
      </c>
    </row>
    <row r="626" spans="1:20" x14ac:dyDescent="0.25">
      <c r="A626">
        <v>21.216999999999999</v>
      </c>
      <c r="B626">
        <v>400</v>
      </c>
      <c r="C626">
        <v>8</v>
      </c>
      <c r="D626">
        <v>0</v>
      </c>
      <c r="E626">
        <v>0</v>
      </c>
      <c r="F626">
        <v>0</v>
      </c>
      <c r="G626">
        <v>10</v>
      </c>
      <c r="H626">
        <v>39</v>
      </c>
      <c r="I626">
        <v>0</v>
      </c>
      <c r="J626">
        <v>0</v>
      </c>
      <c r="K626">
        <v>0</v>
      </c>
      <c r="M626" t="str">
        <f>IFERROR(CHAR(HEX2DEC(Table2[[#This Row],[D1]])),"…")</f>
        <v>…</v>
      </c>
      <c r="N626" t="str">
        <f>IFERROR(CHAR(HEX2DEC(Table1[[#This Row],[D2]])),"…")</f>
        <v>…</v>
      </c>
      <c r="O626" t="str">
        <f>IFERROR(CHAR(HEX2DEC(Table1[[#This Row],[D3]])),"…")</f>
        <v>…</v>
      </c>
      <c r="P626" t="str">
        <f>IFERROR(CHAR(HEX2DEC(Table1[[#This Row],[D4]])),"…")</f>
        <v>…</v>
      </c>
      <c r="Q626" t="str">
        <f>IFERROR(CHAR(HEX2DEC(Table1[[#This Row],[D5]])),"…")</f>
        <v>…</v>
      </c>
      <c r="R626" t="str">
        <f>IFERROR(CHAR(HEX2DEC(Table1[[#This Row],[D6]])),"…")</f>
        <v>…</v>
      </c>
      <c r="S626" t="str">
        <f>IFERROR(CHAR(HEX2DEC(Table1[[#This Row],[D7]])),"…")</f>
        <v>…</v>
      </c>
      <c r="T626" t="str">
        <f>IFERROR(CHAR(HEX2DEC(Table1[[#This Row],[D8]])),"…")</f>
        <v>…</v>
      </c>
    </row>
    <row r="627" spans="1:20" x14ac:dyDescent="0.25">
      <c r="A627">
        <v>21.271000000000001</v>
      </c>
      <c r="B627">
        <v>401</v>
      </c>
      <c r="C627">
        <v>8</v>
      </c>
      <c r="D627" t="s">
        <v>28</v>
      </c>
      <c r="E627" t="s">
        <v>23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M627" t="str">
        <f>IFERROR(CHAR(HEX2DEC(Table2[[#This Row],[D1]])),"…")</f>
        <v>š</v>
      </c>
      <c r="N627" t="str">
        <f>IFERROR(CHAR(HEX2DEC(Table1[[#This Row],[D2]])),"…")</f>
        <v>…</v>
      </c>
      <c r="O627" t="str">
        <f>IFERROR(CHAR(HEX2DEC(Table1[[#This Row],[D3]])),"…")</f>
        <v>…</v>
      </c>
      <c r="P627" t="str">
        <f>IFERROR(CHAR(HEX2DEC(Table1[[#This Row],[D4]])),"…")</f>
        <v>…</v>
      </c>
      <c r="Q627" t="str">
        <f>IFERROR(CHAR(HEX2DEC(Table1[[#This Row],[D5]])),"…")</f>
        <v>…</v>
      </c>
      <c r="R627" t="str">
        <f>IFERROR(CHAR(HEX2DEC(Table1[[#This Row],[D6]])),"…")</f>
        <v>…</v>
      </c>
      <c r="S627" t="str">
        <f>IFERROR(CHAR(HEX2DEC(Table1[[#This Row],[D7]])),"…")</f>
        <v>…</v>
      </c>
      <c r="T627" t="str">
        <f>IFERROR(CHAR(HEX2DEC(Table1[[#This Row],[D8]])),"…")</f>
        <v>…</v>
      </c>
    </row>
    <row r="628" spans="1:20" x14ac:dyDescent="0.25">
      <c r="A628">
        <v>21.324000000000002</v>
      </c>
      <c r="B628">
        <v>400</v>
      </c>
      <c r="C628">
        <v>8</v>
      </c>
      <c r="D628">
        <v>0</v>
      </c>
      <c r="E628">
        <v>0</v>
      </c>
      <c r="F628">
        <v>0</v>
      </c>
      <c r="G628">
        <v>10</v>
      </c>
      <c r="H628">
        <v>39</v>
      </c>
      <c r="I628">
        <v>0</v>
      </c>
      <c r="J628">
        <v>0</v>
      </c>
      <c r="K628">
        <v>0</v>
      </c>
      <c r="M628" t="str">
        <f>IFERROR(CHAR(HEX2DEC(Table2[[#This Row],[D1]])),"…")</f>
        <v>…</v>
      </c>
      <c r="N628" t="str">
        <f>IFERROR(CHAR(HEX2DEC(Table1[[#This Row],[D2]])),"…")</f>
        <v>…</v>
      </c>
      <c r="O628" t="str">
        <f>IFERROR(CHAR(HEX2DEC(Table1[[#This Row],[D3]])),"…")</f>
        <v>…</v>
      </c>
      <c r="P628" t="str">
        <f>IFERROR(CHAR(HEX2DEC(Table1[[#This Row],[D4]])),"…")</f>
        <v>…</v>
      </c>
      <c r="Q628" t="str">
        <f>IFERROR(CHAR(HEX2DEC(Table1[[#This Row],[D5]])),"…")</f>
        <v>…</v>
      </c>
      <c r="R628" t="str">
        <f>IFERROR(CHAR(HEX2DEC(Table1[[#This Row],[D6]])),"…")</f>
        <v>…</v>
      </c>
      <c r="S628" t="str">
        <f>IFERROR(CHAR(HEX2DEC(Table1[[#This Row],[D7]])),"…")</f>
        <v>…</v>
      </c>
      <c r="T628" t="str">
        <f>IFERROR(CHAR(HEX2DEC(Table1[[#This Row],[D8]])),"…")</f>
        <v>…</v>
      </c>
    </row>
    <row r="629" spans="1:20" x14ac:dyDescent="0.25">
      <c r="A629">
        <v>21.376000000000001</v>
      </c>
      <c r="B629">
        <v>401</v>
      </c>
      <c r="C629">
        <v>8</v>
      </c>
      <c r="D629" t="s">
        <v>28</v>
      </c>
      <c r="E629" t="s">
        <v>23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M629" t="str">
        <f>IFERROR(CHAR(HEX2DEC(Table2[[#This Row],[D1]])),"…")</f>
        <v>š</v>
      </c>
      <c r="N629" t="str">
        <f>IFERROR(CHAR(HEX2DEC(Table1[[#This Row],[D2]])),"…")</f>
        <v>…</v>
      </c>
      <c r="O629" t="str">
        <f>IFERROR(CHAR(HEX2DEC(Table1[[#This Row],[D3]])),"…")</f>
        <v>…</v>
      </c>
      <c r="P629" t="str">
        <f>IFERROR(CHAR(HEX2DEC(Table1[[#This Row],[D4]])),"…")</f>
        <v>…</v>
      </c>
      <c r="Q629" t="str">
        <f>IFERROR(CHAR(HEX2DEC(Table1[[#This Row],[D5]])),"…")</f>
        <v>…</v>
      </c>
      <c r="R629" t="str">
        <f>IFERROR(CHAR(HEX2DEC(Table1[[#This Row],[D6]])),"…")</f>
        <v>…</v>
      </c>
      <c r="S629" t="str">
        <f>IFERROR(CHAR(HEX2DEC(Table1[[#This Row],[D7]])),"…")</f>
        <v>…</v>
      </c>
      <c r="T629" t="str">
        <f>IFERROR(CHAR(HEX2DEC(Table1[[#This Row],[D8]])),"…")</f>
        <v>…</v>
      </c>
    </row>
    <row r="630" spans="1:20" x14ac:dyDescent="0.25">
      <c r="A630">
        <v>21.428999999999998</v>
      </c>
      <c r="B630">
        <v>400</v>
      </c>
      <c r="C630">
        <v>8</v>
      </c>
      <c r="D630">
        <v>0</v>
      </c>
      <c r="E630">
        <v>0</v>
      </c>
      <c r="F630">
        <v>0</v>
      </c>
      <c r="G630">
        <v>10</v>
      </c>
      <c r="H630">
        <v>39</v>
      </c>
      <c r="I630">
        <v>0</v>
      </c>
      <c r="J630">
        <v>0</v>
      </c>
      <c r="K630">
        <v>0</v>
      </c>
      <c r="M630" t="str">
        <f>IFERROR(CHAR(HEX2DEC(Table2[[#This Row],[D1]])),"…")</f>
        <v>…</v>
      </c>
      <c r="N630" t="str">
        <f>IFERROR(CHAR(HEX2DEC(Table1[[#This Row],[D2]])),"…")</f>
        <v>…</v>
      </c>
      <c r="O630" t="str">
        <f>IFERROR(CHAR(HEX2DEC(Table1[[#This Row],[D3]])),"…")</f>
        <v>…</v>
      </c>
      <c r="P630" t="str">
        <f>IFERROR(CHAR(HEX2DEC(Table1[[#This Row],[D4]])),"…")</f>
        <v>…</v>
      </c>
      <c r="Q630" t="str">
        <f>IFERROR(CHAR(HEX2DEC(Table1[[#This Row],[D5]])),"…")</f>
        <v>…</v>
      </c>
      <c r="R630" t="str">
        <f>IFERROR(CHAR(HEX2DEC(Table1[[#This Row],[D6]])),"…")</f>
        <v>…</v>
      </c>
      <c r="S630" t="str">
        <f>IFERROR(CHAR(HEX2DEC(Table1[[#This Row],[D7]])),"…")</f>
        <v>…</v>
      </c>
      <c r="T630" t="str">
        <f>IFERROR(CHAR(HEX2DEC(Table1[[#This Row],[D8]])),"…")</f>
        <v>…</v>
      </c>
    </row>
    <row r="631" spans="1:20" x14ac:dyDescent="0.25">
      <c r="A631">
        <v>21.483000000000001</v>
      </c>
      <c r="B631">
        <v>401</v>
      </c>
      <c r="C631">
        <v>8</v>
      </c>
      <c r="D631" t="s">
        <v>28</v>
      </c>
      <c r="E631" t="s">
        <v>23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M631" t="str">
        <f>IFERROR(CHAR(HEX2DEC(Table2[[#This Row],[D1]])),"…")</f>
        <v>š</v>
      </c>
      <c r="N631" t="str">
        <f>IFERROR(CHAR(HEX2DEC(Table1[[#This Row],[D2]])),"…")</f>
        <v>…</v>
      </c>
      <c r="O631" t="str">
        <f>IFERROR(CHAR(HEX2DEC(Table1[[#This Row],[D3]])),"…")</f>
        <v>…</v>
      </c>
      <c r="P631" t="str">
        <f>IFERROR(CHAR(HEX2DEC(Table1[[#This Row],[D4]])),"…")</f>
        <v>…</v>
      </c>
      <c r="Q631" t="str">
        <f>IFERROR(CHAR(HEX2DEC(Table1[[#This Row],[D5]])),"…")</f>
        <v>…</v>
      </c>
      <c r="R631" t="str">
        <f>IFERROR(CHAR(HEX2DEC(Table1[[#This Row],[D6]])),"…")</f>
        <v>…</v>
      </c>
      <c r="S631" t="str">
        <f>IFERROR(CHAR(HEX2DEC(Table1[[#This Row],[D7]])),"…")</f>
        <v>…</v>
      </c>
      <c r="T631" t="str">
        <f>IFERROR(CHAR(HEX2DEC(Table1[[#This Row],[D8]])),"…")</f>
        <v>…</v>
      </c>
    </row>
    <row r="632" spans="1:20" x14ac:dyDescent="0.25">
      <c r="A632">
        <v>21.536000000000001</v>
      </c>
      <c r="B632">
        <v>400</v>
      </c>
      <c r="C632">
        <v>8</v>
      </c>
      <c r="D632">
        <v>0</v>
      </c>
      <c r="E632">
        <v>0</v>
      </c>
      <c r="F632">
        <v>0</v>
      </c>
      <c r="G632">
        <v>10</v>
      </c>
      <c r="H632">
        <v>39</v>
      </c>
      <c r="I632">
        <v>0</v>
      </c>
      <c r="J632">
        <v>0</v>
      </c>
      <c r="K632">
        <v>0</v>
      </c>
      <c r="M632" t="str">
        <f>IFERROR(CHAR(HEX2DEC(Table2[[#This Row],[D1]])),"…")</f>
        <v>…</v>
      </c>
      <c r="N632" t="str">
        <f>IFERROR(CHAR(HEX2DEC(Table1[[#This Row],[D2]])),"…")</f>
        <v>…</v>
      </c>
      <c r="O632" t="str">
        <f>IFERROR(CHAR(HEX2DEC(Table1[[#This Row],[D3]])),"…")</f>
        <v>…</v>
      </c>
      <c r="P632" t="str">
        <f>IFERROR(CHAR(HEX2DEC(Table1[[#This Row],[D4]])),"…")</f>
        <v>…</v>
      </c>
      <c r="Q632" t="str">
        <f>IFERROR(CHAR(HEX2DEC(Table1[[#This Row],[D5]])),"…")</f>
        <v>…</v>
      </c>
      <c r="R632" t="str">
        <f>IFERROR(CHAR(HEX2DEC(Table1[[#This Row],[D6]])),"…")</f>
        <v>…</v>
      </c>
      <c r="S632" t="str">
        <f>IFERROR(CHAR(HEX2DEC(Table1[[#This Row],[D7]])),"…")</f>
        <v>…</v>
      </c>
      <c r="T632" t="str">
        <f>IFERROR(CHAR(HEX2DEC(Table1[[#This Row],[D8]])),"…")</f>
        <v>…</v>
      </c>
    </row>
    <row r="633" spans="1:20" x14ac:dyDescent="0.25">
      <c r="A633">
        <v>21.588999999999999</v>
      </c>
      <c r="B633">
        <v>401</v>
      </c>
      <c r="C633">
        <v>8</v>
      </c>
      <c r="D633" t="s">
        <v>28</v>
      </c>
      <c r="E633" t="s">
        <v>23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M633" t="str">
        <f>IFERROR(CHAR(HEX2DEC(Table2[[#This Row],[D1]])),"…")</f>
        <v>š</v>
      </c>
      <c r="N633" t="str">
        <f>IFERROR(CHAR(HEX2DEC(Table1[[#This Row],[D2]])),"…")</f>
        <v>…</v>
      </c>
      <c r="O633" t="str">
        <f>IFERROR(CHAR(HEX2DEC(Table1[[#This Row],[D3]])),"…")</f>
        <v>…</v>
      </c>
      <c r="P633" t="str">
        <f>IFERROR(CHAR(HEX2DEC(Table1[[#This Row],[D4]])),"…")</f>
        <v>…</v>
      </c>
      <c r="Q633" t="str">
        <f>IFERROR(CHAR(HEX2DEC(Table1[[#This Row],[D5]])),"…")</f>
        <v>…</v>
      </c>
      <c r="R633" t="str">
        <f>IFERROR(CHAR(HEX2DEC(Table1[[#This Row],[D6]])),"…")</f>
        <v>…</v>
      </c>
      <c r="S633" t="str">
        <f>IFERROR(CHAR(HEX2DEC(Table1[[#This Row],[D7]])),"…")</f>
        <v>…</v>
      </c>
      <c r="T633" t="str">
        <f>IFERROR(CHAR(HEX2DEC(Table1[[#This Row],[D8]])),"…")</f>
        <v>…</v>
      </c>
    </row>
    <row r="634" spans="1:20" x14ac:dyDescent="0.25">
      <c r="A634">
        <v>21.641999999999999</v>
      </c>
      <c r="B634">
        <v>400</v>
      </c>
      <c r="C634">
        <v>8</v>
      </c>
      <c r="D634">
        <v>0</v>
      </c>
      <c r="E634">
        <v>0</v>
      </c>
      <c r="F634">
        <v>0</v>
      </c>
      <c r="G634">
        <v>10</v>
      </c>
      <c r="H634">
        <v>39</v>
      </c>
      <c r="I634">
        <v>0</v>
      </c>
      <c r="J634">
        <v>0</v>
      </c>
      <c r="K634">
        <v>0</v>
      </c>
      <c r="M634" t="str">
        <f>IFERROR(CHAR(HEX2DEC(Table2[[#This Row],[D1]])),"…")</f>
        <v>…</v>
      </c>
      <c r="N634" t="str">
        <f>IFERROR(CHAR(HEX2DEC(Table1[[#This Row],[D2]])),"…")</f>
        <v>…</v>
      </c>
      <c r="O634" t="str">
        <f>IFERROR(CHAR(HEX2DEC(Table1[[#This Row],[D3]])),"…")</f>
        <v>…</v>
      </c>
      <c r="P634" t="str">
        <f>IFERROR(CHAR(HEX2DEC(Table1[[#This Row],[D4]])),"…")</f>
        <v>…</v>
      </c>
      <c r="Q634" t="str">
        <f>IFERROR(CHAR(HEX2DEC(Table1[[#This Row],[D5]])),"…")</f>
        <v>…</v>
      </c>
      <c r="R634" t="str">
        <f>IFERROR(CHAR(HEX2DEC(Table1[[#This Row],[D6]])),"…")</f>
        <v>…</v>
      </c>
      <c r="S634" t="str">
        <f>IFERROR(CHAR(HEX2DEC(Table1[[#This Row],[D7]])),"…")</f>
        <v>…</v>
      </c>
      <c r="T634" t="str">
        <f>IFERROR(CHAR(HEX2DEC(Table1[[#This Row],[D8]])),"…")</f>
        <v>…</v>
      </c>
    </row>
    <row r="635" spans="1:20" x14ac:dyDescent="0.25">
      <c r="A635">
        <v>21.693999999999999</v>
      </c>
      <c r="B635">
        <v>401</v>
      </c>
      <c r="C635">
        <v>8</v>
      </c>
      <c r="D635" t="s">
        <v>28</v>
      </c>
      <c r="E635" t="s">
        <v>23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M635" t="str">
        <f>IFERROR(CHAR(HEX2DEC(Table2[[#This Row],[D1]])),"…")</f>
        <v>š</v>
      </c>
      <c r="N635" t="str">
        <f>IFERROR(CHAR(HEX2DEC(Table1[[#This Row],[D2]])),"…")</f>
        <v>…</v>
      </c>
      <c r="O635" t="str">
        <f>IFERROR(CHAR(HEX2DEC(Table1[[#This Row],[D3]])),"…")</f>
        <v>…</v>
      </c>
      <c r="P635" t="str">
        <f>IFERROR(CHAR(HEX2DEC(Table1[[#This Row],[D4]])),"…")</f>
        <v>…</v>
      </c>
      <c r="Q635" t="str">
        <f>IFERROR(CHAR(HEX2DEC(Table1[[#This Row],[D5]])),"…")</f>
        <v>…</v>
      </c>
      <c r="R635" t="str">
        <f>IFERROR(CHAR(HEX2DEC(Table1[[#This Row],[D6]])),"…")</f>
        <v>…</v>
      </c>
      <c r="S635" t="str">
        <f>IFERROR(CHAR(HEX2DEC(Table1[[#This Row],[D7]])),"…")</f>
        <v>…</v>
      </c>
      <c r="T635" t="str">
        <f>IFERROR(CHAR(HEX2DEC(Table1[[#This Row],[D8]])),"…")</f>
        <v>…</v>
      </c>
    </row>
    <row r="636" spans="1:20" x14ac:dyDescent="0.25">
      <c r="A636">
        <v>21.748000000000001</v>
      </c>
      <c r="B636">
        <v>400</v>
      </c>
      <c r="C636">
        <v>8</v>
      </c>
      <c r="D636">
        <v>0</v>
      </c>
      <c r="E636">
        <v>0</v>
      </c>
      <c r="F636">
        <v>0</v>
      </c>
      <c r="G636">
        <v>10</v>
      </c>
      <c r="H636">
        <v>39</v>
      </c>
      <c r="I636">
        <v>0</v>
      </c>
      <c r="J636">
        <v>0</v>
      </c>
      <c r="K636">
        <v>0</v>
      </c>
      <c r="M636" t="str">
        <f>IFERROR(CHAR(HEX2DEC(Table2[[#This Row],[D1]])),"…")</f>
        <v>…</v>
      </c>
      <c r="N636" t="str">
        <f>IFERROR(CHAR(HEX2DEC(Table1[[#This Row],[D2]])),"…")</f>
        <v>…</v>
      </c>
      <c r="O636" t="str">
        <f>IFERROR(CHAR(HEX2DEC(Table1[[#This Row],[D3]])),"…")</f>
        <v>…</v>
      </c>
      <c r="P636" t="str">
        <f>IFERROR(CHAR(HEX2DEC(Table1[[#This Row],[D4]])),"…")</f>
        <v>…</v>
      </c>
      <c r="Q636" t="str">
        <f>IFERROR(CHAR(HEX2DEC(Table1[[#This Row],[D5]])),"…")</f>
        <v>…</v>
      </c>
      <c r="R636" t="str">
        <f>IFERROR(CHAR(HEX2DEC(Table1[[#This Row],[D6]])),"…")</f>
        <v>…</v>
      </c>
      <c r="S636" t="str">
        <f>IFERROR(CHAR(HEX2DEC(Table1[[#This Row],[D7]])),"…")</f>
        <v>…</v>
      </c>
      <c r="T636" t="str">
        <f>IFERROR(CHAR(HEX2DEC(Table1[[#This Row],[D8]])),"…")</f>
        <v>…</v>
      </c>
    </row>
    <row r="637" spans="1:20" x14ac:dyDescent="0.25">
      <c r="A637">
        <v>21.800999999999998</v>
      </c>
      <c r="B637">
        <v>401</v>
      </c>
      <c r="C637">
        <v>8</v>
      </c>
      <c r="D637" t="s">
        <v>28</v>
      </c>
      <c r="E637" t="s">
        <v>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M637" t="str">
        <f>IFERROR(CHAR(HEX2DEC(Table2[[#This Row],[D1]])),"…")</f>
        <v>š</v>
      </c>
      <c r="N637" t="str">
        <f>IFERROR(CHAR(HEX2DEC(Table1[[#This Row],[D2]])),"…")</f>
        <v>…</v>
      </c>
      <c r="O637" t="str">
        <f>IFERROR(CHAR(HEX2DEC(Table1[[#This Row],[D3]])),"…")</f>
        <v>…</v>
      </c>
      <c r="P637" t="str">
        <f>IFERROR(CHAR(HEX2DEC(Table1[[#This Row],[D4]])),"…")</f>
        <v>…</v>
      </c>
      <c r="Q637" t="str">
        <f>IFERROR(CHAR(HEX2DEC(Table1[[#This Row],[D5]])),"…")</f>
        <v>…</v>
      </c>
      <c r="R637" t="str">
        <f>IFERROR(CHAR(HEX2DEC(Table1[[#This Row],[D6]])),"…")</f>
        <v>…</v>
      </c>
      <c r="S637" t="str">
        <f>IFERROR(CHAR(HEX2DEC(Table1[[#This Row],[D7]])),"…")</f>
        <v>…</v>
      </c>
      <c r="T637" t="str">
        <f>IFERROR(CHAR(HEX2DEC(Table1[[#This Row],[D8]])),"…")</f>
        <v>…</v>
      </c>
    </row>
    <row r="638" spans="1:20" x14ac:dyDescent="0.25">
      <c r="A638">
        <v>21.853999999999999</v>
      </c>
      <c r="B638">
        <v>400</v>
      </c>
      <c r="C638">
        <v>8</v>
      </c>
      <c r="D638">
        <v>0</v>
      </c>
      <c r="E638">
        <v>0</v>
      </c>
      <c r="F638">
        <v>0</v>
      </c>
      <c r="G638">
        <v>10</v>
      </c>
      <c r="H638">
        <v>39</v>
      </c>
      <c r="I638">
        <v>0</v>
      </c>
      <c r="J638">
        <v>0</v>
      </c>
      <c r="K638">
        <v>0</v>
      </c>
      <c r="M638" t="str">
        <f>IFERROR(CHAR(HEX2DEC(Table2[[#This Row],[D1]])),"…")</f>
        <v>…</v>
      </c>
      <c r="N638" t="str">
        <f>IFERROR(CHAR(HEX2DEC(Table1[[#This Row],[D2]])),"…")</f>
        <v>…</v>
      </c>
      <c r="O638" t="str">
        <f>IFERROR(CHAR(HEX2DEC(Table1[[#This Row],[D3]])),"…")</f>
        <v>…</v>
      </c>
      <c r="P638" t="str">
        <f>IFERROR(CHAR(HEX2DEC(Table1[[#This Row],[D4]])),"…")</f>
        <v>…</v>
      </c>
      <c r="Q638" t="str">
        <f>IFERROR(CHAR(HEX2DEC(Table1[[#This Row],[D5]])),"…")</f>
        <v>…</v>
      </c>
      <c r="R638" t="str">
        <f>IFERROR(CHAR(HEX2DEC(Table1[[#This Row],[D6]])),"…")</f>
        <v>…</v>
      </c>
      <c r="S638" t="str">
        <f>IFERROR(CHAR(HEX2DEC(Table1[[#This Row],[D7]])),"…")</f>
        <v>…</v>
      </c>
      <c r="T638" t="str">
        <f>IFERROR(CHAR(HEX2DEC(Table1[[#This Row],[D8]])),"…")</f>
        <v>…</v>
      </c>
    </row>
    <row r="639" spans="1:20" x14ac:dyDescent="0.25">
      <c r="A639">
        <v>21.907</v>
      </c>
      <c r="B639">
        <v>401</v>
      </c>
      <c r="C639">
        <v>8</v>
      </c>
      <c r="D639" t="s">
        <v>28</v>
      </c>
      <c r="E639" t="s">
        <v>23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M639" t="str">
        <f>IFERROR(CHAR(HEX2DEC(Table2[[#This Row],[D1]])),"…")</f>
        <v>š</v>
      </c>
      <c r="N639" t="str">
        <f>IFERROR(CHAR(HEX2DEC(Table1[[#This Row],[D2]])),"…")</f>
        <v>…</v>
      </c>
      <c r="O639" t="str">
        <f>IFERROR(CHAR(HEX2DEC(Table1[[#This Row],[D3]])),"…")</f>
        <v>…</v>
      </c>
      <c r="P639" t="str">
        <f>IFERROR(CHAR(HEX2DEC(Table1[[#This Row],[D4]])),"…")</f>
        <v>…</v>
      </c>
      <c r="Q639" t="str">
        <f>IFERROR(CHAR(HEX2DEC(Table1[[#This Row],[D5]])),"…")</f>
        <v>…</v>
      </c>
      <c r="R639" t="str">
        <f>IFERROR(CHAR(HEX2DEC(Table1[[#This Row],[D6]])),"…")</f>
        <v>…</v>
      </c>
      <c r="S639" t="str">
        <f>IFERROR(CHAR(HEX2DEC(Table1[[#This Row],[D7]])),"…")</f>
        <v>…</v>
      </c>
      <c r="T639" t="str">
        <f>IFERROR(CHAR(HEX2DEC(Table1[[#This Row],[D8]])),"…")</f>
        <v>…</v>
      </c>
    </row>
    <row r="640" spans="1:20" x14ac:dyDescent="0.25">
      <c r="A640">
        <v>21.960999999999999</v>
      </c>
      <c r="B640">
        <v>400</v>
      </c>
      <c r="C640">
        <v>8</v>
      </c>
      <c r="D640">
        <v>0</v>
      </c>
      <c r="E640">
        <v>0</v>
      </c>
      <c r="F640">
        <v>0</v>
      </c>
      <c r="G640">
        <v>10</v>
      </c>
      <c r="H640">
        <v>39</v>
      </c>
      <c r="I640">
        <v>0</v>
      </c>
      <c r="J640">
        <v>0</v>
      </c>
      <c r="K640">
        <v>0</v>
      </c>
      <c r="M640" t="str">
        <f>IFERROR(CHAR(HEX2DEC(Table2[[#This Row],[D1]])),"…")</f>
        <v>…</v>
      </c>
      <c r="N640" t="str">
        <f>IFERROR(CHAR(HEX2DEC(Table1[[#This Row],[D2]])),"…")</f>
        <v>…</v>
      </c>
      <c r="O640" t="str">
        <f>IFERROR(CHAR(HEX2DEC(Table1[[#This Row],[D3]])),"…")</f>
        <v>…</v>
      </c>
      <c r="P640" t="str">
        <f>IFERROR(CHAR(HEX2DEC(Table1[[#This Row],[D4]])),"…")</f>
        <v>…</v>
      </c>
      <c r="Q640" t="str">
        <f>IFERROR(CHAR(HEX2DEC(Table1[[#This Row],[D5]])),"…")</f>
        <v>…</v>
      </c>
      <c r="R640" t="str">
        <f>IFERROR(CHAR(HEX2DEC(Table1[[#This Row],[D6]])),"…")</f>
        <v>…</v>
      </c>
      <c r="S640" t="str">
        <f>IFERROR(CHAR(HEX2DEC(Table1[[#This Row],[D7]])),"…")</f>
        <v>…</v>
      </c>
      <c r="T640" t="str">
        <f>IFERROR(CHAR(HEX2DEC(Table1[[#This Row],[D8]])),"…")</f>
        <v>…</v>
      </c>
    </row>
    <row r="641" spans="1:20" x14ac:dyDescent="0.25">
      <c r="A641">
        <v>22.013999999999999</v>
      </c>
      <c r="B641">
        <v>401</v>
      </c>
      <c r="C641">
        <v>8</v>
      </c>
      <c r="D641" t="s">
        <v>28</v>
      </c>
      <c r="E641" t="s">
        <v>23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M641" t="str">
        <f>IFERROR(CHAR(HEX2DEC(Table2[[#This Row],[D1]])),"…")</f>
        <v>š</v>
      </c>
      <c r="N641" t="str">
        <f>IFERROR(CHAR(HEX2DEC(Table1[[#This Row],[D2]])),"…")</f>
        <v>…</v>
      </c>
      <c r="O641" t="str">
        <f>IFERROR(CHAR(HEX2DEC(Table1[[#This Row],[D3]])),"…")</f>
        <v>…</v>
      </c>
      <c r="P641" t="str">
        <f>IFERROR(CHAR(HEX2DEC(Table1[[#This Row],[D4]])),"…")</f>
        <v>…</v>
      </c>
      <c r="Q641" t="str">
        <f>IFERROR(CHAR(HEX2DEC(Table1[[#This Row],[D5]])),"…")</f>
        <v>…</v>
      </c>
      <c r="R641" t="str">
        <f>IFERROR(CHAR(HEX2DEC(Table1[[#This Row],[D6]])),"…")</f>
        <v>…</v>
      </c>
      <c r="S641" t="str">
        <f>IFERROR(CHAR(HEX2DEC(Table1[[#This Row],[D7]])),"…")</f>
        <v>…</v>
      </c>
      <c r="T641" t="str">
        <f>IFERROR(CHAR(HEX2DEC(Table1[[#This Row],[D8]])),"…")</f>
        <v>…</v>
      </c>
    </row>
    <row r="642" spans="1:20" x14ac:dyDescent="0.25">
      <c r="A642">
        <v>22.067</v>
      </c>
      <c r="B642">
        <v>400</v>
      </c>
      <c r="C642">
        <v>8</v>
      </c>
      <c r="D642">
        <v>0</v>
      </c>
      <c r="E642">
        <v>0</v>
      </c>
      <c r="F642">
        <v>0</v>
      </c>
      <c r="G642">
        <v>10</v>
      </c>
      <c r="H642">
        <v>39</v>
      </c>
      <c r="I642">
        <v>0</v>
      </c>
      <c r="J642">
        <v>0</v>
      </c>
      <c r="K642">
        <v>0</v>
      </c>
      <c r="M642" t="str">
        <f>IFERROR(CHAR(HEX2DEC(Table2[[#This Row],[D1]])),"…")</f>
        <v>…</v>
      </c>
      <c r="N642" t="str">
        <f>IFERROR(CHAR(HEX2DEC(Table1[[#This Row],[D2]])),"…")</f>
        <v>…</v>
      </c>
      <c r="O642" t="str">
        <f>IFERROR(CHAR(HEX2DEC(Table1[[#This Row],[D3]])),"…")</f>
        <v>…</v>
      </c>
      <c r="P642" t="str">
        <f>IFERROR(CHAR(HEX2DEC(Table1[[#This Row],[D4]])),"…")</f>
        <v>…</v>
      </c>
      <c r="Q642" t="str">
        <f>IFERROR(CHAR(HEX2DEC(Table1[[#This Row],[D5]])),"…")</f>
        <v>…</v>
      </c>
      <c r="R642" t="str">
        <f>IFERROR(CHAR(HEX2DEC(Table1[[#This Row],[D6]])),"…")</f>
        <v>…</v>
      </c>
      <c r="S642" t="str">
        <f>IFERROR(CHAR(HEX2DEC(Table1[[#This Row],[D7]])),"…")</f>
        <v>…</v>
      </c>
      <c r="T642" t="str">
        <f>IFERROR(CHAR(HEX2DEC(Table1[[#This Row],[D8]])),"…")</f>
        <v>…</v>
      </c>
    </row>
    <row r="643" spans="1:20" x14ac:dyDescent="0.25">
      <c r="A643">
        <v>22.119</v>
      </c>
      <c r="B643">
        <v>401</v>
      </c>
      <c r="C643">
        <v>8</v>
      </c>
      <c r="D643" t="s">
        <v>28</v>
      </c>
      <c r="E643" t="s">
        <v>23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M643" t="str">
        <f>IFERROR(CHAR(HEX2DEC(Table2[[#This Row],[D1]])),"…")</f>
        <v>š</v>
      </c>
      <c r="N643" t="str">
        <f>IFERROR(CHAR(HEX2DEC(Table1[[#This Row],[D2]])),"…")</f>
        <v>…</v>
      </c>
      <c r="O643" t="str">
        <f>IFERROR(CHAR(HEX2DEC(Table1[[#This Row],[D3]])),"…")</f>
        <v>…</v>
      </c>
      <c r="P643" t="str">
        <f>IFERROR(CHAR(HEX2DEC(Table1[[#This Row],[D4]])),"…")</f>
        <v>…</v>
      </c>
      <c r="Q643" t="str">
        <f>IFERROR(CHAR(HEX2DEC(Table1[[#This Row],[D5]])),"…")</f>
        <v>…</v>
      </c>
      <c r="R643" t="str">
        <f>IFERROR(CHAR(HEX2DEC(Table1[[#This Row],[D6]])),"…")</f>
        <v>…</v>
      </c>
      <c r="S643" t="str">
        <f>IFERROR(CHAR(HEX2DEC(Table1[[#This Row],[D7]])),"…")</f>
        <v>…</v>
      </c>
      <c r="T643" t="str">
        <f>IFERROR(CHAR(HEX2DEC(Table1[[#This Row],[D8]])),"…")</f>
        <v>…</v>
      </c>
    </row>
    <row r="644" spans="1:20" x14ac:dyDescent="0.25">
      <c r="A644">
        <v>22.172999999999998</v>
      </c>
      <c r="B644">
        <v>400</v>
      </c>
      <c r="C644">
        <v>8</v>
      </c>
      <c r="D644">
        <v>0</v>
      </c>
      <c r="E644">
        <v>0</v>
      </c>
      <c r="F644">
        <v>0</v>
      </c>
      <c r="G644">
        <v>10</v>
      </c>
      <c r="H644">
        <v>39</v>
      </c>
      <c r="I644">
        <v>0</v>
      </c>
      <c r="J644">
        <v>0</v>
      </c>
      <c r="K644">
        <v>0</v>
      </c>
      <c r="M644" t="str">
        <f>IFERROR(CHAR(HEX2DEC(Table2[[#This Row],[D1]])),"…")</f>
        <v>…</v>
      </c>
      <c r="N644" t="str">
        <f>IFERROR(CHAR(HEX2DEC(Table1[[#This Row],[D2]])),"…")</f>
        <v>…</v>
      </c>
      <c r="O644" t="str">
        <f>IFERROR(CHAR(HEX2DEC(Table1[[#This Row],[D3]])),"…")</f>
        <v>…</v>
      </c>
      <c r="P644" t="str">
        <f>IFERROR(CHAR(HEX2DEC(Table1[[#This Row],[D4]])),"…")</f>
        <v>…</v>
      </c>
      <c r="Q644" t="str">
        <f>IFERROR(CHAR(HEX2DEC(Table1[[#This Row],[D5]])),"…")</f>
        <v>…</v>
      </c>
      <c r="R644" t="str">
        <f>IFERROR(CHAR(HEX2DEC(Table1[[#This Row],[D6]])),"…")</f>
        <v>…</v>
      </c>
      <c r="S644" t="str">
        <f>IFERROR(CHAR(HEX2DEC(Table1[[#This Row],[D7]])),"…")</f>
        <v>…</v>
      </c>
      <c r="T644" t="str">
        <f>IFERROR(CHAR(HEX2DEC(Table1[[#This Row],[D8]])),"…")</f>
        <v>…</v>
      </c>
    </row>
    <row r="645" spans="1:20" x14ac:dyDescent="0.25">
      <c r="A645">
        <v>22.225999999999999</v>
      </c>
      <c r="B645">
        <v>401</v>
      </c>
      <c r="C645">
        <v>8</v>
      </c>
      <c r="D645" t="s">
        <v>28</v>
      </c>
      <c r="E645" t="s">
        <v>23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M645" t="str">
        <f>IFERROR(CHAR(HEX2DEC(Table2[[#This Row],[D1]])),"…")</f>
        <v>š</v>
      </c>
      <c r="N645" t="str">
        <f>IFERROR(CHAR(HEX2DEC(Table1[[#This Row],[D2]])),"…")</f>
        <v>…</v>
      </c>
      <c r="O645" t="str">
        <f>IFERROR(CHAR(HEX2DEC(Table1[[#This Row],[D3]])),"…")</f>
        <v>…</v>
      </c>
      <c r="P645" t="str">
        <f>IFERROR(CHAR(HEX2DEC(Table1[[#This Row],[D4]])),"…")</f>
        <v>…</v>
      </c>
      <c r="Q645" t="str">
        <f>IFERROR(CHAR(HEX2DEC(Table1[[#This Row],[D5]])),"…")</f>
        <v>…</v>
      </c>
      <c r="R645" t="str">
        <f>IFERROR(CHAR(HEX2DEC(Table1[[#This Row],[D6]])),"…")</f>
        <v>…</v>
      </c>
      <c r="S645" t="str">
        <f>IFERROR(CHAR(HEX2DEC(Table1[[#This Row],[D7]])),"…")</f>
        <v>…</v>
      </c>
      <c r="T645" t="str">
        <f>IFERROR(CHAR(HEX2DEC(Table1[[#This Row],[D8]])),"…")</f>
        <v>…</v>
      </c>
    </row>
    <row r="646" spans="1:20" x14ac:dyDescent="0.25">
      <c r="A646">
        <v>22.279</v>
      </c>
      <c r="B646">
        <v>400</v>
      </c>
      <c r="C646">
        <v>8</v>
      </c>
      <c r="D646">
        <v>0</v>
      </c>
      <c r="E646">
        <v>0</v>
      </c>
      <c r="F646">
        <v>0</v>
      </c>
      <c r="G646">
        <v>10</v>
      </c>
      <c r="H646">
        <v>39</v>
      </c>
      <c r="I646">
        <v>0</v>
      </c>
      <c r="J646">
        <v>0</v>
      </c>
      <c r="K646">
        <v>0</v>
      </c>
      <c r="M646" t="str">
        <f>IFERROR(CHAR(HEX2DEC(Table2[[#This Row],[D1]])),"…")</f>
        <v>…</v>
      </c>
      <c r="N646" t="str">
        <f>IFERROR(CHAR(HEX2DEC(Table1[[#This Row],[D2]])),"…")</f>
        <v>…</v>
      </c>
      <c r="O646" t="str">
        <f>IFERROR(CHAR(HEX2DEC(Table1[[#This Row],[D3]])),"…")</f>
        <v>…</v>
      </c>
      <c r="P646" t="str">
        <f>IFERROR(CHAR(HEX2DEC(Table1[[#This Row],[D4]])),"…")</f>
        <v>…</v>
      </c>
      <c r="Q646" t="str">
        <f>IFERROR(CHAR(HEX2DEC(Table1[[#This Row],[D5]])),"…")</f>
        <v>…</v>
      </c>
      <c r="R646" t="str">
        <f>IFERROR(CHAR(HEX2DEC(Table1[[#This Row],[D6]])),"…")</f>
        <v>…</v>
      </c>
      <c r="S646" t="str">
        <f>IFERROR(CHAR(HEX2DEC(Table1[[#This Row],[D7]])),"…")</f>
        <v>…</v>
      </c>
      <c r="T646" t="str">
        <f>IFERROR(CHAR(HEX2DEC(Table1[[#This Row],[D8]])),"…")</f>
        <v>…</v>
      </c>
    </row>
    <row r="647" spans="1:20" x14ac:dyDescent="0.25">
      <c r="A647">
        <v>22.332000000000001</v>
      </c>
      <c r="B647">
        <v>401</v>
      </c>
      <c r="C647">
        <v>8</v>
      </c>
      <c r="D647" t="s">
        <v>28</v>
      </c>
      <c r="E647" t="s">
        <v>23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M647" t="str">
        <f>IFERROR(CHAR(HEX2DEC(Table2[[#This Row],[D1]])),"…")</f>
        <v>š</v>
      </c>
      <c r="N647" t="str">
        <f>IFERROR(CHAR(HEX2DEC(Table1[[#This Row],[D2]])),"…")</f>
        <v>…</v>
      </c>
      <c r="O647" t="str">
        <f>IFERROR(CHAR(HEX2DEC(Table1[[#This Row],[D3]])),"…")</f>
        <v>…</v>
      </c>
      <c r="P647" t="str">
        <f>IFERROR(CHAR(HEX2DEC(Table1[[#This Row],[D4]])),"…")</f>
        <v>…</v>
      </c>
      <c r="Q647" t="str">
        <f>IFERROR(CHAR(HEX2DEC(Table1[[#This Row],[D5]])),"…")</f>
        <v>…</v>
      </c>
      <c r="R647" t="str">
        <f>IFERROR(CHAR(HEX2DEC(Table1[[#This Row],[D6]])),"…")</f>
        <v>…</v>
      </c>
      <c r="S647" t="str">
        <f>IFERROR(CHAR(HEX2DEC(Table1[[#This Row],[D7]])),"…")</f>
        <v>…</v>
      </c>
      <c r="T647" t="str">
        <f>IFERROR(CHAR(HEX2DEC(Table1[[#This Row],[D8]])),"…")</f>
        <v>…</v>
      </c>
    </row>
    <row r="648" spans="1:20" x14ac:dyDescent="0.25">
      <c r="A648">
        <v>22.385999999999999</v>
      </c>
      <c r="B648">
        <v>400</v>
      </c>
      <c r="C648">
        <v>8</v>
      </c>
      <c r="D648">
        <v>0</v>
      </c>
      <c r="E648">
        <v>0</v>
      </c>
      <c r="F648">
        <v>0</v>
      </c>
      <c r="G648">
        <v>10</v>
      </c>
      <c r="H648">
        <v>39</v>
      </c>
      <c r="I648">
        <v>0</v>
      </c>
      <c r="J648">
        <v>0</v>
      </c>
      <c r="K648">
        <v>0</v>
      </c>
      <c r="M648" t="str">
        <f>IFERROR(CHAR(HEX2DEC(Table2[[#This Row],[D1]])),"…")</f>
        <v>…</v>
      </c>
      <c r="N648" t="str">
        <f>IFERROR(CHAR(HEX2DEC(Table1[[#This Row],[D2]])),"…")</f>
        <v>…</v>
      </c>
      <c r="O648" t="str">
        <f>IFERROR(CHAR(HEX2DEC(Table1[[#This Row],[D3]])),"…")</f>
        <v>…</v>
      </c>
      <c r="P648" t="str">
        <f>IFERROR(CHAR(HEX2DEC(Table1[[#This Row],[D4]])),"…")</f>
        <v>…</v>
      </c>
      <c r="Q648" t="str">
        <f>IFERROR(CHAR(HEX2DEC(Table1[[#This Row],[D5]])),"…")</f>
        <v>…</v>
      </c>
      <c r="R648" t="str">
        <f>IFERROR(CHAR(HEX2DEC(Table1[[#This Row],[D6]])),"…")</f>
        <v>…</v>
      </c>
      <c r="S648" t="str">
        <f>IFERROR(CHAR(HEX2DEC(Table1[[#This Row],[D7]])),"…")</f>
        <v>…</v>
      </c>
      <c r="T648" t="str">
        <f>IFERROR(CHAR(HEX2DEC(Table1[[#This Row],[D8]])),"…")</f>
        <v>…</v>
      </c>
    </row>
    <row r="649" spans="1:20" x14ac:dyDescent="0.25">
      <c r="A649">
        <v>22.437999999999999</v>
      </c>
      <c r="B649">
        <v>401</v>
      </c>
      <c r="C649">
        <v>8</v>
      </c>
      <c r="D649" t="s">
        <v>28</v>
      </c>
      <c r="E649" t="s">
        <v>23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M649" t="str">
        <f>IFERROR(CHAR(HEX2DEC(Table2[[#This Row],[D1]])),"…")</f>
        <v>š</v>
      </c>
      <c r="N649" t="str">
        <f>IFERROR(CHAR(HEX2DEC(Table1[[#This Row],[D2]])),"…")</f>
        <v>…</v>
      </c>
      <c r="O649" t="str">
        <f>IFERROR(CHAR(HEX2DEC(Table1[[#This Row],[D3]])),"…")</f>
        <v>…</v>
      </c>
      <c r="P649" t="str">
        <f>IFERROR(CHAR(HEX2DEC(Table1[[#This Row],[D4]])),"…")</f>
        <v>…</v>
      </c>
      <c r="Q649" t="str">
        <f>IFERROR(CHAR(HEX2DEC(Table1[[#This Row],[D5]])),"…")</f>
        <v>…</v>
      </c>
      <c r="R649" t="str">
        <f>IFERROR(CHAR(HEX2DEC(Table1[[#This Row],[D6]])),"…")</f>
        <v>…</v>
      </c>
      <c r="S649" t="str">
        <f>IFERROR(CHAR(HEX2DEC(Table1[[#This Row],[D7]])),"…")</f>
        <v>…</v>
      </c>
      <c r="T649" t="str">
        <f>IFERROR(CHAR(HEX2DEC(Table1[[#This Row],[D8]])),"…")</f>
        <v>…</v>
      </c>
    </row>
    <row r="650" spans="1:20" x14ac:dyDescent="0.25">
      <c r="A650">
        <v>22.491</v>
      </c>
      <c r="B650">
        <v>400</v>
      </c>
      <c r="C650">
        <v>8</v>
      </c>
      <c r="D650">
        <v>0</v>
      </c>
      <c r="E650">
        <v>0</v>
      </c>
      <c r="F650">
        <v>0</v>
      </c>
      <c r="G650">
        <v>10</v>
      </c>
      <c r="H650">
        <v>39</v>
      </c>
      <c r="I650">
        <v>0</v>
      </c>
      <c r="J650">
        <v>0</v>
      </c>
      <c r="K650">
        <v>0</v>
      </c>
      <c r="M650" t="str">
        <f>IFERROR(CHAR(HEX2DEC(Table2[[#This Row],[D1]])),"…")</f>
        <v>…</v>
      </c>
      <c r="N650" t="str">
        <f>IFERROR(CHAR(HEX2DEC(Table1[[#This Row],[D2]])),"…")</f>
        <v>…</v>
      </c>
      <c r="O650" t="str">
        <f>IFERROR(CHAR(HEX2DEC(Table1[[#This Row],[D3]])),"…")</f>
        <v>…</v>
      </c>
      <c r="P650" t="str">
        <f>IFERROR(CHAR(HEX2DEC(Table1[[#This Row],[D4]])),"…")</f>
        <v>…</v>
      </c>
      <c r="Q650" t="str">
        <f>IFERROR(CHAR(HEX2DEC(Table1[[#This Row],[D5]])),"…")</f>
        <v>…</v>
      </c>
      <c r="R650" t="str">
        <f>IFERROR(CHAR(HEX2DEC(Table1[[#This Row],[D6]])),"…")</f>
        <v>…</v>
      </c>
      <c r="S650" t="str">
        <f>IFERROR(CHAR(HEX2DEC(Table1[[#This Row],[D7]])),"…")</f>
        <v>…</v>
      </c>
      <c r="T650" t="str">
        <f>IFERROR(CHAR(HEX2DEC(Table1[[#This Row],[D8]])),"…")</f>
        <v>…</v>
      </c>
    </row>
    <row r="651" spans="1:20" x14ac:dyDescent="0.25">
      <c r="A651">
        <v>22.544</v>
      </c>
      <c r="B651">
        <v>401</v>
      </c>
      <c r="C651">
        <v>8</v>
      </c>
      <c r="D651" t="s">
        <v>28</v>
      </c>
      <c r="E651" t="s">
        <v>23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M651" t="str">
        <f>IFERROR(CHAR(HEX2DEC(Table2[[#This Row],[D1]])),"…")</f>
        <v>š</v>
      </c>
      <c r="N651" t="str">
        <f>IFERROR(CHAR(HEX2DEC(Table1[[#This Row],[D2]])),"…")</f>
        <v>…</v>
      </c>
      <c r="O651" t="str">
        <f>IFERROR(CHAR(HEX2DEC(Table1[[#This Row],[D3]])),"…")</f>
        <v>…</v>
      </c>
      <c r="P651" t="str">
        <f>IFERROR(CHAR(HEX2DEC(Table1[[#This Row],[D4]])),"…")</f>
        <v>…</v>
      </c>
      <c r="Q651" t="str">
        <f>IFERROR(CHAR(HEX2DEC(Table1[[#This Row],[D5]])),"…")</f>
        <v>…</v>
      </c>
      <c r="R651" t="str">
        <f>IFERROR(CHAR(HEX2DEC(Table1[[#This Row],[D6]])),"…")</f>
        <v>…</v>
      </c>
      <c r="S651" t="str">
        <f>IFERROR(CHAR(HEX2DEC(Table1[[#This Row],[D7]])),"…")</f>
        <v>…</v>
      </c>
      <c r="T651" t="str">
        <f>IFERROR(CHAR(HEX2DEC(Table1[[#This Row],[D8]])),"…")</f>
        <v>…</v>
      </c>
    </row>
    <row r="652" spans="1:20" x14ac:dyDescent="0.25">
      <c r="A652">
        <v>22.597999999999999</v>
      </c>
      <c r="B652">
        <v>400</v>
      </c>
      <c r="C652">
        <v>8</v>
      </c>
      <c r="D652">
        <v>0</v>
      </c>
      <c r="E652">
        <v>0</v>
      </c>
      <c r="F652">
        <v>0</v>
      </c>
      <c r="G652">
        <v>10</v>
      </c>
      <c r="H652">
        <v>39</v>
      </c>
      <c r="I652">
        <v>0</v>
      </c>
      <c r="J652">
        <v>0</v>
      </c>
      <c r="K652">
        <v>0</v>
      </c>
      <c r="M652" t="str">
        <f>IFERROR(CHAR(HEX2DEC(Table2[[#This Row],[D1]])),"…")</f>
        <v>…</v>
      </c>
      <c r="N652" t="str">
        <f>IFERROR(CHAR(HEX2DEC(Table1[[#This Row],[D2]])),"…")</f>
        <v>…</v>
      </c>
      <c r="O652" t="str">
        <f>IFERROR(CHAR(HEX2DEC(Table1[[#This Row],[D3]])),"…")</f>
        <v>…</v>
      </c>
      <c r="P652" t="str">
        <f>IFERROR(CHAR(HEX2DEC(Table1[[#This Row],[D4]])),"…")</f>
        <v>…</v>
      </c>
      <c r="Q652" t="str">
        <f>IFERROR(CHAR(HEX2DEC(Table1[[#This Row],[D5]])),"…")</f>
        <v>…</v>
      </c>
      <c r="R652" t="str">
        <f>IFERROR(CHAR(HEX2DEC(Table1[[#This Row],[D6]])),"…")</f>
        <v>…</v>
      </c>
      <c r="S652" t="str">
        <f>IFERROR(CHAR(HEX2DEC(Table1[[#This Row],[D7]])),"…")</f>
        <v>…</v>
      </c>
      <c r="T652" t="str">
        <f>IFERROR(CHAR(HEX2DEC(Table1[[#This Row],[D8]])),"…")</f>
        <v>…</v>
      </c>
    </row>
    <row r="653" spans="1:20" x14ac:dyDescent="0.25">
      <c r="A653">
        <v>22.651</v>
      </c>
      <c r="B653">
        <v>401</v>
      </c>
      <c r="C653">
        <v>8</v>
      </c>
      <c r="D653" t="s">
        <v>28</v>
      </c>
      <c r="E653" t="s">
        <v>23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M653" t="str">
        <f>IFERROR(CHAR(HEX2DEC(Table2[[#This Row],[D1]])),"…")</f>
        <v>š</v>
      </c>
      <c r="N653" t="str">
        <f>IFERROR(CHAR(HEX2DEC(Table1[[#This Row],[D2]])),"…")</f>
        <v>…</v>
      </c>
      <c r="O653" t="str">
        <f>IFERROR(CHAR(HEX2DEC(Table1[[#This Row],[D3]])),"…")</f>
        <v>…</v>
      </c>
      <c r="P653" t="str">
        <f>IFERROR(CHAR(HEX2DEC(Table1[[#This Row],[D4]])),"…")</f>
        <v>…</v>
      </c>
      <c r="Q653" t="str">
        <f>IFERROR(CHAR(HEX2DEC(Table1[[#This Row],[D5]])),"…")</f>
        <v>…</v>
      </c>
      <c r="R653" t="str">
        <f>IFERROR(CHAR(HEX2DEC(Table1[[#This Row],[D6]])),"…")</f>
        <v>…</v>
      </c>
      <c r="S653" t="str">
        <f>IFERROR(CHAR(HEX2DEC(Table1[[#This Row],[D7]])),"…")</f>
        <v>…</v>
      </c>
      <c r="T653" t="str">
        <f>IFERROR(CHAR(HEX2DEC(Table1[[#This Row],[D8]])),"…")</f>
        <v>…</v>
      </c>
    </row>
    <row r="654" spans="1:20" x14ac:dyDescent="0.25">
      <c r="A654">
        <v>22.704000000000001</v>
      </c>
      <c r="B654">
        <v>400</v>
      </c>
      <c r="C654">
        <v>8</v>
      </c>
      <c r="D654">
        <v>0</v>
      </c>
      <c r="E654">
        <v>0</v>
      </c>
      <c r="F654">
        <v>0</v>
      </c>
      <c r="G654">
        <v>10</v>
      </c>
      <c r="H654">
        <v>39</v>
      </c>
      <c r="I654">
        <v>0</v>
      </c>
      <c r="J654">
        <v>0</v>
      </c>
      <c r="K654">
        <v>0</v>
      </c>
      <c r="M654" t="str">
        <f>IFERROR(CHAR(HEX2DEC(Table2[[#This Row],[D1]])),"…")</f>
        <v>…</v>
      </c>
      <c r="N654" t="str">
        <f>IFERROR(CHAR(HEX2DEC(Table1[[#This Row],[D2]])),"…")</f>
        <v>…</v>
      </c>
      <c r="O654" t="str">
        <f>IFERROR(CHAR(HEX2DEC(Table1[[#This Row],[D3]])),"…")</f>
        <v>…</v>
      </c>
      <c r="P654" t="str">
        <f>IFERROR(CHAR(HEX2DEC(Table1[[#This Row],[D4]])),"…")</f>
        <v>…</v>
      </c>
      <c r="Q654" t="str">
        <f>IFERROR(CHAR(HEX2DEC(Table1[[#This Row],[D5]])),"…")</f>
        <v>…</v>
      </c>
      <c r="R654" t="str">
        <f>IFERROR(CHAR(HEX2DEC(Table1[[#This Row],[D6]])),"…")</f>
        <v>…</v>
      </c>
      <c r="S654" t="str">
        <f>IFERROR(CHAR(HEX2DEC(Table1[[#This Row],[D7]])),"…")</f>
        <v>…</v>
      </c>
      <c r="T654" t="str">
        <f>IFERROR(CHAR(HEX2DEC(Table1[[#This Row],[D8]])),"…")</f>
        <v>…</v>
      </c>
    </row>
    <row r="655" spans="1:20" x14ac:dyDescent="0.25">
      <c r="A655">
        <v>22.757000000000001</v>
      </c>
      <c r="B655">
        <v>401</v>
      </c>
      <c r="C655">
        <v>8</v>
      </c>
      <c r="D655" t="s">
        <v>28</v>
      </c>
      <c r="E655" t="s">
        <v>23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M655" t="str">
        <f>IFERROR(CHAR(HEX2DEC(Table2[[#This Row],[D1]])),"…")</f>
        <v>š</v>
      </c>
      <c r="N655" t="str">
        <f>IFERROR(CHAR(HEX2DEC(Table1[[#This Row],[D2]])),"…")</f>
        <v>…</v>
      </c>
      <c r="O655" t="str">
        <f>IFERROR(CHAR(HEX2DEC(Table1[[#This Row],[D3]])),"…")</f>
        <v>…</v>
      </c>
      <c r="P655" t="str">
        <f>IFERROR(CHAR(HEX2DEC(Table1[[#This Row],[D4]])),"…")</f>
        <v>…</v>
      </c>
      <c r="Q655" t="str">
        <f>IFERROR(CHAR(HEX2DEC(Table1[[#This Row],[D5]])),"…")</f>
        <v>…</v>
      </c>
      <c r="R655" t="str">
        <f>IFERROR(CHAR(HEX2DEC(Table1[[#This Row],[D6]])),"…")</f>
        <v>…</v>
      </c>
      <c r="S655" t="str">
        <f>IFERROR(CHAR(HEX2DEC(Table1[[#This Row],[D7]])),"…")</f>
        <v>…</v>
      </c>
      <c r="T655" t="str">
        <f>IFERROR(CHAR(HEX2DEC(Table1[[#This Row],[D8]])),"…")</f>
        <v>…</v>
      </c>
    </row>
    <row r="656" spans="1:20" x14ac:dyDescent="0.25">
      <c r="A656">
        <v>22.811</v>
      </c>
      <c r="B656">
        <v>400</v>
      </c>
      <c r="C656">
        <v>8</v>
      </c>
      <c r="D656">
        <v>0</v>
      </c>
      <c r="E656">
        <v>0</v>
      </c>
      <c r="F656">
        <v>0</v>
      </c>
      <c r="G656">
        <v>10</v>
      </c>
      <c r="H656">
        <v>39</v>
      </c>
      <c r="I656">
        <v>0</v>
      </c>
      <c r="J656">
        <v>0</v>
      </c>
      <c r="K656">
        <v>0</v>
      </c>
      <c r="M656" t="str">
        <f>IFERROR(CHAR(HEX2DEC(Table2[[#This Row],[D1]])),"…")</f>
        <v>…</v>
      </c>
      <c r="N656" t="str">
        <f>IFERROR(CHAR(HEX2DEC(Table1[[#This Row],[D2]])),"…")</f>
        <v>…</v>
      </c>
      <c r="O656" t="str">
        <f>IFERROR(CHAR(HEX2DEC(Table1[[#This Row],[D3]])),"…")</f>
        <v>…</v>
      </c>
      <c r="P656" t="str">
        <f>IFERROR(CHAR(HEX2DEC(Table1[[#This Row],[D4]])),"…")</f>
        <v>…</v>
      </c>
      <c r="Q656" t="str">
        <f>IFERROR(CHAR(HEX2DEC(Table1[[#This Row],[D5]])),"…")</f>
        <v>…</v>
      </c>
      <c r="R656" t="str">
        <f>IFERROR(CHAR(HEX2DEC(Table1[[#This Row],[D6]])),"…")</f>
        <v>…</v>
      </c>
      <c r="S656" t="str">
        <f>IFERROR(CHAR(HEX2DEC(Table1[[#This Row],[D7]])),"…")</f>
        <v>…</v>
      </c>
      <c r="T656" t="str">
        <f>IFERROR(CHAR(HEX2DEC(Table1[[#This Row],[D8]])),"…")</f>
        <v>…</v>
      </c>
    </row>
    <row r="657" spans="1:20" x14ac:dyDescent="0.25">
      <c r="A657">
        <v>22.863</v>
      </c>
      <c r="B657">
        <v>401</v>
      </c>
      <c r="C657">
        <v>8</v>
      </c>
      <c r="D657" t="s">
        <v>28</v>
      </c>
      <c r="E657" t="s">
        <v>23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M657" t="str">
        <f>IFERROR(CHAR(HEX2DEC(Table2[[#This Row],[D1]])),"…")</f>
        <v>š</v>
      </c>
      <c r="N657" t="str">
        <f>IFERROR(CHAR(HEX2DEC(Table1[[#This Row],[D2]])),"…")</f>
        <v>…</v>
      </c>
      <c r="O657" t="str">
        <f>IFERROR(CHAR(HEX2DEC(Table1[[#This Row],[D3]])),"…")</f>
        <v>…</v>
      </c>
      <c r="P657" t="str">
        <f>IFERROR(CHAR(HEX2DEC(Table1[[#This Row],[D4]])),"…")</f>
        <v>…</v>
      </c>
      <c r="Q657" t="str">
        <f>IFERROR(CHAR(HEX2DEC(Table1[[#This Row],[D5]])),"…")</f>
        <v>…</v>
      </c>
      <c r="R657" t="str">
        <f>IFERROR(CHAR(HEX2DEC(Table1[[#This Row],[D6]])),"…")</f>
        <v>…</v>
      </c>
      <c r="S657" t="str">
        <f>IFERROR(CHAR(HEX2DEC(Table1[[#This Row],[D7]])),"…")</f>
        <v>…</v>
      </c>
      <c r="T657" t="str">
        <f>IFERROR(CHAR(HEX2DEC(Table1[[#This Row],[D8]])),"…")</f>
        <v>…</v>
      </c>
    </row>
    <row r="658" spans="1:20" x14ac:dyDescent="0.25">
      <c r="A658">
        <v>22.916</v>
      </c>
      <c r="B658">
        <v>400</v>
      </c>
      <c r="C658">
        <v>8</v>
      </c>
      <c r="D658">
        <v>0</v>
      </c>
      <c r="E658">
        <v>0</v>
      </c>
      <c r="F658">
        <v>0</v>
      </c>
      <c r="G658">
        <v>10</v>
      </c>
      <c r="H658">
        <v>39</v>
      </c>
      <c r="I658">
        <v>0</v>
      </c>
      <c r="J658">
        <v>0</v>
      </c>
      <c r="K658">
        <v>0</v>
      </c>
      <c r="M658" t="str">
        <f>IFERROR(CHAR(HEX2DEC(Table2[[#This Row],[D1]])),"…")</f>
        <v>…</v>
      </c>
      <c r="N658" t="str">
        <f>IFERROR(CHAR(HEX2DEC(Table1[[#This Row],[D2]])),"…")</f>
        <v>…</v>
      </c>
      <c r="O658" t="str">
        <f>IFERROR(CHAR(HEX2DEC(Table1[[#This Row],[D3]])),"…")</f>
        <v>…</v>
      </c>
      <c r="P658" t="str">
        <f>IFERROR(CHAR(HEX2DEC(Table1[[#This Row],[D4]])),"…")</f>
        <v>…</v>
      </c>
      <c r="Q658" t="str">
        <f>IFERROR(CHAR(HEX2DEC(Table1[[#This Row],[D5]])),"…")</f>
        <v>…</v>
      </c>
      <c r="R658" t="str">
        <f>IFERROR(CHAR(HEX2DEC(Table1[[#This Row],[D6]])),"…")</f>
        <v>…</v>
      </c>
      <c r="S658" t="str">
        <f>IFERROR(CHAR(HEX2DEC(Table1[[#This Row],[D7]])),"…")</f>
        <v>…</v>
      </c>
      <c r="T658" t="str">
        <f>IFERROR(CHAR(HEX2DEC(Table1[[#This Row],[D8]])),"…")</f>
        <v>…</v>
      </c>
    </row>
    <row r="659" spans="1:20" x14ac:dyDescent="0.25">
      <c r="A659">
        <v>22.969000000000001</v>
      </c>
      <c r="B659">
        <v>401</v>
      </c>
      <c r="C659">
        <v>8</v>
      </c>
      <c r="D659" t="s">
        <v>28</v>
      </c>
      <c r="E659" t="s">
        <v>23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M659" t="str">
        <f>IFERROR(CHAR(HEX2DEC(Table2[[#This Row],[D1]])),"…")</f>
        <v>š</v>
      </c>
      <c r="N659" t="str">
        <f>IFERROR(CHAR(HEX2DEC(Table1[[#This Row],[D2]])),"…")</f>
        <v>…</v>
      </c>
      <c r="O659" t="str">
        <f>IFERROR(CHAR(HEX2DEC(Table1[[#This Row],[D3]])),"…")</f>
        <v>…</v>
      </c>
      <c r="P659" t="str">
        <f>IFERROR(CHAR(HEX2DEC(Table1[[#This Row],[D4]])),"…")</f>
        <v>…</v>
      </c>
      <c r="Q659" t="str">
        <f>IFERROR(CHAR(HEX2DEC(Table1[[#This Row],[D5]])),"…")</f>
        <v>…</v>
      </c>
      <c r="R659" t="str">
        <f>IFERROR(CHAR(HEX2DEC(Table1[[#This Row],[D6]])),"…")</f>
        <v>…</v>
      </c>
      <c r="S659" t="str">
        <f>IFERROR(CHAR(HEX2DEC(Table1[[#This Row],[D7]])),"…")</f>
        <v>…</v>
      </c>
      <c r="T659" t="str">
        <f>IFERROR(CHAR(HEX2DEC(Table1[[#This Row],[D8]])),"…")</f>
        <v>…</v>
      </c>
    </row>
    <row r="660" spans="1:20" x14ac:dyDescent="0.25">
      <c r="A660">
        <v>23.023</v>
      </c>
      <c r="B660">
        <v>400</v>
      </c>
      <c r="C660">
        <v>8</v>
      </c>
      <c r="D660">
        <v>0</v>
      </c>
      <c r="E660">
        <v>0</v>
      </c>
      <c r="F660">
        <v>0</v>
      </c>
      <c r="G660">
        <v>10</v>
      </c>
      <c r="H660">
        <v>39</v>
      </c>
      <c r="I660">
        <v>0</v>
      </c>
      <c r="J660">
        <v>0</v>
      </c>
      <c r="K660">
        <v>0</v>
      </c>
      <c r="M660" t="str">
        <f>IFERROR(CHAR(HEX2DEC(Table2[[#This Row],[D1]])),"…")</f>
        <v>…</v>
      </c>
      <c r="N660" t="str">
        <f>IFERROR(CHAR(HEX2DEC(Table1[[#This Row],[D2]])),"…")</f>
        <v>…</v>
      </c>
      <c r="O660" t="str">
        <f>IFERROR(CHAR(HEX2DEC(Table1[[#This Row],[D3]])),"…")</f>
        <v>…</v>
      </c>
      <c r="P660" t="str">
        <f>IFERROR(CHAR(HEX2DEC(Table1[[#This Row],[D4]])),"…")</f>
        <v>…</v>
      </c>
      <c r="Q660" t="str">
        <f>IFERROR(CHAR(HEX2DEC(Table1[[#This Row],[D5]])),"…")</f>
        <v>…</v>
      </c>
      <c r="R660" t="str">
        <f>IFERROR(CHAR(HEX2DEC(Table1[[#This Row],[D6]])),"…")</f>
        <v>…</v>
      </c>
      <c r="S660" t="str">
        <f>IFERROR(CHAR(HEX2DEC(Table1[[#This Row],[D7]])),"…")</f>
        <v>…</v>
      </c>
      <c r="T660" t="str">
        <f>IFERROR(CHAR(HEX2DEC(Table1[[#This Row],[D8]])),"…")</f>
        <v>…</v>
      </c>
    </row>
    <row r="661" spans="1:20" x14ac:dyDescent="0.25">
      <c r="A661">
        <v>23.076000000000001</v>
      </c>
      <c r="B661">
        <v>401</v>
      </c>
      <c r="C661">
        <v>8</v>
      </c>
      <c r="D661" t="s">
        <v>28</v>
      </c>
      <c r="E661" t="s">
        <v>23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M661" t="str">
        <f>IFERROR(CHAR(HEX2DEC(Table2[[#This Row],[D1]])),"…")</f>
        <v>š</v>
      </c>
      <c r="N661" t="str">
        <f>IFERROR(CHAR(HEX2DEC(Table1[[#This Row],[D2]])),"…")</f>
        <v>…</v>
      </c>
      <c r="O661" t="str">
        <f>IFERROR(CHAR(HEX2DEC(Table1[[#This Row],[D3]])),"…")</f>
        <v>…</v>
      </c>
      <c r="P661" t="str">
        <f>IFERROR(CHAR(HEX2DEC(Table1[[#This Row],[D4]])),"…")</f>
        <v>…</v>
      </c>
      <c r="Q661" t="str">
        <f>IFERROR(CHAR(HEX2DEC(Table1[[#This Row],[D5]])),"…")</f>
        <v>…</v>
      </c>
      <c r="R661" t="str">
        <f>IFERROR(CHAR(HEX2DEC(Table1[[#This Row],[D6]])),"…")</f>
        <v>…</v>
      </c>
      <c r="S661" t="str">
        <f>IFERROR(CHAR(HEX2DEC(Table1[[#This Row],[D7]])),"…")</f>
        <v>…</v>
      </c>
      <c r="T661" t="str">
        <f>IFERROR(CHAR(HEX2DEC(Table1[[#This Row],[D8]])),"…")</f>
        <v>…</v>
      </c>
    </row>
    <row r="662" spans="1:20" x14ac:dyDescent="0.25">
      <c r="A662">
        <v>23.129000000000001</v>
      </c>
      <c r="B662">
        <v>400</v>
      </c>
      <c r="C662">
        <v>8</v>
      </c>
      <c r="D662">
        <v>0</v>
      </c>
      <c r="E662">
        <v>0</v>
      </c>
      <c r="F662">
        <v>0</v>
      </c>
      <c r="G662">
        <v>10</v>
      </c>
      <c r="H662">
        <v>39</v>
      </c>
      <c r="I662">
        <v>0</v>
      </c>
      <c r="J662">
        <v>0</v>
      </c>
      <c r="K662">
        <v>0</v>
      </c>
      <c r="M662" t="str">
        <f>IFERROR(CHAR(HEX2DEC(Table2[[#This Row],[D1]])),"…")</f>
        <v>…</v>
      </c>
      <c r="N662" t="str">
        <f>IFERROR(CHAR(HEX2DEC(Table1[[#This Row],[D2]])),"…")</f>
        <v>…</v>
      </c>
      <c r="O662" t="str">
        <f>IFERROR(CHAR(HEX2DEC(Table1[[#This Row],[D3]])),"…")</f>
        <v>…</v>
      </c>
      <c r="P662" t="str">
        <f>IFERROR(CHAR(HEX2DEC(Table1[[#This Row],[D4]])),"…")</f>
        <v>…</v>
      </c>
      <c r="Q662" t="str">
        <f>IFERROR(CHAR(HEX2DEC(Table1[[#This Row],[D5]])),"…")</f>
        <v>…</v>
      </c>
      <c r="R662" t="str">
        <f>IFERROR(CHAR(HEX2DEC(Table1[[#This Row],[D6]])),"…")</f>
        <v>…</v>
      </c>
      <c r="S662" t="str">
        <f>IFERROR(CHAR(HEX2DEC(Table1[[#This Row],[D7]])),"…")</f>
        <v>…</v>
      </c>
      <c r="T662" t="str">
        <f>IFERROR(CHAR(HEX2DEC(Table1[[#This Row],[D8]])),"…")</f>
        <v>…</v>
      </c>
    </row>
    <row r="663" spans="1:20" x14ac:dyDescent="0.25">
      <c r="A663">
        <v>23.181000000000001</v>
      </c>
      <c r="B663">
        <v>401</v>
      </c>
      <c r="C663">
        <v>8</v>
      </c>
      <c r="D663" t="s">
        <v>28</v>
      </c>
      <c r="E663" t="s">
        <v>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M663" t="str">
        <f>IFERROR(CHAR(HEX2DEC(Table2[[#This Row],[D1]])),"…")</f>
        <v>š</v>
      </c>
      <c r="N663" t="str">
        <f>IFERROR(CHAR(HEX2DEC(Table1[[#This Row],[D2]])),"…")</f>
        <v>…</v>
      </c>
      <c r="O663" t="str">
        <f>IFERROR(CHAR(HEX2DEC(Table1[[#This Row],[D3]])),"…")</f>
        <v>…</v>
      </c>
      <c r="P663" t="str">
        <f>IFERROR(CHAR(HEX2DEC(Table1[[#This Row],[D4]])),"…")</f>
        <v>…</v>
      </c>
      <c r="Q663" t="str">
        <f>IFERROR(CHAR(HEX2DEC(Table1[[#This Row],[D5]])),"…")</f>
        <v>…</v>
      </c>
      <c r="R663" t="str">
        <f>IFERROR(CHAR(HEX2DEC(Table1[[#This Row],[D6]])),"…")</f>
        <v>…</v>
      </c>
      <c r="S663" t="str">
        <f>IFERROR(CHAR(HEX2DEC(Table1[[#This Row],[D7]])),"…")</f>
        <v>…</v>
      </c>
      <c r="T663" t="str">
        <f>IFERROR(CHAR(HEX2DEC(Table1[[#This Row],[D8]])),"…")</f>
        <v>…</v>
      </c>
    </row>
    <row r="664" spans="1:20" x14ac:dyDescent="0.25">
      <c r="A664">
        <v>23.184000000000001</v>
      </c>
      <c r="B664">
        <v>466</v>
      </c>
      <c r="C664">
        <v>8</v>
      </c>
      <c r="D664">
        <v>30</v>
      </c>
      <c r="E664">
        <v>32</v>
      </c>
      <c r="F664">
        <v>30</v>
      </c>
      <c r="G664">
        <v>35</v>
      </c>
      <c r="H664">
        <v>56</v>
      </c>
      <c r="I664">
        <v>35</v>
      </c>
      <c r="J664">
        <v>30</v>
      </c>
      <c r="K664">
        <v>31</v>
      </c>
      <c r="M664" t="str">
        <f>IFERROR(CHAR(HEX2DEC(Table2[[#This Row],[D1]])),"…")</f>
        <v>0</v>
      </c>
      <c r="N664" t="str">
        <f>IFERROR(CHAR(HEX2DEC(Table1[[#This Row],[D2]])),"…")</f>
        <v>…</v>
      </c>
      <c r="O664" t="str">
        <f>IFERROR(CHAR(HEX2DEC(Table1[[#This Row],[D3]])),"…")</f>
        <v>…</v>
      </c>
      <c r="P664" t="str">
        <f>IFERROR(CHAR(HEX2DEC(Table1[[#This Row],[D4]])),"…")</f>
        <v>…</v>
      </c>
      <c r="Q664" t="str">
        <f>IFERROR(CHAR(HEX2DEC(Table1[[#This Row],[D5]])),"…")</f>
        <v>…</v>
      </c>
      <c r="R664" t="str">
        <f>IFERROR(CHAR(HEX2DEC(Table1[[#This Row],[D6]])),"…")</f>
        <v>…</v>
      </c>
      <c r="S664" t="str">
        <f>IFERROR(CHAR(HEX2DEC(Table1[[#This Row],[D7]])),"…")</f>
        <v>…</v>
      </c>
      <c r="T664" t="str">
        <f>IFERROR(CHAR(HEX2DEC(Table1[[#This Row],[D8]])),"…")</f>
        <v>…</v>
      </c>
    </row>
    <row r="665" spans="1:20" x14ac:dyDescent="0.25">
      <c r="A665">
        <v>23.187000000000001</v>
      </c>
      <c r="B665">
        <v>402</v>
      </c>
      <c r="C665">
        <v>8</v>
      </c>
      <c r="D665">
        <v>64</v>
      </c>
      <c r="E665">
        <v>0</v>
      </c>
      <c r="F665">
        <v>0</v>
      </c>
      <c r="G665">
        <v>0</v>
      </c>
      <c r="H665">
        <v>13</v>
      </c>
      <c r="I665">
        <v>61</v>
      </c>
      <c r="J665">
        <v>10</v>
      </c>
      <c r="K665">
        <v>0</v>
      </c>
      <c r="M665" t="str">
        <f>IFERROR(CHAR(HEX2DEC(Table2[[#This Row],[D1]])),"…")</f>
        <v>d</v>
      </c>
      <c r="N665" t="str">
        <f>IFERROR(CHAR(HEX2DEC(Table1[[#This Row],[D2]])),"…")</f>
        <v>…</v>
      </c>
      <c r="O665" t="str">
        <f>IFERROR(CHAR(HEX2DEC(Table1[[#This Row],[D3]])),"…")</f>
        <v>…</v>
      </c>
      <c r="P665" t="str">
        <f>IFERROR(CHAR(HEX2DEC(Table1[[#This Row],[D4]])),"…")</f>
        <v>…</v>
      </c>
      <c r="Q665" t="str">
        <f>IFERROR(CHAR(HEX2DEC(Table1[[#This Row],[D5]])),"…")</f>
        <v>…</v>
      </c>
      <c r="R665" t="str">
        <f>IFERROR(CHAR(HEX2DEC(Table1[[#This Row],[D6]])),"…")</f>
        <v>…</v>
      </c>
      <c r="S665" t="str">
        <f>IFERROR(CHAR(HEX2DEC(Table1[[#This Row],[D7]])),"…")</f>
        <v>…</v>
      </c>
      <c r="T665" t="str">
        <f>IFERROR(CHAR(HEX2DEC(Table1[[#This Row],[D8]])),"…")</f>
        <v>…</v>
      </c>
    </row>
    <row r="666" spans="1:20" x14ac:dyDescent="0.25">
      <c r="A666">
        <v>23.19</v>
      </c>
      <c r="B666">
        <v>403</v>
      </c>
      <c r="C666">
        <v>8</v>
      </c>
      <c r="D666">
        <v>64</v>
      </c>
      <c r="E666">
        <v>0</v>
      </c>
      <c r="F666">
        <v>0</v>
      </c>
      <c r="G666">
        <v>0</v>
      </c>
      <c r="H666">
        <v>13</v>
      </c>
      <c r="I666">
        <v>61</v>
      </c>
      <c r="J666">
        <v>10</v>
      </c>
      <c r="K666">
        <v>0</v>
      </c>
      <c r="M666" t="str">
        <f>IFERROR(CHAR(HEX2DEC(Table2[[#This Row],[D1]])),"…")</f>
        <v>d</v>
      </c>
      <c r="N666" t="str">
        <f>IFERROR(CHAR(HEX2DEC(Table1[[#This Row],[D2]])),"…")</f>
        <v>…</v>
      </c>
      <c r="O666" t="str">
        <f>IFERROR(CHAR(HEX2DEC(Table1[[#This Row],[D3]])),"…")</f>
        <v>…</v>
      </c>
      <c r="P666" t="str">
        <f>IFERROR(CHAR(HEX2DEC(Table1[[#This Row],[D4]])),"…")</f>
        <v>…</v>
      </c>
      <c r="Q666" t="str">
        <f>IFERROR(CHAR(HEX2DEC(Table1[[#This Row],[D5]])),"…")</f>
        <v>…</v>
      </c>
      <c r="R666" t="str">
        <f>IFERROR(CHAR(HEX2DEC(Table1[[#This Row],[D6]])),"…")</f>
        <v>…</v>
      </c>
      <c r="S666" t="str">
        <f>IFERROR(CHAR(HEX2DEC(Table1[[#This Row],[D7]])),"…")</f>
        <v>…</v>
      </c>
      <c r="T666" t="str">
        <f>IFERROR(CHAR(HEX2DEC(Table1[[#This Row],[D8]])),"…")</f>
        <v>…</v>
      </c>
    </row>
    <row r="667" spans="1:20" x14ac:dyDescent="0.25">
      <c r="A667">
        <v>23.193000000000001</v>
      </c>
      <c r="B667">
        <v>404</v>
      </c>
      <c r="C667">
        <v>8</v>
      </c>
      <c r="D667">
        <v>0</v>
      </c>
      <c r="E667">
        <v>5</v>
      </c>
      <c r="F667" t="s">
        <v>29</v>
      </c>
      <c r="G667">
        <v>0</v>
      </c>
      <c r="H667" t="s">
        <v>2</v>
      </c>
      <c r="I667" t="s">
        <v>2</v>
      </c>
      <c r="J667" t="s">
        <v>2</v>
      </c>
      <c r="K667" t="s">
        <v>2</v>
      </c>
      <c r="M667" t="str">
        <f>IFERROR(CHAR(HEX2DEC(Table2[[#This Row],[D1]])),"…")</f>
        <v>…</v>
      </c>
      <c r="N667" t="str">
        <f>IFERROR(CHAR(HEX2DEC(Table1[[#This Row],[D2]])),"…")</f>
        <v>…</v>
      </c>
      <c r="O667" t="str">
        <f>IFERROR(CHAR(HEX2DEC(Table1[[#This Row],[D3]])),"…")</f>
        <v>…</v>
      </c>
      <c r="P667" t="str">
        <f>IFERROR(CHAR(HEX2DEC(Table1[[#This Row],[D4]])),"…")</f>
        <v>…</v>
      </c>
      <c r="Q667" t="str">
        <f>IFERROR(CHAR(HEX2DEC(Table1[[#This Row],[D5]])),"…")</f>
        <v>…</v>
      </c>
      <c r="R667" t="str">
        <f>IFERROR(CHAR(HEX2DEC(Table1[[#This Row],[D6]])),"…")</f>
        <v>…</v>
      </c>
      <c r="S667" t="str">
        <f>IFERROR(CHAR(HEX2DEC(Table1[[#This Row],[D7]])),"…")</f>
        <v>…</v>
      </c>
      <c r="T667" t="str">
        <f>IFERROR(CHAR(HEX2DEC(Table1[[#This Row],[D8]])),"…")</f>
        <v>…</v>
      </c>
    </row>
    <row r="668" spans="1:20" x14ac:dyDescent="0.25">
      <c r="A668">
        <v>23.234999999999999</v>
      </c>
      <c r="B668">
        <v>400</v>
      </c>
      <c r="C668">
        <v>8</v>
      </c>
      <c r="D668">
        <v>0</v>
      </c>
      <c r="E668">
        <v>0</v>
      </c>
      <c r="F668">
        <v>0</v>
      </c>
      <c r="G668">
        <v>10</v>
      </c>
      <c r="H668">
        <v>39</v>
      </c>
      <c r="I668">
        <v>0</v>
      </c>
      <c r="J668">
        <v>0</v>
      </c>
      <c r="K668">
        <v>0</v>
      </c>
      <c r="M668" t="str">
        <f>IFERROR(CHAR(HEX2DEC(Table2[[#This Row],[D1]])),"…")</f>
        <v>…</v>
      </c>
      <c r="N668" t="str">
        <f>IFERROR(CHAR(HEX2DEC(Table1[[#This Row],[D2]])),"…")</f>
        <v>…</v>
      </c>
      <c r="O668" t="str">
        <f>IFERROR(CHAR(HEX2DEC(Table1[[#This Row],[D3]])),"…")</f>
        <v>…</v>
      </c>
      <c r="P668" t="str">
        <f>IFERROR(CHAR(HEX2DEC(Table1[[#This Row],[D4]])),"…")</f>
        <v>…</v>
      </c>
      <c r="Q668" t="str">
        <f>IFERROR(CHAR(HEX2DEC(Table1[[#This Row],[D5]])),"…")</f>
        <v>…</v>
      </c>
      <c r="R668" t="str">
        <f>IFERROR(CHAR(HEX2DEC(Table1[[#This Row],[D6]])),"…")</f>
        <v>…</v>
      </c>
      <c r="S668" t="str">
        <f>IFERROR(CHAR(HEX2DEC(Table1[[#This Row],[D7]])),"…")</f>
        <v>…</v>
      </c>
      <c r="T668" t="str">
        <f>IFERROR(CHAR(HEX2DEC(Table1[[#This Row],[D8]])),"…")</f>
        <v>…</v>
      </c>
    </row>
    <row r="669" spans="1:20" x14ac:dyDescent="0.25">
      <c r="A669">
        <v>23.288</v>
      </c>
      <c r="B669">
        <v>401</v>
      </c>
      <c r="C669">
        <v>8</v>
      </c>
      <c r="D669" t="s">
        <v>28</v>
      </c>
      <c r="E669" t="s">
        <v>23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M669" t="str">
        <f>IFERROR(CHAR(HEX2DEC(Table2[[#This Row],[D1]])),"…")</f>
        <v>š</v>
      </c>
      <c r="N669" t="str">
        <f>IFERROR(CHAR(HEX2DEC(Table1[[#This Row],[D2]])),"…")</f>
        <v>…</v>
      </c>
      <c r="O669" t="str">
        <f>IFERROR(CHAR(HEX2DEC(Table1[[#This Row],[D3]])),"…")</f>
        <v>…</v>
      </c>
      <c r="P669" t="str">
        <f>IFERROR(CHAR(HEX2DEC(Table1[[#This Row],[D4]])),"…")</f>
        <v>…</v>
      </c>
      <c r="Q669" t="str">
        <f>IFERROR(CHAR(HEX2DEC(Table1[[#This Row],[D5]])),"…")</f>
        <v>…</v>
      </c>
      <c r="R669" t="str">
        <f>IFERROR(CHAR(HEX2DEC(Table1[[#This Row],[D6]])),"…")</f>
        <v>…</v>
      </c>
      <c r="S669" t="str">
        <f>IFERROR(CHAR(HEX2DEC(Table1[[#This Row],[D7]])),"…")</f>
        <v>…</v>
      </c>
      <c r="T669" t="str">
        <f>IFERROR(CHAR(HEX2DEC(Table1[[#This Row],[D8]])),"…")</f>
        <v>…</v>
      </c>
    </row>
    <row r="670" spans="1:20" x14ac:dyDescent="0.25">
      <c r="A670">
        <v>23.341000000000001</v>
      </c>
      <c r="B670">
        <v>400</v>
      </c>
      <c r="C670">
        <v>8</v>
      </c>
      <c r="D670">
        <v>0</v>
      </c>
      <c r="E670">
        <v>0</v>
      </c>
      <c r="F670">
        <v>0</v>
      </c>
      <c r="G670">
        <v>10</v>
      </c>
      <c r="H670">
        <v>39</v>
      </c>
      <c r="I670">
        <v>0</v>
      </c>
      <c r="J670">
        <v>0</v>
      </c>
      <c r="K670">
        <v>0</v>
      </c>
      <c r="M670" t="str">
        <f>IFERROR(CHAR(HEX2DEC(Table2[[#This Row],[D1]])),"…")</f>
        <v>…</v>
      </c>
      <c r="N670" t="str">
        <f>IFERROR(CHAR(HEX2DEC(Table1[[#This Row],[D2]])),"…")</f>
        <v>…</v>
      </c>
      <c r="O670" t="str">
        <f>IFERROR(CHAR(HEX2DEC(Table1[[#This Row],[D3]])),"…")</f>
        <v>…</v>
      </c>
      <c r="P670" t="str">
        <f>IFERROR(CHAR(HEX2DEC(Table1[[#This Row],[D4]])),"…")</f>
        <v>…</v>
      </c>
      <c r="Q670" t="str">
        <f>IFERROR(CHAR(HEX2DEC(Table1[[#This Row],[D5]])),"…")</f>
        <v>…</v>
      </c>
      <c r="R670" t="str">
        <f>IFERROR(CHAR(HEX2DEC(Table1[[#This Row],[D6]])),"…")</f>
        <v>…</v>
      </c>
      <c r="S670" t="str">
        <f>IFERROR(CHAR(HEX2DEC(Table1[[#This Row],[D7]])),"…")</f>
        <v>…</v>
      </c>
      <c r="T670" t="str">
        <f>IFERROR(CHAR(HEX2DEC(Table1[[#This Row],[D8]])),"…")</f>
        <v>…</v>
      </c>
    </row>
    <row r="671" spans="1:20" x14ac:dyDescent="0.25">
      <c r="A671">
        <v>23.393999999999998</v>
      </c>
      <c r="B671">
        <v>401</v>
      </c>
      <c r="C671">
        <v>8</v>
      </c>
      <c r="D671" t="s">
        <v>28</v>
      </c>
      <c r="E671" t="s">
        <v>23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M671" t="str">
        <f>IFERROR(CHAR(HEX2DEC(Table2[[#This Row],[D1]])),"…")</f>
        <v>š</v>
      </c>
      <c r="N671" t="str">
        <f>IFERROR(CHAR(HEX2DEC(Table1[[#This Row],[D2]])),"…")</f>
        <v>…</v>
      </c>
      <c r="O671" t="str">
        <f>IFERROR(CHAR(HEX2DEC(Table1[[#This Row],[D3]])),"…")</f>
        <v>…</v>
      </c>
      <c r="P671" t="str">
        <f>IFERROR(CHAR(HEX2DEC(Table1[[#This Row],[D4]])),"…")</f>
        <v>…</v>
      </c>
      <c r="Q671" t="str">
        <f>IFERROR(CHAR(HEX2DEC(Table1[[#This Row],[D5]])),"…")</f>
        <v>…</v>
      </c>
      <c r="R671" t="str">
        <f>IFERROR(CHAR(HEX2DEC(Table1[[#This Row],[D6]])),"…")</f>
        <v>…</v>
      </c>
      <c r="S671" t="str">
        <f>IFERROR(CHAR(HEX2DEC(Table1[[#This Row],[D7]])),"…")</f>
        <v>…</v>
      </c>
      <c r="T671" t="str">
        <f>IFERROR(CHAR(HEX2DEC(Table1[[#This Row],[D8]])),"…")</f>
        <v>…</v>
      </c>
    </row>
    <row r="672" spans="1:20" x14ac:dyDescent="0.25">
      <c r="A672">
        <v>23.448</v>
      </c>
      <c r="B672">
        <v>400</v>
      </c>
      <c r="C672">
        <v>8</v>
      </c>
      <c r="D672">
        <v>0</v>
      </c>
      <c r="E672">
        <v>0</v>
      </c>
      <c r="F672">
        <v>0</v>
      </c>
      <c r="G672">
        <v>10</v>
      </c>
      <c r="H672">
        <v>39</v>
      </c>
      <c r="I672">
        <v>0</v>
      </c>
      <c r="J672">
        <v>0</v>
      </c>
      <c r="K672">
        <v>0</v>
      </c>
      <c r="M672" t="str">
        <f>IFERROR(CHAR(HEX2DEC(Table2[[#This Row],[D1]])),"…")</f>
        <v>…</v>
      </c>
      <c r="N672" t="str">
        <f>IFERROR(CHAR(HEX2DEC(Table1[[#This Row],[D2]])),"…")</f>
        <v>…</v>
      </c>
      <c r="O672" t="str">
        <f>IFERROR(CHAR(HEX2DEC(Table1[[#This Row],[D3]])),"…")</f>
        <v>…</v>
      </c>
      <c r="P672" t="str">
        <f>IFERROR(CHAR(HEX2DEC(Table1[[#This Row],[D4]])),"…")</f>
        <v>…</v>
      </c>
      <c r="Q672" t="str">
        <f>IFERROR(CHAR(HEX2DEC(Table1[[#This Row],[D5]])),"…")</f>
        <v>…</v>
      </c>
      <c r="R672" t="str">
        <f>IFERROR(CHAR(HEX2DEC(Table1[[#This Row],[D6]])),"…")</f>
        <v>…</v>
      </c>
      <c r="S672" t="str">
        <f>IFERROR(CHAR(HEX2DEC(Table1[[#This Row],[D7]])),"…")</f>
        <v>…</v>
      </c>
      <c r="T672" t="str">
        <f>IFERROR(CHAR(HEX2DEC(Table1[[#This Row],[D8]])),"…")</f>
        <v>…</v>
      </c>
    </row>
    <row r="673" spans="1:20" x14ac:dyDescent="0.25">
      <c r="A673">
        <v>23.501000000000001</v>
      </c>
      <c r="B673">
        <v>401</v>
      </c>
      <c r="C673">
        <v>8</v>
      </c>
      <c r="D673" t="s">
        <v>28</v>
      </c>
      <c r="E673" t="s">
        <v>23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M673" t="str">
        <f>IFERROR(CHAR(HEX2DEC(Table2[[#This Row],[D1]])),"…")</f>
        <v>š</v>
      </c>
      <c r="N673" t="str">
        <f>IFERROR(CHAR(HEX2DEC(Table1[[#This Row],[D2]])),"…")</f>
        <v>…</v>
      </c>
      <c r="O673" t="str">
        <f>IFERROR(CHAR(HEX2DEC(Table1[[#This Row],[D3]])),"…")</f>
        <v>…</v>
      </c>
      <c r="P673" t="str">
        <f>IFERROR(CHAR(HEX2DEC(Table1[[#This Row],[D4]])),"…")</f>
        <v>…</v>
      </c>
      <c r="Q673" t="str">
        <f>IFERROR(CHAR(HEX2DEC(Table1[[#This Row],[D5]])),"…")</f>
        <v>…</v>
      </c>
      <c r="R673" t="str">
        <f>IFERROR(CHAR(HEX2DEC(Table1[[#This Row],[D6]])),"…")</f>
        <v>…</v>
      </c>
      <c r="S673" t="str">
        <f>IFERROR(CHAR(HEX2DEC(Table1[[#This Row],[D7]])),"…")</f>
        <v>…</v>
      </c>
      <c r="T673" t="str">
        <f>IFERROR(CHAR(HEX2DEC(Table1[[#This Row],[D8]])),"…")</f>
        <v>…</v>
      </c>
    </row>
    <row r="674" spans="1:20" x14ac:dyDescent="0.25">
      <c r="A674">
        <v>23.553000000000001</v>
      </c>
      <c r="B674">
        <v>400</v>
      </c>
      <c r="C674">
        <v>8</v>
      </c>
      <c r="D674">
        <v>0</v>
      </c>
      <c r="E674">
        <v>0</v>
      </c>
      <c r="F674">
        <v>0</v>
      </c>
      <c r="G674">
        <v>10</v>
      </c>
      <c r="H674">
        <v>39</v>
      </c>
      <c r="I674">
        <v>0</v>
      </c>
      <c r="J674">
        <v>0</v>
      </c>
      <c r="K674">
        <v>0</v>
      </c>
      <c r="M674" t="str">
        <f>IFERROR(CHAR(HEX2DEC(Table2[[#This Row],[D1]])),"…")</f>
        <v>…</v>
      </c>
      <c r="N674" t="str">
        <f>IFERROR(CHAR(HEX2DEC(Table1[[#This Row],[D2]])),"…")</f>
        <v>…</v>
      </c>
      <c r="O674" t="str">
        <f>IFERROR(CHAR(HEX2DEC(Table1[[#This Row],[D3]])),"…")</f>
        <v>…</v>
      </c>
      <c r="P674" t="str">
        <f>IFERROR(CHAR(HEX2DEC(Table1[[#This Row],[D4]])),"…")</f>
        <v>…</v>
      </c>
      <c r="Q674" t="str">
        <f>IFERROR(CHAR(HEX2DEC(Table1[[#This Row],[D5]])),"…")</f>
        <v>…</v>
      </c>
      <c r="R674" t="str">
        <f>IFERROR(CHAR(HEX2DEC(Table1[[#This Row],[D6]])),"…")</f>
        <v>…</v>
      </c>
      <c r="S674" t="str">
        <f>IFERROR(CHAR(HEX2DEC(Table1[[#This Row],[D7]])),"…")</f>
        <v>…</v>
      </c>
      <c r="T674" t="str">
        <f>IFERROR(CHAR(HEX2DEC(Table1[[#This Row],[D8]])),"…")</f>
        <v>…</v>
      </c>
    </row>
    <row r="675" spans="1:20" x14ac:dyDescent="0.25">
      <c r="A675">
        <v>23.606000000000002</v>
      </c>
      <c r="B675">
        <v>401</v>
      </c>
      <c r="C675">
        <v>8</v>
      </c>
      <c r="D675" t="s">
        <v>28</v>
      </c>
      <c r="E675" t="s">
        <v>23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M675" t="str">
        <f>IFERROR(CHAR(HEX2DEC(Table2[[#This Row],[D1]])),"…")</f>
        <v>š</v>
      </c>
      <c r="N675" t="str">
        <f>IFERROR(CHAR(HEX2DEC(Table1[[#This Row],[D2]])),"…")</f>
        <v>…</v>
      </c>
      <c r="O675" t="str">
        <f>IFERROR(CHAR(HEX2DEC(Table1[[#This Row],[D3]])),"…")</f>
        <v>…</v>
      </c>
      <c r="P675" t="str">
        <f>IFERROR(CHAR(HEX2DEC(Table1[[#This Row],[D4]])),"…")</f>
        <v>…</v>
      </c>
      <c r="Q675" t="str">
        <f>IFERROR(CHAR(HEX2DEC(Table1[[#This Row],[D5]])),"…")</f>
        <v>…</v>
      </c>
      <c r="R675" t="str">
        <f>IFERROR(CHAR(HEX2DEC(Table1[[#This Row],[D6]])),"…")</f>
        <v>…</v>
      </c>
      <c r="S675" t="str">
        <f>IFERROR(CHAR(HEX2DEC(Table1[[#This Row],[D7]])),"…")</f>
        <v>…</v>
      </c>
      <c r="T675" t="str">
        <f>IFERROR(CHAR(HEX2DEC(Table1[[#This Row],[D8]])),"…")</f>
        <v>…</v>
      </c>
    </row>
    <row r="676" spans="1:20" x14ac:dyDescent="0.25">
      <c r="A676">
        <v>23.66</v>
      </c>
      <c r="B676">
        <v>400</v>
      </c>
      <c r="C676">
        <v>8</v>
      </c>
      <c r="D676">
        <v>0</v>
      </c>
      <c r="E676">
        <v>0</v>
      </c>
      <c r="F676">
        <v>0</v>
      </c>
      <c r="G676">
        <v>10</v>
      </c>
      <c r="H676">
        <v>39</v>
      </c>
      <c r="I676">
        <v>0</v>
      </c>
      <c r="J676">
        <v>0</v>
      </c>
      <c r="K676">
        <v>0</v>
      </c>
      <c r="M676" t="str">
        <f>IFERROR(CHAR(HEX2DEC(Table2[[#This Row],[D1]])),"…")</f>
        <v>…</v>
      </c>
      <c r="N676" t="str">
        <f>IFERROR(CHAR(HEX2DEC(Table1[[#This Row],[D2]])),"…")</f>
        <v>…</v>
      </c>
      <c r="O676" t="str">
        <f>IFERROR(CHAR(HEX2DEC(Table1[[#This Row],[D3]])),"…")</f>
        <v>…</v>
      </c>
      <c r="P676" t="str">
        <f>IFERROR(CHAR(HEX2DEC(Table1[[#This Row],[D4]])),"…")</f>
        <v>…</v>
      </c>
      <c r="Q676" t="str">
        <f>IFERROR(CHAR(HEX2DEC(Table1[[#This Row],[D5]])),"…")</f>
        <v>…</v>
      </c>
      <c r="R676" t="str">
        <f>IFERROR(CHAR(HEX2DEC(Table1[[#This Row],[D6]])),"…")</f>
        <v>…</v>
      </c>
      <c r="S676" t="str">
        <f>IFERROR(CHAR(HEX2DEC(Table1[[#This Row],[D7]])),"…")</f>
        <v>…</v>
      </c>
      <c r="T676" t="str">
        <f>IFERROR(CHAR(HEX2DEC(Table1[[#This Row],[D8]])),"…")</f>
        <v>…</v>
      </c>
    </row>
    <row r="677" spans="1:20" x14ac:dyDescent="0.25">
      <c r="A677">
        <v>23.713000000000001</v>
      </c>
      <c r="B677">
        <v>401</v>
      </c>
      <c r="C677">
        <v>8</v>
      </c>
      <c r="D677" t="s">
        <v>28</v>
      </c>
      <c r="E677" t="s">
        <v>23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M677" t="str">
        <f>IFERROR(CHAR(HEX2DEC(Table2[[#This Row],[D1]])),"…")</f>
        <v>š</v>
      </c>
      <c r="N677" t="str">
        <f>IFERROR(CHAR(HEX2DEC(Table1[[#This Row],[D2]])),"…")</f>
        <v>…</v>
      </c>
      <c r="O677" t="str">
        <f>IFERROR(CHAR(HEX2DEC(Table1[[#This Row],[D3]])),"…")</f>
        <v>…</v>
      </c>
      <c r="P677" t="str">
        <f>IFERROR(CHAR(HEX2DEC(Table1[[#This Row],[D4]])),"…")</f>
        <v>…</v>
      </c>
      <c r="Q677" t="str">
        <f>IFERROR(CHAR(HEX2DEC(Table1[[#This Row],[D5]])),"…")</f>
        <v>…</v>
      </c>
      <c r="R677" t="str">
        <f>IFERROR(CHAR(HEX2DEC(Table1[[#This Row],[D6]])),"…")</f>
        <v>…</v>
      </c>
      <c r="S677" t="str">
        <f>IFERROR(CHAR(HEX2DEC(Table1[[#This Row],[D7]])),"…")</f>
        <v>…</v>
      </c>
      <c r="T677" t="str">
        <f>IFERROR(CHAR(HEX2DEC(Table1[[#This Row],[D8]])),"…")</f>
        <v>…</v>
      </c>
    </row>
    <row r="678" spans="1:20" x14ac:dyDescent="0.25">
      <c r="A678">
        <v>23.765999999999998</v>
      </c>
      <c r="B678">
        <v>400</v>
      </c>
      <c r="C678">
        <v>8</v>
      </c>
      <c r="D678">
        <v>0</v>
      </c>
      <c r="E678">
        <v>0</v>
      </c>
      <c r="F678">
        <v>0</v>
      </c>
      <c r="G678">
        <v>10</v>
      </c>
      <c r="H678">
        <v>39</v>
      </c>
      <c r="I678">
        <v>0</v>
      </c>
      <c r="J678">
        <v>0</v>
      </c>
      <c r="K678">
        <v>0</v>
      </c>
      <c r="M678" t="str">
        <f>IFERROR(CHAR(HEX2DEC(Table2[[#This Row],[D1]])),"…")</f>
        <v>…</v>
      </c>
      <c r="N678" t="str">
        <f>IFERROR(CHAR(HEX2DEC(Table1[[#This Row],[D2]])),"…")</f>
        <v>…</v>
      </c>
      <c r="O678" t="str">
        <f>IFERROR(CHAR(HEX2DEC(Table1[[#This Row],[D3]])),"…")</f>
        <v>…</v>
      </c>
      <c r="P678" t="str">
        <f>IFERROR(CHAR(HEX2DEC(Table1[[#This Row],[D4]])),"…")</f>
        <v>…</v>
      </c>
      <c r="Q678" t="str">
        <f>IFERROR(CHAR(HEX2DEC(Table1[[#This Row],[D5]])),"…")</f>
        <v>…</v>
      </c>
      <c r="R678" t="str">
        <f>IFERROR(CHAR(HEX2DEC(Table1[[#This Row],[D6]])),"…")</f>
        <v>…</v>
      </c>
      <c r="S678" t="str">
        <f>IFERROR(CHAR(HEX2DEC(Table1[[#This Row],[D7]])),"…")</f>
        <v>…</v>
      </c>
      <c r="T678" t="str">
        <f>IFERROR(CHAR(HEX2DEC(Table1[[#This Row],[D8]])),"…")</f>
        <v>…</v>
      </c>
    </row>
    <row r="679" spans="1:20" x14ac:dyDescent="0.25">
      <c r="A679">
        <v>23.818999999999999</v>
      </c>
      <c r="B679">
        <v>401</v>
      </c>
      <c r="C679">
        <v>8</v>
      </c>
      <c r="D679" t="s">
        <v>28</v>
      </c>
      <c r="E679" t="s">
        <v>23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M679" t="str">
        <f>IFERROR(CHAR(HEX2DEC(Table2[[#This Row],[D1]])),"…")</f>
        <v>š</v>
      </c>
      <c r="N679" t="str">
        <f>IFERROR(CHAR(HEX2DEC(Table1[[#This Row],[D2]])),"…")</f>
        <v>…</v>
      </c>
      <c r="O679" t="str">
        <f>IFERROR(CHAR(HEX2DEC(Table1[[#This Row],[D3]])),"…")</f>
        <v>…</v>
      </c>
      <c r="P679" t="str">
        <f>IFERROR(CHAR(HEX2DEC(Table1[[#This Row],[D4]])),"…")</f>
        <v>…</v>
      </c>
      <c r="Q679" t="str">
        <f>IFERROR(CHAR(HEX2DEC(Table1[[#This Row],[D5]])),"…")</f>
        <v>…</v>
      </c>
      <c r="R679" t="str">
        <f>IFERROR(CHAR(HEX2DEC(Table1[[#This Row],[D6]])),"…")</f>
        <v>…</v>
      </c>
      <c r="S679" t="str">
        <f>IFERROR(CHAR(HEX2DEC(Table1[[#This Row],[D7]])),"…")</f>
        <v>…</v>
      </c>
      <c r="T679" t="str">
        <f>IFERROR(CHAR(HEX2DEC(Table1[[#This Row],[D8]])),"…")</f>
        <v>…</v>
      </c>
    </row>
    <row r="680" spans="1:20" x14ac:dyDescent="0.25">
      <c r="A680">
        <v>23.873000000000001</v>
      </c>
      <c r="B680">
        <v>400</v>
      </c>
      <c r="C680">
        <v>8</v>
      </c>
      <c r="D680">
        <v>0</v>
      </c>
      <c r="E680">
        <v>0</v>
      </c>
      <c r="F680">
        <v>0</v>
      </c>
      <c r="G680">
        <v>10</v>
      </c>
      <c r="H680">
        <v>39</v>
      </c>
      <c r="I680">
        <v>0</v>
      </c>
      <c r="J680">
        <v>0</v>
      </c>
      <c r="K680">
        <v>0</v>
      </c>
      <c r="M680" t="str">
        <f>IFERROR(CHAR(HEX2DEC(Table2[[#This Row],[D1]])),"…")</f>
        <v>…</v>
      </c>
      <c r="N680" t="str">
        <f>IFERROR(CHAR(HEX2DEC(Table1[[#This Row],[D2]])),"…")</f>
        <v>…</v>
      </c>
      <c r="O680" t="str">
        <f>IFERROR(CHAR(HEX2DEC(Table1[[#This Row],[D3]])),"…")</f>
        <v>…</v>
      </c>
      <c r="P680" t="str">
        <f>IFERROR(CHAR(HEX2DEC(Table1[[#This Row],[D4]])),"…")</f>
        <v>…</v>
      </c>
      <c r="Q680" t="str">
        <f>IFERROR(CHAR(HEX2DEC(Table1[[#This Row],[D5]])),"…")</f>
        <v>…</v>
      </c>
      <c r="R680" t="str">
        <f>IFERROR(CHAR(HEX2DEC(Table1[[#This Row],[D6]])),"…")</f>
        <v>…</v>
      </c>
      <c r="S680" t="str">
        <f>IFERROR(CHAR(HEX2DEC(Table1[[#This Row],[D7]])),"…")</f>
        <v>…</v>
      </c>
      <c r="T680" t="str">
        <f>IFERROR(CHAR(HEX2DEC(Table1[[#This Row],[D8]])),"…")</f>
        <v>…</v>
      </c>
    </row>
    <row r="681" spans="1:20" x14ac:dyDescent="0.25">
      <c r="A681">
        <v>23.925000000000001</v>
      </c>
      <c r="B681">
        <v>401</v>
      </c>
      <c r="C681">
        <v>8</v>
      </c>
      <c r="D681" t="s">
        <v>28</v>
      </c>
      <c r="E681" t="s">
        <v>23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M681" t="str">
        <f>IFERROR(CHAR(HEX2DEC(Table2[[#This Row],[D1]])),"…")</f>
        <v>š</v>
      </c>
      <c r="N681" t="str">
        <f>IFERROR(CHAR(HEX2DEC(Table1[[#This Row],[D2]])),"…")</f>
        <v>…</v>
      </c>
      <c r="O681" t="str">
        <f>IFERROR(CHAR(HEX2DEC(Table1[[#This Row],[D3]])),"…")</f>
        <v>…</v>
      </c>
      <c r="P681" t="str">
        <f>IFERROR(CHAR(HEX2DEC(Table1[[#This Row],[D4]])),"…")</f>
        <v>…</v>
      </c>
      <c r="Q681" t="str">
        <f>IFERROR(CHAR(HEX2DEC(Table1[[#This Row],[D5]])),"…")</f>
        <v>…</v>
      </c>
      <c r="R681" t="str">
        <f>IFERROR(CHAR(HEX2DEC(Table1[[#This Row],[D6]])),"…")</f>
        <v>…</v>
      </c>
      <c r="S681" t="str">
        <f>IFERROR(CHAR(HEX2DEC(Table1[[#This Row],[D7]])),"…")</f>
        <v>…</v>
      </c>
      <c r="T681" t="str">
        <f>IFERROR(CHAR(HEX2DEC(Table1[[#This Row],[D8]])),"…")</f>
        <v>…</v>
      </c>
    </row>
    <row r="682" spans="1:20" x14ac:dyDescent="0.25">
      <c r="A682">
        <v>23.978000000000002</v>
      </c>
      <c r="B682">
        <v>400</v>
      </c>
      <c r="C682">
        <v>8</v>
      </c>
      <c r="D682">
        <v>0</v>
      </c>
      <c r="E682">
        <v>0</v>
      </c>
      <c r="F682">
        <v>0</v>
      </c>
      <c r="G682">
        <v>10</v>
      </c>
      <c r="H682">
        <v>39</v>
      </c>
      <c r="I682">
        <v>0</v>
      </c>
      <c r="J682">
        <v>0</v>
      </c>
      <c r="K682">
        <v>0</v>
      </c>
      <c r="M682" t="str">
        <f>IFERROR(CHAR(HEX2DEC(Table2[[#This Row],[D1]])),"…")</f>
        <v>…</v>
      </c>
      <c r="N682" t="str">
        <f>IFERROR(CHAR(HEX2DEC(Table1[[#This Row],[D2]])),"…")</f>
        <v>…</v>
      </c>
      <c r="O682" t="str">
        <f>IFERROR(CHAR(HEX2DEC(Table1[[#This Row],[D3]])),"…")</f>
        <v>…</v>
      </c>
      <c r="P682" t="str">
        <f>IFERROR(CHAR(HEX2DEC(Table1[[#This Row],[D4]])),"…")</f>
        <v>…</v>
      </c>
      <c r="Q682" t="str">
        <f>IFERROR(CHAR(HEX2DEC(Table1[[#This Row],[D5]])),"…")</f>
        <v>…</v>
      </c>
      <c r="R682" t="str">
        <f>IFERROR(CHAR(HEX2DEC(Table1[[#This Row],[D6]])),"…")</f>
        <v>…</v>
      </c>
      <c r="S682" t="str">
        <f>IFERROR(CHAR(HEX2DEC(Table1[[#This Row],[D7]])),"…")</f>
        <v>…</v>
      </c>
      <c r="T682" t="str">
        <f>IFERROR(CHAR(HEX2DEC(Table1[[#This Row],[D8]])),"…")</f>
        <v>…</v>
      </c>
    </row>
    <row r="683" spans="1:20" x14ac:dyDescent="0.25">
      <c r="A683">
        <v>24.030999999999999</v>
      </c>
      <c r="B683">
        <v>401</v>
      </c>
      <c r="C683">
        <v>8</v>
      </c>
      <c r="D683" t="s">
        <v>28</v>
      </c>
      <c r="E683" t="s">
        <v>23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M683" t="str">
        <f>IFERROR(CHAR(HEX2DEC(Table2[[#This Row],[D1]])),"…")</f>
        <v>š</v>
      </c>
      <c r="N683" t="str">
        <f>IFERROR(CHAR(HEX2DEC(Table1[[#This Row],[D2]])),"…")</f>
        <v>…</v>
      </c>
      <c r="O683" t="str">
        <f>IFERROR(CHAR(HEX2DEC(Table1[[#This Row],[D3]])),"…")</f>
        <v>…</v>
      </c>
      <c r="P683" t="str">
        <f>IFERROR(CHAR(HEX2DEC(Table1[[#This Row],[D4]])),"…")</f>
        <v>…</v>
      </c>
      <c r="Q683" t="str">
        <f>IFERROR(CHAR(HEX2DEC(Table1[[#This Row],[D5]])),"…")</f>
        <v>…</v>
      </c>
      <c r="R683" t="str">
        <f>IFERROR(CHAR(HEX2DEC(Table1[[#This Row],[D6]])),"…")</f>
        <v>…</v>
      </c>
      <c r="S683" t="str">
        <f>IFERROR(CHAR(HEX2DEC(Table1[[#This Row],[D7]])),"…")</f>
        <v>…</v>
      </c>
      <c r="T683" t="str">
        <f>IFERROR(CHAR(HEX2DEC(Table1[[#This Row],[D8]])),"…")</f>
        <v>…</v>
      </c>
    </row>
    <row r="684" spans="1:20" x14ac:dyDescent="0.25">
      <c r="A684">
        <v>24.084</v>
      </c>
      <c r="B684">
        <v>400</v>
      </c>
      <c r="C684">
        <v>8</v>
      </c>
      <c r="D684">
        <v>0</v>
      </c>
      <c r="E684">
        <v>0</v>
      </c>
      <c r="F684">
        <v>0</v>
      </c>
      <c r="G684">
        <v>10</v>
      </c>
      <c r="H684">
        <v>39</v>
      </c>
      <c r="I684">
        <v>0</v>
      </c>
      <c r="J684">
        <v>0</v>
      </c>
      <c r="K684">
        <v>0</v>
      </c>
      <c r="M684" t="str">
        <f>IFERROR(CHAR(HEX2DEC(Table2[[#This Row],[D1]])),"…")</f>
        <v>…</v>
      </c>
      <c r="N684" t="str">
        <f>IFERROR(CHAR(HEX2DEC(Table1[[#This Row],[D2]])),"…")</f>
        <v>…</v>
      </c>
      <c r="O684" t="str">
        <f>IFERROR(CHAR(HEX2DEC(Table1[[#This Row],[D3]])),"…")</f>
        <v>…</v>
      </c>
      <c r="P684" t="str">
        <f>IFERROR(CHAR(HEX2DEC(Table1[[#This Row],[D4]])),"…")</f>
        <v>…</v>
      </c>
      <c r="Q684" t="str">
        <f>IFERROR(CHAR(HEX2DEC(Table1[[#This Row],[D5]])),"…")</f>
        <v>…</v>
      </c>
      <c r="R684" t="str">
        <f>IFERROR(CHAR(HEX2DEC(Table1[[#This Row],[D6]])),"…")</f>
        <v>…</v>
      </c>
      <c r="S684" t="str">
        <f>IFERROR(CHAR(HEX2DEC(Table1[[#This Row],[D7]])),"…")</f>
        <v>…</v>
      </c>
      <c r="T684" t="str">
        <f>IFERROR(CHAR(HEX2DEC(Table1[[#This Row],[D8]])),"…")</f>
        <v>…</v>
      </c>
    </row>
    <row r="685" spans="1:20" x14ac:dyDescent="0.25">
      <c r="A685">
        <v>24.138000000000002</v>
      </c>
      <c r="B685">
        <v>401</v>
      </c>
      <c r="C685">
        <v>8</v>
      </c>
      <c r="D685" t="s">
        <v>28</v>
      </c>
      <c r="E685" t="s">
        <v>23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M685" t="str">
        <f>IFERROR(CHAR(HEX2DEC(Table2[[#This Row],[D1]])),"…")</f>
        <v>š</v>
      </c>
      <c r="N685" t="str">
        <f>IFERROR(CHAR(HEX2DEC(Table1[[#This Row],[D2]])),"…")</f>
        <v>…</v>
      </c>
      <c r="O685" t="str">
        <f>IFERROR(CHAR(HEX2DEC(Table1[[#This Row],[D3]])),"…")</f>
        <v>…</v>
      </c>
      <c r="P685" t="str">
        <f>IFERROR(CHAR(HEX2DEC(Table1[[#This Row],[D4]])),"…")</f>
        <v>…</v>
      </c>
      <c r="Q685" t="str">
        <f>IFERROR(CHAR(HEX2DEC(Table1[[#This Row],[D5]])),"…")</f>
        <v>…</v>
      </c>
      <c r="R685" t="str">
        <f>IFERROR(CHAR(HEX2DEC(Table1[[#This Row],[D6]])),"…")</f>
        <v>…</v>
      </c>
      <c r="S685" t="str">
        <f>IFERROR(CHAR(HEX2DEC(Table1[[#This Row],[D7]])),"…")</f>
        <v>…</v>
      </c>
      <c r="T685" t="str">
        <f>IFERROR(CHAR(HEX2DEC(Table1[[#This Row],[D8]])),"…")</f>
        <v>…</v>
      </c>
    </row>
    <row r="686" spans="1:20" x14ac:dyDescent="0.25">
      <c r="A686">
        <v>24.190999999999999</v>
      </c>
      <c r="B686">
        <v>400</v>
      </c>
      <c r="C686">
        <v>8</v>
      </c>
      <c r="D686">
        <v>0</v>
      </c>
      <c r="E686">
        <v>0</v>
      </c>
      <c r="F686">
        <v>0</v>
      </c>
      <c r="G686">
        <v>10</v>
      </c>
      <c r="H686">
        <v>39</v>
      </c>
      <c r="I686">
        <v>0</v>
      </c>
      <c r="J686">
        <v>0</v>
      </c>
      <c r="K686">
        <v>0</v>
      </c>
      <c r="M686" t="str">
        <f>IFERROR(CHAR(HEX2DEC(Table2[[#This Row],[D1]])),"…")</f>
        <v>…</v>
      </c>
      <c r="N686" t="str">
        <f>IFERROR(CHAR(HEX2DEC(Table1[[#This Row],[D2]])),"…")</f>
        <v>…</v>
      </c>
      <c r="O686" t="str">
        <f>IFERROR(CHAR(HEX2DEC(Table1[[#This Row],[D3]])),"…")</f>
        <v>…</v>
      </c>
      <c r="P686" t="str">
        <f>IFERROR(CHAR(HEX2DEC(Table1[[#This Row],[D4]])),"…")</f>
        <v>…</v>
      </c>
      <c r="Q686" t="str">
        <f>IFERROR(CHAR(HEX2DEC(Table1[[#This Row],[D5]])),"…")</f>
        <v>…</v>
      </c>
      <c r="R686" t="str">
        <f>IFERROR(CHAR(HEX2DEC(Table1[[#This Row],[D6]])),"…")</f>
        <v>…</v>
      </c>
      <c r="S686" t="str">
        <f>IFERROR(CHAR(HEX2DEC(Table1[[#This Row],[D7]])),"…")</f>
        <v>…</v>
      </c>
      <c r="T686" t="str">
        <f>IFERROR(CHAR(HEX2DEC(Table1[[#This Row],[D8]])),"…")</f>
        <v>…</v>
      </c>
    </row>
    <row r="687" spans="1:20" x14ac:dyDescent="0.25">
      <c r="A687">
        <v>24.242999999999999</v>
      </c>
      <c r="B687">
        <v>401</v>
      </c>
      <c r="C687">
        <v>8</v>
      </c>
      <c r="D687" t="s">
        <v>28</v>
      </c>
      <c r="E687" t="s">
        <v>23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M687" t="str">
        <f>IFERROR(CHAR(HEX2DEC(Table2[[#This Row],[D1]])),"…")</f>
        <v>š</v>
      </c>
      <c r="N687" t="str">
        <f>IFERROR(CHAR(HEX2DEC(Table1[[#This Row],[D2]])),"…")</f>
        <v>…</v>
      </c>
      <c r="O687" t="str">
        <f>IFERROR(CHAR(HEX2DEC(Table1[[#This Row],[D3]])),"…")</f>
        <v>…</v>
      </c>
      <c r="P687" t="str">
        <f>IFERROR(CHAR(HEX2DEC(Table1[[#This Row],[D4]])),"…")</f>
        <v>…</v>
      </c>
      <c r="Q687" t="str">
        <f>IFERROR(CHAR(HEX2DEC(Table1[[#This Row],[D5]])),"…")</f>
        <v>…</v>
      </c>
      <c r="R687" t="str">
        <f>IFERROR(CHAR(HEX2DEC(Table1[[#This Row],[D6]])),"…")</f>
        <v>…</v>
      </c>
      <c r="S687" t="str">
        <f>IFERROR(CHAR(HEX2DEC(Table1[[#This Row],[D7]])),"…")</f>
        <v>…</v>
      </c>
      <c r="T687" t="str">
        <f>IFERROR(CHAR(HEX2DEC(Table1[[#This Row],[D8]])),"…")</f>
        <v>…</v>
      </c>
    </row>
    <row r="688" spans="1:20" x14ac:dyDescent="0.25">
      <c r="A688">
        <v>24.295999999999999</v>
      </c>
      <c r="B688">
        <v>400</v>
      </c>
      <c r="C688">
        <v>8</v>
      </c>
      <c r="D688">
        <v>0</v>
      </c>
      <c r="E688">
        <v>0</v>
      </c>
      <c r="F688">
        <v>0</v>
      </c>
      <c r="G688">
        <v>10</v>
      </c>
      <c r="H688">
        <v>39</v>
      </c>
      <c r="I688">
        <v>0</v>
      </c>
      <c r="J688">
        <v>0</v>
      </c>
      <c r="K688">
        <v>0</v>
      </c>
      <c r="M688" t="str">
        <f>IFERROR(CHAR(HEX2DEC(Table2[[#This Row],[D1]])),"…")</f>
        <v>…</v>
      </c>
      <c r="N688" t="str">
        <f>IFERROR(CHAR(HEX2DEC(Table1[[#This Row],[D2]])),"…")</f>
        <v>…</v>
      </c>
      <c r="O688" t="str">
        <f>IFERROR(CHAR(HEX2DEC(Table1[[#This Row],[D3]])),"…")</f>
        <v>…</v>
      </c>
      <c r="P688" t="str">
        <f>IFERROR(CHAR(HEX2DEC(Table1[[#This Row],[D4]])),"…")</f>
        <v>…</v>
      </c>
      <c r="Q688" t="str">
        <f>IFERROR(CHAR(HEX2DEC(Table1[[#This Row],[D5]])),"…")</f>
        <v>…</v>
      </c>
      <c r="R688" t="str">
        <f>IFERROR(CHAR(HEX2DEC(Table1[[#This Row],[D6]])),"…")</f>
        <v>…</v>
      </c>
      <c r="S688" t="str">
        <f>IFERROR(CHAR(HEX2DEC(Table1[[#This Row],[D7]])),"…")</f>
        <v>…</v>
      </c>
      <c r="T688" t="str">
        <f>IFERROR(CHAR(HEX2DEC(Table1[[#This Row],[D8]])),"…")</f>
        <v>…</v>
      </c>
    </row>
    <row r="689" spans="1:20" x14ac:dyDescent="0.25">
      <c r="A689">
        <v>24.35</v>
      </c>
      <c r="B689">
        <v>401</v>
      </c>
      <c r="C689">
        <v>8</v>
      </c>
      <c r="D689" t="s">
        <v>28</v>
      </c>
      <c r="E689" t="s">
        <v>23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M689" t="str">
        <f>IFERROR(CHAR(HEX2DEC(Table2[[#This Row],[D1]])),"…")</f>
        <v>š</v>
      </c>
      <c r="N689" t="str">
        <f>IFERROR(CHAR(HEX2DEC(Table1[[#This Row],[D2]])),"…")</f>
        <v>…</v>
      </c>
      <c r="O689" t="str">
        <f>IFERROR(CHAR(HEX2DEC(Table1[[#This Row],[D3]])),"…")</f>
        <v>…</v>
      </c>
      <c r="P689" t="str">
        <f>IFERROR(CHAR(HEX2DEC(Table1[[#This Row],[D4]])),"…")</f>
        <v>…</v>
      </c>
      <c r="Q689" t="str">
        <f>IFERROR(CHAR(HEX2DEC(Table1[[#This Row],[D5]])),"…")</f>
        <v>…</v>
      </c>
      <c r="R689" t="str">
        <f>IFERROR(CHAR(HEX2DEC(Table1[[#This Row],[D6]])),"…")</f>
        <v>…</v>
      </c>
      <c r="S689" t="str">
        <f>IFERROR(CHAR(HEX2DEC(Table1[[#This Row],[D7]])),"…")</f>
        <v>…</v>
      </c>
      <c r="T689" t="str">
        <f>IFERROR(CHAR(HEX2DEC(Table1[[#This Row],[D8]])),"…")</f>
        <v>…</v>
      </c>
    </row>
    <row r="690" spans="1:20" x14ac:dyDescent="0.25">
      <c r="A690">
        <v>24.402999999999999</v>
      </c>
      <c r="B690">
        <v>400</v>
      </c>
      <c r="C690">
        <v>8</v>
      </c>
      <c r="D690">
        <v>0</v>
      </c>
      <c r="E690">
        <v>0</v>
      </c>
      <c r="F690">
        <v>0</v>
      </c>
      <c r="G690">
        <v>10</v>
      </c>
      <c r="H690">
        <v>39</v>
      </c>
      <c r="I690">
        <v>0</v>
      </c>
      <c r="J690">
        <v>0</v>
      </c>
      <c r="K690">
        <v>0</v>
      </c>
      <c r="M690" t="str">
        <f>IFERROR(CHAR(HEX2DEC(Table2[[#This Row],[D1]])),"…")</f>
        <v>…</v>
      </c>
      <c r="N690" t="str">
        <f>IFERROR(CHAR(HEX2DEC(Table1[[#This Row],[D2]])),"…")</f>
        <v>…</v>
      </c>
      <c r="O690" t="str">
        <f>IFERROR(CHAR(HEX2DEC(Table1[[#This Row],[D3]])),"…")</f>
        <v>…</v>
      </c>
      <c r="P690" t="str">
        <f>IFERROR(CHAR(HEX2DEC(Table1[[#This Row],[D4]])),"…")</f>
        <v>…</v>
      </c>
      <c r="Q690" t="str">
        <f>IFERROR(CHAR(HEX2DEC(Table1[[#This Row],[D5]])),"…")</f>
        <v>…</v>
      </c>
      <c r="R690" t="str">
        <f>IFERROR(CHAR(HEX2DEC(Table1[[#This Row],[D6]])),"…")</f>
        <v>…</v>
      </c>
      <c r="S690" t="str">
        <f>IFERROR(CHAR(HEX2DEC(Table1[[#This Row],[D7]])),"…")</f>
        <v>…</v>
      </c>
      <c r="T690" t="str">
        <f>IFERROR(CHAR(HEX2DEC(Table1[[#This Row],[D8]])),"…")</f>
        <v>…</v>
      </c>
    </row>
    <row r="691" spans="1:20" x14ac:dyDescent="0.25">
      <c r="A691">
        <v>24.456</v>
      </c>
      <c r="B691">
        <v>401</v>
      </c>
      <c r="C691">
        <v>8</v>
      </c>
      <c r="D691" t="s">
        <v>28</v>
      </c>
      <c r="E691" t="s">
        <v>23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M691" t="str">
        <f>IFERROR(CHAR(HEX2DEC(Table2[[#This Row],[D1]])),"…")</f>
        <v>š</v>
      </c>
      <c r="N691" t="str">
        <f>IFERROR(CHAR(HEX2DEC(Table1[[#This Row],[D2]])),"…")</f>
        <v>…</v>
      </c>
      <c r="O691" t="str">
        <f>IFERROR(CHAR(HEX2DEC(Table1[[#This Row],[D3]])),"…")</f>
        <v>…</v>
      </c>
      <c r="P691" t="str">
        <f>IFERROR(CHAR(HEX2DEC(Table1[[#This Row],[D4]])),"…")</f>
        <v>…</v>
      </c>
      <c r="Q691" t="str">
        <f>IFERROR(CHAR(HEX2DEC(Table1[[#This Row],[D5]])),"…")</f>
        <v>…</v>
      </c>
      <c r="R691" t="str">
        <f>IFERROR(CHAR(HEX2DEC(Table1[[#This Row],[D6]])),"…")</f>
        <v>…</v>
      </c>
      <c r="S691" t="str">
        <f>IFERROR(CHAR(HEX2DEC(Table1[[#This Row],[D7]])),"…")</f>
        <v>…</v>
      </c>
      <c r="T691" t="str">
        <f>IFERROR(CHAR(HEX2DEC(Table1[[#This Row],[D8]])),"…")</f>
        <v>…</v>
      </c>
    </row>
    <row r="692" spans="1:20" x14ac:dyDescent="0.25">
      <c r="A692">
        <v>24.509</v>
      </c>
      <c r="B692">
        <v>400</v>
      </c>
      <c r="C692">
        <v>8</v>
      </c>
      <c r="D692">
        <v>0</v>
      </c>
      <c r="E692">
        <v>0</v>
      </c>
      <c r="F692">
        <v>0</v>
      </c>
      <c r="G692">
        <v>10</v>
      </c>
      <c r="H692">
        <v>39</v>
      </c>
      <c r="I692">
        <v>0</v>
      </c>
      <c r="J692">
        <v>0</v>
      </c>
      <c r="K692">
        <v>0</v>
      </c>
      <c r="M692" t="str">
        <f>IFERROR(CHAR(HEX2DEC(Table2[[#This Row],[D1]])),"…")</f>
        <v>…</v>
      </c>
      <c r="N692" t="str">
        <f>IFERROR(CHAR(HEX2DEC(Table1[[#This Row],[D2]])),"…")</f>
        <v>…</v>
      </c>
      <c r="O692" t="str">
        <f>IFERROR(CHAR(HEX2DEC(Table1[[#This Row],[D3]])),"…")</f>
        <v>…</v>
      </c>
      <c r="P692" t="str">
        <f>IFERROR(CHAR(HEX2DEC(Table1[[#This Row],[D4]])),"…")</f>
        <v>…</v>
      </c>
      <c r="Q692" t="str">
        <f>IFERROR(CHAR(HEX2DEC(Table1[[#This Row],[D5]])),"…")</f>
        <v>…</v>
      </c>
      <c r="R692" t="str">
        <f>IFERROR(CHAR(HEX2DEC(Table1[[#This Row],[D6]])),"…")</f>
        <v>…</v>
      </c>
      <c r="S692" t="str">
        <f>IFERROR(CHAR(HEX2DEC(Table1[[#This Row],[D7]])),"…")</f>
        <v>…</v>
      </c>
      <c r="T692" t="str">
        <f>IFERROR(CHAR(HEX2DEC(Table1[[#This Row],[D8]])),"…")</f>
        <v>…</v>
      </c>
    </row>
    <row r="693" spans="1:20" x14ac:dyDescent="0.25">
      <c r="A693">
        <v>24.562999999999999</v>
      </c>
      <c r="B693">
        <v>401</v>
      </c>
      <c r="C693">
        <v>8</v>
      </c>
      <c r="D693" t="s">
        <v>28</v>
      </c>
      <c r="E693" t="s">
        <v>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M693" t="str">
        <f>IFERROR(CHAR(HEX2DEC(Table2[[#This Row],[D1]])),"…")</f>
        <v>š</v>
      </c>
      <c r="N693" t="str">
        <f>IFERROR(CHAR(HEX2DEC(Table1[[#This Row],[D2]])),"…")</f>
        <v>…</v>
      </c>
      <c r="O693" t="str">
        <f>IFERROR(CHAR(HEX2DEC(Table1[[#This Row],[D3]])),"…")</f>
        <v>…</v>
      </c>
      <c r="P693" t="str">
        <f>IFERROR(CHAR(HEX2DEC(Table1[[#This Row],[D4]])),"…")</f>
        <v>…</v>
      </c>
      <c r="Q693" t="str">
        <f>IFERROR(CHAR(HEX2DEC(Table1[[#This Row],[D5]])),"…")</f>
        <v>…</v>
      </c>
      <c r="R693" t="str">
        <f>IFERROR(CHAR(HEX2DEC(Table1[[#This Row],[D6]])),"…")</f>
        <v>…</v>
      </c>
      <c r="S693" t="str">
        <f>IFERROR(CHAR(HEX2DEC(Table1[[#This Row],[D7]])),"…")</f>
        <v>…</v>
      </c>
      <c r="T693" t="str">
        <f>IFERROR(CHAR(HEX2DEC(Table1[[#This Row],[D8]])),"…")</f>
        <v>…</v>
      </c>
    </row>
    <row r="694" spans="1:20" x14ac:dyDescent="0.25">
      <c r="A694">
        <v>24.616</v>
      </c>
      <c r="B694">
        <v>400</v>
      </c>
      <c r="C694">
        <v>8</v>
      </c>
      <c r="D694">
        <v>0</v>
      </c>
      <c r="E694">
        <v>0</v>
      </c>
      <c r="F694">
        <v>0</v>
      </c>
      <c r="G694">
        <v>10</v>
      </c>
      <c r="H694">
        <v>39</v>
      </c>
      <c r="I694">
        <v>0</v>
      </c>
      <c r="J694">
        <v>0</v>
      </c>
      <c r="K694">
        <v>0</v>
      </c>
      <c r="M694" t="str">
        <f>IFERROR(CHAR(HEX2DEC(Table2[[#This Row],[D1]])),"…")</f>
        <v>…</v>
      </c>
      <c r="N694" t="str">
        <f>IFERROR(CHAR(HEX2DEC(Table1[[#This Row],[D2]])),"…")</f>
        <v>…</v>
      </c>
      <c r="O694" t="str">
        <f>IFERROR(CHAR(HEX2DEC(Table1[[#This Row],[D3]])),"…")</f>
        <v>…</v>
      </c>
      <c r="P694" t="str">
        <f>IFERROR(CHAR(HEX2DEC(Table1[[#This Row],[D4]])),"…")</f>
        <v>…</v>
      </c>
      <c r="Q694" t="str">
        <f>IFERROR(CHAR(HEX2DEC(Table1[[#This Row],[D5]])),"…")</f>
        <v>…</v>
      </c>
      <c r="R694" t="str">
        <f>IFERROR(CHAR(HEX2DEC(Table1[[#This Row],[D6]])),"…")</f>
        <v>…</v>
      </c>
      <c r="S694" t="str">
        <f>IFERROR(CHAR(HEX2DEC(Table1[[#This Row],[D7]])),"…")</f>
        <v>…</v>
      </c>
      <c r="T694" t="str">
        <f>IFERROR(CHAR(HEX2DEC(Table1[[#This Row],[D8]])),"…")</f>
        <v>…</v>
      </c>
    </row>
    <row r="695" spans="1:20" x14ac:dyDescent="0.25">
      <c r="A695">
        <v>24.667999999999999</v>
      </c>
      <c r="B695">
        <v>401</v>
      </c>
      <c r="C695">
        <v>8</v>
      </c>
      <c r="D695" t="s">
        <v>28</v>
      </c>
      <c r="E695" t="s">
        <v>23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M695" t="str">
        <f>IFERROR(CHAR(HEX2DEC(Table2[[#This Row],[D1]])),"…")</f>
        <v>š</v>
      </c>
      <c r="N695" t="str">
        <f>IFERROR(CHAR(HEX2DEC(Table1[[#This Row],[D2]])),"…")</f>
        <v>…</v>
      </c>
      <c r="O695" t="str">
        <f>IFERROR(CHAR(HEX2DEC(Table1[[#This Row],[D3]])),"…")</f>
        <v>…</v>
      </c>
      <c r="P695" t="str">
        <f>IFERROR(CHAR(HEX2DEC(Table1[[#This Row],[D4]])),"…")</f>
        <v>…</v>
      </c>
      <c r="Q695" t="str">
        <f>IFERROR(CHAR(HEX2DEC(Table1[[#This Row],[D5]])),"…")</f>
        <v>…</v>
      </c>
      <c r="R695" t="str">
        <f>IFERROR(CHAR(HEX2DEC(Table1[[#This Row],[D6]])),"…")</f>
        <v>…</v>
      </c>
      <c r="S695" t="str">
        <f>IFERROR(CHAR(HEX2DEC(Table1[[#This Row],[D7]])),"…")</f>
        <v>…</v>
      </c>
      <c r="T695" t="str">
        <f>IFERROR(CHAR(HEX2DEC(Table1[[#This Row],[D8]])),"…")</f>
        <v>…</v>
      </c>
    </row>
    <row r="696" spans="1:20" x14ac:dyDescent="0.25">
      <c r="A696">
        <v>24.721</v>
      </c>
      <c r="B696">
        <v>400</v>
      </c>
      <c r="C696">
        <v>8</v>
      </c>
      <c r="D696">
        <v>0</v>
      </c>
      <c r="E696">
        <v>0</v>
      </c>
      <c r="F696">
        <v>0</v>
      </c>
      <c r="G696">
        <v>10</v>
      </c>
      <c r="H696">
        <v>39</v>
      </c>
      <c r="I696">
        <v>0</v>
      </c>
      <c r="J696">
        <v>0</v>
      </c>
      <c r="K696">
        <v>0</v>
      </c>
      <c r="M696" t="str">
        <f>IFERROR(CHAR(HEX2DEC(Table2[[#This Row],[D1]])),"…")</f>
        <v>…</v>
      </c>
      <c r="N696" t="str">
        <f>IFERROR(CHAR(HEX2DEC(Table1[[#This Row],[D2]])),"…")</f>
        <v>…</v>
      </c>
      <c r="O696" t="str">
        <f>IFERROR(CHAR(HEX2DEC(Table1[[#This Row],[D3]])),"…")</f>
        <v>…</v>
      </c>
      <c r="P696" t="str">
        <f>IFERROR(CHAR(HEX2DEC(Table1[[#This Row],[D4]])),"…")</f>
        <v>…</v>
      </c>
      <c r="Q696" t="str">
        <f>IFERROR(CHAR(HEX2DEC(Table1[[#This Row],[D5]])),"…")</f>
        <v>…</v>
      </c>
      <c r="R696" t="str">
        <f>IFERROR(CHAR(HEX2DEC(Table1[[#This Row],[D6]])),"…")</f>
        <v>…</v>
      </c>
      <c r="S696" t="str">
        <f>IFERROR(CHAR(HEX2DEC(Table1[[#This Row],[D7]])),"…")</f>
        <v>…</v>
      </c>
      <c r="T696" t="str">
        <f>IFERROR(CHAR(HEX2DEC(Table1[[#This Row],[D8]])),"…")</f>
        <v>…</v>
      </c>
    </row>
    <row r="697" spans="1:20" x14ac:dyDescent="0.25">
      <c r="A697">
        <v>24.774999999999999</v>
      </c>
      <c r="B697">
        <v>401</v>
      </c>
      <c r="C697">
        <v>8</v>
      </c>
      <c r="D697" t="s">
        <v>28</v>
      </c>
      <c r="E697" t="s">
        <v>23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M697" t="str">
        <f>IFERROR(CHAR(HEX2DEC(Table2[[#This Row],[D1]])),"…")</f>
        <v>š</v>
      </c>
      <c r="N697" t="str">
        <f>IFERROR(CHAR(HEX2DEC(Table1[[#This Row],[D2]])),"…")</f>
        <v>…</v>
      </c>
      <c r="O697" t="str">
        <f>IFERROR(CHAR(HEX2DEC(Table1[[#This Row],[D3]])),"…")</f>
        <v>…</v>
      </c>
      <c r="P697" t="str">
        <f>IFERROR(CHAR(HEX2DEC(Table1[[#This Row],[D4]])),"…")</f>
        <v>…</v>
      </c>
      <c r="Q697" t="str">
        <f>IFERROR(CHAR(HEX2DEC(Table1[[#This Row],[D5]])),"…")</f>
        <v>…</v>
      </c>
      <c r="R697" t="str">
        <f>IFERROR(CHAR(HEX2DEC(Table1[[#This Row],[D6]])),"…")</f>
        <v>…</v>
      </c>
      <c r="S697" t="str">
        <f>IFERROR(CHAR(HEX2DEC(Table1[[#This Row],[D7]])),"…")</f>
        <v>…</v>
      </c>
      <c r="T697" t="str">
        <f>IFERROR(CHAR(HEX2DEC(Table1[[#This Row],[D8]])),"…")</f>
        <v>…</v>
      </c>
    </row>
    <row r="698" spans="1:20" x14ac:dyDescent="0.25">
      <c r="A698">
        <v>24.827999999999999</v>
      </c>
      <c r="B698">
        <v>400</v>
      </c>
      <c r="C698">
        <v>8</v>
      </c>
      <c r="D698">
        <v>0</v>
      </c>
      <c r="E698">
        <v>0</v>
      </c>
      <c r="F698">
        <v>0</v>
      </c>
      <c r="G698">
        <v>10</v>
      </c>
      <c r="H698">
        <v>39</v>
      </c>
      <c r="I698">
        <v>0</v>
      </c>
      <c r="J698">
        <v>0</v>
      </c>
      <c r="K698">
        <v>0</v>
      </c>
      <c r="M698" t="str">
        <f>IFERROR(CHAR(HEX2DEC(Table2[[#This Row],[D1]])),"…")</f>
        <v>…</v>
      </c>
      <c r="N698" t="str">
        <f>IFERROR(CHAR(HEX2DEC(Table1[[#This Row],[D2]])),"…")</f>
        <v>…</v>
      </c>
      <c r="O698" t="str">
        <f>IFERROR(CHAR(HEX2DEC(Table1[[#This Row],[D3]])),"…")</f>
        <v>…</v>
      </c>
      <c r="P698" t="str">
        <f>IFERROR(CHAR(HEX2DEC(Table1[[#This Row],[D4]])),"…")</f>
        <v>…</v>
      </c>
      <c r="Q698" t="str">
        <f>IFERROR(CHAR(HEX2DEC(Table1[[#This Row],[D5]])),"…")</f>
        <v>…</v>
      </c>
      <c r="R698" t="str">
        <f>IFERROR(CHAR(HEX2DEC(Table1[[#This Row],[D6]])),"…")</f>
        <v>…</v>
      </c>
      <c r="S698" t="str">
        <f>IFERROR(CHAR(HEX2DEC(Table1[[#This Row],[D7]])),"…")</f>
        <v>…</v>
      </c>
      <c r="T698" t="str">
        <f>IFERROR(CHAR(HEX2DEC(Table1[[#This Row],[D8]])),"…")</f>
        <v>…</v>
      </c>
    </row>
    <row r="699" spans="1:20" x14ac:dyDescent="0.25">
      <c r="A699">
        <v>24.881</v>
      </c>
      <c r="B699">
        <v>401</v>
      </c>
      <c r="C699">
        <v>8</v>
      </c>
      <c r="D699" t="s">
        <v>28</v>
      </c>
      <c r="E699" t="s">
        <v>23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M699" t="str">
        <f>IFERROR(CHAR(HEX2DEC(Table2[[#This Row],[D1]])),"…")</f>
        <v>š</v>
      </c>
      <c r="N699" t="str">
        <f>IFERROR(CHAR(HEX2DEC(Table1[[#This Row],[D2]])),"…")</f>
        <v>…</v>
      </c>
      <c r="O699" t="str">
        <f>IFERROR(CHAR(HEX2DEC(Table1[[#This Row],[D3]])),"…")</f>
        <v>…</v>
      </c>
      <c r="P699" t="str">
        <f>IFERROR(CHAR(HEX2DEC(Table1[[#This Row],[D4]])),"…")</f>
        <v>…</v>
      </c>
      <c r="Q699" t="str">
        <f>IFERROR(CHAR(HEX2DEC(Table1[[#This Row],[D5]])),"…")</f>
        <v>…</v>
      </c>
      <c r="R699" t="str">
        <f>IFERROR(CHAR(HEX2DEC(Table1[[#This Row],[D6]])),"…")</f>
        <v>…</v>
      </c>
      <c r="S699" t="str">
        <f>IFERROR(CHAR(HEX2DEC(Table1[[#This Row],[D7]])),"…")</f>
        <v>…</v>
      </c>
      <c r="T699" t="str">
        <f>IFERROR(CHAR(HEX2DEC(Table1[[#This Row],[D8]])),"…")</f>
        <v>…</v>
      </c>
    </row>
    <row r="700" spans="1:20" x14ac:dyDescent="0.25">
      <c r="A700">
        <v>24.934000000000001</v>
      </c>
      <c r="B700">
        <v>400</v>
      </c>
      <c r="C700">
        <v>8</v>
      </c>
      <c r="D700">
        <v>0</v>
      </c>
      <c r="E700">
        <v>0</v>
      </c>
      <c r="F700">
        <v>0</v>
      </c>
      <c r="G700">
        <v>10</v>
      </c>
      <c r="H700">
        <v>39</v>
      </c>
      <c r="I700">
        <v>0</v>
      </c>
      <c r="J700">
        <v>0</v>
      </c>
      <c r="K700">
        <v>0</v>
      </c>
      <c r="M700" t="str">
        <f>IFERROR(CHAR(HEX2DEC(Table2[[#This Row],[D1]])),"…")</f>
        <v>…</v>
      </c>
      <c r="N700" t="str">
        <f>IFERROR(CHAR(HEX2DEC(Table1[[#This Row],[D2]])),"…")</f>
        <v>…</v>
      </c>
      <c r="O700" t="str">
        <f>IFERROR(CHAR(HEX2DEC(Table1[[#This Row],[D3]])),"…")</f>
        <v>…</v>
      </c>
      <c r="P700" t="str">
        <f>IFERROR(CHAR(HEX2DEC(Table1[[#This Row],[D4]])),"…")</f>
        <v>…</v>
      </c>
      <c r="Q700" t="str">
        <f>IFERROR(CHAR(HEX2DEC(Table1[[#This Row],[D5]])),"…")</f>
        <v>…</v>
      </c>
      <c r="R700" t="str">
        <f>IFERROR(CHAR(HEX2DEC(Table1[[#This Row],[D6]])),"…")</f>
        <v>…</v>
      </c>
      <c r="S700" t="str">
        <f>IFERROR(CHAR(HEX2DEC(Table1[[#This Row],[D7]])),"…")</f>
        <v>…</v>
      </c>
      <c r="T700" t="str">
        <f>IFERROR(CHAR(HEX2DEC(Table1[[#This Row],[D8]])),"…")</f>
        <v>…</v>
      </c>
    </row>
    <row r="701" spans="1:20" x14ac:dyDescent="0.25">
      <c r="A701">
        <v>24.986999999999998</v>
      </c>
      <c r="B701">
        <v>401</v>
      </c>
      <c r="C701">
        <v>8</v>
      </c>
      <c r="D701" t="s">
        <v>28</v>
      </c>
      <c r="E701" t="s">
        <v>23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M701" t="str">
        <f>IFERROR(CHAR(HEX2DEC(Table2[[#This Row],[D1]])),"…")</f>
        <v>š</v>
      </c>
      <c r="N701" t="str">
        <f>IFERROR(CHAR(HEX2DEC(Table1[[#This Row],[D2]])),"…")</f>
        <v>…</v>
      </c>
      <c r="O701" t="str">
        <f>IFERROR(CHAR(HEX2DEC(Table1[[#This Row],[D3]])),"…")</f>
        <v>…</v>
      </c>
      <c r="P701" t="str">
        <f>IFERROR(CHAR(HEX2DEC(Table1[[#This Row],[D4]])),"…")</f>
        <v>…</v>
      </c>
      <c r="Q701" t="str">
        <f>IFERROR(CHAR(HEX2DEC(Table1[[#This Row],[D5]])),"…")</f>
        <v>…</v>
      </c>
      <c r="R701" t="str">
        <f>IFERROR(CHAR(HEX2DEC(Table1[[#This Row],[D6]])),"…")</f>
        <v>…</v>
      </c>
      <c r="S701" t="str">
        <f>IFERROR(CHAR(HEX2DEC(Table1[[#This Row],[D7]])),"…")</f>
        <v>…</v>
      </c>
      <c r="T701" t="str">
        <f>IFERROR(CHAR(HEX2DEC(Table1[[#This Row],[D8]])),"…")</f>
        <v>…</v>
      </c>
    </row>
    <row r="702" spans="1:20" x14ac:dyDescent="0.25">
      <c r="A702">
        <v>25.04</v>
      </c>
      <c r="B702">
        <v>400</v>
      </c>
      <c r="C702">
        <v>8</v>
      </c>
      <c r="D702">
        <v>0</v>
      </c>
      <c r="E702">
        <v>0</v>
      </c>
      <c r="F702">
        <v>0</v>
      </c>
      <c r="G702">
        <v>10</v>
      </c>
      <c r="H702">
        <v>39</v>
      </c>
      <c r="I702">
        <v>0</v>
      </c>
      <c r="J702">
        <v>0</v>
      </c>
      <c r="K702">
        <v>0</v>
      </c>
      <c r="M702" t="str">
        <f>IFERROR(CHAR(HEX2DEC(Table2[[#This Row],[D1]])),"…")</f>
        <v>…</v>
      </c>
      <c r="N702" t="str">
        <f>IFERROR(CHAR(HEX2DEC(Table1[[#This Row],[D2]])),"…")</f>
        <v>…</v>
      </c>
      <c r="O702" t="str">
        <f>IFERROR(CHAR(HEX2DEC(Table1[[#This Row],[D3]])),"…")</f>
        <v>…</v>
      </c>
      <c r="P702" t="str">
        <f>IFERROR(CHAR(HEX2DEC(Table1[[#This Row],[D4]])),"…")</f>
        <v>…</v>
      </c>
      <c r="Q702" t="str">
        <f>IFERROR(CHAR(HEX2DEC(Table1[[#This Row],[D5]])),"…")</f>
        <v>…</v>
      </c>
      <c r="R702" t="str">
        <f>IFERROR(CHAR(HEX2DEC(Table1[[#This Row],[D6]])),"…")</f>
        <v>…</v>
      </c>
      <c r="S702" t="str">
        <f>IFERROR(CHAR(HEX2DEC(Table1[[#This Row],[D7]])),"…")</f>
        <v>…</v>
      </c>
      <c r="T702" t="str">
        <f>IFERROR(CHAR(HEX2DEC(Table1[[#This Row],[D8]])),"…")</f>
        <v>…</v>
      </c>
    </row>
    <row r="703" spans="1:20" x14ac:dyDescent="0.25">
      <c r="A703">
        <v>25.093</v>
      </c>
      <c r="B703">
        <v>401</v>
      </c>
      <c r="C703">
        <v>8</v>
      </c>
      <c r="D703" t="s">
        <v>28</v>
      </c>
      <c r="E703" t="s">
        <v>23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M703" t="str">
        <f>IFERROR(CHAR(HEX2DEC(Table2[[#This Row],[D1]])),"…")</f>
        <v>š</v>
      </c>
      <c r="N703" t="str">
        <f>IFERROR(CHAR(HEX2DEC(Table1[[#This Row],[D2]])),"…")</f>
        <v>…</v>
      </c>
      <c r="O703" t="str">
        <f>IFERROR(CHAR(HEX2DEC(Table1[[#This Row],[D3]])),"…")</f>
        <v>…</v>
      </c>
      <c r="P703" t="str">
        <f>IFERROR(CHAR(HEX2DEC(Table1[[#This Row],[D4]])),"…")</f>
        <v>…</v>
      </c>
      <c r="Q703" t="str">
        <f>IFERROR(CHAR(HEX2DEC(Table1[[#This Row],[D5]])),"…")</f>
        <v>…</v>
      </c>
      <c r="R703" t="str">
        <f>IFERROR(CHAR(HEX2DEC(Table1[[#This Row],[D6]])),"…")</f>
        <v>…</v>
      </c>
      <c r="S703" t="str">
        <f>IFERROR(CHAR(HEX2DEC(Table1[[#This Row],[D7]])),"…")</f>
        <v>…</v>
      </c>
      <c r="T703" t="str">
        <f>IFERROR(CHAR(HEX2DEC(Table1[[#This Row],[D8]])),"…")</f>
        <v>…</v>
      </c>
    </row>
    <row r="704" spans="1:20" x14ac:dyDescent="0.25">
      <c r="A704">
        <v>25.146000000000001</v>
      </c>
      <c r="B704">
        <v>400</v>
      </c>
      <c r="C704">
        <v>8</v>
      </c>
      <c r="D704">
        <v>0</v>
      </c>
      <c r="E704">
        <v>0</v>
      </c>
      <c r="F704">
        <v>0</v>
      </c>
      <c r="G704">
        <v>10</v>
      </c>
      <c r="H704">
        <v>39</v>
      </c>
      <c r="I704">
        <v>0</v>
      </c>
      <c r="J704">
        <v>0</v>
      </c>
      <c r="K704">
        <v>0</v>
      </c>
      <c r="M704" t="str">
        <f>IFERROR(CHAR(HEX2DEC(Table2[[#This Row],[D1]])),"…")</f>
        <v>…</v>
      </c>
      <c r="N704" t="str">
        <f>IFERROR(CHAR(HEX2DEC(Table1[[#This Row],[D2]])),"…")</f>
        <v>…</v>
      </c>
      <c r="O704" t="str">
        <f>IFERROR(CHAR(HEX2DEC(Table1[[#This Row],[D3]])),"…")</f>
        <v>…</v>
      </c>
      <c r="P704" t="str">
        <f>IFERROR(CHAR(HEX2DEC(Table1[[#This Row],[D4]])),"…")</f>
        <v>…</v>
      </c>
      <c r="Q704" t="str">
        <f>IFERROR(CHAR(HEX2DEC(Table1[[#This Row],[D5]])),"…")</f>
        <v>…</v>
      </c>
      <c r="R704" t="str">
        <f>IFERROR(CHAR(HEX2DEC(Table1[[#This Row],[D6]])),"…")</f>
        <v>…</v>
      </c>
      <c r="S704" t="str">
        <f>IFERROR(CHAR(HEX2DEC(Table1[[#This Row],[D7]])),"…")</f>
        <v>…</v>
      </c>
      <c r="T704" t="str">
        <f>IFERROR(CHAR(HEX2DEC(Table1[[#This Row],[D8]])),"…")</f>
        <v>…</v>
      </c>
    </row>
    <row r="705" spans="1:20" x14ac:dyDescent="0.25">
      <c r="A705">
        <v>25.2</v>
      </c>
      <c r="B705">
        <v>401</v>
      </c>
      <c r="C705">
        <v>8</v>
      </c>
      <c r="D705" t="s">
        <v>28</v>
      </c>
      <c r="E705" t="s">
        <v>23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M705" t="str">
        <f>IFERROR(CHAR(HEX2DEC(Table2[[#This Row],[D1]])),"…")</f>
        <v>š</v>
      </c>
      <c r="N705" t="str">
        <f>IFERROR(CHAR(HEX2DEC(Table1[[#This Row],[D2]])),"…")</f>
        <v>…</v>
      </c>
      <c r="O705" t="str">
        <f>IFERROR(CHAR(HEX2DEC(Table1[[#This Row],[D3]])),"…")</f>
        <v>…</v>
      </c>
      <c r="P705" t="str">
        <f>IFERROR(CHAR(HEX2DEC(Table1[[#This Row],[D4]])),"…")</f>
        <v>…</v>
      </c>
      <c r="Q705" t="str">
        <f>IFERROR(CHAR(HEX2DEC(Table1[[#This Row],[D5]])),"…")</f>
        <v>…</v>
      </c>
      <c r="R705" t="str">
        <f>IFERROR(CHAR(HEX2DEC(Table1[[#This Row],[D6]])),"…")</f>
        <v>…</v>
      </c>
      <c r="S705" t="str">
        <f>IFERROR(CHAR(HEX2DEC(Table1[[#This Row],[D7]])),"…")</f>
        <v>…</v>
      </c>
      <c r="T705" t="str">
        <f>IFERROR(CHAR(HEX2DEC(Table1[[#This Row],[D8]])),"…")</f>
        <v>…</v>
      </c>
    </row>
    <row r="706" spans="1:20" x14ac:dyDescent="0.25">
      <c r="A706">
        <v>25.253</v>
      </c>
      <c r="B706">
        <v>400</v>
      </c>
      <c r="C706">
        <v>8</v>
      </c>
      <c r="D706">
        <v>0</v>
      </c>
      <c r="E706">
        <v>0</v>
      </c>
      <c r="F706">
        <v>0</v>
      </c>
      <c r="G706">
        <v>10</v>
      </c>
      <c r="H706">
        <v>39</v>
      </c>
      <c r="I706">
        <v>0</v>
      </c>
      <c r="J706">
        <v>0</v>
      </c>
      <c r="K706">
        <v>0</v>
      </c>
      <c r="M706" t="str">
        <f>IFERROR(CHAR(HEX2DEC(Table2[[#This Row],[D1]])),"…")</f>
        <v>…</v>
      </c>
      <c r="N706" t="str">
        <f>IFERROR(CHAR(HEX2DEC(Table1[[#This Row],[D2]])),"…")</f>
        <v>…</v>
      </c>
      <c r="O706" t="str">
        <f>IFERROR(CHAR(HEX2DEC(Table1[[#This Row],[D3]])),"…")</f>
        <v>…</v>
      </c>
      <c r="P706" t="str">
        <f>IFERROR(CHAR(HEX2DEC(Table1[[#This Row],[D4]])),"…")</f>
        <v>…</v>
      </c>
      <c r="Q706" t="str">
        <f>IFERROR(CHAR(HEX2DEC(Table1[[#This Row],[D5]])),"…")</f>
        <v>…</v>
      </c>
      <c r="R706" t="str">
        <f>IFERROR(CHAR(HEX2DEC(Table1[[#This Row],[D6]])),"…")</f>
        <v>…</v>
      </c>
      <c r="S706" t="str">
        <f>IFERROR(CHAR(HEX2DEC(Table1[[#This Row],[D7]])),"…")</f>
        <v>…</v>
      </c>
      <c r="T706" t="str">
        <f>IFERROR(CHAR(HEX2DEC(Table1[[#This Row],[D8]])),"…")</f>
        <v>…</v>
      </c>
    </row>
    <row r="707" spans="1:20" x14ac:dyDescent="0.25">
      <c r="A707">
        <v>25.306000000000001</v>
      </c>
      <c r="B707">
        <v>401</v>
      </c>
      <c r="C707">
        <v>8</v>
      </c>
      <c r="D707" t="s">
        <v>28</v>
      </c>
      <c r="E707" t="s">
        <v>23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M707" t="str">
        <f>IFERROR(CHAR(HEX2DEC(Table2[[#This Row],[D1]])),"…")</f>
        <v>š</v>
      </c>
      <c r="N707" t="str">
        <f>IFERROR(CHAR(HEX2DEC(Table1[[#This Row],[D2]])),"…")</f>
        <v>…</v>
      </c>
      <c r="O707" t="str">
        <f>IFERROR(CHAR(HEX2DEC(Table1[[#This Row],[D3]])),"…")</f>
        <v>…</v>
      </c>
      <c r="P707" t="str">
        <f>IFERROR(CHAR(HEX2DEC(Table1[[#This Row],[D4]])),"…")</f>
        <v>…</v>
      </c>
      <c r="Q707" t="str">
        <f>IFERROR(CHAR(HEX2DEC(Table1[[#This Row],[D5]])),"…")</f>
        <v>…</v>
      </c>
      <c r="R707" t="str">
        <f>IFERROR(CHAR(HEX2DEC(Table1[[#This Row],[D6]])),"…")</f>
        <v>…</v>
      </c>
      <c r="S707" t="str">
        <f>IFERROR(CHAR(HEX2DEC(Table1[[#This Row],[D7]])),"…")</f>
        <v>…</v>
      </c>
      <c r="T707" t="str">
        <f>IFERROR(CHAR(HEX2DEC(Table1[[#This Row],[D8]])),"…")</f>
        <v>…</v>
      </c>
    </row>
    <row r="708" spans="1:20" x14ac:dyDescent="0.25">
      <c r="A708">
        <v>25.308</v>
      </c>
      <c r="B708">
        <v>466</v>
      </c>
      <c r="C708">
        <v>8</v>
      </c>
      <c r="D708">
        <v>30</v>
      </c>
      <c r="E708">
        <v>32</v>
      </c>
      <c r="F708">
        <v>30</v>
      </c>
      <c r="G708">
        <v>35</v>
      </c>
      <c r="H708">
        <v>56</v>
      </c>
      <c r="I708">
        <v>35</v>
      </c>
      <c r="J708">
        <v>30</v>
      </c>
      <c r="K708">
        <v>31</v>
      </c>
      <c r="M708" t="str">
        <f>IFERROR(CHAR(HEX2DEC(Table2[[#This Row],[D1]])),"…")</f>
        <v>0</v>
      </c>
      <c r="N708" t="str">
        <f>IFERROR(CHAR(HEX2DEC(Table1[[#This Row],[D2]])),"…")</f>
        <v>…</v>
      </c>
      <c r="O708" t="str">
        <f>IFERROR(CHAR(HEX2DEC(Table1[[#This Row],[D3]])),"…")</f>
        <v>…</v>
      </c>
      <c r="P708" t="str">
        <f>IFERROR(CHAR(HEX2DEC(Table1[[#This Row],[D4]])),"…")</f>
        <v>…</v>
      </c>
      <c r="Q708" t="str">
        <f>IFERROR(CHAR(HEX2DEC(Table1[[#This Row],[D5]])),"…")</f>
        <v>…</v>
      </c>
      <c r="R708" t="str">
        <f>IFERROR(CHAR(HEX2DEC(Table1[[#This Row],[D6]])),"…")</f>
        <v>…</v>
      </c>
      <c r="S708" t="str">
        <f>IFERROR(CHAR(HEX2DEC(Table1[[#This Row],[D7]])),"…")</f>
        <v>…</v>
      </c>
      <c r="T708" t="str">
        <f>IFERROR(CHAR(HEX2DEC(Table1[[#This Row],[D8]])),"…")</f>
        <v>…</v>
      </c>
    </row>
    <row r="709" spans="1:20" x14ac:dyDescent="0.25">
      <c r="A709">
        <v>25.311</v>
      </c>
      <c r="B709">
        <v>410</v>
      </c>
      <c r="C709">
        <v>8</v>
      </c>
      <c r="D709">
        <v>53</v>
      </c>
      <c r="E709">
        <v>37</v>
      </c>
      <c r="F709">
        <v>33</v>
      </c>
      <c r="G709" t="s">
        <v>8</v>
      </c>
      <c r="H709">
        <v>32</v>
      </c>
      <c r="I709">
        <v>32</v>
      </c>
      <c r="J709">
        <v>30</v>
      </c>
      <c r="K709">
        <v>33</v>
      </c>
      <c r="M709" t="str">
        <f>IFERROR(CHAR(HEX2DEC(Table2[[#This Row],[D1]])),"…")</f>
        <v>S</v>
      </c>
      <c r="N709" t="str">
        <f>IFERROR(CHAR(HEX2DEC(Table1[[#This Row],[D2]])),"…")</f>
        <v>…</v>
      </c>
      <c r="O709" t="str">
        <f>IFERROR(CHAR(HEX2DEC(Table1[[#This Row],[D3]])),"…")</f>
        <v>…</v>
      </c>
      <c r="P709" t="str">
        <f>IFERROR(CHAR(HEX2DEC(Table1[[#This Row],[D4]])),"…")</f>
        <v>…</v>
      </c>
      <c r="Q709" t="str">
        <f>IFERROR(CHAR(HEX2DEC(Table1[[#This Row],[D5]])),"…")</f>
        <v>…</v>
      </c>
      <c r="R709" t="str">
        <f>IFERROR(CHAR(HEX2DEC(Table1[[#This Row],[D6]])),"…")</f>
        <v>…</v>
      </c>
      <c r="S709" t="str">
        <f>IFERROR(CHAR(HEX2DEC(Table1[[#This Row],[D7]])),"…")</f>
        <v>…</v>
      </c>
      <c r="T709" t="str">
        <f>IFERROR(CHAR(HEX2DEC(Table1[[#This Row],[D8]])),"…")</f>
        <v>…</v>
      </c>
    </row>
    <row r="710" spans="1:20" x14ac:dyDescent="0.25">
      <c r="A710">
        <v>25.312999999999999</v>
      </c>
      <c r="B710">
        <v>411</v>
      </c>
      <c r="C710">
        <v>8</v>
      </c>
      <c r="D710">
        <v>30</v>
      </c>
      <c r="E710">
        <v>34</v>
      </c>
      <c r="F710">
        <v>30</v>
      </c>
      <c r="G710">
        <v>31</v>
      </c>
      <c r="H710">
        <v>32</v>
      </c>
      <c r="I710">
        <v>39</v>
      </c>
      <c r="J710">
        <v>52</v>
      </c>
      <c r="K710">
        <v>53</v>
      </c>
      <c r="M710" t="str">
        <f>IFERROR(CHAR(HEX2DEC(Table2[[#This Row],[D1]])),"…")</f>
        <v>0</v>
      </c>
      <c r="N710" t="str">
        <f>IFERROR(CHAR(HEX2DEC(Table1[[#This Row],[D2]])),"…")</f>
        <v>…</v>
      </c>
      <c r="O710" t="str">
        <f>IFERROR(CHAR(HEX2DEC(Table1[[#This Row],[D3]])),"…")</f>
        <v>…</v>
      </c>
      <c r="P710" t="str">
        <f>IFERROR(CHAR(HEX2DEC(Table1[[#This Row],[D4]])),"…")</f>
        <v>…</v>
      </c>
      <c r="Q710" t="str">
        <f>IFERROR(CHAR(HEX2DEC(Table1[[#This Row],[D5]])),"…")</f>
        <v>…</v>
      </c>
      <c r="R710" t="str">
        <f>IFERROR(CHAR(HEX2DEC(Table1[[#This Row],[D6]])),"…")</f>
        <v>…</v>
      </c>
      <c r="S710" t="str">
        <f>IFERROR(CHAR(HEX2DEC(Table1[[#This Row],[D7]])),"…")</f>
        <v>…</v>
      </c>
      <c r="T710" t="str">
        <f>IFERROR(CHAR(HEX2DEC(Table1[[#This Row],[D8]])),"…")</f>
        <v>…</v>
      </c>
    </row>
    <row r="711" spans="1:20" x14ac:dyDescent="0.25">
      <c r="A711">
        <v>25.315999999999999</v>
      </c>
      <c r="B711">
        <v>412</v>
      </c>
      <c r="C711">
        <v>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M711" t="str">
        <f>IFERROR(CHAR(HEX2DEC(Table2[[#This Row],[D1]])),"…")</f>
        <v>…</v>
      </c>
      <c r="N711" t="str">
        <f>IFERROR(CHAR(HEX2DEC(Table1[[#This Row],[D2]])),"…")</f>
        <v>…</v>
      </c>
      <c r="O711" t="str">
        <f>IFERROR(CHAR(HEX2DEC(Table1[[#This Row],[D3]])),"…")</f>
        <v>…</v>
      </c>
      <c r="P711" t="str">
        <f>IFERROR(CHAR(HEX2DEC(Table1[[#This Row],[D4]])),"…")</f>
        <v>…</v>
      </c>
      <c r="Q711" t="str">
        <f>IFERROR(CHAR(HEX2DEC(Table1[[#This Row],[D5]])),"…")</f>
        <v>…</v>
      </c>
      <c r="R711" t="str">
        <f>IFERROR(CHAR(HEX2DEC(Table1[[#This Row],[D6]])),"…")</f>
        <v>…</v>
      </c>
      <c r="S711" t="str">
        <f>IFERROR(CHAR(HEX2DEC(Table1[[#This Row],[D7]])),"…")</f>
        <v>…</v>
      </c>
      <c r="T711" t="str">
        <f>IFERROR(CHAR(HEX2DEC(Table1[[#This Row],[D8]])),"…")</f>
        <v>…</v>
      </c>
    </row>
    <row r="712" spans="1:20" x14ac:dyDescent="0.25">
      <c r="A712">
        <v>25.359000000000002</v>
      </c>
      <c r="B712">
        <v>400</v>
      </c>
      <c r="C712">
        <v>8</v>
      </c>
      <c r="D712">
        <v>0</v>
      </c>
      <c r="E712">
        <v>0</v>
      </c>
      <c r="F712">
        <v>0</v>
      </c>
      <c r="G712">
        <v>10</v>
      </c>
      <c r="H712">
        <v>39</v>
      </c>
      <c r="I712">
        <v>0</v>
      </c>
      <c r="J712">
        <v>0</v>
      </c>
      <c r="K712">
        <v>0</v>
      </c>
      <c r="M712" t="str">
        <f>IFERROR(CHAR(HEX2DEC(Table2[[#This Row],[D1]])),"…")</f>
        <v>…</v>
      </c>
      <c r="N712" t="str">
        <f>IFERROR(CHAR(HEX2DEC(Table1[[#This Row],[D2]])),"…")</f>
        <v>…</v>
      </c>
      <c r="O712" t="str">
        <f>IFERROR(CHAR(HEX2DEC(Table1[[#This Row],[D3]])),"…")</f>
        <v>…</v>
      </c>
      <c r="P712" t="str">
        <f>IFERROR(CHAR(HEX2DEC(Table1[[#This Row],[D4]])),"…")</f>
        <v>…</v>
      </c>
      <c r="Q712" t="str">
        <f>IFERROR(CHAR(HEX2DEC(Table1[[#This Row],[D5]])),"…")</f>
        <v>…</v>
      </c>
      <c r="R712" t="str">
        <f>IFERROR(CHAR(HEX2DEC(Table1[[#This Row],[D6]])),"…")</f>
        <v>…</v>
      </c>
      <c r="S712" t="str">
        <f>IFERROR(CHAR(HEX2DEC(Table1[[#This Row],[D7]])),"…")</f>
        <v>…</v>
      </c>
      <c r="T712" t="str">
        <f>IFERROR(CHAR(HEX2DEC(Table1[[#This Row],[D8]])),"…")</f>
        <v>…</v>
      </c>
    </row>
    <row r="713" spans="1:20" x14ac:dyDescent="0.25">
      <c r="A713">
        <v>25.413</v>
      </c>
      <c r="B713">
        <v>401</v>
      </c>
      <c r="C713">
        <v>8</v>
      </c>
      <c r="D713" t="s">
        <v>28</v>
      </c>
      <c r="E713" t="s">
        <v>23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M713" t="str">
        <f>IFERROR(CHAR(HEX2DEC(Table2[[#This Row],[D1]])),"…")</f>
        <v>š</v>
      </c>
      <c r="N713" t="str">
        <f>IFERROR(CHAR(HEX2DEC(Table1[[#This Row],[D2]])),"…")</f>
        <v>…</v>
      </c>
      <c r="O713" t="str">
        <f>IFERROR(CHAR(HEX2DEC(Table1[[#This Row],[D3]])),"…")</f>
        <v>…</v>
      </c>
      <c r="P713" t="str">
        <f>IFERROR(CHAR(HEX2DEC(Table1[[#This Row],[D4]])),"…")</f>
        <v>…</v>
      </c>
      <c r="Q713" t="str">
        <f>IFERROR(CHAR(HEX2DEC(Table1[[#This Row],[D5]])),"…")</f>
        <v>…</v>
      </c>
      <c r="R713" t="str">
        <f>IFERROR(CHAR(HEX2DEC(Table1[[#This Row],[D6]])),"…")</f>
        <v>…</v>
      </c>
      <c r="S713" t="str">
        <f>IFERROR(CHAR(HEX2DEC(Table1[[#This Row],[D7]])),"…")</f>
        <v>…</v>
      </c>
      <c r="T713" t="str">
        <f>IFERROR(CHAR(HEX2DEC(Table1[[#This Row],[D8]])),"…")</f>
        <v>…</v>
      </c>
    </row>
    <row r="714" spans="1:20" x14ac:dyDescent="0.25">
      <c r="A714">
        <v>25.465</v>
      </c>
      <c r="B714">
        <v>400</v>
      </c>
      <c r="C714">
        <v>8</v>
      </c>
      <c r="D714">
        <v>0</v>
      </c>
      <c r="E714">
        <v>0</v>
      </c>
      <c r="F714">
        <v>0</v>
      </c>
      <c r="G714">
        <v>10</v>
      </c>
      <c r="H714">
        <v>39</v>
      </c>
      <c r="I714">
        <v>0</v>
      </c>
      <c r="J714">
        <v>0</v>
      </c>
      <c r="K714">
        <v>0</v>
      </c>
      <c r="M714" t="str">
        <f>IFERROR(CHAR(HEX2DEC(Table2[[#This Row],[D1]])),"…")</f>
        <v>…</v>
      </c>
      <c r="N714" t="str">
        <f>IFERROR(CHAR(HEX2DEC(Table1[[#This Row],[D2]])),"…")</f>
        <v>…</v>
      </c>
      <c r="O714" t="str">
        <f>IFERROR(CHAR(HEX2DEC(Table1[[#This Row],[D3]])),"…")</f>
        <v>…</v>
      </c>
      <c r="P714" t="str">
        <f>IFERROR(CHAR(HEX2DEC(Table1[[#This Row],[D4]])),"…")</f>
        <v>…</v>
      </c>
      <c r="Q714" t="str">
        <f>IFERROR(CHAR(HEX2DEC(Table1[[#This Row],[D5]])),"…")</f>
        <v>…</v>
      </c>
      <c r="R714" t="str">
        <f>IFERROR(CHAR(HEX2DEC(Table1[[#This Row],[D6]])),"…")</f>
        <v>…</v>
      </c>
      <c r="S714" t="str">
        <f>IFERROR(CHAR(HEX2DEC(Table1[[#This Row],[D7]])),"…")</f>
        <v>…</v>
      </c>
      <c r="T714" t="str">
        <f>IFERROR(CHAR(HEX2DEC(Table1[[#This Row],[D8]])),"…")</f>
        <v>…</v>
      </c>
    </row>
    <row r="715" spans="1:20" x14ac:dyDescent="0.25">
      <c r="A715">
        <v>25.518000000000001</v>
      </c>
      <c r="B715">
        <v>401</v>
      </c>
      <c r="C715">
        <v>8</v>
      </c>
      <c r="D715" t="s">
        <v>28</v>
      </c>
      <c r="E715" t="s">
        <v>23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M715" t="str">
        <f>IFERROR(CHAR(HEX2DEC(Table2[[#This Row],[D1]])),"…")</f>
        <v>š</v>
      </c>
      <c r="N715" t="str">
        <f>IFERROR(CHAR(HEX2DEC(Table1[[#This Row],[D2]])),"…")</f>
        <v>…</v>
      </c>
      <c r="O715" t="str">
        <f>IFERROR(CHAR(HEX2DEC(Table1[[#This Row],[D3]])),"…")</f>
        <v>…</v>
      </c>
      <c r="P715" t="str">
        <f>IFERROR(CHAR(HEX2DEC(Table1[[#This Row],[D4]])),"…")</f>
        <v>…</v>
      </c>
      <c r="Q715" t="str">
        <f>IFERROR(CHAR(HEX2DEC(Table1[[#This Row],[D5]])),"…")</f>
        <v>…</v>
      </c>
      <c r="R715" t="str">
        <f>IFERROR(CHAR(HEX2DEC(Table1[[#This Row],[D6]])),"…")</f>
        <v>…</v>
      </c>
      <c r="S715" t="str">
        <f>IFERROR(CHAR(HEX2DEC(Table1[[#This Row],[D7]])),"…")</f>
        <v>…</v>
      </c>
      <c r="T715" t="str">
        <f>IFERROR(CHAR(HEX2DEC(Table1[[#This Row],[D8]])),"…")</f>
        <v>…</v>
      </c>
    </row>
    <row r="716" spans="1:20" x14ac:dyDescent="0.25">
      <c r="A716">
        <v>25.571999999999999</v>
      </c>
      <c r="B716">
        <v>400</v>
      </c>
      <c r="C716">
        <v>8</v>
      </c>
      <c r="D716">
        <v>0</v>
      </c>
      <c r="E716">
        <v>0</v>
      </c>
      <c r="F716">
        <v>0</v>
      </c>
      <c r="G716">
        <v>10</v>
      </c>
      <c r="H716">
        <v>39</v>
      </c>
      <c r="I716">
        <v>0</v>
      </c>
      <c r="J716">
        <v>0</v>
      </c>
      <c r="K716">
        <v>0</v>
      </c>
      <c r="M716" t="str">
        <f>IFERROR(CHAR(HEX2DEC(Table2[[#This Row],[D1]])),"…")</f>
        <v>…</v>
      </c>
      <c r="N716" t="str">
        <f>IFERROR(CHAR(HEX2DEC(Table1[[#This Row],[D2]])),"…")</f>
        <v>…</v>
      </c>
      <c r="O716" t="str">
        <f>IFERROR(CHAR(HEX2DEC(Table1[[#This Row],[D3]])),"…")</f>
        <v>…</v>
      </c>
      <c r="P716" t="str">
        <f>IFERROR(CHAR(HEX2DEC(Table1[[#This Row],[D4]])),"…")</f>
        <v>…</v>
      </c>
      <c r="Q716" t="str">
        <f>IFERROR(CHAR(HEX2DEC(Table1[[#This Row],[D5]])),"…")</f>
        <v>…</v>
      </c>
      <c r="R716" t="str">
        <f>IFERROR(CHAR(HEX2DEC(Table1[[#This Row],[D6]])),"…")</f>
        <v>…</v>
      </c>
      <c r="S716" t="str">
        <f>IFERROR(CHAR(HEX2DEC(Table1[[#This Row],[D7]])),"…")</f>
        <v>…</v>
      </c>
      <c r="T716" t="str">
        <f>IFERROR(CHAR(HEX2DEC(Table1[[#This Row],[D8]])),"…")</f>
        <v>…</v>
      </c>
    </row>
    <row r="717" spans="1:20" x14ac:dyDescent="0.25">
      <c r="A717">
        <v>25.625</v>
      </c>
      <c r="B717">
        <v>401</v>
      </c>
      <c r="C717">
        <v>8</v>
      </c>
      <c r="D717" t="s">
        <v>28</v>
      </c>
      <c r="E717" t="s">
        <v>23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M717" t="str">
        <f>IFERROR(CHAR(HEX2DEC(Table2[[#This Row],[D1]])),"…")</f>
        <v>š</v>
      </c>
      <c r="N717" t="str">
        <f>IFERROR(CHAR(HEX2DEC(Table1[[#This Row],[D2]])),"…")</f>
        <v>…</v>
      </c>
      <c r="O717" t="str">
        <f>IFERROR(CHAR(HEX2DEC(Table1[[#This Row],[D3]])),"…")</f>
        <v>…</v>
      </c>
      <c r="P717" t="str">
        <f>IFERROR(CHAR(HEX2DEC(Table1[[#This Row],[D4]])),"…")</f>
        <v>…</v>
      </c>
      <c r="Q717" t="str">
        <f>IFERROR(CHAR(HEX2DEC(Table1[[#This Row],[D5]])),"…")</f>
        <v>…</v>
      </c>
      <c r="R717" t="str">
        <f>IFERROR(CHAR(HEX2DEC(Table1[[#This Row],[D6]])),"…")</f>
        <v>…</v>
      </c>
      <c r="S717" t="str">
        <f>IFERROR(CHAR(HEX2DEC(Table1[[#This Row],[D7]])),"…")</f>
        <v>…</v>
      </c>
      <c r="T717" t="str">
        <f>IFERROR(CHAR(HEX2DEC(Table1[[#This Row],[D8]])),"…")</f>
        <v>…</v>
      </c>
    </row>
    <row r="718" spans="1:20" x14ac:dyDescent="0.25">
      <c r="A718">
        <v>25.678999999999998</v>
      </c>
      <c r="B718">
        <v>400</v>
      </c>
      <c r="C718">
        <v>8</v>
      </c>
      <c r="D718">
        <v>0</v>
      </c>
      <c r="E718">
        <v>0</v>
      </c>
      <c r="F718">
        <v>0</v>
      </c>
      <c r="G718">
        <v>10</v>
      </c>
      <c r="H718">
        <v>39</v>
      </c>
      <c r="I718">
        <v>0</v>
      </c>
      <c r="J718">
        <v>0</v>
      </c>
      <c r="K718">
        <v>0</v>
      </c>
      <c r="M718" t="str">
        <f>IFERROR(CHAR(HEX2DEC(Table2[[#This Row],[D1]])),"…")</f>
        <v>…</v>
      </c>
      <c r="N718" t="str">
        <f>IFERROR(CHAR(HEX2DEC(Table1[[#This Row],[D2]])),"…")</f>
        <v>…</v>
      </c>
      <c r="O718" t="str">
        <f>IFERROR(CHAR(HEX2DEC(Table1[[#This Row],[D3]])),"…")</f>
        <v>…</v>
      </c>
      <c r="P718" t="str">
        <f>IFERROR(CHAR(HEX2DEC(Table1[[#This Row],[D4]])),"…")</f>
        <v>…</v>
      </c>
      <c r="Q718" t="str">
        <f>IFERROR(CHAR(HEX2DEC(Table1[[#This Row],[D5]])),"…")</f>
        <v>…</v>
      </c>
      <c r="R718" t="str">
        <f>IFERROR(CHAR(HEX2DEC(Table1[[#This Row],[D6]])),"…")</f>
        <v>…</v>
      </c>
      <c r="S718" t="str">
        <f>IFERROR(CHAR(HEX2DEC(Table1[[#This Row],[D7]])),"…")</f>
        <v>…</v>
      </c>
      <c r="T718" t="str">
        <f>IFERROR(CHAR(HEX2DEC(Table1[[#This Row],[D8]])),"…")</f>
        <v>…</v>
      </c>
    </row>
    <row r="719" spans="1:20" x14ac:dyDescent="0.25">
      <c r="A719">
        <v>25.73</v>
      </c>
      <c r="B719">
        <v>401</v>
      </c>
      <c r="C719">
        <v>8</v>
      </c>
      <c r="D719" t="s">
        <v>28</v>
      </c>
      <c r="E719" t="s">
        <v>23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M719" t="str">
        <f>IFERROR(CHAR(HEX2DEC(Table2[[#This Row],[D1]])),"…")</f>
        <v>š</v>
      </c>
      <c r="N719" t="str">
        <f>IFERROR(CHAR(HEX2DEC(Table1[[#This Row],[D2]])),"…")</f>
        <v>…</v>
      </c>
      <c r="O719" t="str">
        <f>IFERROR(CHAR(HEX2DEC(Table1[[#This Row],[D3]])),"…")</f>
        <v>…</v>
      </c>
      <c r="P719" t="str">
        <f>IFERROR(CHAR(HEX2DEC(Table1[[#This Row],[D4]])),"…")</f>
        <v>…</v>
      </c>
      <c r="Q719" t="str">
        <f>IFERROR(CHAR(HEX2DEC(Table1[[#This Row],[D5]])),"…")</f>
        <v>…</v>
      </c>
      <c r="R719" t="str">
        <f>IFERROR(CHAR(HEX2DEC(Table1[[#This Row],[D6]])),"…")</f>
        <v>…</v>
      </c>
      <c r="S719" t="str">
        <f>IFERROR(CHAR(HEX2DEC(Table1[[#This Row],[D7]])),"…")</f>
        <v>…</v>
      </c>
      <c r="T719" t="str">
        <f>IFERROR(CHAR(HEX2DEC(Table1[[#This Row],[D8]])),"…")</f>
        <v>…</v>
      </c>
    </row>
    <row r="720" spans="1:20" x14ac:dyDescent="0.25">
      <c r="A720">
        <v>25.783000000000001</v>
      </c>
      <c r="B720">
        <v>400</v>
      </c>
      <c r="C720">
        <v>8</v>
      </c>
      <c r="D720">
        <v>0</v>
      </c>
      <c r="E720">
        <v>0</v>
      </c>
      <c r="F720">
        <v>0</v>
      </c>
      <c r="G720">
        <v>10</v>
      </c>
      <c r="H720">
        <v>39</v>
      </c>
      <c r="I720">
        <v>0</v>
      </c>
      <c r="J720">
        <v>0</v>
      </c>
      <c r="K720">
        <v>0</v>
      </c>
      <c r="M720" t="str">
        <f>IFERROR(CHAR(HEX2DEC(Table2[[#This Row],[D1]])),"…")</f>
        <v>…</v>
      </c>
      <c r="N720" t="str">
        <f>IFERROR(CHAR(HEX2DEC(Table1[[#This Row],[D2]])),"…")</f>
        <v>…</v>
      </c>
      <c r="O720" t="str">
        <f>IFERROR(CHAR(HEX2DEC(Table1[[#This Row],[D3]])),"…")</f>
        <v>…</v>
      </c>
      <c r="P720" t="str">
        <f>IFERROR(CHAR(HEX2DEC(Table1[[#This Row],[D4]])),"…")</f>
        <v>…</v>
      </c>
      <c r="Q720" t="str">
        <f>IFERROR(CHAR(HEX2DEC(Table1[[#This Row],[D5]])),"…")</f>
        <v>…</v>
      </c>
      <c r="R720" t="str">
        <f>IFERROR(CHAR(HEX2DEC(Table1[[#This Row],[D6]])),"…")</f>
        <v>…</v>
      </c>
      <c r="S720" t="str">
        <f>IFERROR(CHAR(HEX2DEC(Table1[[#This Row],[D7]])),"…")</f>
        <v>…</v>
      </c>
      <c r="T720" t="str">
        <f>IFERROR(CHAR(HEX2DEC(Table1[[#This Row],[D8]])),"…")</f>
        <v>…</v>
      </c>
    </row>
    <row r="721" spans="1:20" x14ac:dyDescent="0.25">
      <c r="A721">
        <v>25.838000000000001</v>
      </c>
      <c r="B721">
        <v>401</v>
      </c>
      <c r="C721">
        <v>8</v>
      </c>
      <c r="D721" t="s">
        <v>28</v>
      </c>
      <c r="E721" t="s">
        <v>23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M721" t="str">
        <f>IFERROR(CHAR(HEX2DEC(Table2[[#This Row],[D1]])),"…")</f>
        <v>š</v>
      </c>
      <c r="N721" t="str">
        <f>IFERROR(CHAR(HEX2DEC(Table1[[#This Row],[D2]])),"…")</f>
        <v>…</v>
      </c>
      <c r="O721" t="str">
        <f>IFERROR(CHAR(HEX2DEC(Table1[[#This Row],[D3]])),"…")</f>
        <v>…</v>
      </c>
      <c r="P721" t="str">
        <f>IFERROR(CHAR(HEX2DEC(Table1[[#This Row],[D4]])),"…")</f>
        <v>…</v>
      </c>
      <c r="Q721" t="str">
        <f>IFERROR(CHAR(HEX2DEC(Table1[[#This Row],[D5]])),"…")</f>
        <v>…</v>
      </c>
      <c r="R721" t="str">
        <f>IFERROR(CHAR(HEX2DEC(Table1[[#This Row],[D6]])),"…")</f>
        <v>…</v>
      </c>
      <c r="S721" t="str">
        <f>IFERROR(CHAR(HEX2DEC(Table1[[#This Row],[D7]])),"…")</f>
        <v>…</v>
      </c>
      <c r="T721" t="str">
        <f>IFERROR(CHAR(HEX2DEC(Table1[[#This Row],[D8]])),"…")</f>
        <v>…</v>
      </c>
    </row>
    <row r="722" spans="1:20" x14ac:dyDescent="0.25">
      <c r="A722">
        <v>25.890999999999998</v>
      </c>
      <c r="B722">
        <v>400</v>
      </c>
      <c r="C722">
        <v>8</v>
      </c>
      <c r="D722">
        <v>0</v>
      </c>
      <c r="E722">
        <v>0</v>
      </c>
      <c r="F722">
        <v>0</v>
      </c>
      <c r="G722">
        <v>10</v>
      </c>
      <c r="H722">
        <v>39</v>
      </c>
      <c r="I722">
        <v>0</v>
      </c>
      <c r="J722">
        <v>0</v>
      </c>
      <c r="K722">
        <v>0</v>
      </c>
      <c r="M722" t="str">
        <f>IFERROR(CHAR(HEX2DEC(Table2[[#This Row],[D1]])),"…")</f>
        <v>…</v>
      </c>
      <c r="N722" t="str">
        <f>IFERROR(CHAR(HEX2DEC(Table1[[#This Row],[D2]])),"…")</f>
        <v>…</v>
      </c>
      <c r="O722" t="str">
        <f>IFERROR(CHAR(HEX2DEC(Table1[[#This Row],[D3]])),"…")</f>
        <v>…</v>
      </c>
      <c r="P722" t="str">
        <f>IFERROR(CHAR(HEX2DEC(Table1[[#This Row],[D4]])),"…")</f>
        <v>…</v>
      </c>
      <c r="Q722" t="str">
        <f>IFERROR(CHAR(HEX2DEC(Table1[[#This Row],[D5]])),"…")</f>
        <v>…</v>
      </c>
      <c r="R722" t="str">
        <f>IFERROR(CHAR(HEX2DEC(Table1[[#This Row],[D6]])),"…")</f>
        <v>…</v>
      </c>
      <c r="S722" t="str">
        <f>IFERROR(CHAR(HEX2DEC(Table1[[#This Row],[D7]])),"…")</f>
        <v>…</v>
      </c>
      <c r="T722" t="str">
        <f>IFERROR(CHAR(HEX2DEC(Table1[[#This Row],[D8]])),"…")</f>
        <v>…</v>
      </c>
    </row>
    <row r="723" spans="1:20" x14ac:dyDescent="0.25">
      <c r="A723">
        <v>25.943999999999999</v>
      </c>
      <c r="B723">
        <v>401</v>
      </c>
      <c r="C723">
        <v>8</v>
      </c>
      <c r="D723" t="s">
        <v>28</v>
      </c>
      <c r="E723" t="s">
        <v>23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M723" t="str">
        <f>IFERROR(CHAR(HEX2DEC(Table2[[#This Row],[D1]])),"…")</f>
        <v>š</v>
      </c>
      <c r="N723" t="str">
        <f>IFERROR(CHAR(HEX2DEC(Table1[[#This Row],[D2]])),"…")</f>
        <v>…</v>
      </c>
      <c r="O723" t="str">
        <f>IFERROR(CHAR(HEX2DEC(Table1[[#This Row],[D3]])),"…")</f>
        <v>…</v>
      </c>
      <c r="P723" t="str">
        <f>IFERROR(CHAR(HEX2DEC(Table1[[#This Row],[D4]])),"…")</f>
        <v>…</v>
      </c>
      <c r="Q723" t="str">
        <f>IFERROR(CHAR(HEX2DEC(Table1[[#This Row],[D5]])),"…")</f>
        <v>…</v>
      </c>
      <c r="R723" t="str">
        <f>IFERROR(CHAR(HEX2DEC(Table1[[#This Row],[D6]])),"…")</f>
        <v>…</v>
      </c>
      <c r="S723" t="str">
        <f>IFERROR(CHAR(HEX2DEC(Table1[[#This Row],[D7]])),"…")</f>
        <v>…</v>
      </c>
      <c r="T723" t="str">
        <f>IFERROR(CHAR(HEX2DEC(Table1[[#This Row],[D8]])),"…")</f>
        <v>…</v>
      </c>
    </row>
    <row r="724" spans="1:20" x14ac:dyDescent="0.25">
      <c r="A724">
        <v>25.995999999999999</v>
      </c>
      <c r="B724">
        <v>400</v>
      </c>
      <c r="C724">
        <v>8</v>
      </c>
      <c r="D724">
        <v>0</v>
      </c>
      <c r="E724">
        <v>0</v>
      </c>
      <c r="F724">
        <v>0</v>
      </c>
      <c r="G724">
        <v>10</v>
      </c>
      <c r="H724">
        <v>39</v>
      </c>
      <c r="I724">
        <v>0</v>
      </c>
      <c r="J724">
        <v>0</v>
      </c>
      <c r="K724">
        <v>0</v>
      </c>
      <c r="M724" t="str">
        <f>IFERROR(CHAR(HEX2DEC(Table2[[#This Row],[D1]])),"…")</f>
        <v>…</v>
      </c>
      <c r="N724" t="str">
        <f>IFERROR(CHAR(HEX2DEC(Table1[[#This Row],[D2]])),"…")</f>
        <v>…</v>
      </c>
      <c r="O724" t="str">
        <f>IFERROR(CHAR(HEX2DEC(Table1[[#This Row],[D3]])),"…")</f>
        <v>…</v>
      </c>
      <c r="P724" t="str">
        <f>IFERROR(CHAR(HEX2DEC(Table1[[#This Row],[D4]])),"…")</f>
        <v>…</v>
      </c>
      <c r="Q724" t="str">
        <f>IFERROR(CHAR(HEX2DEC(Table1[[#This Row],[D5]])),"…")</f>
        <v>…</v>
      </c>
      <c r="R724" t="str">
        <f>IFERROR(CHAR(HEX2DEC(Table1[[#This Row],[D6]])),"…")</f>
        <v>…</v>
      </c>
      <c r="S724" t="str">
        <f>IFERROR(CHAR(HEX2DEC(Table1[[#This Row],[D7]])),"…")</f>
        <v>…</v>
      </c>
      <c r="T724" t="str">
        <f>IFERROR(CHAR(HEX2DEC(Table1[[#This Row],[D8]])),"…")</f>
        <v>…</v>
      </c>
    </row>
    <row r="725" spans="1:20" x14ac:dyDescent="0.25">
      <c r="A725">
        <v>26.05</v>
      </c>
      <c r="B725">
        <v>401</v>
      </c>
      <c r="C725">
        <v>8</v>
      </c>
      <c r="D725" t="s">
        <v>28</v>
      </c>
      <c r="E725" t="s">
        <v>23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M725" t="str">
        <f>IFERROR(CHAR(HEX2DEC(Table2[[#This Row],[D1]])),"…")</f>
        <v>š</v>
      </c>
      <c r="N725" t="str">
        <f>IFERROR(CHAR(HEX2DEC(Table1[[#This Row],[D2]])),"…")</f>
        <v>…</v>
      </c>
      <c r="O725" t="str">
        <f>IFERROR(CHAR(HEX2DEC(Table1[[#This Row],[D3]])),"…")</f>
        <v>…</v>
      </c>
      <c r="P725" t="str">
        <f>IFERROR(CHAR(HEX2DEC(Table1[[#This Row],[D4]])),"…")</f>
        <v>…</v>
      </c>
      <c r="Q725" t="str">
        <f>IFERROR(CHAR(HEX2DEC(Table1[[#This Row],[D5]])),"…")</f>
        <v>…</v>
      </c>
      <c r="R725" t="str">
        <f>IFERROR(CHAR(HEX2DEC(Table1[[#This Row],[D6]])),"…")</f>
        <v>…</v>
      </c>
      <c r="S725" t="str">
        <f>IFERROR(CHAR(HEX2DEC(Table1[[#This Row],[D7]])),"…")</f>
        <v>…</v>
      </c>
      <c r="T725" t="str">
        <f>IFERROR(CHAR(HEX2DEC(Table1[[#This Row],[D8]])),"…")</f>
        <v>…</v>
      </c>
    </row>
    <row r="726" spans="1:20" x14ac:dyDescent="0.25">
      <c r="A726">
        <v>26.103999999999999</v>
      </c>
      <c r="B726">
        <v>400</v>
      </c>
      <c r="C726">
        <v>8</v>
      </c>
      <c r="D726">
        <v>0</v>
      </c>
      <c r="E726">
        <v>0</v>
      </c>
      <c r="F726">
        <v>0</v>
      </c>
      <c r="G726">
        <v>10</v>
      </c>
      <c r="H726">
        <v>39</v>
      </c>
      <c r="I726">
        <v>0</v>
      </c>
      <c r="J726">
        <v>0</v>
      </c>
      <c r="K726">
        <v>0</v>
      </c>
      <c r="M726" t="str">
        <f>IFERROR(CHAR(HEX2DEC(Table2[[#This Row],[D1]])),"…")</f>
        <v>…</v>
      </c>
      <c r="N726" t="str">
        <f>IFERROR(CHAR(HEX2DEC(Table1[[#This Row],[D2]])),"…")</f>
        <v>…</v>
      </c>
      <c r="O726" t="str">
        <f>IFERROR(CHAR(HEX2DEC(Table1[[#This Row],[D3]])),"…")</f>
        <v>…</v>
      </c>
      <c r="P726" t="str">
        <f>IFERROR(CHAR(HEX2DEC(Table1[[#This Row],[D4]])),"…")</f>
        <v>…</v>
      </c>
      <c r="Q726" t="str">
        <f>IFERROR(CHAR(HEX2DEC(Table1[[#This Row],[D5]])),"…")</f>
        <v>…</v>
      </c>
      <c r="R726" t="str">
        <f>IFERROR(CHAR(HEX2DEC(Table1[[#This Row],[D6]])),"…")</f>
        <v>…</v>
      </c>
      <c r="S726" t="str">
        <f>IFERROR(CHAR(HEX2DEC(Table1[[#This Row],[D7]])),"…")</f>
        <v>…</v>
      </c>
      <c r="T726" t="str">
        <f>IFERROR(CHAR(HEX2DEC(Table1[[#This Row],[D8]])),"…")</f>
        <v>…</v>
      </c>
    </row>
    <row r="727" spans="1:20" x14ac:dyDescent="0.25">
      <c r="A727">
        <v>26.157</v>
      </c>
      <c r="B727">
        <v>401</v>
      </c>
      <c r="C727">
        <v>8</v>
      </c>
      <c r="D727" t="s">
        <v>28</v>
      </c>
      <c r="E727" t="s">
        <v>23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M727" t="str">
        <f>IFERROR(CHAR(HEX2DEC(Table2[[#This Row],[D1]])),"…")</f>
        <v>š</v>
      </c>
      <c r="N727" t="str">
        <f>IFERROR(CHAR(HEX2DEC(Table1[[#This Row],[D2]])),"…")</f>
        <v>…</v>
      </c>
      <c r="O727" t="str">
        <f>IFERROR(CHAR(HEX2DEC(Table1[[#This Row],[D3]])),"…")</f>
        <v>…</v>
      </c>
      <c r="P727" t="str">
        <f>IFERROR(CHAR(HEX2DEC(Table1[[#This Row],[D4]])),"…")</f>
        <v>…</v>
      </c>
      <c r="Q727" t="str">
        <f>IFERROR(CHAR(HEX2DEC(Table1[[#This Row],[D5]])),"…")</f>
        <v>…</v>
      </c>
      <c r="R727" t="str">
        <f>IFERROR(CHAR(HEX2DEC(Table1[[#This Row],[D6]])),"…")</f>
        <v>…</v>
      </c>
      <c r="S727" t="str">
        <f>IFERROR(CHAR(HEX2DEC(Table1[[#This Row],[D7]])),"…")</f>
        <v>…</v>
      </c>
      <c r="T727" t="str">
        <f>IFERROR(CHAR(HEX2DEC(Table1[[#This Row],[D8]])),"…")</f>
        <v>…</v>
      </c>
    </row>
    <row r="728" spans="1:20" x14ac:dyDescent="0.25">
      <c r="A728">
        <v>26.21</v>
      </c>
      <c r="B728">
        <v>400</v>
      </c>
      <c r="C728">
        <v>8</v>
      </c>
      <c r="D728">
        <v>0</v>
      </c>
      <c r="E728">
        <v>0</v>
      </c>
      <c r="F728">
        <v>0</v>
      </c>
      <c r="G728">
        <v>10</v>
      </c>
      <c r="H728">
        <v>39</v>
      </c>
      <c r="I728">
        <v>0</v>
      </c>
      <c r="J728">
        <v>0</v>
      </c>
      <c r="K728">
        <v>0</v>
      </c>
      <c r="M728" t="str">
        <f>IFERROR(CHAR(HEX2DEC(Table2[[#This Row],[D1]])),"…")</f>
        <v>…</v>
      </c>
      <c r="N728" t="str">
        <f>IFERROR(CHAR(HEX2DEC(Table1[[#This Row],[D2]])),"…")</f>
        <v>…</v>
      </c>
      <c r="O728" t="str">
        <f>IFERROR(CHAR(HEX2DEC(Table1[[#This Row],[D3]])),"…")</f>
        <v>…</v>
      </c>
      <c r="P728" t="str">
        <f>IFERROR(CHAR(HEX2DEC(Table1[[#This Row],[D4]])),"…")</f>
        <v>…</v>
      </c>
      <c r="Q728" t="str">
        <f>IFERROR(CHAR(HEX2DEC(Table1[[#This Row],[D5]])),"…")</f>
        <v>…</v>
      </c>
      <c r="R728" t="str">
        <f>IFERROR(CHAR(HEX2DEC(Table1[[#This Row],[D6]])),"…")</f>
        <v>…</v>
      </c>
      <c r="S728" t="str">
        <f>IFERROR(CHAR(HEX2DEC(Table1[[#This Row],[D7]])),"…")</f>
        <v>…</v>
      </c>
      <c r="T728" t="str">
        <f>IFERROR(CHAR(HEX2DEC(Table1[[#This Row],[D8]])),"…")</f>
        <v>…</v>
      </c>
    </row>
    <row r="729" spans="1:20" x14ac:dyDescent="0.25">
      <c r="A729">
        <v>26.262</v>
      </c>
      <c r="B729">
        <v>401</v>
      </c>
      <c r="C729">
        <v>8</v>
      </c>
      <c r="D729" t="s">
        <v>28</v>
      </c>
      <c r="E729" t="s">
        <v>23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M729" t="str">
        <f>IFERROR(CHAR(HEX2DEC(Table2[[#This Row],[D1]])),"…")</f>
        <v>š</v>
      </c>
      <c r="N729" t="str">
        <f>IFERROR(CHAR(HEX2DEC(Table1[[#This Row],[D2]])),"…")</f>
        <v>…</v>
      </c>
      <c r="O729" t="str">
        <f>IFERROR(CHAR(HEX2DEC(Table1[[#This Row],[D3]])),"…")</f>
        <v>…</v>
      </c>
      <c r="P729" t="str">
        <f>IFERROR(CHAR(HEX2DEC(Table1[[#This Row],[D4]])),"…")</f>
        <v>…</v>
      </c>
      <c r="Q729" t="str">
        <f>IFERROR(CHAR(HEX2DEC(Table1[[#This Row],[D5]])),"…")</f>
        <v>…</v>
      </c>
      <c r="R729" t="str">
        <f>IFERROR(CHAR(HEX2DEC(Table1[[#This Row],[D6]])),"…")</f>
        <v>…</v>
      </c>
      <c r="S729" t="str">
        <f>IFERROR(CHAR(HEX2DEC(Table1[[#This Row],[D7]])),"…")</f>
        <v>…</v>
      </c>
      <c r="T729" t="str">
        <f>IFERROR(CHAR(HEX2DEC(Table1[[#This Row],[D8]])),"…")</f>
        <v>…</v>
      </c>
    </row>
    <row r="730" spans="1:20" x14ac:dyDescent="0.25">
      <c r="A730">
        <v>26.315000000000001</v>
      </c>
      <c r="B730">
        <v>400</v>
      </c>
      <c r="C730">
        <v>8</v>
      </c>
      <c r="D730">
        <v>0</v>
      </c>
      <c r="E730">
        <v>0</v>
      </c>
      <c r="F730">
        <v>0</v>
      </c>
      <c r="G730">
        <v>10</v>
      </c>
      <c r="H730">
        <v>39</v>
      </c>
      <c r="I730">
        <v>0</v>
      </c>
      <c r="J730">
        <v>0</v>
      </c>
      <c r="K730">
        <v>0</v>
      </c>
      <c r="M730" t="str">
        <f>IFERROR(CHAR(HEX2DEC(Table2[[#This Row],[D1]])),"…")</f>
        <v>…</v>
      </c>
      <c r="N730" t="str">
        <f>IFERROR(CHAR(HEX2DEC(Table1[[#This Row],[D2]])),"…")</f>
        <v>…</v>
      </c>
      <c r="O730" t="str">
        <f>IFERROR(CHAR(HEX2DEC(Table1[[#This Row],[D3]])),"…")</f>
        <v>…</v>
      </c>
      <c r="P730" t="str">
        <f>IFERROR(CHAR(HEX2DEC(Table1[[#This Row],[D4]])),"…")</f>
        <v>…</v>
      </c>
      <c r="Q730" t="str">
        <f>IFERROR(CHAR(HEX2DEC(Table1[[#This Row],[D5]])),"…")</f>
        <v>…</v>
      </c>
      <c r="R730" t="str">
        <f>IFERROR(CHAR(HEX2DEC(Table1[[#This Row],[D6]])),"…")</f>
        <v>…</v>
      </c>
      <c r="S730" t="str">
        <f>IFERROR(CHAR(HEX2DEC(Table1[[#This Row],[D7]])),"…")</f>
        <v>…</v>
      </c>
      <c r="T730" t="str">
        <f>IFERROR(CHAR(HEX2DEC(Table1[[#This Row],[D8]])),"…")</f>
        <v>…</v>
      </c>
    </row>
    <row r="731" spans="1:20" x14ac:dyDescent="0.25">
      <c r="A731">
        <v>26.37</v>
      </c>
      <c r="B731">
        <v>401</v>
      </c>
      <c r="C731">
        <v>8</v>
      </c>
      <c r="D731" t="s">
        <v>28</v>
      </c>
      <c r="E731" t="s">
        <v>23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M731" t="str">
        <f>IFERROR(CHAR(HEX2DEC(Table2[[#This Row],[D1]])),"…")</f>
        <v>š</v>
      </c>
      <c r="N731" t="str">
        <f>IFERROR(CHAR(HEX2DEC(Table1[[#This Row],[D2]])),"…")</f>
        <v>…</v>
      </c>
      <c r="O731" t="str">
        <f>IFERROR(CHAR(HEX2DEC(Table1[[#This Row],[D3]])),"…")</f>
        <v>…</v>
      </c>
      <c r="P731" t="str">
        <f>IFERROR(CHAR(HEX2DEC(Table1[[#This Row],[D4]])),"…")</f>
        <v>…</v>
      </c>
      <c r="Q731" t="str">
        <f>IFERROR(CHAR(HEX2DEC(Table1[[#This Row],[D5]])),"…")</f>
        <v>…</v>
      </c>
      <c r="R731" t="str">
        <f>IFERROR(CHAR(HEX2DEC(Table1[[#This Row],[D6]])),"…")</f>
        <v>…</v>
      </c>
      <c r="S731" t="str">
        <f>IFERROR(CHAR(HEX2DEC(Table1[[#This Row],[D7]])),"…")</f>
        <v>…</v>
      </c>
      <c r="T731" t="str">
        <f>IFERROR(CHAR(HEX2DEC(Table1[[#This Row],[D8]])),"…")</f>
        <v>…</v>
      </c>
    </row>
    <row r="732" spans="1:20" x14ac:dyDescent="0.25">
      <c r="A732">
        <v>26.372</v>
      </c>
      <c r="B732">
        <v>402</v>
      </c>
      <c r="C732">
        <v>8</v>
      </c>
      <c r="D732">
        <v>64</v>
      </c>
      <c r="E732">
        <v>0</v>
      </c>
      <c r="F732">
        <v>0</v>
      </c>
      <c r="G732">
        <v>0</v>
      </c>
      <c r="H732">
        <v>13</v>
      </c>
      <c r="I732">
        <v>61</v>
      </c>
      <c r="J732">
        <v>10</v>
      </c>
      <c r="K732">
        <v>0</v>
      </c>
      <c r="M732" t="str">
        <f>IFERROR(CHAR(HEX2DEC(Table2[[#This Row],[D1]])),"…")</f>
        <v>d</v>
      </c>
      <c r="N732" t="str">
        <f>IFERROR(CHAR(HEX2DEC(Table1[[#This Row],[D2]])),"…")</f>
        <v>…</v>
      </c>
      <c r="O732" t="str">
        <f>IFERROR(CHAR(HEX2DEC(Table1[[#This Row],[D3]])),"…")</f>
        <v>…</v>
      </c>
      <c r="P732" t="str">
        <f>IFERROR(CHAR(HEX2DEC(Table1[[#This Row],[D4]])),"…")</f>
        <v>…</v>
      </c>
      <c r="Q732" t="str">
        <f>IFERROR(CHAR(HEX2DEC(Table1[[#This Row],[D5]])),"…")</f>
        <v>…</v>
      </c>
      <c r="R732" t="str">
        <f>IFERROR(CHAR(HEX2DEC(Table1[[#This Row],[D6]])),"…")</f>
        <v>…</v>
      </c>
      <c r="S732" t="str">
        <f>IFERROR(CHAR(HEX2DEC(Table1[[#This Row],[D7]])),"…")</f>
        <v>…</v>
      </c>
      <c r="T732" t="str">
        <f>IFERROR(CHAR(HEX2DEC(Table1[[#This Row],[D8]])),"…")</f>
        <v>…</v>
      </c>
    </row>
    <row r="733" spans="1:20" x14ac:dyDescent="0.25">
      <c r="A733">
        <v>26.375</v>
      </c>
      <c r="B733">
        <v>403</v>
      </c>
      <c r="C733">
        <v>8</v>
      </c>
      <c r="D733">
        <v>64</v>
      </c>
      <c r="E733">
        <v>0</v>
      </c>
      <c r="F733">
        <v>0</v>
      </c>
      <c r="G733">
        <v>0</v>
      </c>
      <c r="H733">
        <v>13</v>
      </c>
      <c r="I733">
        <v>61</v>
      </c>
      <c r="J733">
        <v>10</v>
      </c>
      <c r="K733">
        <v>0</v>
      </c>
      <c r="M733" t="str">
        <f>IFERROR(CHAR(HEX2DEC(Table2[[#This Row],[D1]])),"…")</f>
        <v>d</v>
      </c>
      <c r="N733" t="str">
        <f>IFERROR(CHAR(HEX2DEC(Table1[[#This Row],[D2]])),"…")</f>
        <v>…</v>
      </c>
      <c r="O733" t="str">
        <f>IFERROR(CHAR(HEX2DEC(Table1[[#This Row],[D3]])),"…")</f>
        <v>…</v>
      </c>
      <c r="P733" t="str">
        <f>IFERROR(CHAR(HEX2DEC(Table1[[#This Row],[D4]])),"…")</f>
        <v>…</v>
      </c>
      <c r="Q733" t="str">
        <f>IFERROR(CHAR(HEX2DEC(Table1[[#This Row],[D5]])),"…")</f>
        <v>…</v>
      </c>
      <c r="R733" t="str">
        <f>IFERROR(CHAR(HEX2DEC(Table1[[#This Row],[D6]])),"…")</f>
        <v>…</v>
      </c>
      <c r="S733" t="str">
        <f>IFERROR(CHAR(HEX2DEC(Table1[[#This Row],[D7]])),"…")</f>
        <v>…</v>
      </c>
      <c r="T733" t="str">
        <f>IFERROR(CHAR(HEX2DEC(Table1[[#This Row],[D8]])),"…")</f>
        <v>…</v>
      </c>
    </row>
    <row r="734" spans="1:20" x14ac:dyDescent="0.25">
      <c r="A734">
        <v>26.376999999999999</v>
      </c>
      <c r="B734">
        <v>404</v>
      </c>
      <c r="C734">
        <v>8</v>
      </c>
      <c r="D734">
        <v>0</v>
      </c>
      <c r="E734">
        <v>5</v>
      </c>
      <c r="F734" t="s">
        <v>29</v>
      </c>
      <c r="G734">
        <v>0</v>
      </c>
      <c r="H734" t="s">
        <v>2</v>
      </c>
      <c r="I734" t="s">
        <v>2</v>
      </c>
      <c r="J734" t="s">
        <v>2</v>
      </c>
      <c r="K734" t="s">
        <v>2</v>
      </c>
      <c r="M734" t="str">
        <f>IFERROR(CHAR(HEX2DEC(Table2[[#This Row],[D1]])),"…")</f>
        <v>…</v>
      </c>
      <c r="N734" t="str">
        <f>IFERROR(CHAR(HEX2DEC(Table1[[#This Row],[D2]])),"…")</f>
        <v>…</v>
      </c>
      <c r="O734" t="str">
        <f>IFERROR(CHAR(HEX2DEC(Table1[[#This Row],[D3]])),"…")</f>
        <v>…</v>
      </c>
      <c r="P734" t="str">
        <f>IFERROR(CHAR(HEX2DEC(Table1[[#This Row],[D4]])),"…")</f>
        <v>…</v>
      </c>
      <c r="Q734" t="str">
        <f>IFERROR(CHAR(HEX2DEC(Table1[[#This Row],[D5]])),"…")</f>
        <v>…</v>
      </c>
      <c r="R734" t="str">
        <f>IFERROR(CHAR(HEX2DEC(Table1[[#This Row],[D6]])),"…")</f>
        <v>…</v>
      </c>
      <c r="S734" t="str">
        <f>IFERROR(CHAR(HEX2DEC(Table1[[#This Row],[D7]])),"…")</f>
        <v>…</v>
      </c>
      <c r="T734" t="str">
        <f>IFERROR(CHAR(HEX2DEC(Table1[[#This Row],[D8]])),"…")</f>
        <v>…</v>
      </c>
    </row>
    <row r="735" spans="1:20" x14ac:dyDescent="0.25">
      <c r="A735">
        <v>26.422999999999998</v>
      </c>
      <c r="B735">
        <v>400</v>
      </c>
      <c r="C735">
        <v>8</v>
      </c>
      <c r="D735">
        <v>0</v>
      </c>
      <c r="E735">
        <v>0</v>
      </c>
      <c r="F735">
        <v>0</v>
      </c>
      <c r="G735">
        <v>10</v>
      </c>
      <c r="H735">
        <v>39</v>
      </c>
      <c r="I735">
        <v>0</v>
      </c>
      <c r="J735">
        <v>0</v>
      </c>
      <c r="K735">
        <v>0</v>
      </c>
      <c r="M735" t="str">
        <f>IFERROR(CHAR(HEX2DEC(Table2[[#This Row],[D1]])),"…")</f>
        <v>…</v>
      </c>
      <c r="N735" t="str">
        <f>IFERROR(CHAR(HEX2DEC(Table1[[#This Row],[D2]])),"…")</f>
        <v>…</v>
      </c>
      <c r="O735" t="str">
        <f>IFERROR(CHAR(HEX2DEC(Table1[[#This Row],[D3]])),"…")</f>
        <v>…</v>
      </c>
      <c r="P735" t="str">
        <f>IFERROR(CHAR(HEX2DEC(Table1[[#This Row],[D4]])),"…")</f>
        <v>…</v>
      </c>
      <c r="Q735" t="str">
        <f>IFERROR(CHAR(HEX2DEC(Table1[[#This Row],[D5]])),"…")</f>
        <v>…</v>
      </c>
      <c r="R735" t="str">
        <f>IFERROR(CHAR(HEX2DEC(Table1[[#This Row],[D6]])),"…")</f>
        <v>…</v>
      </c>
      <c r="S735" t="str">
        <f>IFERROR(CHAR(HEX2DEC(Table1[[#This Row],[D7]])),"…")</f>
        <v>…</v>
      </c>
      <c r="T735" t="str">
        <f>IFERROR(CHAR(HEX2DEC(Table1[[#This Row],[D8]])),"…")</f>
        <v>…</v>
      </c>
    </row>
    <row r="736" spans="1:20" x14ac:dyDescent="0.25">
      <c r="A736">
        <v>26.477</v>
      </c>
      <c r="B736">
        <v>401</v>
      </c>
      <c r="C736">
        <v>8</v>
      </c>
      <c r="D736" t="s">
        <v>28</v>
      </c>
      <c r="E736" t="s">
        <v>23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M736" t="str">
        <f>IFERROR(CHAR(HEX2DEC(Table2[[#This Row],[D1]])),"…")</f>
        <v>š</v>
      </c>
      <c r="N736" t="str">
        <f>IFERROR(CHAR(HEX2DEC(Table1[[#This Row],[D2]])),"…")</f>
        <v>…</v>
      </c>
      <c r="O736" t="str">
        <f>IFERROR(CHAR(HEX2DEC(Table1[[#This Row],[D3]])),"…")</f>
        <v>…</v>
      </c>
      <c r="P736" t="str">
        <f>IFERROR(CHAR(HEX2DEC(Table1[[#This Row],[D4]])),"…")</f>
        <v>…</v>
      </c>
      <c r="Q736" t="str">
        <f>IFERROR(CHAR(HEX2DEC(Table1[[#This Row],[D5]])),"…")</f>
        <v>…</v>
      </c>
      <c r="R736" t="str">
        <f>IFERROR(CHAR(HEX2DEC(Table1[[#This Row],[D6]])),"…")</f>
        <v>…</v>
      </c>
      <c r="S736" t="str">
        <f>IFERROR(CHAR(HEX2DEC(Table1[[#This Row],[D7]])),"…")</f>
        <v>…</v>
      </c>
      <c r="T736" t="str">
        <f>IFERROR(CHAR(HEX2DEC(Table1[[#This Row],[D8]])),"…")</f>
        <v>…</v>
      </c>
    </row>
    <row r="737" spans="1:20" x14ac:dyDescent="0.25">
      <c r="A737">
        <v>26.527000000000001</v>
      </c>
      <c r="B737">
        <v>400</v>
      </c>
      <c r="C737">
        <v>8</v>
      </c>
      <c r="D737">
        <v>0</v>
      </c>
      <c r="E737">
        <v>0</v>
      </c>
      <c r="F737">
        <v>0</v>
      </c>
      <c r="G737">
        <v>10</v>
      </c>
      <c r="H737">
        <v>39</v>
      </c>
      <c r="I737">
        <v>0</v>
      </c>
      <c r="J737">
        <v>0</v>
      </c>
      <c r="K737">
        <v>0</v>
      </c>
      <c r="M737" t="str">
        <f>IFERROR(CHAR(HEX2DEC(Table2[[#This Row],[D1]])),"…")</f>
        <v>…</v>
      </c>
      <c r="N737" t="str">
        <f>IFERROR(CHAR(HEX2DEC(Table1[[#This Row],[D2]])),"…")</f>
        <v>…</v>
      </c>
      <c r="O737" t="str">
        <f>IFERROR(CHAR(HEX2DEC(Table1[[#This Row],[D3]])),"…")</f>
        <v>…</v>
      </c>
      <c r="P737" t="str">
        <f>IFERROR(CHAR(HEX2DEC(Table1[[#This Row],[D4]])),"…")</f>
        <v>…</v>
      </c>
      <c r="Q737" t="str">
        <f>IFERROR(CHAR(HEX2DEC(Table1[[#This Row],[D5]])),"…")</f>
        <v>…</v>
      </c>
      <c r="R737" t="str">
        <f>IFERROR(CHAR(HEX2DEC(Table1[[#This Row],[D6]])),"…")</f>
        <v>…</v>
      </c>
      <c r="S737" t="str">
        <f>IFERROR(CHAR(HEX2DEC(Table1[[#This Row],[D7]])),"…")</f>
        <v>…</v>
      </c>
      <c r="T737" t="str">
        <f>IFERROR(CHAR(HEX2DEC(Table1[[#This Row],[D8]])),"…")</f>
        <v>…</v>
      </c>
    </row>
    <row r="738" spans="1:20" x14ac:dyDescent="0.25">
      <c r="A738">
        <v>26.58</v>
      </c>
      <c r="B738">
        <v>401</v>
      </c>
      <c r="C738">
        <v>8</v>
      </c>
      <c r="D738" t="s">
        <v>28</v>
      </c>
      <c r="E738" t="s">
        <v>23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M738" t="str">
        <f>IFERROR(CHAR(HEX2DEC(Table2[[#This Row],[D1]])),"…")</f>
        <v>š</v>
      </c>
      <c r="N738" t="str">
        <f>IFERROR(CHAR(HEX2DEC(Table1[[#This Row],[D2]])),"…")</f>
        <v>…</v>
      </c>
      <c r="O738" t="str">
        <f>IFERROR(CHAR(HEX2DEC(Table1[[#This Row],[D3]])),"…")</f>
        <v>…</v>
      </c>
      <c r="P738" t="str">
        <f>IFERROR(CHAR(HEX2DEC(Table1[[#This Row],[D4]])),"…")</f>
        <v>…</v>
      </c>
      <c r="Q738" t="str">
        <f>IFERROR(CHAR(HEX2DEC(Table1[[#This Row],[D5]])),"…")</f>
        <v>…</v>
      </c>
      <c r="R738" t="str">
        <f>IFERROR(CHAR(HEX2DEC(Table1[[#This Row],[D6]])),"…")</f>
        <v>…</v>
      </c>
      <c r="S738" t="str">
        <f>IFERROR(CHAR(HEX2DEC(Table1[[#This Row],[D7]])),"…")</f>
        <v>…</v>
      </c>
      <c r="T738" t="str">
        <f>IFERROR(CHAR(HEX2DEC(Table1[[#This Row],[D8]])),"…")</f>
        <v>…</v>
      </c>
    </row>
    <row r="739" spans="1:20" x14ac:dyDescent="0.25">
      <c r="A739">
        <v>26.635999999999999</v>
      </c>
      <c r="B739">
        <v>400</v>
      </c>
      <c r="C739">
        <v>8</v>
      </c>
      <c r="D739">
        <v>0</v>
      </c>
      <c r="E739">
        <v>0</v>
      </c>
      <c r="F739">
        <v>0</v>
      </c>
      <c r="G739">
        <v>10</v>
      </c>
      <c r="H739">
        <v>39</v>
      </c>
      <c r="I739">
        <v>0</v>
      </c>
      <c r="J739">
        <v>0</v>
      </c>
      <c r="K739">
        <v>0</v>
      </c>
      <c r="M739" t="str">
        <f>IFERROR(CHAR(HEX2DEC(Table2[[#This Row],[D1]])),"…")</f>
        <v>…</v>
      </c>
      <c r="N739" t="str">
        <f>IFERROR(CHAR(HEX2DEC(Table1[[#This Row],[D2]])),"…")</f>
        <v>…</v>
      </c>
      <c r="O739" t="str">
        <f>IFERROR(CHAR(HEX2DEC(Table1[[#This Row],[D3]])),"…")</f>
        <v>…</v>
      </c>
      <c r="P739" t="str">
        <f>IFERROR(CHAR(HEX2DEC(Table1[[#This Row],[D4]])),"…")</f>
        <v>…</v>
      </c>
      <c r="Q739" t="str">
        <f>IFERROR(CHAR(HEX2DEC(Table1[[#This Row],[D5]])),"…")</f>
        <v>…</v>
      </c>
      <c r="R739" t="str">
        <f>IFERROR(CHAR(HEX2DEC(Table1[[#This Row],[D6]])),"…")</f>
        <v>…</v>
      </c>
      <c r="S739" t="str">
        <f>IFERROR(CHAR(HEX2DEC(Table1[[#This Row],[D7]])),"…")</f>
        <v>…</v>
      </c>
      <c r="T739" t="str">
        <f>IFERROR(CHAR(HEX2DEC(Table1[[#This Row],[D8]])),"…")</f>
        <v>…</v>
      </c>
    </row>
    <row r="740" spans="1:20" x14ac:dyDescent="0.25">
      <c r="A740">
        <v>26.689</v>
      </c>
      <c r="B740">
        <v>401</v>
      </c>
      <c r="C740">
        <v>8</v>
      </c>
      <c r="D740" t="s">
        <v>28</v>
      </c>
      <c r="E740" t="s">
        <v>23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M740" t="str">
        <f>IFERROR(CHAR(HEX2DEC(Table2[[#This Row],[D1]])),"…")</f>
        <v>š</v>
      </c>
      <c r="N740" t="str">
        <f>IFERROR(CHAR(HEX2DEC(Table1[[#This Row],[D2]])),"…")</f>
        <v>…</v>
      </c>
      <c r="O740" t="str">
        <f>IFERROR(CHAR(HEX2DEC(Table1[[#This Row],[D3]])),"…")</f>
        <v>…</v>
      </c>
      <c r="P740" t="str">
        <f>IFERROR(CHAR(HEX2DEC(Table1[[#This Row],[D4]])),"…")</f>
        <v>…</v>
      </c>
      <c r="Q740" t="str">
        <f>IFERROR(CHAR(HEX2DEC(Table1[[#This Row],[D5]])),"…")</f>
        <v>…</v>
      </c>
      <c r="R740" t="str">
        <f>IFERROR(CHAR(HEX2DEC(Table1[[#This Row],[D6]])),"…")</f>
        <v>…</v>
      </c>
      <c r="S740" t="str">
        <f>IFERROR(CHAR(HEX2DEC(Table1[[#This Row],[D7]])),"…")</f>
        <v>…</v>
      </c>
      <c r="T740" t="str">
        <f>IFERROR(CHAR(HEX2DEC(Table1[[#This Row],[D8]])),"…")</f>
        <v>…</v>
      </c>
    </row>
    <row r="741" spans="1:20" x14ac:dyDescent="0.25">
      <c r="A741">
        <v>26.742000000000001</v>
      </c>
      <c r="B741">
        <v>400</v>
      </c>
      <c r="C741">
        <v>8</v>
      </c>
      <c r="D741">
        <v>0</v>
      </c>
      <c r="E741">
        <v>0</v>
      </c>
      <c r="F741">
        <v>0</v>
      </c>
      <c r="G741">
        <v>10</v>
      </c>
      <c r="H741">
        <v>39</v>
      </c>
      <c r="I741">
        <v>0</v>
      </c>
      <c r="J741">
        <v>0</v>
      </c>
      <c r="K741">
        <v>0</v>
      </c>
      <c r="M741" t="str">
        <f>IFERROR(CHAR(HEX2DEC(Table2[[#This Row],[D1]])),"…")</f>
        <v>…</v>
      </c>
      <c r="N741" t="str">
        <f>IFERROR(CHAR(HEX2DEC(Table1[[#This Row],[D2]])),"…")</f>
        <v>…</v>
      </c>
      <c r="O741" t="str">
        <f>IFERROR(CHAR(HEX2DEC(Table1[[#This Row],[D3]])),"…")</f>
        <v>…</v>
      </c>
      <c r="P741" t="str">
        <f>IFERROR(CHAR(HEX2DEC(Table1[[#This Row],[D4]])),"…")</f>
        <v>…</v>
      </c>
      <c r="Q741" t="str">
        <f>IFERROR(CHAR(HEX2DEC(Table1[[#This Row],[D5]])),"…")</f>
        <v>…</v>
      </c>
      <c r="R741" t="str">
        <f>IFERROR(CHAR(HEX2DEC(Table1[[#This Row],[D6]])),"…")</f>
        <v>…</v>
      </c>
      <c r="S741" t="str">
        <f>IFERROR(CHAR(HEX2DEC(Table1[[#This Row],[D7]])),"…")</f>
        <v>…</v>
      </c>
      <c r="T741" t="str">
        <f>IFERROR(CHAR(HEX2DEC(Table1[[#This Row],[D8]])),"…")</f>
        <v>…</v>
      </c>
    </row>
    <row r="742" spans="1:20" x14ac:dyDescent="0.25">
      <c r="A742">
        <v>26.792999999999999</v>
      </c>
      <c r="B742">
        <v>401</v>
      </c>
      <c r="C742">
        <v>8</v>
      </c>
      <c r="D742" t="s">
        <v>28</v>
      </c>
      <c r="E742" t="s">
        <v>23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M742" t="str">
        <f>IFERROR(CHAR(HEX2DEC(Table2[[#This Row],[D1]])),"…")</f>
        <v>š</v>
      </c>
      <c r="N742" t="str">
        <f>IFERROR(CHAR(HEX2DEC(Table1[[#This Row],[D2]])),"…")</f>
        <v>…</v>
      </c>
      <c r="O742" t="str">
        <f>IFERROR(CHAR(HEX2DEC(Table1[[#This Row],[D3]])),"…")</f>
        <v>…</v>
      </c>
      <c r="P742" t="str">
        <f>IFERROR(CHAR(HEX2DEC(Table1[[#This Row],[D4]])),"…")</f>
        <v>…</v>
      </c>
      <c r="Q742" t="str">
        <f>IFERROR(CHAR(HEX2DEC(Table1[[#This Row],[D5]])),"…")</f>
        <v>…</v>
      </c>
      <c r="R742" t="str">
        <f>IFERROR(CHAR(HEX2DEC(Table1[[#This Row],[D6]])),"…")</f>
        <v>…</v>
      </c>
      <c r="S742" t="str">
        <f>IFERROR(CHAR(HEX2DEC(Table1[[#This Row],[D7]])),"…")</f>
        <v>…</v>
      </c>
      <c r="T742" t="str">
        <f>IFERROR(CHAR(HEX2DEC(Table1[[#This Row],[D8]])),"…")</f>
        <v>…</v>
      </c>
    </row>
    <row r="743" spans="1:20" x14ac:dyDescent="0.25">
      <c r="A743">
        <v>26.844999999999999</v>
      </c>
      <c r="B743">
        <v>400</v>
      </c>
      <c r="C743">
        <v>8</v>
      </c>
      <c r="D743">
        <v>0</v>
      </c>
      <c r="E743">
        <v>0</v>
      </c>
      <c r="F743">
        <v>0</v>
      </c>
      <c r="G743">
        <v>10</v>
      </c>
      <c r="H743">
        <v>39</v>
      </c>
      <c r="I743">
        <v>0</v>
      </c>
      <c r="J743">
        <v>0</v>
      </c>
      <c r="K743">
        <v>0</v>
      </c>
      <c r="M743" t="str">
        <f>IFERROR(CHAR(HEX2DEC(Table2[[#This Row],[D1]])),"…")</f>
        <v>…</v>
      </c>
      <c r="N743" t="str">
        <f>IFERROR(CHAR(HEX2DEC(Table1[[#This Row],[D2]])),"…")</f>
        <v>…</v>
      </c>
      <c r="O743" t="str">
        <f>IFERROR(CHAR(HEX2DEC(Table1[[#This Row],[D3]])),"…")</f>
        <v>…</v>
      </c>
      <c r="P743" t="str">
        <f>IFERROR(CHAR(HEX2DEC(Table1[[#This Row],[D4]])),"…")</f>
        <v>…</v>
      </c>
      <c r="Q743" t="str">
        <f>IFERROR(CHAR(HEX2DEC(Table1[[#This Row],[D5]])),"…")</f>
        <v>…</v>
      </c>
      <c r="R743" t="str">
        <f>IFERROR(CHAR(HEX2DEC(Table1[[#This Row],[D6]])),"…")</f>
        <v>…</v>
      </c>
      <c r="S743" t="str">
        <f>IFERROR(CHAR(HEX2DEC(Table1[[#This Row],[D7]])),"…")</f>
        <v>…</v>
      </c>
      <c r="T743" t="str">
        <f>IFERROR(CHAR(HEX2DEC(Table1[[#This Row],[D8]])),"…")</f>
        <v>…</v>
      </c>
    </row>
    <row r="744" spans="1:20" x14ac:dyDescent="0.25">
      <c r="A744">
        <v>26.898</v>
      </c>
      <c r="B744">
        <v>401</v>
      </c>
      <c r="C744">
        <v>8</v>
      </c>
      <c r="D744" t="s">
        <v>28</v>
      </c>
      <c r="E744" t="s">
        <v>23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M744" t="str">
        <f>IFERROR(CHAR(HEX2DEC(Table2[[#This Row],[D1]])),"…")</f>
        <v>š</v>
      </c>
      <c r="N744" t="str">
        <f>IFERROR(CHAR(HEX2DEC(Table1[[#This Row],[D2]])),"…")</f>
        <v>…</v>
      </c>
      <c r="O744" t="str">
        <f>IFERROR(CHAR(HEX2DEC(Table1[[#This Row],[D3]])),"…")</f>
        <v>…</v>
      </c>
      <c r="P744" t="str">
        <f>IFERROR(CHAR(HEX2DEC(Table1[[#This Row],[D4]])),"…")</f>
        <v>…</v>
      </c>
      <c r="Q744" t="str">
        <f>IFERROR(CHAR(HEX2DEC(Table1[[#This Row],[D5]])),"…")</f>
        <v>…</v>
      </c>
      <c r="R744" t="str">
        <f>IFERROR(CHAR(HEX2DEC(Table1[[#This Row],[D6]])),"…")</f>
        <v>…</v>
      </c>
      <c r="S744" t="str">
        <f>IFERROR(CHAR(HEX2DEC(Table1[[#This Row],[D7]])),"…")</f>
        <v>…</v>
      </c>
      <c r="T744" t="str">
        <f>IFERROR(CHAR(HEX2DEC(Table1[[#This Row],[D8]])),"…")</f>
        <v>…</v>
      </c>
    </row>
    <row r="745" spans="1:20" x14ac:dyDescent="0.25">
      <c r="A745">
        <v>26.952000000000002</v>
      </c>
      <c r="B745">
        <v>400</v>
      </c>
      <c r="C745">
        <v>8</v>
      </c>
      <c r="D745">
        <v>0</v>
      </c>
      <c r="E745">
        <v>0</v>
      </c>
      <c r="F745">
        <v>8</v>
      </c>
      <c r="G745">
        <v>0</v>
      </c>
      <c r="H745">
        <v>39</v>
      </c>
      <c r="I745">
        <v>0</v>
      </c>
      <c r="J745">
        <v>0</v>
      </c>
      <c r="K745">
        <v>0</v>
      </c>
      <c r="M745" t="str">
        <f>IFERROR(CHAR(HEX2DEC(Table2[[#This Row],[D1]])),"…")</f>
        <v>…</v>
      </c>
      <c r="N745" t="str">
        <f>IFERROR(CHAR(HEX2DEC(Table1[[#This Row],[D2]])),"…")</f>
        <v>…</v>
      </c>
      <c r="O745" t="str">
        <f>IFERROR(CHAR(HEX2DEC(Table1[[#This Row],[D3]])),"…")</f>
        <v>…</v>
      </c>
      <c r="P745" t="str">
        <f>IFERROR(CHAR(HEX2DEC(Table1[[#This Row],[D4]])),"…")</f>
        <v>…</v>
      </c>
      <c r="Q745" t="str">
        <f>IFERROR(CHAR(HEX2DEC(Table1[[#This Row],[D5]])),"…")</f>
        <v>…</v>
      </c>
      <c r="R745" t="str">
        <f>IFERROR(CHAR(HEX2DEC(Table1[[#This Row],[D6]])),"…")</f>
        <v>…</v>
      </c>
      <c r="S745" t="str">
        <f>IFERROR(CHAR(HEX2DEC(Table1[[#This Row],[D7]])),"…")</f>
        <v>…</v>
      </c>
      <c r="T745" t="str">
        <f>IFERROR(CHAR(HEX2DEC(Table1[[#This Row],[D8]])),"…")</f>
        <v>…</v>
      </c>
    </row>
    <row r="746" spans="1:20" x14ac:dyDescent="0.25">
      <c r="A746">
        <v>27.007999999999999</v>
      </c>
      <c r="B746">
        <v>401</v>
      </c>
      <c r="C746">
        <v>8</v>
      </c>
      <c r="D746" t="s">
        <v>28</v>
      </c>
      <c r="E746" t="s">
        <v>23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M746" t="str">
        <f>IFERROR(CHAR(HEX2DEC(Table2[[#This Row],[D1]])),"…")</f>
        <v>š</v>
      </c>
      <c r="N746" t="str">
        <f>IFERROR(CHAR(HEX2DEC(Table1[[#This Row],[D2]])),"…")</f>
        <v>…</v>
      </c>
      <c r="O746" t="str">
        <f>IFERROR(CHAR(HEX2DEC(Table1[[#This Row],[D3]])),"…")</f>
        <v>…</v>
      </c>
      <c r="P746" t="str">
        <f>IFERROR(CHAR(HEX2DEC(Table1[[#This Row],[D4]])),"…")</f>
        <v>…</v>
      </c>
      <c r="Q746" t="str">
        <f>IFERROR(CHAR(HEX2DEC(Table1[[#This Row],[D5]])),"…")</f>
        <v>…</v>
      </c>
      <c r="R746" t="str">
        <f>IFERROR(CHAR(HEX2DEC(Table1[[#This Row],[D6]])),"…")</f>
        <v>…</v>
      </c>
      <c r="S746" t="str">
        <f>IFERROR(CHAR(HEX2DEC(Table1[[#This Row],[D7]])),"…")</f>
        <v>…</v>
      </c>
      <c r="T746" t="str">
        <f>IFERROR(CHAR(HEX2DEC(Table1[[#This Row],[D8]])),"…")</f>
        <v>…</v>
      </c>
    </row>
    <row r="747" spans="1:20" x14ac:dyDescent="0.25">
      <c r="A747">
        <v>27.058</v>
      </c>
      <c r="B747">
        <v>400</v>
      </c>
      <c r="C747">
        <v>8</v>
      </c>
      <c r="D747">
        <v>0</v>
      </c>
      <c r="E747">
        <v>0</v>
      </c>
      <c r="F747">
        <v>8</v>
      </c>
      <c r="G747">
        <v>0</v>
      </c>
      <c r="H747">
        <v>39</v>
      </c>
      <c r="I747">
        <v>0</v>
      </c>
      <c r="J747">
        <v>0</v>
      </c>
      <c r="K747">
        <v>0</v>
      </c>
      <c r="M747" t="str">
        <f>IFERROR(CHAR(HEX2DEC(Table2[[#This Row],[D1]])),"…")</f>
        <v>…</v>
      </c>
      <c r="N747" t="str">
        <f>IFERROR(CHAR(HEX2DEC(Table1[[#This Row],[D2]])),"…")</f>
        <v>…</v>
      </c>
      <c r="O747" t="str">
        <f>IFERROR(CHAR(HEX2DEC(Table1[[#This Row],[D3]])),"…")</f>
        <v>…</v>
      </c>
      <c r="P747" t="str">
        <f>IFERROR(CHAR(HEX2DEC(Table1[[#This Row],[D4]])),"…")</f>
        <v>…</v>
      </c>
      <c r="Q747" t="str">
        <f>IFERROR(CHAR(HEX2DEC(Table1[[#This Row],[D5]])),"…")</f>
        <v>…</v>
      </c>
      <c r="R747" t="str">
        <f>IFERROR(CHAR(HEX2DEC(Table1[[#This Row],[D6]])),"…")</f>
        <v>…</v>
      </c>
      <c r="S747" t="str">
        <f>IFERROR(CHAR(HEX2DEC(Table1[[#This Row],[D7]])),"…")</f>
        <v>…</v>
      </c>
      <c r="T747" t="str">
        <f>IFERROR(CHAR(HEX2DEC(Table1[[#This Row],[D8]])),"…")</f>
        <v>…</v>
      </c>
    </row>
    <row r="748" spans="1:20" x14ac:dyDescent="0.25">
      <c r="A748">
        <v>27.111999999999998</v>
      </c>
      <c r="B748">
        <v>401</v>
      </c>
      <c r="C748">
        <v>8</v>
      </c>
      <c r="D748" t="s">
        <v>28</v>
      </c>
      <c r="E748" t="s">
        <v>23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M748" t="str">
        <f>IFERROR(CHAR(HEX2DEC(Table2[[#This Row],[D1]])),"…")</f>
        <v>š</v>
      </c>
      <c r="N748" t="str">
        <f>IFERROR(CHAR(HEX2DEC(Table1[[#This Row],[D2]])),"…")</f>
        <v>…</v>
      </c>
      <c r="O748" t="str">
        <f>IFERROR(CHAR(HEX2DEC(Table1[[#This Row],[D3]])),"…")</f>
        <v>…</v>
      </c>
      <c r="P748" t="str">
        <f>IFERROR(CHAR(HEX2DEC(Table1[[#This Row],[D4]])),"…")</f>
        <v>…</v>
      </c>
      <c r="Q748" t="str">
        <f>IFERROR(CHAR(HEX2DEC(Table1[[#This Row],[D5]])),"…")</f>
        <v>…</v>
      </c>
      <c r="R748" t="str">
        <f>IFERROR(CHAR(HEX2DEC(Table1[[#This Row],[D6]])),"…")</f>
        <v>…</v>
      </c>
      <c r="S748" t="str">
        <f>IFERROR(CHAR(HEX2DEC(Table1[[#This Row],[D7]])),"…")</f>
        <v>…</v>
      </c>
      <c r="T748" t="str">
        <f>IFERROR(CHAR(HEX2DEC(Table1[[#This Row],[D8]])),"…")</f>
        <v>…</v>
      </c>
    </row>
    <row r="749" spans="1:20" x14ac:dyDescent="0.25">
      <c r="A749">
        <v>27.170999999999999</v>
      </c>
      <c r="B749">
        <v>400</v>
      </c>
      <c r="C749">
        <v>8</v>
      </c>
      <c r="D749">
        <v>0</v>
      </c>
      <c r="E749">
        <v>0</v>
      </c>
      <c r="F749">
        <v>8</v>
      </c>
      <c r="G749">
        <v>0</v>
      </c>
      <c r="H749">
        <v>39</v>
      </c>
      <c r="I749">
        <v>0</v>
      </c>
      <c r="J749">
        <v>0</v>
      </c>
      <c r="K749">
        <v>0</v>
      </c>
      <c r="M749" t="str">
        <f>IFERROR(CHAR(HEX2DEC(Table2[[#This Row],[D1]])),"…")</f>
        <v>…</v>
      </c>
      <c r="N749" t="str">
        <f>IFERROR(CHAR(HEX2DEC(Table1[[#This Row],[D2]])),"…")</f>
        <v>…</v>
      </c>
      <c r="O749" t="str">
        <f>IFERROR(CHAR(HEX2DEC(Table1[[#This Row],[D3]])),"…")</f>
        <v>…</v>
      </c>
      <c r="P749" t="str">
        <f>IFERROR(CHAR(HEX2DEC(Table1[[#This Row],[D4]])),"…")</f>
        <v>…</v>
      </c>
      <c r="Q749" t="str">
        <f>IFERROR(CHAR(HEX2DEC(Table1[[#This Row],[D5]])),"…")</f>
        <v>…</v>
      </c>
      <c r="R749" t="str">
        <f>IFERROR(CHAR(HEX2DEC(Table1[[#This Row],[D6]])),"…")</f>
        <v>…</v>
      </c>
      <c r="S749" t="str">
        <f>IFERROR(CHAR(HEX2DEC(Table1[[#This Row],[D7]])),"…")</f>
        <v>…</v>
      </c>
      <c r="T749" t="str">
        <f>IFERROR(CHAR(HEX2DEC(Table1[[#This Row],[D8]])),"…")</f>
        <v>…</v>
      </c>
    </row>
    <row r="750" spans="1:20" x14ac:dyDescent="0.25">
      <c r="A750">
        <v>27.222999999999999</v>
      </c>
      <c r="B750">
        <v>401</v>
      </c>
      <c r="C750">
        <v>8</v>
      </c>
      <c r="D750" t="s">
        <v>28</v>
      </c>
      <c r="E750" t="s">
        <v>23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M750" t="str">
        <f>IFERROR(CHAR(HEX2DEC(Table2[[#This Row],[D1]])),"…")</f>
        <v>š</v>
      </c>
      <c r="N750" t="str">
        <f>IFERROR(CHAR(HEX2DEC(Table1[[#This Row],[D2]])),"…")</f>
        <v>…</v>
      </c>
      <c r="O750" t="str">
        <f>IFERROR(CHAR(HEX2DEC(Table1[[#This Row],[D3]])),"…")</f>
        <v>…</v>
      </c>
      <c r="P750" t="str">
        <f>IFERROR(CHAR(HEX2DEC(Table1[[#This Row],[D4]])),"…")</f>
        <v>…</v>
      </c>
      <c r="Q750" t="str">
        <f>IFERROR(CHAR(HEX2DEC(Table1[[#This Row],[D5]])),"…")</f>
        <v>…</v>
      </c>
      <c r="R750" t="str">
        <f>IFERROR(CHAR(HEX2DEC(Table1[[#This Row],[D6]])),"…")</f>
        <v>…</v>
      </c>
      <c r="S750" t="str">
        <f>IFERROR(CHAR(HEX2DEC(Table1[[#This Row],[D7]])),"…")</f>
        <v>…</v>
      </c>
      <c r="T750" t="str">
        <f>IFERROR(CHAR(HEX2DEC(Table1[[#This Row],[D8]])),"…")</f>
        <v>…</v>
      </c>
    </row>
    <row r="751" spans="1:20" x14ac:dyDescent="0.25">
      <c r="A751">
        <v>27.277000000000001</v>
      </c>
      <c r="B751">
        <v>400</v>
      </c>
      <c r="C751">
        <v>8</v>
      </c>
      <c r="D751">
        <v>0</v>
      </c>
      <c r="E751">
        <v>0</v>
      </c>
      <c r="F751">
        <v>8</v>
      </c>
      <c r="G751">
        <v>0</v>
      </c>
      <c r="H751">
        <v>39</v>
      </c>
      <c r="I751">
        <v>0</v>
      </c>
      <c r="J751">
        <v>0</v>
      </c>
      <c r="K751">
        <v>0</v>
      </c>
      <c r="M751" t="str">
        <f>IFERROR(CHAR(HEX2DEC(Table2[[#This Row],[D1]])),"…")</f>
        <v>…</v>
      </c>
      <c r="N751" t="str">
        <f>IFERROR(CHAR(HEX2DEC(Table1[[#This Row],[D2]])),"…")</f>
        <v>…</v>
      </c>
      <c r="O751" t="str">
        <f>IFERROR(CHAR(HEX2DEC(Table1[[#This Row],[D3]])),"…")</f>
        <v>…</v>
      </c>
      <c r="P751" t="str">
        <f>IFERROR(CHAR(HEX2DEC(Table1[[#This Row],[D4]])),"…")</f>
        <v>…</v>
      </c>
      <c r="Q751" t="str">
        <f>IFERROR(CHAR(HEX2DEC(Table1[[#This Row],[D5]])),"…")</f>
        <v>…</v>
      </c>
      <c r="R751" t="str">
        <f>IFERROR(CHAR(HEX2DEC(Table1[[#This Row],[D6]])),"…")</f>
        <v>…</v>
      </c>
      <c r="S751" t="str">
        <f>IFERROR(CHAR(HEX2DEC(Table1[[#This Row],[D7]])),"…")</f>
        <v>…</v>
      </c>
      <c r="T751" t="str">
        <f>IFERROR(CHAR(HEX2DEC(Table1[[#This Row],[D8]])),"…")</f>
        <v>…</v>
      </c>
    </row>
    <row r="752" spans="1:20" x14ac:dyDescent="0.25">
      <c r="A752">
        <v>27.329000000000001</v>
      </c>
      <c r="B752">
        <v>401</v>
      </c>
      <c r="C752">
        <v>8</v>
      </c>
      <c r="D752" t="s">
        <v>28</v>
      </c>
      <c r="E752" t="s">
        <v>23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M752" t="str">
        <f>IFERROR(CHAR(HEX2DEC(Table2[[#This Row],[D1]])),"…")</f>
        <v>š</v>
      </c>
      <c r="N752" t="str">
        <f>IFERROR(CHAR(HEX2DEC(Table1[[#This Row],[D2]])),"…")</f>
        <v>…</v>
      </c>
      <c r="O752" t="str">
        <f>IFERROR(CHAR(HEX2DEC(Table1[[#This Row],[D3]])),"…")</f>
        <v>…</v>
      </c>
      <c r="P752" t="str">
        <f>IFERROR(CHAR(HEX2DEC(Table1[[#This Row],[D4]])),"…")</f>
        <v>…</v>
      </c>
      <c r="Q752" t="str">
        <f>IFERROR(CHAR(HEX2DEC(Table1[[#This Row],[D5]])),"…")</f>
        <v>…</v>
      </c>
      <c r="R752" t="str">
        <f>IFERROR(CHAR(HEX2DEC(Table1[[#This Row],[D6]])),"…")</f>
        <v>…</v>
      </c>
      <c r="S752" t="str">
        <f>IFERROR(CHAR(HEX2DEC(Table1[[#This Row],[D7]])),"…")</f>
        <v>…</v>
      </c>
      <c r="T752" t="str">
        <f>IFERROR(CHAR(HEX2DEC(Table1[[#This Row],[D8]])),"…")</f>
        <v>…</v>
      </c>
    </row>
    <row r="753" spans="1:20" x14ac:dyDescent="0.25">
      <c r="A753">
        <v>27.382000000000001</v>
      </c>
      <c r="B753">
        <v>400</v>
      </c>
      <c r="C753">
        <v>8</v>
      </c>
      <c r="D753">
        <v>0</v>
      </c>
      <c r="E753">
        <v>0</v>
      </c>
      <c r="F753">
        <v>8</v>
      </c>
      <c r="G753">
        <v>0</v>
      </c>
      <c r="H753">
        <v>39</v>
      </c>
      <c r="I753">
        <v>0</v>
      </c>
      <c r="J753">
        <v>0</v>
      </c>
      <c r="K753">
        <v>0</v>
      </c>
      <c r="M753" t="str">
        <f>IFERROR(CHAR(HEX2DEC(Table2[[#This Row],[D1]])),"…")</f>
        <v>…</v>
      </c>
      <c r="N753" t="str">
        <f>IFERROR(CHAR(HEX2DEC(Table1[[#This Row],[D2]])),"…")</f>
        <v>…</v>
      </c>
      <c r="O753" t="str">
        <f>IFERROR(CHAR(HEX2DEC(Table1[[#This Row],[D3]])),"…")</f>
        <v>…</v>
      </c>
      <c r="P753" t="str">
        <f>IFERROR(CHAR(HEX2DEC(Table1[[#This Row],[D4]])),"…")</f>
        <v>…</v>
      </c>
      <c r="Q753" t="str">
        <f>IFERROR(CHAR(HEX2DEC(Table1[[#This Row],[D5]])),"…")</f>
        <v>…</v>
      </c>
      <c r="R753" t="str">
        <f>IFERROR(CHAR(HEX2DEC(Table1[[#This Row],[D6]])),"…")</f>
        <v>…</v>
      </c>
      <c r="S753" t="str">
        <f>IFERROR(CHAR(HEX2DEC(Table1[[#This Row],[D7]])),"…")</f>
        <v>…</v>
      </c>
      <c r="T753" t="str">
        <f>IFERROR(CHAR(HEX2DEC(Table1[[#This Row],[D8]])),"…")</f>
        <v>…</v>
      </c>
    </row>
    <row r="754" spans="1:20" x14ac:dyDescent="0.25">
      <c r="A754">
        <v>27.436</v>
      </c>
      <c r="B754">
        <v>401</v>
      </c>
      <c r="C754">
        <v>8</v>
      </c>
      <c r="D754" t="s">
        <v>28</v>
      </c>
      <c r="E754" t="s">
        <v>23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M754" t="str">
        <f>IFERROR(CHAR(HEX2DEC(Table2[[#This Row],[D1]])),"…")</f>
        <v>š</v>
      </c>
      <c r="N754" t="str">
        <f>IFERROR(CHAR(HEX2DEC(Table1[[#This Row],[D2]])),"…")</f>
        <v>…</v>
      </c>
      <c r="O754" t="str">
        <f>IFERROR(CHAR(HEX2DEC(Table1[[#This Row],[D3]])),"…")</f>
        <v>…</v>
      </c>
      <c r="P754" t="str">
        <f>IFERROR(CHAR(HEX2DEC(Table1[[#This Row],[D4]])),"…")</f>
        <v>…</v>
      </c>
      <c r="Q754" t="str">
        <f>IFERROR(CHAR(HEX2DEC(Table1[[#This Row],[D5]])),"…")</f>
        <v>…</v>
      </c>
      <c r="R754" t="str">
        <f>IFERROR(CHAR(HEX2DEC(Table1[[#This Row],[D6]])),"…")</f>
        <v>…</v>
      </c>
      <c r="S754" t="str">
        <f>IFERROR(CHAR(HEX2DEC(Table1[[#This Row],[D7]])),"…")</f>
        <v>…</v>
      </c>
      <c r="T754" t="str">
        <f>IFERROR(CHAR(HEX2DEC(Table1[[#This Row],[D8]])),"…")</f>
        <v>…</v>
      </c>
    </row>
    <row r="755" spans="1:20" x14ac:dyDescent="0.25">
      <c r="A755">
        <v>27.439</v>
      </c>
      <c r="B755">
        <v>466</v>
      </c>
      <c r="C755">
        <v>8</v>
      </c>
      <c r="D755">
        <v>30</v>
      </c>
      <c r="E755">
        <v>32</v>
      </c>
      <c r="F755">
        <v>30</v>
      </c>
      <c r="G755">
        <v>35</v>
      </c>
      <c r="H755">
        <v>56</v>
      </c>
      <c r="I755">
        <v>35</v>
      </c>
      <c r="J755">
        <v>30</v>
      </c>
      <c r="K755">
        <v>31</v>
      </c>
      <c r="M755" t="str">
        <f>IFERROR(CHAR(HEX2DEC(Table2[[#This Row],[D1]])),"…")</f>
        <v>0</v>
      </c>
      <c r="N755" t="str">
        <f>IFERROR(CHAR(HEX2DEC(Table1[[#This Row],[D2]])),"…")</f>
        <v>…</v>
      </c>
      <c r="O755" t="str">
        <f>IFERROR(CHAR(HEX2DEC(Table1[[#This Row],[D3]])),"…")</f>
        <v>…</v>
      </c>
      <c r="P755" t="str">
        <f>IFERROR(CHAR(HEX2DEC(Table1[[#This Row],[D4]])),"…")</f>
        <v>…</v>
      </c>
      <c r="Q755" t="str">
        <f>IFERROR(CHAR(HEX2DEC(Table1[[#This Row],[D5]])),"…")</f>
        <v>…</v>
      </c>
      <c r="R755" t="str">
        <f>IFERROR(CHAR(HEX2DEC(Table1[[#This Row],[D6]])),"…")</f>
        <v>…</v>
      </c>
      <c r="S755" t="str">
        <f>IFERROR(CHAR(HEX2DEC(Table1[[#This Row],[D7]])),"…")</f>
        <v>…</v>
      </c>
      <c r="T755" t="str">
        <f>IFERROR(CHAR(HEX2DEC(Table1[[#This Row],[D8]])),"…")</f>
        <v>…</v>
      </c>
    </row>
    <row r="756" spans="1:20" x14ac:dyDescent="0.25">
      <c r="A756">
        <v>27.489000000000001</v>
      </c>
      <c r="B756">
        <v>400</v>
      </c>
      <c r="C756">
        <v>8</v>
      </c>
      <c r="D756">
        <v>0</v>
      </c>
      <c r="E756">
        <v>0</v>
      </c>
      <c r="F756">
        <v>8</v>
      </c>
      <c r="G756">
        <v>0</v>
      </c>
      <c r="H756">
        <v>39</v>
      </c>
      <c r="I756">
        <v>0</v>
      </c>
      <c r="J756">
        <v>0</v>
      </c>
      <c r="K756">
        <v>0</v>
      </c>
      <c r="M756" t="str">
        <f>IFERROR(CHAR(HEX2DEC(Table2[[#This Row],[D1]])),"…")</f>
        <v>…</v>
      </c>
      <c r="N756" t="str">
        <f>IFERROR(CHAR(HEX2DEC(Table1[[#This Row],[D2]])),"…")</f>
        <v>…</v>
      </c>
      <c r="O756" t="str">
        <f>IFERROR(CHAR(HEX2DEC(Table1[[#This Row],[D3]])),"…")</f>
        <v>…</v>
      </c>
      <c r="P756" t="str">
        <f>IFERROR(CHAR(HEX2DEC(Table1[[#This Row],[D4]])),"…")</f>
        <v>…</v>
      </c>
      <c r="Q756" t="str">
        <f>IFERROR(CHAR(HEX2DEC(Table1[[#This Row],[D5]])),"…")</f>
        <v>…</v>
      </c>
      <c r="R756" t="str">
        <f>IFERROR(CHAR(HEX2DEC(Table1[[#This Row],[D6]])),"…")</f>
        <v>…</v>
      </c>
      <c r="S756" t="str">
        <f>IFERROR(CHAR(HEX2DEC(Table1[[#This Row],[D7]])),"…")</f>
        <v>…</v>
      </c>
      <c r="T756" t="str">
        <f>IFERROR(CHAR(HEX2DEC(Table1[[#This Row],[D8]])),"…")</f>
        <v>…</v>
      </c>
    </row>
    <row r="757" spans="1:20" x14ac:dyDescent="0.25">
      <c r="A757">
        <v>27.542999999999999</v>
      </c>
      <c r="B757">
        <v>401</v>
      </c>
      <c r="C757">
        <v>8</v>
      </c>
      <c r="D757" t="s">
        <v>28</v>
      </c>
      <c r="E757" t="s">
        <v>23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M757" t="str">
        <f>IFERROR(CHAR(HEX2DEC(Table2[[#This Row],[D1]])),"…")</f>
        <v>š</v>
      </c>
      <c r="N757" t="str">
        <f>IFERROR(CHAR(HEX2DEC(Table1[[#This Row],[D2]])),"…")</f>
        <v>…</v>
      </c>
      <c r="O757" t="str">
        <f>IFERROR(CHAR(HEX2DEC(Table1[[#This Row],[D3]])),"…")</f>
        <v>…</v>
      </c>
      <c r="P757" t="str">
        <f>IFERROR(CHAR(HEX2DEC(Table1[[#This Row],[D4]])),"…")</f>
        <v>…</v>
      </c>
      <c r="Q757" t="str">
        <f>IFERROR(CHAR(HEX2DEC(Table1[[#This Row],[D5]])),"…")</f>
        <v>…</v>
      </c>
      <c r="R757" t="str">
        <f>IFERROR(CHAR(HEX2DEC(Table1[[#This Row],[D6]])),"…")</f>
        <v>…</v>
      </c>
      <c r="S757" t="str">
        <f>IFERROR(CHAR(HEX2DEC(Table1[[#This Row],[D7]])),"…")</f>
        <v>…</v>
      </c>
      <c r="T757" t="str">
        <f>IFERROR(CHAR(HEX2DEC(Table1[[#This Row],[D8]])),"…")</f>
        <v>…</v>
      </c>
    </row>
    <row r="758" spans="1:20" x14ac:dyDescent="0.25">
      <c r="A758">
        <v>27.594999999999999</v>
      </c>
      <c r="B758">
        <v>400</v>
      </c>
      <c r="C758">
        <v>8</v>
      </c>
      <c r="D758">
        <v>0</v>
      </c>
      <c r="E758">
        <v>0</v>
      </c>
      <c r="F758">
        <v>8</v>
      </c>
      <c r="G758">
        <v>0</v>
      </c>
      <c r="H758">
        <v>39</v>
      </c>
      <c r="I758">
        <v>0</v>
      </c>
      <c r="J758">
        <v>0</v>
      </c>
      <c r="K758">
        <v>0</v>
      </c>
      <c r="M758" t="str">
        <f>IFERROR(CHAR(HEX2DEC(Table2[[#This Row],[D1]])),"…")</f>
        <v>…</v>
      </c>
      <c r="N758" t="str">
        <f>IFERROR(CHAR(HEX2DEC(Table1[[#This Row],[D2]])),"…")</f>
        <v>…</v>
      </c>
      <c r="O758" t="str">
        <f>IFERROR(CHAR(HEX2DEC(Table1[[#This Row],[D3]])),"…")</f>
        <v>…</v>
      </c>
      <c r="P758" t="str">
        <f>IFERROR(CHAR(HEX2DEC(Table1[[#This Row],[D4]])),"…")</f>
        <v>…</v>
      </c>
      <c r="Q758" t="str">
        <f>IFERROR(CHAR(HEX2DEC(Table1[[#This Row],[D5]])),"…")</f>
        <v>…</v>
      </c>
      <c r="R758" t="str">
        <f>IFERROR(CHAR(HEX2DEC(Table1[[#This Row],[D6]])),"…")</f>
        <v>…</v>
      </c>
      <c r="S758" t="str">
        <f>IFERROR(CHAR(HEX2DEC(Table1[[#This Row],[D7]])),"…")</f>
        <v>…</v>
      </c>
      <c r="T758" t="str">
        <f>IFERROR(CHAR(HEX2DEC(Table1[[#This Row],[D8]])),"…")</f>
        <v>…</v>
      </c>
    </row>
    <row r="759" spans="1:20" x14ac:dyDescent="0.25">
      <c r="A759">
        <v>27.646999999999998</v>
      </c>
      <c r="B759">
        <v>401</v>
      </c>
      <c r="C759">
        <v>8</v>
      </c>
      <c r="D759" t="s">
        <v>28</v>
      </c>
      <c r="E759" t="s">
        <v>23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M759" t="str">
        <f>IFERROR(CHAR(HEX2DEC(Table2[[#This Row],[D1]])),"…")</f>
        <v>š</v>
      </c>
      <c r="N759" t="str">
        <f>IFERROR(CHAR(HEX2DEC(Table1[[#This Row],[D2]])),"…")</f>
        <v>…</v>
      </c>
      <c r="O759" t="str">
        <f>IFERROR(CHAR(HEX2DEC(Table1[[#This Row],[D3]])),"…")</f>
        <v>…</v>
      </c>
      <c r="P759" t="str">
        <f>IFERROR(CHAR(HEX2DEC(Table1[[#This Row],[D4]])),"…")</f>
        <v>…</v>
      </c>
      <c r="Q759" t="str">
        <f>IFERROR(CHAR(HEX2DEC(Table1[[#This Row],[D5]])),"…")</f>
        <v>…</v>
      </c>
      <c r="R759" t="str">
        <f>IFERROR(CHAR(HEX2DEC(Table1[[#This Row],[D6]])),"…")</f>
        <v>…</v>
      </c>
      <c r="S759" t="str">
        <f>IFERROR(CHAR(HEX2DEC(Table1[[#This Row],[D7]])),"…")</f>
        <v>…</v>
      </c>
      <c r="T759" t="str">
        <f>IFERROR(CHAR(HEX2DEC(Table1[[#This Row],[D8]])),"…")</f>
        <v>…</v>
      </c>
    </row>
    <row r="760" spans="1:20" x14ac:dyDescent="0.25">
      <c r="A760">
        <v>27.702000000000002</v>
      </c>
      <c r="B760">
        <v>400</v>
      </c>
      <c r="C760">
        <v>8</v>
      </c>
      <c r="D760">
        <v>0</v>
      </c>
      <c r="E760">
        <v>0</v>
      </c>
      <c r="F760">
        <v>8</v>
      </c>
      <c r="G760">
        <v>0</v>
      </c>
      <c r="H760">
        <v>39</v>
      </c>
      <c r="I760">
        <v>0</v>
      </c>
      <c r="J760">
        <v>0</v>
      </c>
      <c r="K760">
        <v>0</v>
      </c>
      <c r="M760" t="str">
        <f>IFERROR(CHAR(HEX2DEC(Table2[[#This Row],[D1]])),"…")</f>
        <v>…</v>
      </c>
      <c r="N760" t="str">
        <f>IFERROR(CHAR(HEX2DEC(Table1[[#This Row],[D2]])),"…")</f>
        <v>…</v>
      </c>
      <c r="O760" t="str">
        <f>IFERROR(CHAR(HEX2DEC(Table1[[#This Row],[D3]])),"…")</f>
        <v>…</v>
      </c>
      <c r="P760" t="str">
        <f>IFERROR(CHAR(HEX2DEC(Table1[[#This Row],[D4]])),"…")</f>
        <v>…</v>
      </c>
      <c r="Q760" t="str">
        <f>IFERROR(CHAR(HEX2DEC(Table1[[#This Row],[D5]])),"…")</f>
        <v>…</v>
      </c>
      <c r="R760" t="str">
        <f>IFERROR(CHAR(HEX2DEC(Table1[[#This Row],[D6]])),"…")</f>
        <v>…</v>
      </c>
      <c r="S760" t="str">
        <f>IFERROR(CHAR(HEX2DEC(Table1[[#This Row],[D7]])),"…")</f>
        <v>…</v>
      </c>
      <c r="T760" t="str">
        <f>IFERROR(CHAR(HEX2DEC(Table1[[#This Row],[D8]])),"…")</f>
        <v>…</v>
      </c>
    </row>
    <row r="761" spans="1:20" x14ac:dyDescent="0.25">
      <c r="A761">
        <v>27.756</v>
      </c>
      <c r="B761">
        <v>401</v>
      </c>
      <c r="C761">
        <v>8</v>
      </c>
      <c r="D761" t="s">
        <v>28</v>
      </c>
      <c r="E761" t="s">
        <v>23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M761" t="str">
        <f>IFERROR(CHAR(HEX2DEC(Table2[[#This Row],[D1]])),"…")</f>
        <v>š</v>
      </c>
      <c r="N761" t="str">
        <f>IFERROR(CHAR(HEX2DEC(Table1[[#This Row],[D2]])),"…")</f>
        <v>…</v>
      </c>
      <c r="O761" t="str">
        <f>IFERROR(CHAR(HEX2DEC(Table1[[#This Row],[D3]])),"…")</f>
        <v>…</v>
      </c>
      <c r="P761" t="str">
        <f>IFERROR(CHAR(HEX2DEC(Table1[[#This Row],[D4]])),"…")</f>
        <v>…</v>
      </c>
      <c r="Q761" t="str">
        <f>IFERROR(CHAR(HEX2DEC(Table1[[#This Row],[D5]])),"…")</f>
        <v>…</v>
      </c>
      <c r="R761" t="str">
        <f>IFERROR(CHAR(HEX2DEC(Table1[[#This Row],[D6]])),"…")</f>
        <v>…</v>
      </c>
      <c r="S761" t="str">
        <f>IFERROR(CHAR(HEX2DEC(Table1[[#This Row],[D7]])),"…")</f>
        <v>…</v>
      </c>
      <c r="T761" t="str">
        <f>IFERROR(CHAR(HEX2DEC(Table1[[#This Row],[D8]])),"…")</f>
        <v>…</v>
      </c>
    </row>
    <row r="762" spans="1:20" x14ac:dyDescent="0.25">
      <c r="A762">
        <v>27.809000000000001</v>
      </c>
      <c r="B762">
        <v>400</v>
      </c>
      <c r="C762">
        <v>8</v>
      </c>
      <c r="D762">
        <v>0</v>
      </c>
      <c r="E762">
        <v>0</v>
      </c>
      <c r="F762">
        <v>8</v>
      </c>
      <c r="G762">
        <v>0</v>
      </c>
      <c r="H762">
        <v>39</v>
      </c>
      <c r="I762">
        <v>0</v>
      </c>
      <c r="J762">
        <v>0</v>
      </c>
      <c r="K762">
        <v>0</v>
      </c>
      <c r="M762" t="str">
        <f>IFERROR(CHAR(HEX2DEC(Table2[[#This Row],[D1]])),"…")</f>
        <v>…</v>
      </c>
      <c r="N762" t="str">
        <f>IFERROR(CHAR(HEX2DEC(Table1[[#This Row],[D2]])),"…")</f>
        <v>…</v>
      </c>
      <c r="O762" t="str">
        <f>IFERROR(CHAR(HEX2DEC(Table1[[#This Row],[D3]])),"…")</f>
        <v>…</v>
      </c>
      <c r="P762" t="str">
        <f>IFERROR(CHAR(HEX2DEC(Table1[[#This Row],[D4]])),"…")</f>
        <v>…</v>
      </c>
      <c r="Q762" t="str">
        <f>IFERROR(CHAR(HEX2DEC(Table1[[#This Row],[D5]])),"…")</f>
        <v>…</v>
      </c>
      <c r="R762" t="str">
        <f>IFERROR(CHAR(HEX2DEC(Table1[[#This Row],[D6]])),"…")</f>
        <v>…</v>
      </c>
      <c r="S762" t="str">
        <f>IFERROR(CHAR(HEX2DEC(Table1[[#This Row],[D7]])),"…")</f>
        <v>…</v>
      </c>
      <c r="T762" t="str">
        <f>IFERROR(CHAR(HEX2DEC(Table1[[#This Row],[D8]])),"…")</f>
        <v>…</v>
      </c>
    </row>
    <row r="763" spans="1:20" x14ac:dyDescent="0.25">
      <c r="A763">
        <v>27.86</v>
      </c>
      <c r="B763">
        <v>401</v>
      </c>
      <c r="C763">
        <v>8</v>
      </c>
      <c r="D763" t="s">
        <v>28</v>
      </c>
      <c r="E763" t="s">
        <v>23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M763" t="str">
        <f>IFERROR(CHAR(HEX2DEC(Table2[[#This Row],[D1]])),"…")</f>
        <v>š</v>
      </c>
      <c r="N763" t="str">
        <f>IFERROR(CHAR(HEX2DEC(Table1[[#This Row],[D2]])),"…")</f>
        <v>…</v>
      </c>
      <c r="O763" t="str">
        <f>IFERROR(CHAR(HEX2DEC(Table1[[#This Row],[D3]])),"…")</f>
        <v>…</v>
      </c>
      <c r="P763" t="str">
        <f>IFERROR(CHAR(HEX2DEC(Table1[[#This Row],[D4]])),"…")</f>
        <v>…</v>
      </c>
      <c r="Q763" t="str">
        <f>IFERROR(CHAR(HEX2DEC(Table1[[#This Row],[D5]])),"…")</f>
        <v>…</v>
      </c>
      <c r="R763" t="str">
        <f>IFERROR(CHAR(HEX2DEC(Table1[[#This Row],[D6]])),"…")</f>
        <v>…</v>
      </c>
      <c r="S763" t="str">
        <f>IFERROR(CHAR(HEX2DEC(Table1[[#This Row],[D7]])),"…")</f>
        <v>…</v>
      </c>
      <c r="T763" t="str">
        <f>IFERROR(CHAR(HEX2DEC(Table1[[#This Row],[D8]])),"…")</f>
        <v>…</v>
      </c>
    </row>
    <row r="764" spans="1:20" x14ac:dyDescent="0.25">
      <c r="A764">
        <v>27.913</v>
      </c>
      <c r="B764">
        <v>400</v>
      </c>
      <c r="C764">
        <v>8</v>
      </c>
      <c r="D764">
        <v>0</v>
      </c>
      <c r="E764">
        <v>0</v>
      </c>
      <c r="F764">
        <v>8</v>
      </c>
      <c r="G764">
        <v>0</v>
      </c>
      <c r="H764">
        <v>39</v>
      </c>
      <c r="I764">
        <v>0</v>
      </c>
      <c r="J764">
        <v>0</v>
      </c>
      <c r="K764">
        <v>0</v>
      </c>
      <c r="M764" t="str">
        <f>IFERROR(CHAR(HEX2DEC(Table2[[#This Row],[D1]])),"…")</f>
        <v>…</v>
      </c>
      <c r="N764" t="str">
        <f>IFERROR(CHAR(HEX2DEC(Table1[[#This Row],[D2]])),"…")</f>
        <v>…</v>
      </c>
      <c r="O764" t="str">
        <f>IFERROR(CHAR(HEX2DEC(Table1[[#This Row],[D3]])),"…")</f>
        <v>…</v>
      </c>
      <c r="P764" t="str">
        <f>IFERROR(CHAR(HEX2DEC(Table1[[#This Row],[D4]])),"…")</f>
        <v>…</v>
      </c>
      <c r="Q764" t="str">
        <f>IFERROR(CHAR(HEX2DEC(Table1[[#This Row],[D5]])),"…")</f>
        <v>…</v>
      </c>
      <c r="R764" t="str">
        <f>IFERROR(CHAR(HEX2DEC(Table1[[#This Row],[D6]])),"…")</f>
        <v>…</v>
      </c>
      <c r="S764" t="str">
        <f>IFERROR(CHAR(HEX2DEC(Table1[[#This Row],[D7]])),"…")</f>
        <v>…</v>
      </c>
      <c r="T764" t="str">
        <f>IFERROR(CHAR(HEX2DEC(Table1[[#This Row],[D8]])),"…")</f>
        <v>…</v>
      </c>
    </row>
    <row r="765" spans="1:20" x14ac:dyDescent="0.25">
      <c r="A765">
        <v>27.969000000000001</v>
      </c>
      <c r="B765">
        <v>401</v>
      </c>
      <c r="C765">
        <v>8</v>
      </c>
      <c r="D765" t="s">
        <v>28</v>
      </c>
      <c r="E765" t="s">
        <v>23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M765" t="str">
        <f>IFERROR(CHAR(HEX2DEC(Table2[[#This Row],[D1]])),"…")</f>
        <v>š</v>
      </c>
      <c r="N765" t="str">
        <f>IFERROR(CHAR(HEX2DEC(Table1[[#This Row],[D2]])),"…")</f>
        <v>…</v>
      </c>
      <c r="O765" t="str">
        <f>IFERROR(CHAR(HEX2DEC(Table1[[#This Row],[D3]])),"…")</f>
        <v>…</v>
      </c>
      <c r="P765" t="str">
        <f>IFERROR(CHAR(HEX2DEC(Table1[[#This Row],[D4]])),"…")</f>
        <v>…</v>
      </c>
      <c r="Q765" t="str">
        <f>IFERROR(CHAR(HEX2DEC(Table1[[#This Row],[D5]])),"…")</f>
        <v>…</v>
      </c>
      <c r="R765" t="str">
        <f>IFERROR(CHAR(HEX2DEC(Table1[[#This Row],[D6]])),"…")</f>
        <v>…</v>
      </c>
      <c r="S765" t="str">
        <f>IFERROR(CHAR(HEX2DEC(Table1[[#This Row],[D7]])),"…")</f>
        <v>…</v>
      </c>
      <c r="T765" t="str">
        <f>IFERROR(CHAR(HEX2DEC(Table1[[#This Row],[D8]])),"…")</f>
        <v>…</v>
      </c>
    </row>
    <row r="766" spans="1:20" x14ac:dyDescent="0.25">
      <c r="A766">
        <v>28.021999999999998</v>
      </c>
      <c r="B766">
        <v>400</v>
      </c>
      <c r="C766">
        <v>8</v>
      </c>
      <c r="D766">
        <v>0</v>
      </c>
      <c r="E766">
        <v>0</v>
      </c>
      <c r="F766">
        <v>8</v>
      </c>
      <c r="G766">
        <v>0</v>
      </c>
      <c r="H766">
        <v>39</v>
      </c>
      <c r="I766">
        <v>0</v>
      </c>
      <c r="J766">
        <v>0</v>
      </c>
      <c r="K766">
        <v>0</v>
      </c>
      <c r="M766" t="str">
        <f>IFERROR(CHAR(HEX2DEC(Table2[[#This Row],[D1]])),"…")</f>
        <v>…</v>
      </c>
      <c r="N766" t="str">
        <f>IFERROR(CHAR(HEX2DEC(Table1[[#This Row],[D2]])),"…")</f>
        <v>…</v>
      </c>
      <c r="O766" t="str">
        <f>IFERROR(CHAR(HEX2DEC(Table1[[#This Row],[D3]])),"…")</f>
        <v>…</v>
      </c>
      <c r="P766" t="str">
        <f>IFERROR(CHAR(HEX2DEC(Table1[[#This Row],[D4]])),"…")</f>
        <v>…</v>
      </c>
      <c r="Q766" t="str">
        <f>IFERROR(CHAR(HEX2DEC(Table1[[#This Row],[D5]])),"…")</f>
        <v>…</v>
      </c>
      <c r="R766" t="str">
        <f>IFERROR(CHAR(HEX2DEC(Table1[[#This Row],[D6]])),"…")</f>
        <v>…</v>
      </c>
      <c r="S766" t="str">
        <f>IFERROR(CHAR(HEX2DEC(Table1[[#This Row],[D7]])),"…")</f>
        <v>…</v>
      </c>
      <c r="T766" t="str">
        <f>IFERROR(CHAR(HEX2DEC(Table1[[#This Row],[D8]])),"…")</f>
        <v>…</v>
      </c>
    </row>
    <row r="767" spans="1:20" x14ac:dyDescent="0.25">
      <c r="A767">
        <v>28.074999999999999</v>
      </c>
      <c r="B767">
        <v>401</v>
      </c>
      <c r="C767">
        <v>8</v>
      </c>
      <c r="D767" t="s">
        <v>28</v>
      </c>
      <c r="E767" t="s">
        <v>23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M767" t="str">
        <f>IFERROR(CHAR(HEX2DEC(Table2[[#This Row],[D1]])),"…")</f>
        <v>š</v>
      </c>
      <c r="N767" t="str">
        <f>IFERROR(CHAR(HEX2DEC(Table1[[#This Row],[D2]])),"…")</f>
        <v>…</v>
      </c>
      <c r="O767" t="str">
        <f>IFERROR(CHAR(HEX2DEC(Table1[[#This Row],[D3]])),"…")</f>
        <v>…</v>
      </c>
      <c r="P767" t="str">
        <f>IFERROR(CHAR(HEX2DEC(Table1[[#This Row],[D4]])),"…")</f>
        <v>…</v>
      </c>
      <c r="Q767" t="str">
        <f>IFERROR(CHAR(HEX2DEC(Table1[[#This Row],[D5]])),"…")</f>
        <v>…</v>
      </c>
      <c r="R767" t="str">
        <f>IFERROR(CHAR(HEX2DEC(Table1[[#This Row],[D6]])),"…")</f>
        <v>…</v>
      </c>
      <c r="S767" t="str">
        <f>IFERROR(CHAR(HEX2DEC(Table1[[#This Row],[D7]])),"…")</f>
        <v>…</v>
      </c>
      <c r="T767" t="str">
        <f>IFERROR(CHAR(HEX2DEC(Table1[[#This Row],[D8]])),"…")</f>
        <v>…</v>
      </c>
    </row>
    <row r="768" spans="1:20" x14ac:dyDescent="0.25">
      <c r="A768">
        <v>28.125</v>
      </c>
      <c r="B768">
        <v>400</v>
      </c>
      <c r="C768">
        <v>8</v>
      </c>
      <c r="D768">
        <v>0</v>
      </c>
      <c r="E768">
        <v>0</v>
      </c>
      <c r="F768">
        <v>8</v>
      </c>
      <c r="G768">
        <v>0</v>
      </c>
      <c r="H768">
        <v>39</v>
      </c>
      <c r="I768">
        <v>0</v>
      </c>
      <c r="J768">
        <v>0</v>
      </c>
      <c r="K768">
        <v>0</v>
      </c>
      <c r="M768" t="str">
        <f>IFERROR(CHAR(HEX2DEC(Table2[[#This Row],[D1]])),"…")</f>
        <v>…</v>
      </c>
      <c r="N768" t="str">
        <f>IFERROR(CHAR(HEX2DEC(Table1[[#This Row],[D2]])),"…")</f>
        <v>…</v>
      </c>
      <c r="O768" t="str">
        <f>IFERROR(CHAR(HEX2DEC(Table1[[#This Row],[D3]])),"…")</f>
        <v>…</v>
      </c>
      <c r="P768" t="str">
        <f>IFERROR(CHAR(HEX2DEC(Table1[[#This Row],[D4]])),"…")</f>
        <v>…</v>
      </c>
      <c r="Q768" t="str">
        <f>IFERROR(CHAR(HEX2DEC(Table1[[#This Row],[D5]])),"…")</f>
        <v>…</v>
      </c>
      <c r="R768" t="str">
        <f>IFERROR(CHAR(HEX2DEC(Table1[[#This Row],[D6]])),"…")</f>
        <v>…</v>
      </c>
      <c r="S768" t="str">
        <f>IFERROR(CHAR(HEX2DEC(Table1[[#This Row],[D7]])),"…")</f>
        <v>…</v>
      </c>
      <c r="T768" t="str">
        <f>IFERROR(CHAR(HEX2DEC(Table1[[#This Row],[D8]])),"…")</f>
        <v>…</v>
      </c>
    </row>
    <row r="769" spans="1:20" x14ac:dyDescent="0.25">
      <c r="A769">
        <v>28.178000000000001</v>
      </c>
      <c r="B769">
        <v>401</v>
      </c>
      <c r="C769">
        <v>8</v>
      </c>
      <c r="D769" t="s">
        <v>28</v>
      </c>
      <c r="E769" t="s">
        <v>23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M769" t="str">
        <f>IFERROR(CHAR(HEX2DEC(Table2[[#This Row],[D1]])),"…")</f>
        <v>š</v>
      </c>
      <c r="N769" t="str">
        <f>IFERROR(CHAR(HEX2DEC(Table1[[#This Row],[D2]])),"…")</f>
        <v>…</v>
      </c>
      <c r="O769" t="str">
        <f>IFERROR(CHAR(HEX2DEC(Table1[[#This Row],[D3]])),"…")</f>
        <v>…</v>
      </c>
      <c r="P769" t="str">
        <f>IFERROR(CHAR(HEX2DEC(Table1[[#This Row],[D4]])),"…")</f>
        <v>…</v>
      </c>
      <c r="Q769" t="str">
        <f>IFERROR(CHAR(HEX2DEC(Table1[[#This Row],[D5]])),"…")</f>
        <v>…</v>
      </c>
      <c r="R769" t="str">
        <f>IFERROR(CHAR(HEX2DEC(Table1[[#This Row],[D6]])),"…")</f>
        <v>…</v>
      </c>
      <c r="S769" t="str">
        <f>IFERROR(CHAR(HEX2DEC(Table1[[#This Row],[D7]])),"…")</f>
        <v>…</v>
      </c>
      <c r="T769" t="str">
        <f>IFERROR(CHAR(HEX2DEC(Table1[[#This Row],[D8]])),"…")</f>
        <v>…</v>
      </c>
    </row>
    <row r="770" spans="1:20" x14ac:dyDescent="0.25">
      <c r="A770">
        <v>28.234999999999999</v>
      </c>
      <c r="B770">
        <v>400</v>
      </c>
      <c r="C770">
        <v>8</v>
      </c>
      <c r="D770">
        <v>0</v>
      </c>
      <c r="E770">
        <v>0</v>
      </c>
      <c r="F770">
        <v>8</v>
      </c>
      <c r="G770">
        <v>0</v>
      </c>
      <c r="H770">
        <v>39</v>
      </c>
      <c r="I770">
        <v>0</v>
      </c>
      <c r="J770">
        <v>0</v>
      </c>
      <c r="K770">
        <v>0</v>
      </c>
      <c r="M770" t="str">
        <f>IFERROR(CHAR(HEX2DEC(Table2[[#This Row],[D1]])),"…")</f>
        <v>…</v>
      </c>
      <c r="N770" t="str">
        <f>IFERROR(CHAR(HEX2DEC(Table1[[#This Row],[D2]])),"…")</f>
        <v>…</v>
      </c>
      <c r="O770" t="str">
        <f>IFERROR(CHAR(HEX2DEC(Table1[[#This Row],[D3]])),"…")</f>
        <v>…</v>
      </c>
      <c r="P770" t="str">
        <f>IFERROR(CHAR(HEX2DEC(Table1[[#This Row],[D4]])),"…")</f>
        <v>…</v>
      </c>
      <c r="Q770" t="str">
        <f>IFERROR(CHAR(HEX2DEC(Table1[[#This Row],[D5]])),"…")</f>
        <v>…</v>
      </c>
      <c r="R770" t="str">
        <f>IFERROR(CHAR(HEX2DEC(Table1[[#This Row],[D6]])),"…")</f>
        <v>…</v>
      </c>
      <c r="S770" t="str">
        <f>IFERROR(CHAR(HEX2DEC(Table1[[#This Row],[D7]])),"…")</f>
        <v>…</v>
      </c>
      <c r="T770" t="str">
        <f>IFERROR(CHAR(HEX2DEC(Table1[[#This Row],[D8]])),"…")</f>
        <v>…</v>
      </c>
    </row>
    <row r="771" spans="1:20" x14ac:dyDescent="0.25">
      <c r="A771">
        <v>28.286999999999999</v>
      </c>
      <c r="B771">
        <v>401</v>
      </c>
      <c r="C771">
        <v>8</v>
      </c>
      <c r="D771" t="s">
        <v>28</v>
      </c>
      <c r="E771" t="s">
        <v>23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M771" t="str">
        <f>IFERROR(CHAR(HEX2DEC(Table2[[#This Row],[D1]])),"…")</f>
        <v>š</v>
      </c>
      <c r="N771" t="str">
        <f>IFERROR(CHAR(HEX2DEC(Table1[[#This Row],[D2]])),"…")</f>
        <v>…</v>
      </c>
      <c r="O771" t="str">
        <f>IFERROR(CHAR(HEX2DEC(Table1[[#This Row],[D3]])),"…")</f>
        <v>…</v>
      </c>
      <c r="P771" t="str">
        <f>IFERROR(CHAR(HEX2DEC(Table1[[#This Row],[D4]])),"…")</f>
        <v>…</v>
      </c>
      <c r="Q771" t="str">
        <f>IFERROR(CHAR(HEX2DEC(Table1[[#This Row],[D5]])),"…")</f>
        <v>…</v>
      </c>
      <c r="R771" t="str">
        <f>IFERROR(CHAR(HEX2DEC(Table1[[#This Row],[D6]])),"…")</f>
        <v>…</v>
      </c>
      <c r="S771" t="str">
        <f>IFERROR(CHAR(HEX2DEC(Table1[[#This Row],[D7]])),"…")</f>
        <v>…</v>
      </c>
      <c r="T771" t="str">
        <f>IFERROR(CHAR(HEX2DEC(Table1[[#This Row],[D8]])),"…")</f>
        <v>…</v>
      </c>
    </row>
    <row r="772" spans="1:20" x14ac:dyDescent="0.25">
      <c r="A772">
        <v>28.338000000000001</v>
      </c>
      <c r="B772">
        <v>400</v>
      </c>
      <c r="C772">
        <v>8</v>
      </c>
      <c r="D772">
        <v>0</v>
      </c>
      <c r="E772">
        <v>0</v>
      </c>
      <c r="F772">
        <v>8</v>
      </c>
      <c r="G772">
        <v>0</v>
      </c>
      <c r="H772">
        <v>39</v>
      </c>
      <c r="I772">
        <v>0</v>
      </c>
      <c r="J772">
        <v>0</v>
      </c>
      <c r="K772">
        <v>0</v>
      </c>
      <c r="M772" t="str">
        <f>IFERROR(CHAR(HEX2DEC(Table2[[#This Row],[D1]])),"…")</f>
        <v>…</v>
      </c>
      <c r="N772" t="str">
        <f>IFERROR(CHAR(HEX2DEC(Table1[[#This Row],[D2]])),"…")</f>
        <v>…</v>
      </c>
      <c r="O772" t="str">
        <f>IFERROR(CHAR(HEX2DEC(Table1[[#This Row],[D3]])),"…")</f>
        <v>…</v>
      </c>
      <c r="P772" t="str">
        <f>IFERROR(CHAR(HEX2DEC(Table1[[#This Row],[D4]])),"…")</f>
        <v>…</v>
      </c>
      <c r="Q772" t="str">
        <f>IFERROR(CHAR(HEX2DEC(Table1[[#This Row],[D5]])),"…")</f>
        <v>…</v>
      </c>
      <c r="R772" t="str">
        <f>IFERROR(CHAR(HEX2DEC(Table1[[#This Row],[D6]])),"…")</f>
        <v>…</v>
      </c>
      <c r="S772" t="str">
        <f>IFERROR(CHAR(HEX2DEC(Table1[[#This Row],[D7]])),"…")</f>
        <v>…</v>
      </c>
      <c r="T772" t="str">
        <f>IFERROR(CHAR(HEX2DEC(Table1[[#This Row],[D8]])),"…")</f>
        <v>…</v>
      </c>
    </row>
    <row r="773" spans="1:20" x14ac:dyDescent="0.25">
      <c r="A773">
        <v>28.39</v>
      </c>
      <c r="B773">
        <v>401</v>
      </c>
      <c r="C773">
        <v>8</v>
      </c>
      <c r="D773" t="s">
        <v>28</v>
      </c>
      <c r="E773" t="s">
        <v>23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M773" t="str">
        <f>IFERROR(CHAR(HEX2DEC(Table2[[#This Row],[D1]])),"…")</f>
        <v>š</v>
      </c>
      <c r="N773" t="str">
        <f>IFERROR(CHAR(HEX2DEC(Table1[[#This Row],[D2]])),"…")</f>
        <v>…</v>
      </c>
      <c r="O773" t="str">
        <f>IFERROR(CHAR(HEX2DEC(Table1[[#This Row],[D3]])),"…")</f>
        <v>…</v>
      </c>
      <c r="P773" t="str">
        <f>IFERROR(CHAR(HEX2DEC(Table1[[#This Row],[D4]])),"…")</f>
        <v>…</v>
      </c>
      <c r="Q773" t="str">
        <f>IFERROR(CHAR(HEX2DEC(Table1[[#This Row],[D5]])),"…")</f>
        <v>…</v>
      </c>
      <c r="R773" t="str">
        <f>IFERROR(CHAR(HEX2DEC(Table1[[#This Row],[D6]])),"…")</f>
        <v>…</v>
      </c>
      <c r="S773" t="str">
        <f>IFERROR(CHAR(HEX2DEC(Table1[[#This Row],[D7]])),"…")</f>
        <v>…</v>
      </c>
      <c r="T773" t="str">
        <f>IFERROR(CHAR(HEX2DEC(Table1[[#This Row],[D8]])),"…")</f>
        <v>…</v>
      </c>
    </row>
    <row r="774" spans="1:20" x14ac:dyDescent="0.25">
      <c r="A774">
        <v>28.443999999999999</v>
      </c>
      <c r="B774">
        <v>400</v>
      </c>
      <c r="C774">
        <v>8</v>
      </c>
      <c r="D774">
        <v>0</v>
      </c>
      <c r="E774">
        <v>0</v>
      </c>
      <c r="F774">
        <v>8</v>
      </c>
      <c r="G774">
        <v>0</v>
      </c>
      <c r="H774">
        <v>39</v>
      </c>
      <c r="I774">
        <v>0</v>
      </c>
      <c r="J774">
        <v>0</v>
      </c>
      <c r="K774">
        <v>0</v>
      </c>
      <c r="M774" t="str">
        <f>IFERROR(CHAR(HEX2DEC(Table2[[#This Row],[D1]])),"…")</f>
        <v>…</v>
      </c>
      <c r="N774" t="str">
        <f>IFERROR(CHAR(HEX2DEC(Table1[[#This Row],[D2]])),"…")</f>
        <v>…</v>
      </c>
      <c r="O774" t="str">
        <f>IFERROR(CHAR(HEX2DEC(Table1[[#This Row],[D3]])),"…")</f>
        <v>…</v>
      </c>
      <c r="P774" t="str">
        <f>IFERROR(CHAR(HEX2DEC(Table1[[#This Row],[D4]])),"…")</f>
        <v>…</v>
      </c>
      <c r="Q774" t="str">
        <f>IFERROR(CHAR(HEX2DEC(Table1[[#This Row],[D5]])),"…")</f>
        <v>…</v>
      </c>
      <c r="R774" t="str">
        <f>IFERROR(CHAR(HEX2DEC(Table1[[#This Row],[D6]])),"…")</f>
        <v>…</v>
      </c>
      <c r="S774" t="str">
        <f>IFERROR(CHAR(HEX2DEC(Table1[[#This Row],[D7]])),"…")</f>
        <v>…</v>
      </c>
      <c r="T774" t="str">
        <f>IFERROR(CHAR(HEX2DEC(Table1[[#This Row],[D8]])),"…")</f>
        <v>…</v>
      </c>
    </row>
    <row r="775" spans="1:20" x14ac:dyDescent="0.25">
      <c r="A775">
        <v>28.497</v>
      </c>
      <c r="B775">
        <v>401</v>
      </c>
      <c r="C775">
        <v>8</v>
      </c>
      <c r="D775" t="s">
        <v>28</v>
      </c>
      <c r="E775" t="s">
        <v>23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M775" t="str">
        <f>IFERROR(CHAR(HEX2DEC(Table2[[#This Row],[D1]])),"…")</f>
        <v>š</v>
      </c>
      <c r="N775" t="str">
        <f>IFERROR(CHAR(HEX2DEC(Table1[[#This Row],[D2]])),"…")</f>
        <v>…</v>
      </c>
      <c r="O775" t="str">
        <f>IFERROR(CHAR(HEX2DEC(Table1[[#This Row],[D3]])),"…")</f>
        <v>…</v>
      </c>
      <c r="P775" t="str">
        <f>IFERROR(CHAR(HEX2DEC(Table1[[#This Row],[D4]])),"…")</f>
        <v>…</v>
      </c>
      <c r="Q775" t="str">
        <f>IFERROR(CHAR(HEX2DEC(Table1[[#This Row],[D5]])),"…")</f>
        <v>…</v>
      </c>
      <c r="R775" t="str">
        <f>IFERROR(CHAR(HEX2DEC(Table1[[#This Row],[D6]])),"…")</f>
        <v>…</v>
      </c>
      <c r="S775" t="str">
        <f>IFERROR(CHAR(HEX2DEC(Table1[[#This Row],[D7]])),"…")</f>
        <v>…</v>
      </c>
      <c r="T775" t="str">
        <f>IFERROR(CHAR(HEX2DEC(Table1[[#This Row],[D8]])),"…")</f>
        <v>…</v>
      </c>
    </row>
    <row r="776" spans="1:20" x14ac:dyDescent="0.25">
      <c r="A776">
        <v>28.55</v>
      </c>
      <c r="B776">
        <v>400</v>
      </c>
      <c r="C776">
        <v>8</v>
      </c>
      <c r="D776">
        <v>0</v>
      </c>
      <c r="E776">
        <v>0</v>
      </c>
      <c r="F776">
        <v>8</v>
      </c>
      <c r="G776">
        <v>0</v>
      </c>
      <c r="H776">
        <v>39</v>
      </c>
      <c r="I776">
        <v>0</v>
      </c>
      <c r="J776">
        <v>0</v>
      </c>
      <c r="K776">
        <v>0</v>
      </c>
      <c r="M776" t="str">
        <f>IFERROR(CHAR(HEX2DEC(Table2[[#This Row],[D1]])),"…")</f>
        <v>…</v>
      </c>
      <c r="N776" t="str">
        <f>IFERROR(CHAR(HEX2DEC(Table1[[#This Row],[D2]])),"…")</f>
        <v>…</v>
      </c>
      <c r="O776" t="str">
        <f>IFERROR(CHAR(HEX2DEC(Table1[[#This Row],[D3]])),"…")</f>
        <v>…</v>
      </c>
      <c r="P776" t="str">
        <f>IFERROR(CHAR(HEX2DEC(Table1[[#This Row],[D4]])),"…")</f>
        <v>…</v>
      </c>
      <c r="Q776" t="str">
        <f>IFERROR(CHAR(HEX2DEC(Table1[[#This Row],[D5]])),"…")</f>
        <v>…</v>
      </c>
      <c r="R776" t="str">
        <f>IFERROR(CHAR(HEX2DEC(Table1[[#This Row],[D6]])),"…")</f>
        <v>…</v>
      </c>
      <c r="S776" t="str">
        <f>IFERROR(CHAR(HEX2DEC(Table1[[#This Row],[D7]])),"…")</f>
        <v>…</v>
      </c>
      <c r="T776" t="str">
        <f>IFERROR(CHAR(HEX2DEC(Table1[[#This Row],[D8]])),"…")</f>
        <v>…</v>
      </c>
    </row>
    <row r="777" spans="1:20" x14ac:dyDescent="0.25">
      <c r="A777">
        <v>28.603000000000002</v>
      </c>
      <c r="B777">
        <v>401</v>
      </c>
      <c r="C777">
        <v>8</v>
      </c>
      <c r="D777" t="s">
        <v>28</v>
      </c>
      <c r="E777" t="s">
        <v>23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M777" t="str">
        <f>IFERROR(CHAR(HEX2DEC(Table2[[#This Row],[D1]])),"…")</f>
        <v>š</v>
      </c>
      <c r="N777" t="str">
        <f>IFERROR(CHAR(HEX2DEC(Table1[[#This Row],[D2]])),"…")</f>
        <v>…</v>
      </c>
      <c r="O777" t="str">
        <f>IFERROR(CHAR(HEX2DEC(Table1[[#This Row],[D3]])),"…")</f>
        <v>…</v>
      </c>
      <c r="P777" t="str">
        <f>IFERROR(CHAR(HEX2DEC(Table1[[#This Row],[D4]])),"…")</f>
        <v>…</v>
      </c>
      <c r="Q777" t="str">
        <f>IFERROR(CHAR(HEX2DEC(Table1[[#This Row],[D5]])),"…")</f>
        <v>…</v>
      </c>
      <c r="R777" t="str">
        <f>IFERROR(CHAR(HEX2DEC(Table1[[#This Row],[D6]])),"…")</f>
        <v>…</v>
      </c>
      <c r="S777" t="str">
        <f>IFERROR(CHAR(HEX2DEC(Table1[[#This Row],[D7]])),"…")</f>
        <v>…</v>
      </c>
      <c r="T777" t="str">
        <f>IFERROR(CHAR(HEX2DEC(Table1[[#This Row],[D8]])),"…")</f>
        <v>…</v>
      </c>
    </row>
    <row r="778" spans="1:20" x14ac:dyDescent="0.25">
      <c r="A778">
        <v>28.657</v>
      </c>
      <c r="B778">
        <v>400</v>
      </c>
      <c r="C778">
        <v>8</v>
      </c>
      <c r="D778">
        <v>0</v>
      </c>
      <c r="E778">
        <v>0</v>
      </c>
      <c r="F778">
        <v>8</v>
      </c>
      <c r="G778">
        <v>0</v>
      </c>
      <c r="H778">
        <v>39</v>
      </c>
      <c r="I778">
        <v>0</v>
      </c>
      <c r="J778">
        <v>0</v>
      </c>
      <c r="K778">
        <v>0</v>
      </c>
      <c r="M778" t="str">
        <f>IFERROR(CHAR(HEX2DEC(Table2[[#This Row],[D1]])),"…")</f>
        <v>…</v>
      </c>
      <c r="N778" t="str">
        <f>IFERROR(CHAR(HEX2DEC(Table1[[#This Row],[D2]])),"…")</f>
        <v>…</v>
      </c>
      <c r="O778" t="str">
        <f>IFERROR(CHAR(HEX2DEC(Table1[[#This Row],[D3]])),"…")</f>
        <v>…</v>
      </c>
      <c r="P778" t="str">
        <f>IFERROR(CHAR(HEX2DEC(Table1[[#This Row],[D4]])),"…")</f>
        <v>…</v>
      </c>
      <c r="Q778" t="str">
        <f>IFERROR(CHAR(HEX2DEC(Table1[[#This Row],[D5]])),"…")</f>
        <v>…</v>
      </c>
      <c r="R778" t="str">
        <f>IFERROR(CHAR(HEX2DEC(Table1[[#This Row],[D6]])),"…")</f>
        <v>…</v>
      </c>
      <c r="S778" t="str">
        <f>IFERROR(CHAR(HEX2DEC(Table1[[#This Row],[D7]])),"…")</f>
        <v>…</v>
      </c>
      <c r="T778" t="str">
        <f>IFERROR(CHAR(HEX2DEC(Table1[[#This Row],[D8]])),"…")</f>
        <v>…</v>
      </c>
    </row>
    <row r="779" spans="1:20" x14ac:dyDescent="0.25">
      <c r="A779">
        <v>28.709</v>
      </c>
      <c r="B779">
        <v>401</v>
      </c>
      <c r="C779">
        <v>8</v>
      </c>
      <c r="D779" t="s">
        <v>28</v>
      </c>
      <c r="E779" t="s">
        <v>23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M779" t="str">
        <f>IFERROR(CHAR(HEX2DEC(Table2[[#This Row],[D1]])),"…")</f>
        <v>š</v>
      </c>
      <c r="N779" t="str">
        <f>IFERROR(CHAR(HEX2DEC(Table1[[#This Row],[D2]])),"…")</f>
        <v>…</v>
      </c>
      <c r="O779" t="str">
        <f>IFERROR(CHAR(HEX2DEC(Table1[[#This Row],[D3]])),"…")</f>
        <v>…</v>
      </c>
      <c r="P779" t="str">
        <f>IFERROR(CHAR(HEX2DEC(Table1[[#This Row],[D4]])),"…")</f>
        <v>…</v>
      </c>
      <c r="Q779" t="str">
        <f>IFERROR(CHAR(HEX2DEC(Table1[[#This Row],[D5]])),"…")</f>
        <v>…</v>
      </c>
      <c r="R779" t="str">
        <f>IFERROR(CHAR(HEX2DEC(Table1[[#This Row],[D6]])),"…")</f>
        <v>…</v>
      </c>
      <c r="S779" t="str">
        <f>IFERROR(CHAR(HEX2DEC(Table1[[#This Row],[D7]])),"…")</f>
        <v>…</v>
      </c>
      <c r="T779" t="str">
        <f>IFERROR(CHAR(HEX2DEC(Table1[[#This Row],[D8]])),"…")</f>
        <v>…</v>
      </c>
    </row>
    <row r="780" spans="1:20" x14ac:dyDescent="0.25">
      <c r="A780">
        <v>28.762</v>
      </c>
      <c r="B780">
        <v>400</v>
      </c>
      <c r="C780">
        <v>8</v>
      </c>
      <c r="D780">
        <v>0</v>
      </c>
      <c r="E780">
        <v>0</v>
      </c>
      <c r="F780">
        <v>8</v>
      </c>
      <c r="G780">
        <v>0</v>
      </c>
      <c r="H780">
        <v>39</v>
      </c>
      <c r="I780">
        <v>0</v>
      </c>
      <c r="J780">
        <v>0</v>
      </c>
      <c r="K780">
        <v>0</v>
      </c>
      <c r="M780" t="str">
        <f>IFERROR(CHAR(HEX2DEC(Table2[[#This Row],[D1]])),"…")</f>
        <v>…</v>
      </c>
      <c r="N780" t="str">
        <f>IFERROR(CHAR(HEX2DEC(Table1[[#This Row],[D2]])),"…")</f>
        <v>…</v>
      </c>
      <c r="O780" t="str">
        <f>IFERROR(CHAR(HEX2DEC(Table1[[#This Row],[D3]])),"…")</f>
        <v>…</v>
      </c>
      <c r="P780" t="str">
        <f>IFERROR(CHAR(HEX2DEC(Table1[[#This Row],[D4]])),"…")</f>
        <v>…</v>
      </c>
      <c r="Q780" t="str">
        <f>IFERROR(CHAR(HEX2DEC(Table1[[#This Row],[D5]])),"…")</f>
        <v>…</v>
      </c>
      <c r="R780" t="str">
        <f>IFERROR(CHAR(HEX2DEC(Table1[[#This Row],[D6]])),"…")</f>
        <v>…</v>
      </c>
      <c r="S780" t="str">
        <f>IFERROR(CHAR(HEX2DEC(Table1[[#This Row],[D7]])),"…")</f>
        <v>…</v>
      </c>
      <c r="T780" t="str">
        <f>IFERROR(CHAR(HEX2DEC(Table1[[#This Row],[D8]])),"…")</f>
        <v>…</v>
      </c>
    </row>
    <row r="781" spans="1:20" x14ac:dyDescent="0.25">
      <c r="A781">
        <v>28.815000000000001</v>
      </c>
      <c r="B781">
        <v>401</v>
      </c>
      <c r="C781">
        <v>8</v>
      </c>
      <c r="D781" t="s">
        <v>28</v>
      </c>
      <c r="E781" t="s">
        <v>23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M781" t="str">
        <f>IFERROR(CHAR(HEX2DEC(Table2[[#This Row],[D1]])),"…")</f>
        <v>š</v>
      </c>
      <c r="N781" t="str">
        <f>IFERROR(CHAR(HEX2DEC(Table1[[#This Row],[D2]])),"…")</f>
        <v>…</v>
      </c>
      <c r="O781" t="str">
        <f>IFERROR(CHAR(HEX2DEC(Table1[[#This Row],[D3]])),"…")</f>
        <v>…</v>
      </c>
      <c r="P781" t="str">
        <f>IFERROR(CHAR(HEX2DEC(Table1[[#This Row],[D4]])),"…")</f>
        <v>…</v>
      </c>
      <c r="Q781" t="str">
        <f>IFERROR(CHAR(HEX2DEC(Table1[[#This Row],[D5]])),"…")</f>
        <v>…</v>
      </c>
      <c r="R781" t="str">
        <f>IFERROR(CHAR(HEX2DEC(Table1[[#This Row],[D6]])),"…")</f>
        <v>…</v>
      </c>
      <c r="S781" t="str">
        <f>IFERROR(CHAR(HEX2DEC(Table1[[#This Row],[D7]])),"…")</f>
        <v>…</v>
      </c>
      <c r="T781" t="str">
        <f>IFERROR(CHAR(HEX2DEC(Table1[[#This Row],[D8]])),"…")</f>
        <v>…</v>
      </c>
    </row>
    <row r="782" spans="1:20" x14ac:dyDescent="0.25">
      <c r="A782">
        <v>28.869</v>
      </c>
      <c r="B782">
        <v>400</v>
      </c>
      <c r="C782">
        <v>8</v>
      </c>
      <c r="D782">
        <v>0</v>
      </c>
      <c r="E782">
        <v>0</v>
      </c>
      <c r="F782">
        <v>8</v>
      </c>
      <c r="G782">
        <v>0</v>
      </c>
      <c r="H782">
        <v>39</v>
      </c>
      <c r="I782">
        <v>0</v>
      </c>
      <c r="J782">
        <v>0</v>
      </c>
      <c r="K782">
        <v>0</v>
      </c>
      <c r="M782" t="str">
        <f>IFERROR(CHAR(HEX2DEC(Table2[[#This Row],[D1]])),"…")</f>
        <v>…</v>
      </c>
      <c r="N782" t="str">
        <f>IFERROR(CHAR(HEX2DEC(Table1[[#This Row],[D2]])),"…")</f>
        <v>…</v>
      </c>
      <c r="O782" t="str">
        <f>IFERROR(CHAR(HEX2DEC(Table1[[#This Row],[D3]])),"…")</f>
        <v>…</v>
      </c>
      <c r="P782" t="str">
        <f>IFERROR(CHAR(HEX2DEC(Table1[[#This Row],[D4]])),"…")</f>
        <v>…</v>
      </c>
      <c r="Q782" t="str">
        <f>IFERROR(CHAR(HEX2DEC(Table1[[#This Row],[D5]])),"…")</f>
        <v>…</v>
      </c>
      <c r="R782" t="str">
        <f>IFERROR(CHAR(HEX2DEC(Table1[[#This Row],[D6]])),"…")</f>
        <v>…</v>
      </c>
      <c r="S782" t="str">
        <f>IFERROR(CHAR(HEX2DEC(Table1[[#This Row],[D7]])),"…")</f>
        <v>…</v>
      </c>
      <c r="T782" t="str">
        <f>IFERROR(CHAR(HEX2DEC(Table1[[#This Row],[D8]])),"…")</f>
        <v>…</v>
      </c>
    </row>
    <row r="783" spans="1:20" x14ac:dyDescent="0.25">
      <c r="A783">
        <v>28.922000000000001</v>
      </c>
      <c r="B783">
        <v>401</v>
      </c>
      <c r="C783">
        <v>8</v>
      </c>
      <c r="D783" t="s">
        <v>28</v>
      </c>
      <c r="E783" t="s">
        <v>23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M783" t="str">
        <f>IFERROR(CHAR(HEX2DEC(Table2[[#This Row],[D1]])),"…")</f>
        <v>š</v>
      </c>
      <c r="N783" t="str">
        <f>IFERROR(CHAR(HEX2DEC(Table1[[#This Row],[D2]])),"…")</f>
        <v>…</v>
      </c>
      <c r="O783" t="str">
        <f>IFERROR(CHAR(HEX2DEC(Table1[[#This Row],[D3]])),"…")</f>
        <v>…</v>
      </c>
      <c r="P783" t="str">
        <f>IFERROR(CHAR(HEX2DEC(Table1[[#This Row],[D4]])),"…")</f>
        <v>…</v>
      </c>
      <c r="Q783" t="str">
        <f>IFERROR(CHAR(HEX2DEC(Table1[[#This Row],[D5]])),"…")</f>
        <v>…</v>
      </c>
      <c r="R783" t="str">
        <f>IFERROR(CHAR(HEX2DEC(Table1[[#This Row],[D6]])),"…")</f>
        <v>…</v>
      </c>
      <c r="S783" t="str">
        <f>IFERROR(CHAR(HEX2DEC(Table1[[#This Row],[D7]])),"…")</f>
        <v>…</v>
      </c>
      <c r="T783" t="str">
        <f>IFERROR(CHAR(HEX2DEC(Table1[[#This Row],[D8]])),"…")</f>
        <v>…</v>
      </c>
    </row>
    <row r="784" spans="1:20" x14ac:dyDescent="0.25">
      <c r="A784">
        <v>28.975000000000001</v>
      </c>
      <c r="B784">
        <v>400</v>
      </c>
      <c r="C784">
        <v>8</v>
      </c>
      <c r="D784">
        <v>0</v>
      </c>
      <c r="E784">
        <v>0</v>
      </c>
      <c r="F784">
        <v>8</v>
      </c>
      <c r="G784">
        <v>0</v>
      </c>
      <c r="H784">
        <v>39</v>
      </c>
      <c r="I784">
        <v>0</v>
      </c>
      <c r="J784">
        <v>0</v>
      </c>
      <c r="K784">
        <v>0</v>
      </c>
      <c r="M784" t="str">
        <f>IFERROR(CHAR(HEX2DEC(Table2[[#This Row],[D1]])),"…")</f>
        <v>…</v>
      </c>
      <c r="N784" t="str">
        <f>IFERROR(CHAR(HEX2DEC(Table1[[#This Row],[D2]])),"…")</f>
        <v>…</v>
      </c>
      <c r="O784" t="str">
        <f>IFERROR(CHAR(HEX2DEC(Table1[[#This Row],[D3]])),"…")</f>
        <v>…</v>
      </c>
      <c r="P784" t="str">
        <f>IFERROR(CHAR(HEX2DEC(Table1[[#This Row],[D4]])),"…")</f>
        <v>…</v>
      </c>
      <c r="Q784" t="str">
        <f>IFERROR(CHAR(HEX2DEC(Table1[[#This Row],[D5]])),"…")</f>
        <v>…</v>
      </c>
      <c r="R784" t="str">
        <f>IFERROR(CHAR(HEX2DEC(Table1[[#This Row],[D6]])),"…")</f>
        <v>…</v>
      </c>
      <c r="S784" t="str">
        <f>IFERROR(CHAR(HEX2DEC(Table1[[#This Row],[D7]])),"…")</f>
        <v>…</v>
      </c>
      <c r="T784" t="str">
        <f>IFERROR(CHAR(HEX2DEC(Table1[[#This Row],[D8]])),"…")</f>
        <v>…</v>
      </c>
    </row>
    <row r="785" spans="1:20" x14ac:dyDescent="0.25">
      <c r="A785">
        <v>29.027999999999999</v>
      </c>
      <c r="B785">
        <v>401</v>
      </c>
      <c r="C785">
        <v>8</v>
      </c>
      <c r="D785" t="s">
        <v>28</v>
      </c>
      <c r="E785" t="s">
        <v>23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M785" t="str">
        <f>IFERROR(CHAR(HEX2DEC(Table2[[#This Row],[D1]])),"…")</f>
        <v>š</v>
      </c>
      <c r="N785" t="str">
        <f>IFERROR(CHAR(HEX2DEC(Table1[[#This Row],[D2]])),"…")</f>
        <v>…</v>
      </c>
      <c r="O785" t="str">
        <f>IFERROR(CHAR(HEX2DEC(Table1[[#This Row],[D3]])),"…")</f>
        <v>…</v>
      </c>
      <c r="P785" t="str">
        <f>IFERROR(CHAR(HEX2DEC(Table1[[#This Row],[D4]])),"…")</f>
        <v>…</v>
      </c>
      <c r="Q785" t="str">
        <f>IFERROR(CHAR(HEX2DEC(Table1[[#This Row],[D5]])),"…")</f>
        <v>…</v>
      </c>
      <c r="R785" t="str">
        <f>IFERROR(CHAR(HEX2DEC(Table1[[#This Row],[D6]])),"…")</f>
        <v>…</v>
      </c>
      <c r="S785" t="str">
        <f>IFERROR(CHAR(HEX2DEC(Table1[[#This Row],[D7]])),"…")</f>
        <v>…</v>
      </c>
      <c r="T785" t="str">
        <f>IFERROR(CHAR(HEX2DEC(Table1[[#This Row],[D8]])),"…")</f>
        <v>…</v>
      </c>
    </row>
    <row r="786" spans="1:20" x14ac:dyDescent="0.25">
      <c r="A786">
        <v>29.082000000000001</v>
      </c>
      <c r="B786">
        <v>400</v>
      </c>
      <c r="C786">
        <v>8</v>
      </c>
      <c r="D786">
        <v>0</v>
      </c>
      <c r="E786">
        <v>0</v>
      </c>
      <c r="F786">
        <v>8</v>
      </c>
      <c r="G786">
        <v>0</v>
      </c>
      <c r="H786">
        <v>39</v>
      </c>
      <c r="I786">
        <v>0</v>
      </c>
      <c r="J786">
        <v>0</v>
      </c>
      <c r="K786">
        <v>0</v>
      </c>
      <c r="M786" t="str">
        <f>IFERROR(CHAR(HEX2DEC(Table2[[#This Row],[D1]])),"…")</f>
        <v>…</v>
      </c>
      <c r="N786" t="str">
        <f>IFERROR(CHAR(HEX2DEC(Table1[[#This Row],[D2]])),"…")</f>
        <v>…</v>
      </c>
      <c r="O786" t="str">
        <f>IFERROR(CHAR(HEX2DEC(Table1[[#This Row],[D3]])),"…")</f>
        <v>…</v>
      </c>
      <c r="P786" t="str">
        <f>IFERROR(CHAR(HEX2DEC(Table1[[#This Row],[D4]])),"…")</f>
        <v>…</v>
      </c>
      <c r="Q786" t="str">
        <f>IFERROR(CHAR(HEX2DEC(Table1[[#This Row],[D5]])),"…")</f>
        <v>…</v>
      </c>
      <c r="R786" t="str">
        <f>IFERROR(CHAR(HEX2DEC(Table1[[#This Row],[D6]])),"…")</f>
        <v>…</v>
      </c>
      <c r="S786" t="str">
        <f>IFERROR(CHAR(HEX2DEC(Table1[[#This Row],[D7]])),"…")</f>
        <v>…</v>
      </c>
      <c r="T786" t="str">
        <f>IFERROR(CHAR(HEX2DEC(Table1[[#This Row],[D8]])),"…")</f>
        <v>…</v>
      </c>
    </row>
    <row r="787" spans="1:20" x14ac:dyDescent="0.25">
      <c r="A787">
        <v>29.134</v>
      </c>
      <c r="B787">
        <v>401</v>
      </c>
      <c r="C787">
        <v>8</v>
      </c>
      <c r="D787" t="s">
        <v>28</v>
      </c>
      <c r="E787" t="s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M787" t="str">
        <f>IFERROR(CHAR(HEX2DEC(Table2[[#This Row],[D1]])),"…")</f>
        <v>š</v>
      </c>
      <c r="N787" t="str">
        <f>IFERROR(CHAR(HEX2DEC(Table1[[#This Row],[D2]])),"…")</f>
        <v>…</v>
      </c>
      <c r="O787" t="str">
        <f>IFERROR(CHAR(HEX2DEC(Table1[[#This Row],[D3]])),"…")</f>
        <v>…</v>
      </c>
      <c r="P787" t="str">
        <f>IFERROR(CHAR(HEX2DEC(Table1[[#This Row],[D4]])),"…")</f>
        <v>…</v>
      </c>
      <c r="Q787" t="str">
        <f>IFERROR(CHAR(HEX2DEC(Table1[[#This Row],[D5]])),"…")</f>
        <v>…</v>
      </c>
      <c r="R787" t="str">
        <f>IFERROR(CHAR(HEX2DEC(Table1[[#This Row],[D6]])),"…")</f>
        <v>…</v>
      </c>
      <c r="S787" t="str">
        <f>IFERROR(CHAR(HEX2DEC(Table1[[#This Row],[D7]])),"…")</f>
        <v>…</v>
      </c>
      <c r="T787" t="str">
        <f>IFERROR(CHAR(HEX2DEC(Table1[[#This Row],[D8]])),"…")</f>
        <v>…</v>
      </c>
    </row>
    <row r="788" spans="1:20" x14ac:dyDescent="0.25">
      <c r="A788">
        <v>29.187000000000001</v>
      </c>
      <c r="B788">
        <v>400</v>
      </c>
      <c r="C788">
        <v>8</v>
      </c>
      <c r="D788">
        <v>0</v>
      </c>
      <c r="E788">
        <v>0</v>
      </c>
      <c r="F788">
        <v>8</v>
      </c>
      <c r="G788">
        <v>0</v>
      </c>
      <c r="H788">
        <v>39</v>
      </c>
      <c r="I788">
        <v>0</v>
      </c>
      <c r="J788">
        <v>0</v>
      </c>
      <c r="K788">
        <v>0</v>
      </c>
      <c r="M788" t="str">
        <f>IFERROR(CHAR(HEX2DEC(Table2[[#This Row],[D1]])),"…")</f>
        <v>…</v>
      </c>
      <c r="N788" t="str">
        <f>IFERROR(CHAR(HEX2DEC(Table1[[#This Row],[D2]])),"…")</f>
        <v>…</v>
      </c>
      <c r="O788" t="str">
        <f>IFERROR(CHAR(HEX2DEC(Table1[[#This Row],[D3]])),"…")</f>
        <v>…</v>
      </c>
      <c r="P788" t="str">
        <f>IFERROR(CHAR(HEX2DEC(Table1[[#This Row],[D4]])),"…")</f>
        <v>…</v>
      </c>
      <c r="Q788" t="str">
        <f>IFERROR(CHAR(HEX2DEC(Table1[[#This Row],[D5]])),"…")</f>
        <v>…</v>
      </c>
      <c r="R788" t="str">
        <f>IFERROR(CHAR(HEX2DEC(Table1[[#This Row],[D6]])),"…")</f>
        <v>…</v>
      </c>
      <c r="S788" t="str">
        <f>IFERROR(CHAR(HEX2DEC(Table1[[#This Row],[D7]])),"…")</f>
        <v>…</v>
      </c>
      <c r="T788" t="str">
        <f>IFERROR(CHAR(HEX2DEC(Table1[[#This Row],[D8]])),"…")</f>
        <v>…</v>
      </c>
    </row>
    <row r="789" spans="1:20" x14ac:dyDescent="0.25">
      <c r="A789">
        <v>29.24</v>
      </c>
      <c r="B789">
        <v>401</v>
      </c>
      <c r="C789">
        <v>8</v>
      </c>
      <c r="D789" t="s">
        <v>28</v>
      </c>
      <c r="E789" t="s">
        <v>23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M789" t="str">
        <f>IFERROR(CHAR(HEX2DEC(Table2[[#This Row],[D1]])),"…")</f>
        <v>š</v>
      </c>
      <c r="N789" t="str">
        <f>IFERROR(CHAR(HEX2DEC(Table1[[#This Row],[D2]])),"…")</f>
        <v>…</v>
      </c>
      <c r="O789" t="str">
        <f>IFERROR(CHAR(HEX2DEC(Table1[[#This Row],[D3]])),"…")</f>
        <v>…</v>
      </c>
      <c r="P789" t="str">
        <f>IFERROR(CHAR(HEX2DEC(Table1[[#This Row],[D4]])),"…")</f>
        <v>…</v>
      </c>
      <c r="Q789" t="str">
        <f>IFERROR(CHAR(HEX2DEC(Table1[[#This Row],[D5]])),"…")</f>
        <v>…</v>
      </c>
      <c r="R789" t="str">
        <f>IFERROR(CHAR(HEX2DEC(Table1[[#This Row],[D6]])),"…")</f>
        <v>…</v>
      </c>
      <c r="S789" t="str">
        <f>IFERROR(CHAR(HEX2DEC(Table1[[#This Row],[D7]])),"…")</f>
        <v>…</v>
      </c>
      <c r="T789" t="str">
        <f>IFERROR(CHAR(HEX2DEC(Table1[[#This Row],[D8]])),"…")</f>
        <v>…</v>
      </c>
    </row>
    <row r="790" spans="1:20" x14ac:dyDescent="0.25">
      <c r="A790">
        <v>29.294</v>
      </c>
      <c r="B790">
        <v>400</v>
      </c>
      <c r="C790">
        <v>8</v>
      </c>
      <c r="D790">
        <v>0</v>
      </c>
      <c r="E790">
        <v>0</v>
      </c>
      <c r="F790">
        <v>8</v>
      </c>
      <c r="G790">
        <v>0</v>
      </c>
      <c r="H790">
        <v>39</v>
      </c>
      <c r="I790">
        <v>0</v>
      </c>
      <c r="J790">
        <v>0</v>
      </c>
      <c r="K790">
        <v>0</v>
      </c>
      <c r="M790" t="str">
        <f>IFERROR(CHAR(HEX2DEC(Table2[[#This Row],[D1]])),"…")</f>
        <v>…</v>
      </c>
      <c r="N790" t="str">
        <f>IFERROR(CHAR(HEX2DEC(Table1[[#This Row],[D2]])),"…")</f>
        <v>…</v>
      </c>
      <c r="O790" t="str">
        <f>IFERROR(CHAR(HEX2DEC(Table1[[#This Row],[D3]])),"…")</f>
        <v>…</v>
      </c>
      <c r="P790" t="str">
        <f>IFERROR(CHAR(HEX2DEC(Table1[[#This Row],[D4]])),"…")</f>
        <v>…</v>
      </c>
      <c r="Q790" t="str">
        <f>IFERROR(CHAR(HEX2DEC(Table1[[#This Row],[D5]])),"…")</f>
        <v>…</v>
      </c>
      <c r="R790" t="str">
        <f>IFERROR(CHAR(HEX2DEC(Table1[[#This Row],[D6]])),"…")</f>
        <v>…</v>
      </c>
      <c r="S790" t="str">
        <f>IFERROR(CHAR(HEX2DEC(Table1[[#This Row],[D7]])),"…")</f>
        <v>…</v>
      </c>
      <c r="T790" t="str">
        <f>IFERROR(CHAR(HEX2DEC(Table1[[#This Row],[D8]])),"…")</f>
        <v>…</v>
      </c>
    </row>
    <row r="791" spans="1:20" x14ac:dyDescent="0.25">
      <c r="A791">
        <v>29.347000000000001</v>
      </c>
      <c r="B791">
        <v>401</v>
      </c>
      <c r="C791">
        <v>8</v>
      </c>
      <c r="D791" t="s">
        <v>28</v>
      </c>
      <c r="E791" t="s">
        <v>23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M791" t="str">
        <f>IFERROR(CHAR(HEX2DEC(Table2[[#This Row],[D1]])),"…")</f>
        <v>š</v>
      </c>
      <c r="N791" t="str">
        <f>IFERROR(CHAR(HEX2DEC(Table1[[#This Row],[D2]])),"…")</f>
        <v>…</v>
      </c>
      <c r="O791" t="str">
        <f>IFERROR(CHAR(HEX2DEC(Table1[[#This Row],[D3]])),"…")</f>
        <v>…</v>
      </c>
      <c r="P791" t="str">
        <f>IFERROR(CHAR(HEX2DEC(Table1[[#This Row],[D4]])),"…")</f>
        <v>…</v>
      </c>
      <c r="Q791" t="str">
        <f>IFERROR(CHAR(HEX2DEC(Table1[[#This Row],[D5]])),"…")</f>
        <v>…</v>
      </c>
      <c r="R791" t="str">
        <f>IFERROR(CHAR(HEX2DEC(Table1[[#This Row],[D6]])),"…")</f>
        <v>…</v>
      </c>
      <c r="S791" t="str">
        <f>IFERROR(CHAR(HEX2DEC(Table1[[#This Row],[D7]])),"…")</f>
        <v>…</v>
      </c>
      <c r="T791" t="str">
        <f>IFERROR(CHAR(HEX2DEC(Table1[[#This Row],[D8]])),"…")</f>
        <v>…</v>
      </c>
    </row>
    <row r="792" spans="1:20" x14ac:dyDescent="0.25">
      <c r="A792">
        <v>29.4</v>
      </c>
      <c r="B792">
        <v>400</v>
      </c>
      <c r="C792">
        <v>8</v>
      </c>
      <c r="D792">
        <v>0</v>
      </c>
      <c r="E792">
        <v>0</v>
      </c>
      <c r="F792">
        <v>8</v>
      </c>
      <c r="G792">
        <v>0</v>
      </c>
      <c r="H792">
        <v>39</v>
      </c>
      <c r="I792">
        <v>0</v>
      </c>
      <c r="J792">
        <v>0</v>
      </c>
      <c r="K792">
        <v>0</v>
      </c>
      <c r="M792" t="str">
        <f>IFERROR(CHAR(HEX2DEC(Table2[[#This Row],[D1]])),"…")</f>
        <v>…</v>
      </c>
      <c r="N792" t="str">
        <f>IFERROR(CHAR(HEX2DEC(Table1[[#This Row],[D2]])),"…")</f>
        <v>…</v>
      </c>
      <c r="O792" t="str">
        <f>IFERROR(CHAR(HEX2DEC(Table1[[#This Row],[D3]])),"…")</f>
        <v>…</v>
      </c>
      <c r="P792" t="str">
        <f>IFERROR(CHAR(HEX2DEC(Table1[[#This Row],[D4]])),"…")</f>
        <v>…</v>
      </c>
      <c r="Q792" t="str">
        <f>IFERROR(CHAR(HEX2DEC(Table1[[#This Row],[D5]])),"…")</f>
        <v>…</v>
      </c>
      <c r="R792" t="str">
        <f>IFERROR(CHAR(HEX2DEC(Table1[[#This Row],[D6]])),"…")</f>
        <v>…</v>
      </c>
      <c r="S792" t="str">
        <f>IFERROR(CHAR(HEX2DEC(Table1[[#This Row],[D7]])),"…")</f>
        <v>…</v>
      </c>
      <c r="T792" t="str">
        <f>IFERROR(CHAR(HEX2DEC(Table1[[#This Row],[D8]])),"…")</f>
        <v>…</v>
      </c>
    </row>
    <row r="793" spans="1:20" x14ac:dyDescent="0.25">
      <c r="A793">
        <v>29.452000000000002</v>
      </c>
      <c r="B793">
        <v>401</v>
      </c>
      <c r="C793">
        <v>8</v>
      </c>
      <c r="D793" t="s">
        <v>28</v>
      </c>
      <c r="E793" t="s">
        <v>23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M793" t="str">
        <f>IFERROR(CHAR(HEX2DEC(Table2[[#This Row],[D1]])),"…")</f>
        <v>š</v>
      </c>
      <c r="N793" t="str">
        <f>IFERROR(CHAR(HEX2DEC(Table1[[#This Row],[D2]])),"…")</f>
        <v>…</v>
      </c>
      <c r="O793" t="str">
        <f>IFERROR(CHAR(HEX2DEC(Table1[[#This Row],[D3]])),"…")</f>
        <v>…</v>
      </c>
      <c r="P793" t="str">
        <f>IFERROR(CHAR(HEX2DEC(Table1[[#This Row],[D4]])),"…")</f>
        <v>…</v>
      </c>
      <c r="Q793" t="str">
        <f>IFERROR(CHAR(HEX2DEC(Table1[[#This Row],[D5]])),"…")</f>
        <v>…</v>
      </c>
      <c r="R793" t="str">
        <f>IFERROR(CHAR(HEX2DEC(Table1[[#This Row],[D6]])),"…")</f>
        <v>…</v>
      </c>
      <c r="S793" t="str">
        <f>IFERROR(CHAR(HEX2DEC(Table1[[#This Row],[D7]])),"…")</f>
        <v>…</v>
      </c>
      <c r="T793" t="str">
        <f>IFERROR(CHAR(HEX2DEC(Table1[[#This Row],[D8]])),"…")</f>
        <v>…</v>
      </c>
    </row>
    <row r="794" spans="1:20" x14ac:dyDescent="0.25">
      <c r="A794">
        <v>29.506</v>
      </c>
      <c r="B794">
        <v>400</v>
      </c>
      <c r="C794">
        <v>8</v>
      </c>
      <c r="D794">
        <v>0</v>
      </c>
      <c r="E794">
        <v>0</v>
      </c>
      <c r="F794">
        <v>8</v>
      </c>
      <c r="G794">
        <v>0</v>
      </c>
      <c r="H794">
        <v>39</v>
      </c>
      <c r="I794">
        <v>0</v>
      </c>
      <c r="J794">
        <v>0</v>
      </c>
      <c r="K794">
        <v>0</v>
      </c>
      <c r="M794" t="str">
        <f>IFERROR(CHAR(HEX2DEC(Table2[[#This Row],[D1]])),"…")</f>
        <v>…</v>
      </c>
      <c r="N794" t="str">
        <f>IFERROR(CHAR(HEX2DEC(Table1[[#This Row],[D2]])),"…")</f>
        <v>…</v>
      </c>
      <c r="O794" t="str">
        <f>IFERROR(CHAR(HEX2DEC(Table1[[#This Row],[D3]])),"…")</f>
        <v>…</v>
      </c>
      <c r="P794" t="str">
        <f>IFERROR(CHAR(HEX2DEC(Table1[[#This Row],[D4]])),"…")</f>
        <v>…</v>
      </c>
      <c r="Q794" t="str">
        <f>IFERROR(CHAR(HEX2DEC(Table1[[#This Row],[D5]])),"…")</f>
        <v>…</v>
      </c>
      <c r="R794" t="str">
        <f>IFERROR(CHAR(HEX2DEC(Table1[[#This Row],[D6]])),"…")</f>
        <v>…</v>
      </c>
      <c r="S794" t="str">
        <f>IFERROR(CHAR(HEX2DEC(Table1[[#This Row],[D7]])),"…")</f>
        <v>…</v>
      </c>
      <c r="T794" t="str">
        <f>IFERROR(CHAR(HEX2DEC(Table1[[#This Row],[D8]])),"…")</f>
        <v>…</v>
      </c>
    </row>
    <row r="795" spans="1:20" x14ac:dyDescent="0.25">
      <c r="A795">
        <v>29.559000000000001</v>
      </c>
      <c r="B795">
        <v>401</v>
      </c>
      <c r="C795">
        <v>8</v>
      </c>
      <c r="D795" t="s">
        <v>28</v>
      </c>
      <c r="E795" t="s">
        <v>23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M795" t="str">
        <f>IFERROR(CHAR(HEX2DEC(Table2[[#This Row],[D1]])),"…")</f>
        <v>š</v>
      </c>
      <c r="N795" t="str">
        <f>IFERROR(CHAR(HEX2DEC(Table1[[#This Row],[D2]])),"…")</f>
        <v>…</v>
      </c>
      <c r="O795" t="str">
        <f>IFERROR(CHAR(HEX2DEC(Table1[[#This Row],[D3]])),"…")</f>
        <v>…</v>
      </c>
      <c r="P795" t="str">
        <f>IFERROR(CHAR(HEX2DEC(Table1[[#This Row],[D4]])),"…")</f>
        <v>…</v>
      </c>
      <c r="Q795" t="str">
        <f>IFERROR(CHAR(HEX2DEC(Table1[[#This Row],[D5]])),"…")</f>
        <v>…</v>
      </c>
      <c r="R795" t="str">
        <f>IFERROR(CHAR(HEX2DEC(Table1[[#This Row],[D6]])),"…")</f>
        <v>…</v>
      </c>
      <c r="S795" t="str">
        <f>IFERROR(CHAR(HEX2DEC(Table1[[#This Row],[D7]])),"…")</f>
        <v>…</v>
      </c>
      <c r="T795" t="str">
        <f>IFERROR(CHAR(HEX2DEC(Table1[[#This Row],[D8]])),"…")</f>
        <v>…</v>
      </c>
    </row>
    <row r="796" spans="1:20" x14ac:dyDescent="0.25">
      <c r="A796">
        <v>29.562000000000001</v>
      </c>
      <c r="B796">
        <v>466</v>
      </c>
      <c r="C796">
        <v>8</v>
      </c>
      <c r="D796">
        <v>30</v>
      </c>
      <c r="E796">
        <v>32</v>
      </c>
      <c r="F796">
        <v>30</v>
      </c>
      <c r="G796">
        <v>35</v>
      </c>
      <c r="H796">
        <v>56</v>
      </c>
      <c r="I796">
        <v>35</v>
      </c>
      <c r="J796">
        <v>30</v>
      </c>
      <c r="K796">
        <v>31</v>
      </c>
      <c r="M796" t="str">
        <f>IFERROR(CHAR(HEX2DEC(Table2[[#This Row],[D1]])),"…")</f>
        <v>0</v>
      </c>
      <c r="N796" t="str">
        <f>IFERROR(CHAR(HEX2DEC(Table1[[#This Row],[D2]])),"…")</f>
        <v>…</v>
      </c>
      <c r="O796" t="str">
        <f>IFERROR(CHAR(HEX2DEC(Table1[[#This Row],[D3]])),"…")</f>
        <v>…</v>
      </c>
      <c r="P796" t="str">
        <f>IFERROR(CHAR(HEX2DEC(Table1[[#This Row],[D4]])),"…")</f>
        <v>…</v>
      </c>
      <c r="Q796" t="str">
        <f>IFERROR(CHAR(HEX2DEC(Table1[[#This Row],[D5]])),"…")</f>
        <v>…</v>
      </c>
      <c r="R796" t="str">
        <f>IFERROR(CHAR(HEX2DEC(Table1[[#This Row],[D6]])),"…")</f>
        <v>…</v>
      </c>
      <c r="S796" t="str">
        <f>IFERROR(CHAR(HEX2DEC(Table1[[#This Row],[D7]])),"…")</f>
        <v>…</v>
      </c>
      <c r="T796" t="str">
        <f>IFERROR(CHAR(HEX2DEC(Table1[[#This Row],[D8]])),"…")</f>
        <v>…</v>
      </c>
    </row>
    <row r="797" spans="1:20" x14ac:dyDescent="0.25">
      <c r="A797">
        <v>29.564</v>
      </c>
      <c r="B797">
        <v>402</v>
      </c>
      <c r="C797">
        <v>8</v>
      </c>
      <c r="D797">
        <v>64</v>
      </c>
      <c r="E797">
        <v>0</v>
      </c>
      <c r="F797">
        <v>0</v>
      </c>
      <c r="G797">
        <v>0</v>
      </c>
      <c r="H797">
        <v>13</v>
      </c>
      <c r="I797">
        <v>61</v>
      </c>
      <c r="J797">
        <v>10</v>
      </c>
      <c r="K797">
        <v>0</v>
      </c>
      <c r="M797" t="str">
        <f>IFERROR(CHAR(HEX2DEC(Table2[[#This Row],[D1]])),"…")</f>
        <v>d</v>
      </c>
      <c r="N797" t="str">
        <f>IFERROR(CHAR(HEX2DEC(Table1[[#This Row],[D2]])),"…")</f>
        <v>…</v>
      </c>
      <c r="O797" t="str">
        <f>IFERROR(CHAR(HEX2DEC(Table1[[#This Row],[D3]])),"…")</f>
        <v>…</v>
      </c>
      <c r="P797" t="str">
        <f>IFERROR(CHAR(HEX2DEC(Table1[[#This Row],[D4]])),"…")</f>
        <v>…</v>
      </c>
      <c r="Q797" t="str">
        <f>IFERROR(CHAR(HEX2DEC(Table1[[#This Row],[D5]])),"…")</f>
        <v>…</v>
      </c>
      <c r="R797" t="str">
        <f>IFERROR(CHAR(HEX2DEC(Table1[[#This Row],[D6]])),"…")</f>
        <v>…</v>
      </c>
      <c r="S797" t="str">
        <f>IFERROR(CHAR(HEX2DEC(Table1[[#This Row],[D7]])),"…")</f>
        <v>…</v>
      </c>
      <c r="T797" t="str">
        <f>IFERROR(CHAR(HEX2DEC(Table1[[#This Row],[D8]])),"…")</f>
        <v>…</v>
      </c>
    </row>
    <row r="798" spans="1:20" x14ac:dyDescent="0.25">
      <c r="A798">
        <v>29.567</v>
      </c>
      <c r="B798">
        <v>403</v>
      </c>
      <c r="C798">
        <v>8</v>
      </c>
      <c r="D798">
        <v>64</v>
      </c>
      <c r="E798">
        <v>0</v>
      </c>
      <c r="F798">
        <v>0</v>
      </c>
      <c r="G798">
        <v>0</v>
      </c>
      <c r="H798">
        <v>13</v>
      </c>
      <c r="I798">
        <v>61</v>
      </c>
      <c r="J798">
        <v>10</v>
      </c>
      <c r="K798">
        <v>0</v>
      </c>
      <c r="M798" t="str">
        <f>IFERROR(CHAR(HEX2DEC(Table2[[#This Row],[D1]])),"…")</f>
        <v>d</v>
      </c>
      <c r="N798" t="str">
        <f>IFERROR(CHAR(HEX2DEC(Table1[[#This Row],[D2]])),"…")</f>
        <v>…</v>
      </c>
      <c r="O798" t="str">
        <f>IFERROR(CHAR(HEX2DEC(Table1[[#This Row],[D3]])),"…")</f>
        <v>…</v>
      </c>
      <c r="P798" t="str">
        <f>IFERROR(CHAR(HEX2DEC(Table1[[#This Row],[D4]])),"…")</f>
        <v>…</v>
      </c>
      <c r="Q798" t="str">
        <f>IFERROR(CHAR(HEX2DEC(Table1[[#This Row],[D5]])),"…")</f>
        <v>…</v>
      </c>
      <c r="R798" t="str">
        <f>IFERROR(CHAR(HEX2DEC(Table1[[#This Row],[D6]])),"…")</f>
        <v>…</v>
      </c>
      <c r="S798" t="str">
        <f>IFERROR(CHAR(HEX2DEC(Table1[[#This Row],[D7]])),"…")</f>
        <v>…</v>
      </c>
      <c r="T798" t="str">
        <f>IFERROR(CHAR(HEX2DEC(Table1[[#This Row],[D8]])),"…")</f>
        <v>…</v>
      </c>
    </row>
    <row r="799" spans="1:20" x14ac:dyDescent="0.25">
      <c r="A799">
        <v>29.57</v>
      </c>
      <c r="B799">
        <v>404</v>
      </c>
      <c r="C799">
        <v>8</v>
      </c>
      <c r="D799">
        <v>0</v>
      </c>
      <c r="E799">
        <v>5</v>
      </c>
      <c r="F799" t="s">
        <v>29</v>
      </c>
      <c r="G799">
        <v>0</v>
      </c>
      <c r="H799" t="s">
        <v>2</v>
      </c>
      <c r="I799" t="s">
        <v>2</v>
      </c>
      <c r="J799" t="s">
        <v>2</v>
      </c>
      <c r="K799" t="s">
        <v>2</v>
      </c>
      <c r="M799" t="str">
        <f>IFERROR(CHAR(HEX2DEC(Table2[[#This Row],[D1]])),"…")</f>
        <v>…</v>
      </c>
      <c r="N799" t="str">
        <f>IFERROR(CHAR(HEX2DEC(Table1[[#This Row],[D2]])),"…")</f>
        <v>…</v>
      </c>
      <c r="O799" t="str">
        <f>IFERROR(CHAR(HEX2DEC(Table1[[#This Row],[D3]])),"…")</f>
        <v>…</v>
      </c>
      <c r="P799" t="str">
        <f>IFERROR(CHAR(HEX2DEC(Table1[[#This Row],[D4]])),"…")</f>
        <v>…</v>
      </c>
      <c r="Q799" t="str">
        <f>IFERROR(CHAR(HEX2DEC(Table1[[#This Row],[D5]])),"…")</f>
        <v>…</v>
      </c>
      <c r="R799" t="str">
        <f>IFERROR(CHAR(HEX2DEC(Table1[[#This Row],[D6]])),"…")</f>
        <v>…</v>
      </c>
      <c r="S799" t="str">
        <f>IFERROR(CHAR(HEX2DEC(Table1[[#This Row],[D7]])),"…")</f>
        <v>…</v>
      </c>
      <c r="T799" t="str">
        <f>IFERROR(CHAR(HEX2DEC(Table1[[#This Row],[D8]])),"…")</f>
        <v>…</v>
      </c>
    </row>
    <row r="800" spans="1:20" x14ac:dyDescent="0.25">
      <c r="A800">
        <v>29.571999999999999</v>
      </c>
      <c r="B800">
        <v>410</v>
      </c>
      <c r="C800">
        <v>8</v>
      </c>
      <c r="D800">
        <v>53</v>
      </c>
      <c r="E800">
        <v>37</v>
      </c>
      <c r="F800">
        <v>33</v>
      </c>
      <c r="G800" t="s">
        <v>8</v>
      </c>
      <c r="H800">
        <v>32</v>
      </c>
      <c r="I800">
        <v>32</v>
      </c>
      <c r="J800">
        <v>30</v>
      </c>
      <c r="K800">
        <v>33</v>
      </c>
      <c r="M800" t="str">
        <f>IFERROR(CHAR(HEX2DEC(Table2[[#This Row],[D1]])),"…")</f>
        <v>S</v>
      </c>
      <c r="N800" t="str">
        <f>IFERROR(CHAR(HEX2DEC(Table1[[#This Row],[D2]])),"…")</f>
        <v>…</v>
      </c>
      <c r="O800" t="str">
        <f>IFERROR(CHAR(HEX2DEC(Table1[[#This Row],[D3]])),"…")</f>
        <v>…</v>
      </c>
      <c r="P800" t="str">
        <f>IFERROR(CHAR(HEX2DEC(Table1[[#This Row],[D4]])),"…")</f>
        <v>…</v>
      </c>
      <c r="Q800" t="str">
        <f>IFERROR(CHAR(HEX2DEC(Table1[[#This Row],[D5]])),"…")</f>
        <v>…</v>
      </c>
      <c r="R800" t="str">
        <f>IFERROR(CHAR(HEX2DEC(Table1[[#This Row],[D6]])),"…")</f>
        <v>…</v>
      </c>
      <c r="S800" t="str">
        <f>IFERROR(CHAR(HEX2DEC(Table1[[#This Row],[D7]])),"…")</f>
        <v>…</v>
      </c>
      <c r="T800" t="str">
        <f>IFERROR(CHAR(HEX2DEC(Table1[[#This Row],[D8]])),"…")</f>
        <v>…</v>
      </c>
    </row>
    <row r="801" spans="1:20" x14ac:dyDescent="0.25">
      <c r="A801">
        <v>29.574999999999999</v>
      </c>
      <c r="B801">
        <v>411</v>
      </c>
      <c r="C801">
        <v>8</v>
      </c>
      <c r="D801">
        <v>30</v>
      </c>
      <c r="E801">
        <v>34</v>
      </c>
      <c r="F801">
        <v>30</v>
      </c>
      <c r="G801">
        <v>31</v>
      </c>
      <c r="H801">
        <v>32</v>
      </c>
      <c r="I801">
        <v>39</v>
      </c>
      <c r="J801">
        <v>52</v>
      </c>
      <c r="K801">
        <v>53</v>
      </c>
      <c r="M801" t="str">
        <f>IFERROR(CHAR(HEX2DEC(Table2[[#This Row],[D1]])),"…")</f>
        <v>0</v>
      </c>
      <c r="N801" t="str">
        <f>IFERROR(CHAR(HEX2DEC(Table1[[#This Row],[D2]])),"…")</f>
        <v>…</v>
      </c>
      <c r="O801" t="str">
        <f>IFERROR(CHAR(HEX2DEC(Table1[[#This Row],[D3]])),"…")</f>
        <v>…</v>
      </c>
      <c r="P801" t="str">
        <f>IFERROR(CHAR(HEX2DEC(Table1[[#This Row],[D4]])),"…")</f>
        <v>…</v>
      </c>
      <c r="Q801" t="str">
        <f>IFERROR(CHAR(HEX2DEC(Table1[[#This Row],[D5]])),"…")</f>
        <v>…</v>
      </c>
      <c r="R801" t="str">
        <f>IFERROR(CHAR(HEX2DEC(Table1[[#This Row],[D6]])),"…")</f>
        <v>…</v>
      </c>
      <c r="S801" t="str">
        <f>IFERROR(CHAR(HEX2DEC(Table1[[#This Row],[D7]])),"…")</f>
        <v>…</v>
      </c>
      <c r="T801" t="str">
        <f>IFERROR(CHAR(HEX2DEC(Table1[[#This Row],[D8]])),"…")</f>
        <v>…</v>
      </c>
    </row>
    <row r="802" spans="1:20" x14ac:dyDescent="0.25">
      <c r="A802">
        <v>29.577000000000002</v>
      </c>
      <c r="B802">
        <v>412</v>
      </c>
      <c r="C802">
        <v>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M802" t="str">
        <f>IFERROR(CHAR(HEX2DEC(Table2[[#This Row],[D1]])),"…")</f>
        <v>…</v>
      </c>
      <c r="N802" t="str">
        <f>IFERROR(CHAR(HEX2DEC(Table1[[#This Row],[D2]])),"…")</f>
        <v>…</v>
      </c>
      <c r="O802" t="str">
        <f>IFERROR(CHAR(HEX2DEC(Table1[[#This Row],[D3]])),"…")</f>
        <v>…</v>
      </c>
      <c r="P802" t="str">
        <f>IFERROR(CHAR(HEX2DEC(Table1[[#This Row],[D4]])),"…")</f>
        <v>…</v>
      </c>
      <c r="Q802" t="str">
        <f>IFERROR(CHAR(HEX2DEC(Table1[[#This Row],[D5]])),"…")</f>
        <v>…</v>
      </c>
      <c r="R802" t="str">
        <f>IFERROR(CHAR(HEX2DEC(Table1[[#This Row],[D6]])),"…")</f>
        <v>…</v>
      </c>
      <c r="S802" t="str">
        <f>IFERROR(CHAR(HEX2DEC(Table1[[#This Row],[D7]])),"…")</f>
        <v>…</v>
      </c>
      <c r="T802" t="str">
        <f>IFERROR(CHAR(HEX2DEC(Table1[[#This Row],[D8]])),"…")</f>
        <v>…</v>
      </c>
    </row>
    <row r="803" spans="1:20" x14ac:dyDescent="0.25">
      <c r="A803">
        <v>29.611999999999998</v>
      </c>
      <c r="B803">
        <v>400</v>
      </c>
      <c r="C803">
        <v>8</v>
      </c>
      <c r="D803">
        <v>0</v>
      </c>
      <c r="E803">
        <v>0</v>
      </c>
      <c r="F803">
        <v>8</v>
      </c>
      <c r="G803">
        <v>0</v>
      </c>
      <c r="H803">
        <v>39</v>
      </c>
      <c r="I803">
        <v>0</v>
      </c>
      <c r="J803">
        <v>0</v>
      </c>
      <c r="K803">
        <v>0</v>
      </c>
      <c r="M803" t="str">
        <f>IFERROR(CHAR(HEX2DEC(Table2[[#This Row],[D1]])),"…")</f>
        <v>…</v>
      </c>
      <c r="N803" t="str">
        <f>IFERROR(CHAR(HEX2DEC(Table1[[#This Row],[D2]])),"…")</f>
        <v>…</v>
      </c>
      <c r="O803" t="str">
        <f>IFERROR(CHAR(HEX2DEC(Table1[[#This Row],[D3]])),"…")</f>
        <v>…</v>
      </c>
      <c r="P803" t="str">
        <f>IFERROR(CHAR(HEX2DEC(Table1[[#This Row],[D4]])),"…")</f>
        <v>…</v>
      </c>
      <c r="Q803" t="str">
        <f>IFERROR(CHAR(HEX2DEC(Table1[[#This Row],[D5]])),"…")</f>
        <v>…</v>
      </c>
      <c r="R803" t="str">
        <f>IFERROR(CHAR(HEX2DEC(Table1[[#This Row],[D6]])),"…")</f>
        <v>…</v>
      </c>
      <c r="S803" t="str">
        <f>IFERROR(CHAR(HEX2DEC(Table1[[#This Row],[D7]])),"…")</f>
        <v>…</v>
      </c>
      <c r="T803" t="str">
        <f>IFERROR(CHAR(HEX2DEC(Table1[[#This Row],[D8]])),"…")</f>
        <v>…</v>
      </c>
    </row>
    <row r="804" spans="1:20" x14ac:dyDescent="0.25">
      <c r="A804">
        <v>29.664999999999999</v>
      </c>
      <c r="B804">
        <v>401</v>
      </c>
      <c r="C804">
        <v>8</v>
      </c>
      <c r="D804" t="s">
        <v>28</v>
      </c>
      <c r="E804" t="s">
        <v>23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M804" t="str">
        <f>IFERROR(CHAR(HEX2DEC(Table2[[#This Row],[D1]])),"…")</f>
        <v>š</v>
      </c>
      <c r="N804" t="str">
        <f>IFERROR(CHAR(HEX2DEC(Table1[[#This Row],[D2]])),"…")</f>
        <v>…</v>
      </c>
      <c r="O804" t="str">
        <f>IFERROR(CHAR(HEX2DEC(Table1[[#This Row],[D3]])),"…")</f>
        <v>…</v>
      </c>
      <c r="P804" t="str">
        <f>IFERROR(CHAR(HEX2DEC(Table1[[#This Row],[D4]])),"…")</f>
        <v>…</v>
      </c>
      <c r="Q804" t="str">
        <f>IFERROR(CHAR(HEX2DEC(Table1[[#This Row],[D5]])),"…")</f>
        <v>…</v>
      </c>
      <c r="R804" t="str">
        <f>IFERROR(CHAR(HEX2DEC(Table1[[#This Row],[D6]])),"…")</f>
        <v>…</v>
      </c>
      <c r="S804" t="str">
        <f>IFERROR(CHAR(HEX2DEC(Table1[[#This Row],[D7]])),"…")</f>
        <v>…</v>
      </c>
      <c r="T804" t="str">
        <f>IFERROR(CHAR(HEX2DEC(Table1[[#This Row],[D8]])),"…")</f>
        <v>…</v>
      </c>
    </row>
    <row r="805" spans="1:20" x14ac:dyDescent="0.25">
      <c r="A805">
        <v>29.719000000000001</v>
      </c>
      <c r="B805">
        <v>400</v>
      </c>
      <c r="C805">
        <v>8</v>
      </c>
      <c r="D805">
        <v>0</v>
      </c>
      <c r="E805">
        <v>0</v>
      </c>
      <c r="F805">
        <v>8</v>
      </c>
      <c r="G805">
        <v>0</v>
      </c>
      <c r="H805">
        <v>39</v>
      </c>
      <c r="I805">
        <v>0</v>
      </c>
      <c r="J805">
        <v>0</v>
      </c>
      <c r="K805">
        <v>0</v>
      </c>
      <c r="M805" t="str">
        <f>IFERROR(CHAR(HEX2DEC(Table2[[#This Row],[D1]])),"…")</f>
        <v>…</v>
      </c>
      <c r="N805" t="str">
        <f>IFERROR(CHAR(HEX2DEC(Table1[[#This Row],[D2]])),"…")</f>
        <v>…</v>
      </c>
      <c r="O805" t="str">
        <f>IFERROR(CHAR(HEX2DEC(Table1[[#This Row],[D3]])),"…")</f>
        <v>…</v>
      </c>
      <c r="P805" t="str">
        <f>IFERROR(CHAR(HEX2DEC(Table1[[#This Row],[D4]])),"…")</f>
        <v>…</v>
      </c>
      <c r="Q805" t="str">
        <f>IFERROR(CHAR(HEX2DEC(Table1[[#This Row],[D5]])),"…")</f>
        <v>…</v>
      </c>
      <c r="R805" t="str">
        <f>IFERROR(CHAR(HEX2DEC(Table1[[#This Row],[D6]])),"…")</f>
        <v>…</v>
      </c>
      <c r="S805" t="str">
        <f>IFERROR(CHAR(HEX2DEC(Table1[[#This Row],[D7]])),"…")</f>
        <v>…</v>
      </c>
      <c r="T805" t="str">
        <f>IFERROR(CHAR(HEX2DEC(Table1[[#This Row],[D8]])),"…")</f>
        <v>…</v>
      </c>
    </row>
    <row r="806" spans="1:20" x14ac:dyDescent="0.25">
      <c r="A806">
        <v>29.771999999999998</v>
      </c>
      <c r="B806">
        <v>401</v>
      </c>
      <c r="C806">
        <v>8</v>
      </c>
      <c r="D806" t="s">
        <v>28</v>
      </c>
      <c r="E806" t="s">
        <v>23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M806" t="str">
        <f>IFERROR(CHAR(HEX2DEC(Table2[[#This Row],[D1]])),"…")</f>
        <v>š</v>
      </c>
      <c r="N806" t="str">
        <f>IFERROR(CHAR(HEX2DEC(Table1[[#This Row],[D2]])),"…")</f>
        <v>…</v>
      </c>
      <c r="O806" t="str">
        <f>IFERROR(CHAR(HEX2DEC(Table1[[#This Row],[D3]])),"…")</f>
        <v>…</v>
      </c>
      <c r="P806" t="str">
        <f>IFERROR(CHAR(HEX2DEC(Table1[[#This Row],[D4]])),"…")</f>
        <v>…</v>
      </c>
      <c r="Q806" t="str">
        <f>IFERROR(CHAR(HEX2DEC(Table1[[#This Row],[D5]])),"…")</f>
        <v>…</v>
      </c>
      <c r="R806" t="str">
        <f>IFERROR(CHAR(HEX2DEC(Table1[[#This Row],[D6]])),"…")</f>
        <v>…</v>
      </c>
      <c r="S806" t="str">
        <f>IFERROR(CHAR(HEX2DEC(Table1[[#This Row],[D7]])),"…")</f>
        <v>…</v>
      </c>
      <c r="T806" t="str">
        <f>IFERROR(CHAR(HEX2DEC(Table1[[#This Row],[D8]])),"…")</f>
        <v>…</v>
      </c>
    </row>
    <row r="807" spans="1:20" x14ac:dyDescent="0.25">
      <c r="A807">
        <v>29.824999999999999</v>
      </c>
      <c r="B807">
        <v>400</v>
      </c>
      <c r="C807">
        <v>8</v>
      </c>
      <c r="D807">
        <v>0</v>
      </c>
      <c r="E807">
        <v>0</v>
      </c>
      <c r="F807">
        <v>8</v>
      </c>
      <c r="G807">
        <v>0</v>
      </c>
      <c r="H807">
        <v>39</v>
      </c>
      <c r="I807">
        <v>0</v>
      </c>
      <c r="J807">
        <v>0</v>
      </c>
      <c r="K807">
        <v>0</v>
      </c>
      <c r="M807" t="str">
        <f>IFERROR(CHAR(HEX2DEC(Table2[[#This Row],[D1]])),"…")</f>
        <v>…</v>
      </c>
      <c r="N807" t="str">
        <f>IFERROR(CHAR(HEX2DEC(Table1[[#This Row],[D2]])),"…")</f>
        <v>…</v>
      </c>
      <c r="O807" t="str">
        <f>IFERROR(CHAR(HEX2DEC(Table1[[#This Row],[D3]])),"…")</f>
        <v>…</v>
      </c>
      <c r="P807" t="str">
        <f>IFERROR(CHAR(HEX2DEC(Table1[[#This Row],[D4]])),"…")</f>
        <v>…</v>
      </c>
      <c r="Q807" t="str">
        <f>IFERROR(CHAR(HEX2DEC(Table1[[#This Row],[D5]])),"…")</f>
        <v>…</v>
      </c>
      <c r="R807" t="str">
        <f>IFERROR(CHAR(HEX2DEC(Table1[[#This Row],[D6]])),"…")</f>
        <v>…</v>
      </c>
      <c r="S807" t="str">
        <f>IFERROR(CHAR(HEX2DEC(Table1[[#This Row],[D7]])),"…")</f>
        <v>…</v>
      </c>
      <c r="T807" t="str">
        <f>IFERROR(CHAR(HEX2DEC(Table1[[#This Row],[D8]])),"…")</f>
        <v>…</v>
      </c>
    </row>
    <row r="808" spans="1:20" x14ac:dyDescent="0.25">
      <c r="A808">
        <v>29.876999999999999</v>
      </c>
      <c r="B808">
        <v>401</v>
      </c>
      <c r="C808">
        <v>8</v>
      </c>
      <c r="D808" t="s">
        <v>28</v>
      </c>
      <c r="E808" t="s">
        <v>23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M808" t="str">
        <f>IFERROR(CHAR(HEX2DEC(Table2[[#This Row],[D1]])),"…")</f>
        <v>š</v>
      </c>
      <c r="N808" t="str">
        <f>IFERROR(CHAR(HEX2DEC(Table1[[#This Row],[D2]])),"…")</f>
        <v>…</v>
      </c>
      <c r="O808" t="str">
        <f>IFERROR(CHAR(HEX2DEC(Table1[[#This Row],[D3]])),"…")</f>
        <v>…</v>
      </c>
      <c r="P808" t="str">
        <f>IFERROR(CHAR(HEX2DEC(Table1[[#This Row],[D4]])),"…")</f>
        <v>…</v>
      </c>
      <c r="Q808" t="str">
        <f>IFERROR(CHAR(HEX2DEC(Table1[[#This Row],[D5]])),"…")</f>
        <v>…</v>
      </c>
      <c r="R808" t="str">
        <f>IFERROR(CHAR(HEX2DEC(Table1[[#This Row],[D6]])),"…")</f>
        <v>…</v>
      </c>
      <c r="S808" t="str">
        <f>IFERROR(CHAR(HEX2DEC(Table1[[#This Row],[D7]])),"…")</f>
        <v>…</v>
      </c>
      <c r="T808" t="str">
        <f>IFERROR(CHAR(HEX2DEC(Table1[[#This Row],[D8]])),"…")</f>
        <v>…</v>
      </c>
    </row>
    <row r="809" spans="1:20" x14ac:dyDescent="0.25">
      <c r="A809">
        <v>29.931000000000001</v>
      </c>
      <c r="B809">
        <v>400</v>
      </c>
      <c r="C809">
        <v>8</v>
      </c>
      <c r="D809">
        <v>0</v>
      </c>
      <c r="E809">
        <v>0</v>
      </c>
      <c r="F809">
        <v>8</v>
      </c>
      <c r="G809">
        <v>0</v>
      </c>
      <c r="H809">
        <v>39</v>
      </c>
      <c r="I809">
        <v>0</v>
      </c>
      <c r="J809">
        <v>0</v>
      </c>
      <c r="K809">
        <v>0</v>
      </c>
      <c r="M809" t="str">
        <f>IFERROR(CHAR(HEX2DEC(Table2[[#This Row],[D1]])),"…")</f>
        <v>…</v>
      </c>
      <c r="N809" t="str">
        <f>IFERROR(CHAR(HEX2DEC(Table1[[#This Row],[D2]])),"…")</f>
        <v>…</v>
      </c>
      <c r="O809" t="str">
        <f>IFERROR(CHAR(HEX2DEC(Table1[[#This Row],[D3]])),"…")</f>
        <v>…</v>
      </c>
      <c r="P809" t="str">
        <f>IFERROR(CHAR(HEX2DEC(Table1[[#This Row],[D4]])),"…")</f>
        <v>…</v>
      </c>
      <c r="Q809" t="str">
        <f>IFERROR(CHAR(HEX2DEC(Table1[[#This Row],[D5]])),"…")</f>
        <v>…</v>
      </c>
      <c r="R809" t="str">
        <f>IFERROR(CHAR(HEX2DEC(Table1[[#This Row],[D6]])),"…")</f>
        <v>…</v>
      </c>
      <c r="S809" t="str">
        <f>IFERROR(CHAR(HEX2DEC(Table1[[#This Row],[D7]])),"…")</f>
        <v>…</v>
      </c>
      <c r="T809" t="str">
        <f>IFERROR(CHAR(HEX2DEC(Table1[[#This Row],[D8]])),"…")</f>
        <v>…</v>
      </c>
    </row>
    <row r="810" spans="1:20" x14ac:dyDescent="0.25">
      <c r="A810">
        <v>29.984000000000002</v>
      </c>
      <c r="B810">
        <v>401</v>
      </c>
      <c r="C810">
        <v>8</v>
      </c>
      <c r="D810" t="s">
        <v>28</v>
      </c>
      <c r="E810" t="s">
        <v>23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M810" t="str">
        <f>IFERROR(CHAR(HEX2DEC(Table2[[#This Row],[D1]])),"…")</f>
        <v>š</v>
      </c>
      <c r="N810" t="str">
        <f>IFERROR(CHAR(HEX2DEC(Table1[[#This Row],[D2]])),"…")</f>
        <v>…</v>
      </c>
      <c r="O810" t="str">
        <f>IFERROR(CHAR(HEX2DEC(Table1[[#This Row],[D3]])),"…")</f>
        <v>…</v>
      </c>
      <c r="P810" t="str">
        <f>IFERROR(CHAR(HEX2DEC(Table1[[#This Row],[D4]])),"…")</f>
        <v>…</v>
      </c>
      <c r="Q810" t="str">
        <f>IFERROR(CHAR(HEX2DEC(Table1[[#This Row],[D5]])),"…")</f>
        <v>…</v>
      </c>
      <c r="R810" t="str">
        <f>IFERROR(CHAR(HEX2DEC(Table1[[#This Row],[D6]])),"…")</f>
        <v>…</v>
      </c>
      <c r="S810" t="str">
        <f>IFERROR(CHAR(HEX2DEC(Table1[[#This Row],[D7]])),"…")</f>
        <v>…</v>
      </c>
      <c r="T810" t="str">
        <f>IFERROR(CHAR(HEX2DEC(Table1[[#This Row],[D8]])),"…")</f>
        <v>…</v>
      </c>
    </row>
    <row r="811" spans="1:20" x14ac:dyDescent="0.25">
      <c r="A811">
        <v>30.036999999999999</v>
      </c>
      <c r="B811">
        <v>400</v>
      </c>
      <c r="C811">
        <v>8</v>
      </c>
      <c r="D811">
        <v>0</v>
      </c>
      <c r="E811">
        <v>0</v>
      </c>
      <c r="F811">
        <v>8</v>
      </c>
      <c r="G811">
        <v>0</v>
      </c>
      <c r="H811">
        <v>39</v>
      </c>
      <c r="I811">
        <v>0</v>
      </c>
      <c r="J811">
        <v>0</v>
      </c>
      <c r="K811">
        <v>0</v>
      </c>
      <c r="M811" t="str">
        <f>IFERROR(CHAR(HEX2DEC(Table2[[#This Row],[D1]])),"…")</f>
        <v>…</v>
      </c>
      <c r="N811" t="str">
        <f>IFERROR(CHAR(HEX2DEC(Table1[[#This Row],[D2]])),"…")</f>
        <v>…</v>
      </c>
      <c r="O811" t="str">
        <f>IFERROR(CHAR(HEX2DEC(Table1[[#This Row],[D3]])),"…")</f>
        <v>…</v>
      </c>
      <c r="P811" t="str">
        <f>IFERROR(CHAR(HEX2DEC(Table1[[#This Row],[D4]])),"…")</f>
        <v>…</v>
      </c>
      <c r="Q811" t="str">
        <f>IFERROR(CHAR(HEX2DEC(Table1[[#This Row],[D5]])),"…")</f>
        <v>…</v>
      </c>
      <c r="R811" t="str">
        <f>IFERROR(CHAR(HEX2DEC(Table1[[#This Row],[D6]])),"…")</f>
        <v>…</v>
      </c>
      <c r="S811" t="str">
        <f>IFERROR(CHAR(HEX2DEC(Table1[[#This Row],[D7]])),"…")</f>
        <v>…</v>
      </c>
      <c r="T811" t="str">
        <f>IFERROR(CHAR(HEX2DEC(Table1[[#This Row],[D8]])),"…")</f>
        <v>…</v>
      </c>
    </row>
    <row r="812" spans="1:20" x14ac:dyDescent="0.25">
      <c r="A812">
        <v>30.09</v>
      </c>
      <c r="B812">
        <v>401</v>
      </c>
      <c r="C812">
        <v>8</v>
      </c>
      <c r="D812" t="s">
        <v>28</v>
      </c>
      <c r="E812" t="s">
        <v>23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M812" t="str">
        <f>IFERROR(CHAR(HEX2DEC(Table2[[#This Row],[D1]])),"…")</f>
        <v>š</v>
      </c>
      <c r="N812" t="str">
        <f>IFERROR(CHAR(HEX2DEC(Table1[[#This Row],[D2]])),"…")</f>
        <v>…</v>
      </c>
      <c r="O812" t="str">
        <f>IFERROR(CHAR(HEX2DEC(Table1[[#This Row],[D3]])),"…")</f>
        <v>…</v>
      </c>
      <c r="P812" t="str">
        <f>IFERROR(CHAR(HEX2DEC(Table1[[#This Row],[D4]])),"…")</f>
        <v>…</v>
      </c>
      <c r="Q812" t="str">
        <f>IFERROR(CHAR(HEX2DEC(Table1[[#This Row],[D5]])),"…")</f>
        <v>…</v>
      </c>
      <c r="R812" t="str">
        <f>IFERROR(CHAR(HEX2DEC(Table1[[#This Row],[D6]])),"…")</f>
        <v>…</v>
      </c>
      <c r="S812" t="str">
        <f>IFERROR(CHAR(HEX2DEC(Table1[[#This Row],[D7]])),"…")</f>
        <v>…</v>
      </c>
      <c r="T812" t="str">
        <f>IFERROR(CHAR(HEX2DEC(Table1[[#This Row],[D8]])),"…")</f>
        <v>…</v>
      </c>
    </row>
    <row r="813" spans="1:20" x14ac:dyDescent="0.25">
      <c r="A813">
        <v>30.143999999999998</v>
      </c>
      <c r="B813">
        <v>400</v>
      </c>
      <c r="C813">
        <v>8</v>
      </c>
      <c r="D813">
        <v>0</v>
      </c>
      <c r="E813">
        <v>0</v>
      </c>
      <c r="F813">
        <v>8</v>
      </c>
      <c r="G813">
        <v>0</v>
      </c>
      <c r="H813">
        <v>39</v>
      </c>
      <c r="I813">
        <v>0</v>
      </c>
      <c r="J813">
        <v>0</v>
      </c>
      <c r="K813">
        <v>0</v>
      </c>
      <c r="M813" t="str">
        <f>IFERROR(CHAR(HEX2DEC(Table2[[#This Row],[D1]])),"…")</f>
        <v>…</v>
      </c>
      <c r="N813" t="str">
        <f>IFERROR(CHAR(HEX2DEC(Table1[[#This Row],[D2]])),"…")</f>
        <v>…</v>
      </c>
      <c r="O813" t="str">
        <f>IFERROR(CHAR(HEX2DEC(Table1[[#This Row],[D3]])),"…")</f>
        <v>…</v>
      </c>
      <c r="P813" t="str">
        <f>IFERROR(CHAR(HEX2DEC(Table1[[#This Row],[D4]])),"…")</f>
        <v>…</v>
      </c>
      <c r="Q813" t="str">
        <f>IFERROR(CHAR(HEX2DEC(Table1[[#This Row],[D5]])),"…")</f>
        <v>…</v>
      </c>
      <c r="R813" t="str">
        <f>IFERROR(CHAR(HEX2DEC(Table1[[#This Row],[D6]])),"…")</f>
        <v>…</v>
      </c>
      <c r="S813" t="str">
        <f>IFERROR(CHAR(HEX2DEC(Table1[[#This Row],[D7]])),"…")</f>
        <v>…</v>
      </c>
      <c r="T813" t="str">
        <f>IFERROR(CHAR(HEX2DEC(Table1[[#This Row],[D8]])),"…")</f>
        <v>…</v>
      </c>
    </row>
    <row r="814" spans="1:20" x14ac:dyDescent="0.25">
      <c r="A814">
        <v>30.196000000000002</v>
      </c>
      <c r="B814">
        <v>401</v>
      </c>
      <c r="C814">
        <v>8</v>
      </c>
      <c r="D814" t="s">
        <v>28</v>
      </c>
      <c r="E814" t="s">
        <v>23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M814" t="str">
        <f>IFERROR(CHAR(HEX2DEC(Table2[[#This Row],[D1]])),"…")</f>
        <v>š</v>
      </c>
      <c r="N814" t="str">
        <f>IFERROR(CHAR(HEX2DEC(Table1[[#This Row],[D2]])),"…")</f>
        <v>…</v>
      </c>
      <c r="O814" t="str">
        <f>IFERROR(CHAR(HEX2DEC(Table1[[#This Row],[D3]])),"…")</f>
        <v>…</v>
      </c>
      <c r="P814" t="str">
        <f>IFERROR(CHAR(HEX2DEC(Table1[[#This Row],[D4]])),"…")</f>
        <v>…</v>
      </c>
      <c r="Q814" t="str">
        <f>IFERROR(CHAR(HEX2DEC(Table1[[#This Row],[D5]])),"…")</f>
        <v>…</v>
      </c>
      <c r="R814" t="str">
        <f>IFERROR(CHAR(HEX2DEC(Table1[[#This Row],[D6]])),"…")</f>
        <v>…</v>
      </c>
      <c r="S814" t="str">
        <f>IFERROR(CHAR(HEX2DEC(Table1[[#This Row],[D7]])),"…")</f>
        <v>…</v>
      </c>
      <c r="T814" t="str">
        <f>IFERROR(CHAR(HEX2DEC(Table1[[#This Row],[D8]])),"…")</f>
        <v>…</v>
      </c>
    </row>
    <row r="815" spans="1:20" x14ac:dyDescent="0.25">
      <c r="A815">
        <v>30.248999999999999</v>
      </c>
      <c r="B815">
        <v>400</v>
      </c>
      <c r="C815">
        <v>8</v>
      </c>
      <c r="D815">
        <v>0</v>
      </c>
      <c r="E815">
        <v>0</v>
      </c>
      <c r="F815">
        <v>8</v>
      </c>
      <c r="G815">
        <v>0</v>
      </c>
      <c r="H815">
        <v>39</v>
      </c>
      <c r="I815">
        <v>0</v>
      </c>
      <c r="J815">
        <v>0</v>
      </c>
      <c r="K815">
        <v>0</v>
      </c>
      <c r="M815" t="str">
        <f>IFERROR(CHAR(HEX2DEC(Table2[[#This Row],[D1]])),"…")</f>
        <v>…</v>
      </c>
      <c r="N815" t="str">
        <f>IFERROR(CHAR(HEX2DEC(Table1[[#This Row],[D2]])),"…")</f>
        <v>…</v>
      </c>
      <c r="O815" t="str">
        <f>IFERROR(CHAR(HEX2DEC(Table1[[#This Row],[D3]])),"…")</f>
        <v>…</v>
      </c>
      <c r="P815" t="str">
        <f>IFERROR(CHAR(HEX2DEC(Table1[[#This Row],[D4]])),"…")</f>
        <v>…</v>
      </c>
      <c r="Q815" t="str">
        <f>IFERROR(CHAR(HEX2DEC(Table1[[#This Row],[D5]])),"…")</f>
        <v>…</v>
      </c>
      <c r="R815" t="str">
        <f>IFERROR(CHAR(HEX2DEC(Table1[[#This Row],[D6]])),"…")</f>
        <v>…</v>
      </c>
      <c r="S815" t="str">
        <f>IFERROR(CHAR(HEX2DEC(Table1[[#This Row],[D7]])),"…")</f>
        <v>…</v>
      </c>
      <c r="T815" t="str">
        <f>IFERROR(CHAR(HEX2DEC(Table1[[#This Row],[D8]])),"…")</f>
        <v>…</v>
      </c>
    </row>
    <row r="816" spans="1:20" x14ac:dyDescent="0.25">
      <c r="A816">
        <v>30.302</v>
      </c>
      <c r="B816">
        <v>401</v>
      </c>
      <c r="C816">
        <v>8</v>
      </c>
      <c r="D816" t="s">
        <v>28</v>
      </c>
      <c r="E816" t="s">
        <v>23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M816" t="str">
        <f>IFERROR(CHAR(HEX2DEC(Table2[[#This Row],[D1]])),"…")</f>
        <v>š</v>
      </c>
      <c r="N816" t="str">
        <f>IFERROR(CHAR(HEX2DEC(Table1[[#This Row],[D2]])),"…")</f>
        <v>…</v>
      </c>
      <c r="O816" t="str">
        <f>IFERROR(CHAR(HEX2DEC(Table1[[#This Row],[D3]])),"…")</f>
        <v>…</v>
      </c>
      <c r="P816" t="str">
        <f>IFERROR(CHAR(HEX2DEC(Table1[[#This Row],[D4]])),"…")</f>
        <v>…</v>
      </c>
      <c r="Q816" t="str">
        <f>IFERROR(CHAR(HEX2DEC(Table1[[#This Row],[D5]])),"…")</f>
        <v>…</v>
      </c>
      <c r="R816" t="str">
        <f>IFERROR(CHAR(HEX2DEC(Table1[[#This Row],[D6]])),"…")</f>
        <v>…</v>
      </c>
      <c r="S816" t="str">
        <f>IFERROR(CHAR(HEX2DEC(Table1[[#This Row],[D7]])),"…")</f>
        <v>…</v>
      </c>
      <c r="T816" t="str">
        <f>IFERROR(CHAR(HEX2DEC(Table1[[#This Row],[D8]])),"…")</f>
        <v>…</v>
      </c>
    </row>
    <row r="817" spans="1:20" x14ac:dyDescent="0.25">
      <c r="A817">
        <v>30.355</v>
      </c>
      <c r="B817">
        <v>400</v>
      </c>
      <c r="C817">
        <v>8</v>
      </c>
      <c r="D817">
        <v>0</v>
      </c>
      <c r="E817">
        <v>0</v>
      </c>
      <c r="F817">
        <v>8</v>
      </c>
      <c r="G817">
        <v>0</v>
      </c>
      <c r="H817">
        <v>39</v>
      </c>
      <c r="I817">
        <v>0</v>
      </c>
      <c r="J817">
        <v>0</v>
      </c>
      <c r="K817">
        <v>0</v>
      </c>
      <c r="M817" t="str">
        <f>IFERROR(CHAR(HEX2DEC(Table2[[#This Row],[D1]])),"…")</f>
        <v>…</v>
      </c>
      <c r="N817" t="str">
        <f>IFERROR(CHAR(HEX2DEC(Table1[[#This Row],[D2]])),"…")</f>
        <v>…</v>
      </c>
      <c r="O817" t="str">
        <f>IFERROR(CHAR(HEX2DEC(Table1[[#This Row],[D3]])),"…")</f>
        <v>…</v>
      </c>
      <c r="P817" t="str">
        <f>IFERROR(CHAR(HEX2DEC(Table1[[#This Row],[D4]])),"…")</f>
        <v>…</v>
      </c>
      <c r="Q817" t="str">
        <f>IFERROR(CHAR(HEX2DEC(Table1[[#This Row],[D5]])),"…")</f>
        <v>…</v>
      </c>
      <c r="R817" t="str">
        <f>IFERROR(CHAR(HEX2DEC(Table1[[#This Row],[D6]])),"…")</f>
        <v>…</v>
      </c>
      <c r="S817" t="str">
        <f>IFERROR(CHAR(HEX2DEC(Table1[[#This Row],[D7]])),"…")</f>
        <v>…</v>
      </c>
      <c r="T817" t="str">
        <f>IFERROR(CHAR(HEX2DEC(Table1[[#This Row],[D8]])),"…")</f>
        <v>…</v>
      </c>
    </row>
    <row r="818" spans="1:20" x14ac:dyDescent="0.25">
      <c r="A818">
        <v>30.408999999999999</v>
      </c>
      <c r="B818">
        <v>401</v>
      </c>
      <c r="C818">
        <v>8</v>
      </c>
      <c r="D818" t="s">
        <v>28</v>
      </c>
      <c r="E818" t="s">
        <v>23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M818" t="str">
        <f>IFERROR(CHAR(HEX2DEC(Table2[[#This Row],[D1]])),"…")</f>
        <v>š</v>
      </c>
      <c r="N818" t="str">
        <f>IFERROR(CHAR(HEX2DEC(Table1[[#This Row],[D2]])),"…")</f>
        <v>…</v>
      </c>
      <c r="O818" t="str">
        <f>IFERROR(CHAR(HEX2DEC(Table1[[#This Row],[D3]])),"…")</f>
        <v>…</v>
      </c>
      <c r="P818" t="str">
        <f>IFERROR(CHAR(HEX2DEC(Table1[[#This Row],[D4]])),"…")</f>
        <v>…</v>
      </c>
      <c r="Q818" t="str">
        <f>IFERROR(CHAR(HEX2DEC(Table1[[#This Row],[D5]])),"…")</f>
        <v>…</v>
      </c>
      <c r="R818" t="str">
        <f>IFERROR(CHAR(HEX2DEC(Table1[[#This Row],[D6]])),"…")</f>
        <v>…</v>
      </c>
      <c r="S818" t="str">
        <f>IFERROR(CHAR(HEX2DEC(Table1[[#This Row],[D7]])),"…")</f>
        <v>…</v>
      </c>
      <c r="T818" t="str">
        <f>IFERROR(CHAR(HEX2DEC(Table1[[#This Row],[D8]])),"…")</f>
        <v>…</v>
      </c>
    </row>
    <row r="819" spans="1:20" x14ac:dyDescent="0.25">
      <c r="A819">
        <v>30.462</v>
      </c>
      <c r="B819">
        <v>400</v>
      </c>
      <c r="C819">
        <v>8</v>
      </c>
      <c r="D819">
        <v>0</v>
      </c>
      <c r="E819">
        <v>0</v>
      </c>
      <c r="F819">
        <v>8</v>
      </c>
      <c r="G819">
        <v>0</v>
      </c>
      <c r="H819">
        <v>39</v>
      </c>
      <c r="I819">
        <v>0</v>
      </c>
      <c r="J819">
        <v>0</v>
      </c>
      <c r="K819">
        <v>0</v>
      </c>
      <c r="M819" t="str">
        <f>IFERROR(CHAR(HEX2DEC(Table2[[#This Row],[D1]])),"…")</f>
        <v>…</v>
      </c>
      <c r="N819" t="str">
        <f>IFERROR(CHAR(HEX2DEC(Table1[[#This Row],[D2]])),"…")</f>
        <v>…</v>
      </c>
      <c r="O819" t="str">
        <f>IFERROR(CHAR(HEX2DEC(Table1[[#This Row],[D3]])),"…")</f>
        <v>…</v>
      </c>
      <c r="P819" t="str">
        <f>IFERROR(CHAR(HEX2DEC(Table1[[#This Row],[D4]])),"…")</f>
        <v>…</v>
      </c>
      <c r="Q819" t="str">
        <f>IFERROR(CHAR(HEX2DEC(Table1[[#This Row],[D5]])),"…")</f>
        <v>…</v>
      </c>
      <c r="R819" t="str">
        <f>IFERROR(CHAR(HEX2DEC(Table1[[#This Row],[D6]])),"…")</f>
        <v>…</v>
      </c>
      <c r="S819" t="str">
        <f>IFERROR(CHAR(HEX2DEC(Table1[[#This Row],[D7]])),"…")</f>
        <v>…</v>
      </c>
      <c r="T819" t="str">
        <f>IFERROR(CHAR(HEX2DEC(Table1[[#This Row],[D8]])),"…")</f>
        <v>…</v>
      </c>
    </row>
    <row r="820" spans="1:20" x14ac:dyDescent="0.25">
      <c r="A820">
        <v>30.513999999999999</v>
      </c>
      <c r="B820">
        <v>401</v>
      </c>
      <c r="C820">
        <v>8</v>
      </c>
      <c r="D820" t="s">
        <v>28</v>
      </c>
      <c r="E820" t="s">
        <v>23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M820" t="str">
        <f>IFERROR(CHAR(HEX2DEC(Table2[[#This Row],[D1]])),"…")</f>
        <v>š</v>
      </c>
      <c r="N820" t="str">
        <f>IFERROR(CHAR(HEX2DEC(Table1[[#This Row],[D2]])),"…")</f>
        <v>…</v>
      </c>
      <c r="O820" t="str">
        <f>IFERROR(CHAR(HEX2DEC(Table1[[#This Row],[D3]])),"…")</f>
        <v>…</v>
      </c>
      <c r="P820" t="str">
        <f>IFERROR(CHAR(HEX2DEC(Table1[[#This Row],[D4]])),"…")</f>
        <v>…</v>
      </c>
      <c r="Q820" t="str">
        <f>IFERROR(CHAR(HEX2DEC(Table1[[#This Row],[D5]])),"…")</f>
        <v>…</v>
      </c>
      <c r="R820" t="str">
        <f>IFERROR(CHAR(HEX2DEC(Table1[[#This Row],[D6]])),"…")</f>
        <v>…</v>
      </c>
      <c r="S820" t="str">
        <f>IFERROR(CHAR(HEX2DEC(Table1[[#This Row],[D7]])),"…")</f>
        <v>…</v>
      </c>
      <c r="T820" t="str">
        <f>IFERROR(CHAR(HEX2DEC(Table1[[#This Row],[D8]])),"…")</f>
        <v>…</v>
      </c>
    </row>
    <row r="821" spans="1:20" x14ac:dyDescent="0.25">
      <c r="A821">
        <v>30.567</v>
      </c>
      <c r="B821">
        <v>400</v>
      </c>
      <c r="C821">
        <v>8</v>
      </c>
      <c r="D821">
        <v>0</v>
      </c>
      <c r="E821">
        <v>0</v>
      </c>
      <c r="F821">
        <v>8</v>
      </c>
      <c r="G821">
        <v>0</v>
      </c>
      <c r="H821">
        <v>39</v>
      </c>
      <c r="I821">
        <v>0</v>
      </c>
      <c r="J821">
        <v>0</v>
      </c>
      <c r="K821">
        <v>0</v>
      </c>
      <c r="M821" t="str">
        <f>IFERROR(CHAR(HEX2DEC(Table2[[#This Row],[D1]])),"…")</f>
        <v>…</v>
      </c>
      <c r="N821" t="str">
        <f>IFERROR(CHAR(HEX2DEC(Table1[[#This Row],[D2]])),"…")</f>
        <v>…</v>
      </c>
      <c r="O821" t="str">
        <f>IFERROR(CHAR(HEX2DEC(Table1[[#This Row],[D3]])),"…")</f>
        <v>…</v>
      </c>
      <c r="P821" t="str">
        <f>IFERROR(CHAR(HEX2DEC(Table1[[#This Row],[D4]])),"…")</f>
        <v>…</v>
      </c>
      <c r="Q821" t="str">
        <f>IFERROR(CHAR(HEX2DEC(Table1[[#This Row],[D5]])),"…")</f>
        <v>…</v>
      </c>
      <c r="R821" t="str">
        <f>IFERROR(CHAR(HEX2DEC(Table1[[#This Row],[D6]])),"…")</f>
        <v>…</v>
      </c>
      <c r="S821" t="str">
        <f>IFERROR(CHAR(HEX2DEC(Table1[[#This Row],[D7]])),"…")</f>
        <v>…</v>
      </c>
      <c r="T821" t="str">
        <f>IFERROR(CHAR(HEX2DEC(Table1[[#This Row],[D8]])),"…")</f>
        <v>…</v>
      </c>
    </row>
    <row r="822" spans="1:20" x14ac:dyDescent="0.25">
      <c r="A822">
        <v>30.620999999999999</v>
      </c>
      <c r="B822">
        <v>401</v>
      </c>
      <c r="C822">
        <v>8</v>
      </c>
      <c r="D822" t="s">
        <v>28</v>
      </c>
      <c r="E822" t="s">
        <v>23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M822" t="str">
        <f>IFERROR(CHAR(HEX2DEC(Table2[[#This Row],[D1]])),"…")</f>
        <v>š</v>
      </c>
      <c r="N822" t="str">
        <f>IFERROR(CHAR(HEX2DEC(Table1[[#This Row],[D2]])),"…")</f>
        <v>…</v>
      </c>
      <c r="O822" t="str">
        <f>IFERROR(CHAR(HEX2DEC(Table1[[#This Row],[D3]])),"…")</f>
        <v>…</v>
      </c>
      <c r="P822" t="str">
        <f>IFERROR(CHAR(HEX2DEC(Table1[[#This Row],[D4]])),"…")</f>
        <v>…</v>
      </c>
      <c r="Q822" t="str">
        <f>IFERROR(CHAR(HEX2DEC(Table1[[#This Row],[D5]])),"…")</f>
        <v>…</v>
      </c>
      <c r="R822" t="str">
        <f>IFERROR(CHAR(HEX2DEC(Table1[[#This Row],[D6]])),"…")</f>
        <v>…</v>
      </c>
      <c r="S822" t="str">
        <f>IFERROR(CHAR(HEX2DEC(Table1[[#This Row],[D7]])),"…")</f>
        <v>…</v>
      </c>
      <c r="T822" t="str">
        <f>IFERROR(CHAR(HEX2DEC(Table1[[#This Row],[D8]])),"…")</f>
        <v>…</v>
      </c>
    </row>
    <row r="823" spans="1:20" x14ac:dyDescent="0.25">
      <c r="A823">
        <v>30.673999999999999</v>
      </c>
      <c r="B823">
        <v>400</v>
      </c>
      <c r="C823">
        <v>8</v>
      </c>
      <c r="D823">
        <v>0</v>
      </c>
      <c r="E823">
        <v>0</v>
      </c>
      <c r="F823">
        <v>8</v>
      </c>
      <c r="G823">
        <v>0</v>
      </c>
      <c r="H823">
        <v>39</v>
      </c>
      <c r="I823">
        <v>0</v>
      </c>
      <c r="J823">
        <v>0</v>
      </c>
      <c r="K823">
        <v>0</v>
      </c>
      <c r="M823" t="str">
        <f>IFERROR(CHAR(HEX2DEC(Table2[[#This Row],[D1]])),"…")</f>
        <v>…</v>
      </c>
      <c r="N823" t="str">
        <f>IFERROR(CHAR(HEX2DEC(Table1[[#This Row],[D2]])),"…")</f>
        <v>…</v>
      </c>
      <c r="O823" t="str">
        <f>IFERROR(CHAR(HEX2DEC(Table1[[#This Row],[D3]])),"…")</f>
        <v>…</v>
      </c>
      <c r="P823" t="str">
        <f>IFERROR(CHAR(HEX2DEC(Table1[[#This Row],[D4]])),"…")</f>
        <v>…</v>
      </c>
      <c r="Q823" t="str">
        <f>IFERROR(CHAR(HEX2DEC(Table1[[#This Row],[D5]])),"…")</f>
        <v>…</v>
      </c>
      <c r="R823" t="str">
        <f>IFERROR(CHAR(HEX2DEC(Table1[[#This Row],[D6]])),"…")</f>
        <v>…</v>
      </c>
      <c r="S823" t="str">
        <f>IFERROR(CHAR(HEX2DEC(Table1[[#This Row],[D7]])),"…")</f>
        <v>…</v>
      </c>
      <c r="T823" t="str">
        <f>IFERROR(CHAR(HEX2DEC(Table1[[#This Row],[D8]])),"…")</f>
        <v>…</v>
      </c>
    </row>
    <row r="824" spans="1:20" x14ac:dyDescent="0.25">
      <c r="A824">
        <v>30.727</v>
      </c>
      <c r="B824">
        <v>401</v>
      </c>
      <c r="C824">
        <v>8</v>
      </c>
      <c r="D824" t="s">
        <v>28</v>
      </c>
      <c r="E824" t="s">
        <v>23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M824" t="str">
        <f>IFERROR(CHAR(HEX2DEC(Table2[[#This Row],[D1]])),"…")</f>
        <v>š</v>
      </c>
      <c r="N824" t="str">
        <f>IFERROR(CHAR(HEX2DEC(Table1[[#This Row],[D2]])),"…")</f>
        <v>…</v>
      </c>
      <c r="O824" t="str">
        <f>IFERROR(CHAR(HEX2DEC(Table1[[#This Row],[D3]])),"…")</f>
        <v>…</v>
      </c>
      <c r="P824" t="str">
        <f>IFERROR(CHAR(HEX2DEC(Table1[[#This Row],[D4]])),"…")</f>
        <v>…</v>
      </c>
      <c r="Q824" t="str">
        <f>IFERROR(CHAR(HEX2DEC(Table1[[#This Row],[D5]])),"…")</f>
        <v>…</v>
      </c>
      <c r="R824" t="str">
        <f>IFERROR(CHAR(HEX2DEC(Table1[[#This Row],[D6]])),"…")</f>
        <v>…</v>
      </c>
      <c r="S824" t="str">
        <f>IFERROR(CHAR(HEX2DEC(Table1[[#This Row],[D7]])),"…")</f>
        <v>…</v>
      </c>
      <c r="T824" t="str">
        <f>IFERROR(CHAR(HEX2DEC(Table1[[#This Row],[D8]])),"…")</f>
        <v>…</v>
      </c>
    </row>
    <row r="825" spans="1:20" x14ac:dyDescent="0.25">
      <c r="A825">
        <v>30.78</v>
      </c>
      <c r="B825">
        <v>400</v>
      </c>
      <c r="C825">
        <v>8</v>
      </c>
      <c r="D825">
        <v>0</v>
      </c>
      <c r="E825">
        <v>0</v>
      </c>
      <c r="F825">
        <v>8</v>
      </c>
      <c r="G825">
        <v>0</v>
      </c>
      <c r="H825">
        <v>39</v>
      </c>
      <c r="I825">
        <v>0</v>
      </c>
      <c r="J825">
        <v>0</v>
      </c>
      <c r="K825">
        <v>0</v>
      </c>
      <c r="M825" t="str">
        <f>IFERROR(CHAR(HEX2DEC(Table2[[#This Row],[D1]])),"…")</f>
        <v>…</v>
      </c>
      <c r="N825" t="str">
        <f>IFERROR(CHAR(HEX2DEC(Table1[[#This Row],[D2]])),"…")</f>
        <v>…</v>
      </c>
      <c r="O825" t="str">
        <f>IFERROR(CHAR(HEX2DEC(Table1[[#This Row],[D3]])),"…")</f>
        <v>…</v>
      </c>
      <c r="P825" t="str">
        <f>IFERROR(CHAR(HEX2DEC(Table1[[#This Row],[D4]])),"…")</f>
        <v>…</v>
      </c>
      <c r="Q825" t="str">
        <f>IFERROR(CHAR(HEX2DEC(Table1[[#This Row],[D5]])),"…")</f>
        <v>…</v>
      </c>
      <c r="R825" t="str">
        <f>IFERROR(CHAR(HEX2DEC(Table1[[#This Row],[D6]])),"…")</f>
        <v>…</v>
      </c>
      <c r="S825" t="str">
        <f>IFERROR(CHAR(HEX2DEC(Table1[[#This Row],[D7]])),"…")</f>
        <v>…</v>
      </c>
      <c r="T825" t="str">
        <f>IFERROR(CHAR(HEX2DEC(Table1[[#This Row],[D8]])),"…")</f>
        <v>…</v>
      </c>
    </row>
    <row r="826" spans="1:20" x14ac:dyDescent="0.25">
      <c r="A826">
        <v>30.834</v>
      </c>
      <c r="B826">
        <v>401</v>
      </c>
      <c r="C826">
        <v>8</v>
      </c>
      <c r="D826" t="s">
        <v>28</v>
      </c>
      <c r="E826" t="s">
        <v>23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M826" t="str">
        <f>IFERROR(CHAR(HEX2DEC(Table2[[#This Row],[D1]])),"…")</f>
        <v>š</v>
      </c>
      <c r="N826" t="str">
        <f>IFERROR(CHAR(HEX2DEC(Table1[[#This Row],[D2]])),"…")</f>
        <v>…</v>
      </c>
      <c r="O826" t="str">
        <f>IFERROR(CHAR(HEX2DEC(Table1[[#This Row],[D3]])),"…")</f>
        <v>…</v>
      </c>
      <c r="P826" t="str">
        <f>IFERROR(CHAR(HEX2DEC(Table1[[#This Row],[D4]])),"…")</f>
        <v>…</v>
      </c>
      <c r="Q826" t="str">
        <f>IFERROR(CHAR(HEX2DEC(Table1[[#This Row],[D5]])),"…")</f>
        <v>…</v>
      </c>
      <c r="R826" t="str">
        <f>IFERROR(CHAR(HEX2DEC(Table1[[#This Row],[D6]])),"…")</f>
        <v>…</v>
      </c>
      <c r="S826" t="str">
        <f>IFERROR(CHAR(HEX2DEC(Table1[[#This Row],[D7]])),"…")</f>
        <v>…</v>
      </c>
      <c r="T826" t="str">
        <f>IFERROR(CHAR(HEX2DEC(Table1[[#This Row],[D8]])),"…")</f>
        <v>…</v>
      </c>
    </row>
    <row r="827" spans="1:20" x14ac:dyDescent="0.25">
      <c r="A827">
        <v>30.887</v>
      </c>
      <c r="B827">
        <v>400</v>
      </c>
      <c r="C827">
        <v>8</v>
      </c>
      <c r="D827">
        <v>0</v>
      </c>
      <c r="E827">
        <v>0</v>
      </c>
      <c r="F827">
        <v>8</v>
      </c>
      <c r="G827">
        <v>0</v>
      </c>
      <c r="H827">
        <v>39</v>
      </c>
      <c r="I827">
        <v>0</v>
      </c>
      <c r="J827">
        <v>0</v>
      </c>
      <c r="K827">
        <v>0</v>
      </c>
      <c r="M827" t="str">
        <f>IFERROR(CHAR(HEX2DEC(Table2[[#This Row],[D1]])),"…")</f>
        <v>…</v>
      </c>
      <c r="N827" t="str">
        <f>IFERROR(CHAR(HEX2DEC(Table1[[#This Row],[D2]])),"…")</f>
        <v>…</v>
      </c>
      <c r="O827" t="str">
        <f>IFERROR(CHAR(HEX2DEC(Table1[[#This Row],[D3]])),"…")</f>
        <v>…</v>
      </c>
      <c r="P827" t="str">
        <f>IFERROR(CHAR(HEX2DEC(Table1[[#This Row],[D4]])),"…")</f>
        <v>…</v>
      </c>
      <c r="Q827" t="str">
        <f>IFERROR(CHAR(HEX2DEC(Table1[[#This Row],[D5]])),"…")</f>
        <v>…</v>
      </c>
      <c r="R827" t="str">
        <f>IFERROR(CHAR(HEX2DEC(Table1[[#This Row],[D6]])),"…")</f>
        <v>…</v>
      </c>
      <c r="S827" t="str">
        <f>IFERROR(CHAR(HEX2DEC(Table1[[#This Row],[D7]])),"…")</f>
        <v>…</v>
      </c>
      <c r="T827" t="str">
        <f>IFERROR(CHAR(HEX2DEC(Table1[[#This Row],[D8]])),"…")</f>
        <v>…</v>
      </c>
    </row>
    <row r="828" spans="1:20" x14ac:dyDescent="0.25">
      <c r="A828">
        <v>30.939</v>
      </c>
      <c r="B828">
        <v>401</v>
      </c>
      <c r="C828">
        <v>8</v>
      </c>
      <c r="D828" t="s">
        <v>28</v>
      </c>
      <c r="E828" t="s">
        <v>23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M828" t="str">
        <f>IFERROR(CHAR(HEX2DEC(Table2[[#This Row],[D1]])),"…")</f>
        <v>š</v>
      </c>
      <c r="N828" t="str">
        <f>IFERROR(CHAR(HEX2DEC(Table1[[#This Row],[D2]])),"…")</f>
        <v>…</v>
      </c>
      <c r="O828" t="str">
        <f>IFERROR(CHAR(HEX2DEC(Table1[[#This Row],[D3]])),"…")</f>
        <v>…</v>
      </c>
      <c r="P828" t="str">
        <f>IFERROR(CHAR(HEX2DEC(Table1[[#This Row],[D4]])),"…")</f>
        <v>…</v>
      </c>
      <c r="Q828" t="str">
        <f>IFERROR(CHAR(HEX2DEC(Table1[[#This Row],[D5]])),"…")</f>
        <v>…</v>
      </c>
      <c r="R828" t="str">
        <f>IFERROR(CHAR(HEX2DEC(Table1[[#This Row],[D6]])),"…")</f>
        <v>…</v>
      </c>
      <c r="S828" t="str">
        <f>IFERROR(CHAR(HEX2DEC(Table1[[#This Row],[D7]])),"…")</f>
        <v>…</v>
      </c>
      <c r="T828" t="str">
        <f>IFERROR(CHAR(HEX2DEC(Table1[[#This Row],[D8]])),"…")</f>
        <v>…</v>
      </c>
    </row>
    <row r="829" spans="1:20" x14ac:dyDescent="0.25">
      <c r="A829">
        <v>30.992000000000001</v>
      </c>
      <c r="B829">
        <v>400</v>
      </c>
      <c r="C829">
        <v>8</v>
      </c>
      <c r="D829">
        <v>0</v>
      </c>
      <c r="E829">
        <v>0</v>
      </c>
      <c r="F829">
        <v>8</v>
      </c>
      <c r="G829">
        <v>0</v>
      </c>
      <c r="H829">
        <v>39</v>
      </c>
      <c r="I829">
        <v>0</v>
      </c>
      <c r="J829">
        <v>0</v>
      </c>
      <c r="K829">
        <v>0</v>
      </c>
      <c r="M829" t="str">
        <f>IFERROR(CHAR(HEX2DEC(Table2[[#This Row],[D1]])),"…")</f>
        <v>…</v>
      </c>
      <c r="N829" t="str">
        <f>IFERROR(CHAR(HEX2DEC(Table1[[#This Row],[D2]])),"…")</f>
        <v>…</v>
      </c>
      <c r="O829" t="str">
        <f>IFERROR(CHAR(HEX2DEC(Table1[[#This Row],[D3]])),"…")</f>
        <v>…</v>
      </c>
      <c r="P829" t="str">
        <f>IFERROR(CHAR(HEX2DEC(Table1[[#This Row],[D4]])),"…")</f>
        <v>…</v>
      </c>
      <c r="Q829" t="str">
        <f>IFERROR(CHAR(HEX2DEC(Table1[[#This Row],[D5]])),"…")</f>
        <v>…</v>
      </c>
      <c r="R829" t="str">
        <f>IFERROR(CHAR(HEX2DEC(Table1[[#This Row],[D6]])),"…")</f>
        <v>…</v>
      </c>
      <c r="S829" t="str">
        <f>IFERROR(CHAR(HEX2DEC(Table1[[#This Row],[D7]])),"…")</f>
        <v>…</v>
      </c>
      <c r="T829" t="str">
        <f>IFERROR(CHAR(HEX2DEC(Table1[[#This Row],[D8]])),"…")</f>
        <v>…</v>
      </c>
    </row>
    <row r="830" spans="1:20" x14ac:dyDescent="0.25">
      <c r="A830">
        <v>31.045999999999999</v>
      </c>
      <c r="B830">
        <v>401</v>
      </c>
      <c r="C830">
        <v>8</v>
      </c>
      <c r="D830" t="s">
        <v>28</v>
      </c>
      <c r="E830" t="s">
        <v>23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M830" t="str">
        <f>IFERROR(CHAR(HEX2DEC(Table2[[#This Row],[D1]])),"…")</f>
        <v>š</v>
      </c>
      <c r="N830" t="str">
        <f>IFERROR(CHAR(HEX2DEC(Table1[[#This Row],[D2]])),"…")</f>
        <v>…</v>
      </c>
      <c r="O830" t="str">
        <f>IFERROR(CHAR(HEX2DEC(Table1[[#This Row],[D3]])),"…")</f>
        <v>…</v>
      </c>
      <c r="P830" t="str">
        <f>IFERROR(CHAR(HEX2DEC(Table1[[#This Row],[D4]])),"…")</f>
        <v>…</v>
      </c>
      <c r="Q830" t="str">
        <f>IFERROR(CHAR(HEX2DEC(Table1[[#This Row],[D5]])),"…")</f>
        <v>…</v>
      </c>
      <c r="R830" t="str">
        <f>IFERROR(CHAR(HEX2DEC(Table1[[#This Row],[D6]])),"…")</f>
        <v>…</v>
      </c>
      <c r="S830" t="str">
        <f>IFERROR(CHAR(HEX2DEC(Table1[[#This Row],[D7]])),"…")</f>
        <v>…</v>
      </c>
      <c r="T830" t="str">
        <f>IFERROR(CHAR(HEX2DEC(Table1[[#This Row],[D8]])),"…")</f>
        <v>…</v>
      </c>
    </row>
    <row r="831" spans="1:20" x14ac:dyDescent="0.25">
      <c r="A831">
        <v>31.099</v>
      </c>
      <c r="B831">
        <v>400</v>
      </c>
      <c r="C831">
        <v>8</v>
      </c>
      <c r="D831">
        <v>0</v>
      </c>
      <c r="E831">
        <v>0</v>
      </c>
      <c r="F831">
        <v>8</v>
      </c>
      <c r="G831">
        <v>0</v>
      </c>
      <c r="H831">
        <v>39</v>
      </c>
      <c r="I831">
        <v>0</v>
      </c>
      <c r="J831">
        <v>0</v>
      </c>
      <c r="K831">
        <v>0</v>
      </c>
      <c r="M831" t="str">
        <f>IFERROR(CHAR(HEX2DEC(Table2[[#This Row],[D1]])),"…")</f>
        <v>…</v>
      </c>
      <c r="N831" t="str">
        <f>IFERROR(CHAR(HEX2DEC(Table1[[#This Row],[D2]])),"…")</f>
        <v>…</v>
      </c>
      <c r="O831" t="str">
        <f>IFERROR(CHAR(HEX2DEC(Table1[[#This Row],[D3]])),"…")</f>
        <v>…</v>
      </c>
      <c r="P831" t="str">
        <f>IFERROR(CHAR(HEX2DEC(Table1[[#This Row],[D4]])),"…")</f>
        <v>…</v>
      </c>
      <c r="Q831" t="str">
        <f>IFERROR(CHAR(HEX2DEC(Table1[[#This Row],[D5]])),"…")</f>
        <v>…</v>
      </c>
      <c r="R831" t="str">
        <f>IFERROR(CHAR(HEX2DEC(Table1[[#This Row],[D6]])),"…")</f>
        <v>…</v>
      </c>
      <c r="S831" t="str">
        <f>IFERROR(CHAR(HEX2DEC(Table1[[#This Row],[D7]])),"…")</f>
        <v>…</v>
      </c>
      <c r="T831" t="str">
        <f>IFERROR(CHAR(HEX2DEC(Table1[[#This Row],[D8]])),"…")</f>
        <v>…</v>
      </c>
    </row>
    <row r="832" spans="1:20" x14ac:dyDescent="0.25">
      <c r="A832">
        <v>31.152000000000001</v>
      </c>
      <c r="B832">
        <v>401</v>
      </c>
      <c r="C832">
        <v>8</v>
      </c>
      <c r="D832" t="s">
        <v>28</v>
      </c>
      <c r="E832" t="s">
        <v>23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M832" t="str">
        <f>IFERROR(CHAR(HEX2DEC(Table2[[#This Row],[D1]])),"…")</f>
        <v>š</v>
      </c>
      <c r="N832" t="str">
        <f>IFERROR(CHAR(HEX2DEC(Table1[[#This Row],[D2]])),"…")</f>
        <v>…</v>
      </c>
      <c r="O832" t="str">
        <f>IFERROR(CHAR(HEX2DEC(Table1[[#This Row],[D3]])),"…")</f>
        <v>…</v>
      </c>
      <c r="P832" t="str">
        <f>IFERROR(CHAR(HEX2DEC(Table1[[#This Row],[D4]])),"…")</f>
        <v>…</v>
      </c>
      <c r="Q832" t="str">
        <f>IFERROR(CHAR(HEX2DEC(Table1[[#This Row],[D5]])),"…")</f>
        <v>…</v>
      </c>
      <c r="R832" t="str">
        <f>IFERROR(CHAR(HEX2DEC(Table1[[#This Row],[D6]])),"…")</f>
        <v>…</v>
      </c>
      <c r="S832" t="str">
        <f>IFERROR(CHAR(HEX2DEC(Table1[[#This Row],[D7]])),"…")</f>
        <v>…</v>
      </c>
      <c r="T832" t="str">
        <f>IFERROR(CHAR(HEX2DEC(Table1[[#This Row],[D8]])),"…")</f>
        <v>…</v>
      </c>
    </row>
    <row r="833" spans="1:20" x14ac:dyDescent="0.25">
      <c r="A833">
        <v>31.204999999999998</v>
      </c>
      <c r="B833">
        <v>400</v>
      </c>
      <c r="C833">
        <v>8</v>
      </c>
      <c r="D833">
        <v>0</v>
      </c>
      <c r="E833">
        <v>0</v>
      </c>
      <c r="F833">
        <v>8</v>
      </c>
      <c r="G833">
        <v>0</v>
      </c>
      <c r="H833">
        <v>39</v>
      </c>
      <c r="I833">
        <v>0</v>
      </c>
      <c r="J833">
        <v>0</v>
      </c>
      <c r="K833">
        <v>0</v>
      </c>
      <c r="M833" t="str">
        <f>IFERROR(CHAR(HEX2DEC(Table2[[#This Row],[D1]])),"…")</f>
        <v>…</v>
      </c>
      <c r="N833" t="str">
        <f>IFERROR(CHAR(HEX2DEC(Table1[[#This Row],[D2]])),"…")</f>
        <v>…</v>
      </c>
      <c r="O833" t="str">
        <f>IFERROR(CHAR(HEX2DEC(Table1[[#This Row],[D3]])),"…")</f>
        <v>…</v>
      </c>
      <c r="P833" t="str">
        <f>IFERROR(CHAR(HEX2DEC(Table1[[#This Row],[D4]])),"…")</f>
        <v>…</v>
      </c>
      <c r="Q833" t="str">
        <f>IFERROR(CHAR(HEX2DEC(Table1[[#This Row],[D5]])),"…")</f>
        <v>…</v>
      </c>
      <c r="R833" t="str">
        <f>IFERROR(CHAR(HEX2DEC(Table1[[#This Row],[D6]])),"…")</f>
        <v>…</v>
      </c>
      <c r="S833" t="str">
        <f>IFERROR(CHAR(HEX2DEC(Table1[[#This Row],[D7]])),"…")</f>
        <v>…</v>
      </c>
      <c r="T833" t="str">
        <f>IFERROR(CHAR(HEX2DEC(Table1[[#This Row],[D8]])),"…")</f>
        <v>…</v>
      </c>
    </row>
    <row r="834" spans="1:20" x14ac:dyDescent="0.25">
      <c r="A834">
        <v>31.259</v>
      </c>
      <c r="B834">
        <v>401</v>
      </c>
      <c r="C834">
        <v>8</v>
      </c>
      <c r="D834" t="s">
        <v>28</v>
      </c>
      <c r="E834" t="s">
        <v>23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M834" t="str">
        <f>IFERROR(CHAR(HEX2DEC(Table2[[#This Row],[D1]])),"…")</f>
        <v>š</v>
      </c>
      <c r="N834" t="str">
        <f>IFERROR(CHAR(HEX2DEC(Table1[[#This Row],[D2]])),"…")</f>
        <v>…</v>
      </c>
      <c r="O834" t="str">
        <f>IFERROR(CHAR(HEX2DEC(Table1[[#This Row],[D3]])),"…")</f>
        <v>…</v>
      </c>
      <c r="P834" t="str">
        <f>IFERROR(CHAR(HEX2DEC(Table1[[#This Row],[D4]])),"…")</f>
        <v>…</v>
      </c>
      <c r="Q834" t="str">
        <f>IFERROR(CHAR(HEX2DEC(Table1[[#This Row],[D5]])),"…")</f>
        <v>…</v>
      </c>
      <c r="R834" t="str">
        <f>IFERROR(CHAR(HEX2DEC(Table1[[#This Row],[D6]])),"…")</f>
        <v>…</v>
      </c>
      <c r="S834" t="str">
        <f>IFERROR(CHAR(HEX2DEC(Table1[[#This Row],[D7]])),"…")</f>
        <v>…</v>
      </c>
      <c r="T834" t="str">
        <f>IFERROR(CHAR(HEX2DEC(Table1[[#This Row],[D8]])),"…")</f>
        <v>…</v>
      </c>
    </row>
    <row r="835" spans="1:20" x14ac:dyDescent="0.25">
      <c r="A835">
        <v>31.311</v>
      </c>
      <c r="B835">
        <v>400</v>
      </c>
      <c r="C835">
        <v>8</v>
      </c>
      <c r="D835">
        <v>0</v>
      </c>
      <c r="E835">
        <v>0</v>
      </c>
      <c r="F835">
        <v>8</v>
      </c>
      <c r="G835">
        <v>0</v>
      </c>
      <c r="H835">
        <v>39</v>
      </c>
      <c r="I835">
        <v>0</v>
      </c>
      <c r="J835">
        <v>0</v>
      </c>
      <c r="K835">
        <v>0</v>
      </c>
      <c r="M835" t="str">
        <f>IFERROR(CHAR(HEX2DEC(Table2[[#This Row],[D1]])),"…")</f>
        <v>…</v>
      </c>
      <c r="N835" t="str">
        <f>IFERROR(CHAR(HEX2DEC(Table1[[#This Row],[D2]])),"…")</f>
        <v>…</v>
      </c>
      <c r="O835" t="str">
        <f>IFERROR(CHAR(HEX2DEC(Table1[[#This Row],[D3]])),"…")</f>
        <v>…</v>
      </c>
      <c r="P835" t="str">
        <f>IFERROR(CHAR(HEX2DEC(Table1[[#This Row],[D4]])),"…")</f>
        <v>…</v>
      </c>
      <c r="Q835" t="str">
        <f>IFERROR(CHAR(HEX2DEC(Table1[[#This Row],[D5]])),"…")</f>
        <v>…</v>
      </c>
      <c r="R835" t="str">
        <f>IFERROR(CHAR(HEX2DEC(Table1[[#This Row],[D6]])),"…")</f>
        <v>…</v>
      </c>
      <c r="S835" t="str">
        <f>IFERROR(CHAR(HEX2DEC(Table1[[#This Row],[D7]])),"…")</f>
        <v>…</v>
      </c>
      <c r="T835" t="str">
        <f>IFERROR(CHAR(HEX2DEC(Table1[[#This Row],[D8]])),"…")</f>
        <v>…</v>
      </c>
    </row>
    <row r="836" spans="1:20" x14ac:dyDescent="0.25">
      <c r="A836">
        <v>31.364000000000001</v>
      </c>
      <c r="B836">
        <v>401</v>
      </c>
      <c r="C836">
        <v>8</v>
      </c>
      <c r="D836" t="s">
        <v>28</v>
      </c>
      <c r="E836" t="s">
        <v>23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M836" t="str">
        <f>IFERROR(CHAR(HEX2DEC(Table2[[#This Row],[D1]])),"…")</f>
        <v>š</v>
      </c>
      <c r="N836" t="str">
        <f>IFERROR(CHAR(HEX2DEC(Table1[[#This Row],[D2]])),"…")</f>
        <v>…</v>
      </c>
      <c r="O836" t="str">
        <f>IFERROR(CHAR(HEX2DEC(Table1[[#This Row],[D3]])),"…")</f>
        <v>…</v>
      </c>
      <c r="P836" t="str">
        <f>IFERROR(CHAR(HEX2DEC(Table1[[#This Row],[D4]])),"…")</f>
        <v>…</v>
      </c>
      <c r="Q836" t="str">
        <f>IFERROR(CHAR(HEX2DEC(Table1[[#This Row],[D5]])),"…")</f>
        <v>…</v>
      </c>
      <c r="R836" t="str">
        <f>IFERROR(CHAR(HEX2DEC(Table1[[#This Row],[D6]])),"…")</f>
        <v>…</v>
      </c>
      <c r="S836" t="str">
        <f>IFERROR(CHAR(HEX2DEC(Table1[[#This Row],[D7]])),"…")</f>
        <v>…</v>
      </c>
      <c r="T836" t="str">
        <f>IFERROR(CHAR(HEX2DEC(Table1[[#This Row],[D8]])),"…")</f>
        <v>…</v>
      </c>
    </row>
    <row r="837" spans="1:20" x14ac:dyDescent="0.25">
      <c r="A837">
        <v>31.417000000000002</v>
      </c>
      <c r="B837">
        <v>400</v>
      </c>
      <c r="C837">
        <v>8</v>
      </c>
      <c r="D837">
        <v>0</v>
      </c>
      <c r="E837">
        <v>0</v>
      </c>
      <c r="F837">
        <v>8</v>
      </c>
      <c r="G837">
        <v>0</v>
      </c>
      <c r="H837">
        <v>39</v>
      </c>
      <c r="I837">
        <v>0</v>
      </c>
      <c r="J837">
        <v>0</v>
      </c>
      <c r="K837">
        <v>0</v>
      </c>
      <c r="M837" t="str">
        <f>IFERROR(CHAR(HEX2DEC(Table2[[#This Row],[D1]])),"…")</f>
        <v>…</v>
      </c>
      <c r="N837" t="str">
        <f>IFERROR(CHAR(HEX2DEC(Table1[[#This Row],[D2]])),"…")</f>
        <v>…</v>
      </c>
      <c r="O837" t="str">
        <f>IFERROR(CHAR(HEX2DEC(Table1[[#This Row],[D3]])),"…")</f>
        <v>…</v>
      </c>
      <c r="P837" t="str">
        <f>IFERROR(CHAR(HEX2DEC(Table1[[#This Row],[D4]])),"…")</f>
        <v>…</v>
      </c>
      <c r="Q837" t="str">
        <f>IFERROR(CHAR(HEX2DEC(Table1[[#This Row],[D5]])),"…")</f>
        <v>…</v>
      </c>
      <c r="R837" t="str">
        <f>IFERROR(CHAR(HEX2DEC(Table1[[#This Row],[D6]])),"…")</f>
        <v>…</v>
      </c>
      <c r="S837" t="str">
        <f>IFERROR(CHAR(HEX2DEC(Table1[[#This Row],[D7]])),"…")</f>
        <v>…</v>
      </c>
      <c r="T837" t="str">
        <f>IFERROR(CHAR(HEX2DEC(Table1[[#This Row],[D8]])),"…")</f>
        <v>…</v>
      </c>
    </row>
    <row r="838" spans="1:20" x14ac:dyDescent="0.25">
      <c r="A838">
        <v>31.471</v>
      </c>
      <c r="B838">
        <v>401</v>
      </c>
      <c r="C838">
        <v>8</v>
      </c>
      <c r="D838" t="s">
        <v>28</v>
      </c>
      <c r="E838" t="s">
        <v>23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M838" t="str">
        <f>IFERROR(CHAR(HEX2DEC(Table2[[#This Row],[D1]])),"…")</f>
        <v>š</v>
      </c>
      <c r="N838" t="str">
        <f>IFERROR(CHAR(HEX2DEC(Table1[[#This Row],[D2]])),"…")</f>
        <v>…</v>
      </c>
      <c r="O838" t="str">
        <f>IFERROR(CHAR(HEX2DEC(Table1[[#This Row],[D3]])),"…")</f>
        <v>…</v>
      </c>
      <c r="P838" t="str">
        <f>IFERROR(CHAR(HEX2DEC(Table1[[#This Row],[D4]])),"…")</f>
        <v>…</v>
      </c>
      <c r="Q838" t="str">
        <f>IFERROR(CHAR(HEX2DEC(Table1[[#This Row],[D5]])),"…")</f>
        <v>…</v>
      </c>
      <c r="R838" t="str">
        <f>IFERROR(CHAR(HEX2DEC(Table1[[#This Row],[D6]])),"…")</f>
        <v>…</v>
      </c>
      <c r="S838" t="str">
        <f>IFERROR(CHAR(HEX2DEC(Table1[[#This Row],[D7]])),"…")</f>
        <v>…</v>
      </c>
      <c r="T838" t="str">
        <f>IFERROR(CHAR(HEX2DEC(Table1[[#This Row],[D8]])),"…")</f>
        <v>…</v>
      </c>
    </row>
    <row r="839" spans="1:20" x14ac:dyDescent="0.25">
      <c r="A839">
        <v>31.524000000000001</v>
      </c>
      <c r="B839">
        <v>400</v>
      </c>
      <c r="C839">
        <v>8</v>
      </c>
      <c r="D839">
        <v>0</v>
      </c>
      <c r="E839">
        <v>0</v>
      </c>
      <c r="F839">
        <v>8</v>
      </c>
      <c r="G839">
        <v>0</v>
      </c>
      <c r="H839">
        <v>39</v>
      </c>
      <c r="I839">
        <v>0</v>
      </c>
      <c r="J839">
        <v>0</v>
      </c>
      <c r="K839">
        <v>0</v>
      </c>
      <c r="M839" t="str">
        <f>IFERROR(CHAR(HEX2DEC(Table2[[#This Row],[D1]])),"…")</f>
        <v>…</v>
      </c>
      <c r="N839" t="str">
        <f>IFERROR(CHAR(HEX2DEC(Table1[[#This Row],[D2]])),"…")</f>
        <v>…</v>
      </c>
      <c r="O839" t="str">
        <f>IFERROR(CHAR(HEX2DEC(Table1[[#This Row],[D3]])),"…")</f>
        <v>…</v>
      </c>
      <c r="P839" t="str">
        <f>IFERROR(CHAR(HEX2DEC(Table1[[#This Row],[D4]])),"…")</f>
        <v>…</v>
      </c>
      <c r="Q839" t="str">
        <f>IFERROR(CHAR(HEX2DEC(Table1[[#This Row],[D5]])),"…")</f>
        <v>…</v>
      </c>
      <c r="R839" t="str">
        <f>IFERROR(CHAR(HEX2DEC(Table1[[#This Row],[D6]])),"…")</f>
        <v>…</v>
      </c>
      <c r="S839" t="str">
        <f>IFERROR(CHAR(HEX2DEC(Table1[[#This Row],[D7]])),"…")</f>
        <v>…</v>
      </c>
      <c r="T839" t="str">
        <f>IFERROR(CHAR(HEX2DEC(Table1[[#This Row],[D8]])),"…")</f>
        <v>…</v>
      </c>
    </row>
    <row r="840" spans="1:20" x14ac:dyDescent="0.25">
      <c r="A840">
        <v>31.577000000000002</v>
      </c>
      <c r="B840">
        <v>401</v>
      </c>
      <c r="C840">
        <v>8</v>
      </c>
      <c r="D840" t="s">
        <v>28</v>
      </c>
      <c r="E840" t="s">
        <v>23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M840" t="str">
        <f>IFERROR(CHAR(HEX2DEC(Table2[[#This Row],[D1]])),"…")</f>
        <v>š</v>
      </c>
      <c r="N840" t="str">
        <f>IFERROR(CHAR(HEX2DEC(Table1[[#This Row],[D2]])),"…")</f>
        <v>…</v>
      </c>
      <c r="O840" t="str">
        <f>IFERROR(CHAR(HEX2DEC(Table1[[#This Row],[D3]])),"…")</f>
        <v>…</v>
      </c>
      <c r="P840" t="str">
        <f>IFERROR(CHAR(HEX2DEC(Table1[[#This Row],[D4]])),"…")</f>
        <v>…</v>
      </c>
      <c r="Q840" t="str">
        <f>IFERROR(CHAR(HEX2DEC(Table1[[#This Row],[D5]])),"…")</f>
        <v>…</v>
      </c>
      <c r="R840" t="str">
        <f>IFERROR(CHAR(HEX2DEC(Table1[[#This Row],[D6]])),"…")</f>
        <v>…</v>
      </c>
      <c r="S840" t="str">
        <f>IFERROR(CHAR(HEX2DEC(Table1[[#This Row],[D7]])),"…")</f>
        <v>…</v>
      </c>
      <c r="T840" t="str">
        <f>IFERROR(CHAR(HEX2DEC(Table1[[#This Row],[D8]])),"…")</f>
        <v>…</v>
      </c>
    </row>
    <row r="841" spans="1:20" x14ac:dyDescent="0.25">
      <c r="A841">
        <v>31.63</v>
      </c>
      <c r="B841">
        <v>400</v>
      </c>
      <c r="C841">
        <v>8</v>
      </c>
      <c r="D841">
        <v>0</v>
      </c>
      <c r="E841">
        <v>0</v>
      </c>
      <c r="F841">
        <v>8</v>
      </c>
      <c r="G841">
        <v>0</v>
      </c>
      <c r="H841">
        <v>39</v>
      </c>
      <c r="I841">
        <v>0</v>
      </c>
      <c r="J841">
        <v>0</v>
      </c>
      <c r="K841">
        <v>0</v>
      </c>
      <c r="M841" t="str">
        <f>IFERROR(CHAR(HEX2DEC(Table2[[#This Row],[D1]])),"…")</f>
        <v>…</v>
      </c>
      <c r="N841" t="str">
        <f>IFERROR(CHAR(HEX2DEC(Table1[[#This Row],[D2]])),"…")</f>
        <v>…</v>
      </c>
      <c r="O841" t="str">
        <f>IFERROR(CHAR(HEX2DEC(Table1[[#This Row],[D3]])),"…")</f>
        <v>…</v>
      </c>
      <c r="P841" t="str">
        <f>IFERROR(CHAR(HEX2DEC(Table1[[#This Row],[D4]])),"…")</f>
        <v>…</v>
      </c>
      <c r="Q841" t="str">
        <f>IFERROR(CHAR(HEX2DEC(Table1[[#This Row],[D5]])),"…")</f>
        <v>…</v>
      </c>
      <c r="R841" t="str">
        <f>IFERROR(CHAR(HEX2DEC(Table1[[#This Row],[D6]])),"…")</f>
        <v>…</v>
      </c>
      <c r="S841" t="str">
        <f>IFERROR(CHAR(HEX2DEC(Table1[[#This Row],[D7]])),"…")</f>
        <v>…</v>
      </c>
      <c r="T841" t="str">
        <f>IFERROR(CHAR(HEX2DEC(Table1[[#This Row],[D8]])),"…")</f>
        <v>…</v>
      </c>
    </row>
    <row r="842" spans="1:20" x14ac:dyDescent="0.25">
      <c r="A842">
        <v>31.683</v>
      </c>
      <c r="B842">
        <v>401</v>
      </c>
      <c r="C842">
        <v>8</v>
      </c>
      <c r="D842" t="s">
        <v>28</v>
      </c>
      <c r="E842" t="s">
        <v>23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 t="str">
        <f>IFERROR(CHAR(HEX2DEC(Table2[[#This Row],[D1]])),"…")</f>
        <v>š</v>
      </c>
      <c r="N842" t="str">
        <f>IFERROR(CHAR(HEX2DEC(Table1[[#This Row],[D2]])),"…")</f>
        <v>…</v>
      </c>
      <c r="O842" t="str">
        <f>IFERROR(CHAR(HEX2DEC(Table1[[#This Row],[D3]])),"…")</f>
        <v>…</v>
      </c>
      <c r="P842" t="str">
        <f>IFERROR(CHAR(HEX2DEC(Table1[[#This Row],[D4]])),"…")</f>
        <v>…</v>
      </c>
      <c r="Q842" t="str">
        <f>IFERROR(CHAR(HEX2DEC(Table1[[#This Row],[D5]])),"…")</f>
        <v>…</v>
      </c>
      <c r="R842" t="str">
        <f>IFERROR(CHAR(HEX2DEC(Table1[[#This Row],[D6]])),"…")</f>
        <v>…</v>
      </c>
      <c r="S842" t="str">
        <f>IFERROR(CHAR(HEX2DEC(Table1[[#This Row],[D7]])),"…")</f>
        <v>…</v>
      </c>
      <c r="T842" t="str">
        <f>IFERROR(CHAR(HEX2DEC(Table1[[#This Row],[D8]])),"…")</f>
        <v>…</v>
      </c>
    </row>
    <row r="843" spans="1:20" x14ac:dyDescent="0.25">
      <c r="A843">
        <v>31.686</v>
      </c>
      <c r="B843">
        <v>466</v>
      </c>
      <c r="C843">
        <v>8</v>
      </c>
      <c r="D843">
        <v>30</v>
      </c>
      <c r="E843">
        <v>32</v>
      </c>
      <c r="F843">
        <v>30</v>
      </c>
      <c r="G843">
        <v>35</v>
      </c>
      <c r="H843">
        <v>56</v>
      </c>
      <c r="I843">
        <v>35</v>
      </c>
      <c r="J843">
        <v>30</v>
      </c>
      <c r="K843">
        <v>31</v>
      </c>
      <c r="M843" t="str">
        <f>IFERROR(CHAR(HEX2DEC(Table2[[#This Row],[D1]])),"…")</f>
        <v>0</v>
      </c>
      <c r="N843" t="str">
        <f>IFERROR(CHAR(HEX2DEC(Table1[[#This Row],[D2]])),"…")</f>
        <v>…</v>
      </c>
      <c r="O843" t="str">
        <f>IFERROR(CHAR(HEX2DEC(Table1[[#This Row],[D3]])),"…")</f>
        <v>…</v>
      </c>
      <c r="P843" t="str">
        <f>IFERROR(CHAR(HEX2DEC(Table1[[#This Row],[D4]])),"…")</f>
        <v>…</v>
      </c>
      <c r="Q843" t="str">
        <f>IFERROR(CHAR(HEX2DEC(Table1[[#This Row],[D5]])),"…")</f>
        <v>…</v>
      </c>
      <c r="R843" t="str">
        <f>IFERROR(CHAR(HEX2DEC(Table1[[#This Row],[D6]])),"…")</f>
        <v>…</v>
      </c>
      <c r="S843" t="str">
        <f>IFERROR(CHAR(HEX2DEC(Table1[[#This Row],[D7]])),"…")</f>
        <v>…</v>
      </c>
      <c r="T843" t="str">
        <f>IFERROR(CHAR(HEX2DEC(Table1[[#This Row],[D8]])),"…")</f>
        <v>…</v>
      </c>
    </row>
    <row r="844" spans="1:20" x14ac:dyDescent="0.25">
      <c r="A844">
        <v>31.736000000000001</v>
      </c>
      <c r="B844">
        <v>400</v>
      </c>
      <c r="C844">
        <v>8</v>
      </c>
      <c r="D844">
        <v>0</v>
      </c>
      <c r="E844">
        <v>0</v>
      </c>
      <c r="F844">
        <v>8</v>
      </c>
      <c r="G844">
        <v>0</v>
      </c>
      <c r="H844">
        <v>39</v>
      </c>
      <c r="I844">
        <v>0</v>
      </c>
      <c r="J844">
        <v>0</v>
      </c>
      <c r="K844">
        <v>0</v>
      </c>
      <c r="M844" t="str">
        <f>IFERROR(CHAR(HEX2DEC(Table2[[#This Row],[D1]])),"…")</f>
        <v>…</v>
      </c>
      <c r="N844" t="str">
        <f>IFERROR(CHAR(HEX2DEC(Table1[[#This Row],[D2]])),"…")</f>
        <v>…</v>
      </c>
      <c r="O844" t="str">
        <f>IFERROR(CHAR(HEX2DEC(Table1[[#This Row],[D3]])),"…")</f>
        <v>…</v>
      </c>
      <c r="P844" t="str">
        <f>IFERROR(CHAR(HEX2DEC(Table1[[#This Row],[D4]])),"…")</f>
        <v>…</v>
      </c>
      <c r="Q844" t="str">
        <f>IFERROR(CHAR(HEX2DEC(Table1[[#This Row],[D5]])),"…")</f>
        <v>…</v>
      </c>
      <c r="R844" t="str">
        <f>IFERROR(CHAR(HEX2DEC(Table1[[#This Row],[D6]])),"…")</f>
        <v>…</v>
      </c>
      <c r="S844" t="str">
        <f>IFERROR(CHAR(HEX2DEC(Table1[[#This Row],[D7]])),"…")</f>
        <v>…</v>
      </c>
      <c r="T844" t="str">
        <f>IFERROR(CHAR(HEX2DEC(Table1[[#This Row],[D8]])),"…")</f>
        <v>…</v>
      </c>
    </row>
    <row r="845" spans="1:20" x14ac:dyDescent="0.25">
      <c r="A845">
        <v>31.789000000000001</v>
      </c>
      <c r="B845">
        <v>401</v>
      </c>
      <c r="C845">
        <v>8</v>
      </c>
      <c r="D845" t="s">
        <v>28</v>
      </c>
      <c r="E845" t="s">
        <v>23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M845" t="str">
        <f>IFERROR(CHAR(HEX2DEC(Table2[[#This Row],[D1]])),"…")</f>
        <v>š</v>
      </c>
      <c r="N845" t="str">
        <f>IFERROR(CHAR(HEX2DEC(Table1[[#This Row],[D2]])),"…")</f>
        <v>…</v>
      </c>
      <c r="O845" t="str">
        <f>IFERROR(CHAR(HEX2DEC(Table1[[#This Row],[D3]])),"…")</f>
        <v>…</v>
      </c>
      <c r="P845" t="str">
        <f>IFERROR(CHAR(HEX2DEC(Table1[[#This Row],[D4]])),"…")</f>
        <v>…</v>
      </c>
      <c r="Q845" t="str">
        <f>IFERROR(CHAR(HEX2DEC(Table1[[#This Row],[D5]])),"…")</f>
        <v>…</v>
      </c>
      <c r="R845" t="str">
        <f>IFERROR(CHAR(HEX2DEC(Table1[[#This Row],[D6]])),"…")</f>
        <v>…</v>
      </c>
      <c r="S845" t="str">
        <f>IFERROR(CHAR(HEX2DEC(Table1[[#This Row],[D7]])),"…")</f>
        <v>…</v>
      </c>
      <c r="T845" t="str">
        <f>IFERROR(CHAR(HEX2DEC(Table1[[#This Row],[D8]])),"…")</f>
        <v>…</v>
      </c>
    </row>
    <row r="846" spans="1:20" x14ac:dyDescent="0.25">
      <c r="A846">
        <v>31.841999999999999</v>
      </c>
      <c r="B846">
        <v>400</v>
      </c>
      <c r="C846">
        <v>8</v>
      </c>
      <c r="D846">
        <v>0</v>
      </c>
      <c r="E846">
        <v>0</v>
      </c>
      <c r="F846">
        <v>8</v>
      </c>
      <c r="G846">
        <v>0</v>
      </c>
      <c r="H846">
        <v>39</v>
      </c>
      <c r="I846">
        <v>0</v>
      </c>
      <c r="J846">
        <v>0</v>
      </c>
      <c r="K846">
        <v>0</v>
      </c>
      <c r="M846" t="str">
        <f>IFERROR(CHAR(HEX2DEC(Table2[[#This Row],[D1]])),"…")</f>
        <v>…</v>
      </c>
      <c r="N846" t="str">
        <f>IFERROR(CHAR(HEX2DEC(Table1[[#This Row],[D2]])),"…")</f>
        <v>…</v>
      </c>
      <c r="O846" t="str">
        <f>IFERROR(CHAR(HEX2DEC(Table1[[#This Row],[D3]])),"…")</f>
        <v>…</v>
      </c>
      <c r="P846" t="str">
        <f>IFERROR(CHAR(HEX2DEC(Table1[[#This Row],[D4]])),"…")</f>
        <v>…</v>
      </c>
      <c r="Q846" t="str">
        <f>IFERROR(CHAR(HEX2DEC(Table1[[#This Row],[D5]])),"…")</f>
        <v>…</v>
      </c>
      <c r="R846" t="str">
        <f>IFERROR(CHAR(HEX2DEC(Table1[[#This Row],[D6]])),"…")</f>
        <v>…</v>
      </c>
      <c r="S846" t="str">
        <f>IFERROR(CHAR(HEX2DEC(Table1[[#This Row],[D7]])),"…")</f>
        <v>…</v>
      </c>
      <c r="T846" t="str">
        <f>IFERROR(CHAR(HEX2DEC(Table1[[#This Row],[D8]])),"…")</f>
        <v>…</v>
      </c>
    </row>
    <row r="847" spans="1:20" x14ac:dyDescent="0.25">
      <c r="A847">
        <v>31.896000000000001</v>
      </c>
      <c r="B847">
        <v>401</v>
      </c>
      <c r="C847">
        <v>8</v>
      </c>
      <c r="D847" t="s">
        <v>28</v>
      </c>
      <c r="E847" t="s">
        <v>23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M847" t="str">
        <f>IFERROR(CHAR(HEX2DEC(Table2[[#This Row],[D1]])),"…")</f>
        <v>š</v>
      </c>
      <c r="N847" t="str">
        <f>IFERROR(CHAR(HEX2DEC(Table1[[#This Row],[D2]])),"…")</f>
        <v>…</v>
      </c>
      <c r="O847" t="str">
        <f>IFERROR(CHAR(HEX2DEC(Table1[[#This Row],[D3]])),"…")</f>
        <v>…</v>
      </c>
      <c r="P847" t="str">
        <f>IFERROR(CHAR(HEX2DEC(Table1[[#This Row],[D4]])),"…")</f>
        <v>…</v>
      </c>
      <c r="Q847" t="str">
        <f>IFERROR(CHAR(HEX2DEC(Table1[[#This Row],[D5]])),"…")</f>
        <v>…</v>
      </c>
      <c r="R847" t="str">
        <f>IFERROR(CHAR(HEX2DEC(Table1[[#This Row],[D6]])),"…")</f>
        <v>…</v>
      </c>
      <c r="S847" t="str">
        <f>IFERROR(CHAR(HEX2DEC(Table1[[#This Row],[D7]])),"…")</f>
        <v>…</v>
      </c>
      <c r="T847" t="str">
        <f>IFERROR(CHAR(HEX2DEC(Table1[[#This Row],[D8]])),"…")</f>
        <v>…</v>
      </c>
    </row>
    <row r="848" spans="1:20" x14ac:dyDescent="0.25">
      <c r="A848">
        <v>31.949000000000002</v>
      </c>
      <c r="B848">
        <v>400</v>
      </c>
      <c r="C848">
        <v>8</v>
      </c>
      <c r="D848">
        <v>0</v>
      </c>
      <c r="E848">
        <v>0</v>
      </c>
      <c r="F848">
        <v>8</v>
      </c>
      <c r="G848">
        <v>0</v>
      </c>
      <c r="H848">
        <v>39</v>
      </c>
      <c r="I848">
        <v>0</v>
      </c>
      <c r="J848">
        <v>0</v>
      </c>
      <c r="K848">
        <v>0</v>
      </c>
      <c r="M848" t="str">
        <f>IFERROR(CHAR(HEX2DEC(Table2[[#This Row],[D1]])),"…")</f>
        <v>…</v>
      </c>
      <c r="N848" t="str">
        <f>IFERROR(CHAR(HEX2DEC(Table1[[#This Row],[D2]])),"…")</f>
        <v>…</v>
      </c>
      <c r="O848" t="str">
        <f>IFERROR(CHAR(HEX2DEC(Table1[[#This Row],[D3]])),"…")</f>
        <v>…</v>
      </c>
      <c r="P848" t="str">
        <f>IFERROR(CHAR(HEX2DEC(Table1[[#This Row],[D4]])),"…")</f>
        <v>…</v>
      </c>
      <c r="Q848" t="str">
        <f>IFERROR(CHAR(HEX2DEC(Table1[[#This Row],[D5]])),"…")</f>
        <v>…</v>
      </c>
      <c r="R848" t="str">
        <f>IFERROR(CHAR(HEX2DEC(Table1[[#This Row],[D6]])),"…")</f>
        <v>…</v>
      </c>
      <c r="S848" t="str">
        <f>IFERROR(CHAR(HEX2DEC(Table1[[#This Row],[D7]])),"…")</f>
        <v>…</v>
      </c>
      <c r="T848" t="str">
        <f>IFERROR(CHAR(HEX2DEC(Table1[[#This Row],[D8]])),"…")</f>
        <v>…</v>
      </c>
    </row>
    <row r="849" spans="1:20" x14ac:dyDescent="0.25">
      <c r="A849">
        <v>32.000999999999998</v>
      </c>
      <c r="B849">
        <v>401</v>
      </c>
      <c r="C849">
        <v>8</v>
      </c>
      <c r="D849" t="s">
        <v>28</v>
      </c>
      <c r="E849" t="s">
        <v>23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M849" t="str">
        <f>IFERROR(CHAR(HEX2DEC(Table2[[#This Row],[D1]])),"…")</f>
        <v>š</v>
      </c>
      <c r="N849" t="str">
        <f>IFERROR(CHAR(HEX2DEC(Table1[[#This Row],[D2]])),"…")</f>
        <v>…</v>
      </c>
      <c r="O849" t="str">
        <f>IFERROR(CHAR(HEX2DEC(Table1[[#This Row],[D3]])),"…")</f>
        <v>…</v>
      </c>
      <c r="P849" t="str">
        <f>IFERROR(CHAR(HEX2DEC(Table1[[#This Row],[D4]])),"…")</f>
        <v>…</v>
      </c>
      <c r="Q849" t="str">
        <f>IFERROR(CHAR(HEX2DEC(Table1[[#This Row],[D5]])),"…")</f>
        <v>…</v>
      </c>
      <c r="R849" t="str">
        <f>IFERROR(CHAR(HEX2DEC(Table1[[#This Row],[D6]])),"…")</f>
        <v>…</v>
      </c>
      <c r="S849" t="str">
        <f>IFERROR(CHAR(HEX2DEC(Table1[[#This Row],[D7]])),"…")</f>
        <v>…</v>
      </c>
      <c r="T849" t="str">
        <f>IFERROR(CHAR(HEX2DEC(Table1[[#This Row],[D8]])),"…")</f>
        <v>…</v>
      </c>
    </row>
    <row r="850" spans="1:20" x14ac:dyDescent="0.25">
      <c r="A850">
        <v>32.054000000000002</v>
      </c>
      <c r="B850">
        <v>400</v>
      </c>
      <c r="C850">
        <v>8</v>
      </c>
      <c r="D850">
        <v>0</v>
      </c>
      <c r="E850">
        <v>0</v>
      </c>
      <c r="F850">
        <v>8</v>
      </c>
      <c r="G850">
        <v>0</v>
      </c>
      <c r="H850">
        <v>39</v>
      </c>
      <c r="I850">
        <v>0</v>
      </c>
      <c r="J850">
        <v>0</v>
      </c>
      <c r="K850">
        <v>0</v>
      </c>
      <c r="M850" t="str">
        <f>IFERROR(CHAR(HEX2DEC(Table2[[#This Row],[D1]])),"…")</f>
        <v>…</v>
      </c>
      <c r="N850" t="str">
        <f>IFERROR(CHAR(HEX2DEC(Table1[[#This Row],[D2]])),"…")</f>
        <v>…</v>
      </c>
      <c r="O850" t="str">
        <f>IFERROR(CHAR(HEX2DEC(Table1[[#This Row],[D3]])),"…")</f>
        <v>…</v>
      </c>
      <c r="P850" t="str">
        <f>IFERROR(CHAR(HEX2DEC(Table1[[#This Row],[D4]])),"…")</f>
        <v>…</v>
      </c>
      <c r="Q850" t="str">
        <f>IFERROR(CHAR(HEX2DEC(Table1[[#This Row],[D5]])),"…")</f>
        <v>…</v>
      </c>
      <c r="R850" t="str">
        <f>IFERROR(CHAR(HEX2DEC(Table1[[#This Row],[D6]])),"…")</f>
        <v>…</v>
      </c>
      <c r="S850" t="str">
        <f>IFERROR(CHAR(HEX2DEC(Table1[[#This Row],[D7]])),"…")</f>
        <v>…</v>
      </c>
      <c r="T850" t="str">
        <f>IFERROR(CHAR(HEX2DEC(Table1[[#This Row],[D8]])),"…")</f>
        <v>…</v>
      </c>
    </row>
    <row r="851" spans="1:20" x14ac:dyDescent="0.25">
      <c r="A851">
        <v>32.107999999999997</v>
      </c>
      <c r="B851">
        <v>401</v>
      </c>
      <c r="C851">
        <v>8</v>
      </c>
      <c r="D851" t="s">
        <v>28</v>
      </c>
      <c r="E851" t="s">
        <v>23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M851" t="str">
        <f>IFERROR(CHAR(HEX2DEC(Table2[[#This Row],[D1]])),"…")</f>
        <v>š</v>
      </c>
      <c r="N851" t="str">
        <f>IFERROR(CHAR(HEX2DEC(Table1[[#This Row],[D2]])),"…")</f>
        <v>…</v>
      </c>
      <c r="O851" t="str">
        <f>IFERROR(CHAR(HEX2DEC(Table1[[#This Row],[D3]])),"…")</f>
        <v>…</v>
      </c>
      <c r="P851" t="str">
        <f>IFERROR(CHAR(HEX2DEC(Table1[[#This Row],[D4]])),"…")</f>
        <v>…</v>
      </c>
      <c r="Q851" t="str">
        <f>IFERROR(CHAR(HEX2DEC(Table1[[#This Row],[D5]])),"…")</f>
        <v>…</v>
      </c>
      <c r="R851" t="str">
        <f>IFERROR(CHAR(HEX2DEC(Table1[[#This Row],[D6]])),"…")</f>
        <v>…</v>
      </c>
      <c r="S851" t="str">
        <f>IFERROR(CHAR(HEX2DEC(Table1[[#This Row],[D7]])),"…")</f>
        <v>…</v>
      </c>
      <c r="T851" t="str">
        <f>IFERROR(CHAR(HEX2DEC(Table1[[#This Row],[D8]])),"…")</f>
        <v>…</v>
      </c>
    </row>
    <row r="852" spans="1:20" x14ac:dyDescent="0.25">
      <c r="A852">
        <v>32.161000000000001</v>
      </c>
      <c r="B852">
        <v>400</v>
      </c>
      <c r="C852">
        <v>8</v>
      </c>
      <c r="D852">
        <v>0</v>
      </c>
      <c r="E852">
        <v>0</v>
      </c>
      <c r="F852">
        <v>8</v>
      </c>
      <c r="G852">
        <v>0</v>
      </c>
      <c r="H852">
        <v>39</v>
      </c>
      <c r="I852">
        <v>0</v>
      </c>
      <c r="J852">
        <v>0</v>
      </c>
      <c r="K852">
        <v>0</v>
      </c>
      <c r="M852" t="str">
        <f>IFERROR(CHAR(HEX2DEC(Table2[[#This Row],[D1]])),"…")</f>
        <v>…</v>
      </c>
      <c r="N852" t="str">
        <f>IFERROR(CHAR(HEX2DEC(Table1[[#This Row],[D2]])),"…")</f>
        <v>…</v>
      </c>
      <c r="O852" t="str">
        <f>IFERROR(CHAR(HEX2DEC(Table1[[#This Row],[D3]])),"…")</f>
        <v>…</v>
      </c>
      <c r="P852" t="str">
        <f>IFERROR(CHAR(HEX2DEC(Table1[[#This Row],[D4]])),"…")</f>
        <v>…</v>
      </c>
      <c r="Q852" t="str">
        <f>IFERROR(CHAR(HEX2DEC(Table1[[#This Row],[D5]])),"…")</f>
        <v>…</v>
      </c>
      <c r="R852" t="str">
        <f>IFERROR(CHAR(HEX2DEC(Table1[[#This Row],[D6]])),"…")</f>
        <v>…</v>
      </c>
      <c r="S852" t="str">
        <f>IFERROR(CHAR(HEX2DEC(Table1[[#This Row],[D7]])),"…")</f>
        <v>…</v>
      </c>
      <c r="T852" t="str">
        <f>IFERROR(CHAR(HEX2DEC(Table1[[#This Row],[D8]])),"…")</f>
        <v>…</v>
      </c>
    </row>
    <row r="853" spans="1:20" x14ac:dyDescent="0.25">
      <c r="A853">
        <v>32.213999999999999</v>
      </c>
      <c r="B853">
        <v>401</v>
      </c>
      <c r="C853">
        <v>8</v>
      </c>
      <c r="D853" t="s">
        <v>28</v>
      </c>
      <c r="E853" t="s">
        <v>23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 t="str">
        <f>IFERROR(CHAR(HEX2DEC(Table2[[#This Row],[D1]])),"…")</f>
        <v>š</v>
      </c>
      <c r="N853" t="str">
        <f>IFERROR(CHAR(HEX2DEC(Table1[[#This Row],[D2]])),"…")</f>
        <v>…</v>
      </c>
      <c r="O853" t="str">
        <f>IFERROR(CHAR(HEX2DEC(Table1[[#This Row],[D3]])),"…")</f>
        <v>…</v>
      </c>
      <c r="P853" t="str">
        <f>IFERROR(CHAR(HEX2DEC(Table1[[#This Row],[D4]])),"…")</f>
        <v>…</v>
      </c>
      <c r="Q853" t="str">
        <f>IFERROR(CHAR(HEX2DEC(Table1[[#This Row],[D5]])),"…")</f>
        <v>…</v>
      </c>
      <c r="R853" t="str">
        <f>IFERROR(CHAR(HEX2DEC(Table1[[#This Row],[D6]])),"…")</f>
        <v>…</v>
      </c>
      <c r="S853" t="str">
        <f>IFERROR(CHAR(HEX2DEC(Table1[[#This Row],[D7]])),"…")</f>
        <v>…</v>
      </c>
      <c r="T853" t="str">
        <f>IFERROR(CHAR(HEX2DEC(Table1[[#This Row],[D8]])),"…")</f>
        <v>…</v>
      </c>
    </row>
    <row r="854" spans="1:20" x14ac:dyDescent="0.25">
      <c r="A854">
        <v>32.267000000000003</v>
      </c>
      <c r="B854">
        <v>400</v>
      </c>
      <c r="C854">
        <v>8</v>
      </c>
      <c r="D854">
        <v>0</v>
      </c>
      <c r="E854">
        <v>0</v>
      </c>
      <c r="F854">
        <v>8</v>
      </c>
      <c r="G854">
        <v>0</v>
      </c>
      <c r="H854">
        <v>39</v>
      </c>
      <c r="I854">
        <v>0</v>
      </c>
      <c r="J854">
        <v>0</v>
      </c>
      <c r="K854">
        <v>0</v>
      </c>
      <c r="M854" t="str">
        <f>IFERROR(CHAR(HEX2DEC(Table2[[#This Row],[D1]])),"…")</f>
        <v>…</v>
      </c>
      <c r="N854" t="str">
        <f>IFERROR(CHAR(HEX2DEC(Table1[[#This Row],[D2]])),"…")</f>
        <v>…</v>
      </c>
      <c r="O854" t="str">
        <f>IFERROR(CHAR(HEX2DEC(Table1[[#This Row],[D3]])),"…")</f>
        <v>…</v>
      </c>
      <c r="P854" t="str">
        <f>IFERROR(CHAR(HEX2DEC(Table1[[#This Row],[D4]])),"…")</f>
        <v>…</v>
      </c>
      <c r="Q854" t="str">
        <f>IFERROR(CHAR(HEX2DEC(Table1[[#This Row],[D5]])),"…")</f>
        <v>…</v>
      </c>
      <c r="R854" t="str">
        <f>IFERROR(CHAR(HEX2DEC(Table1[[#This Row],[D6]])),"…")</f>
        <v>…</v>
      </c>
      <c r="S854" t="str">
        <f>IFERROR(CHAR(HEX2DEC(Table1[[#This Row],[D7]])),"…")</f>
        <v>…</v>
      </c>
      <c r="T854" t="str">
        <f>IFERROR(CHAR(HEX2DEC(Table1[[#This Row],[D8]])),"…")</f>
        <v>…</v>
      </c>
    </row>
    <row r="855" spans="1:20" x14ac:dyDescent="0.25">
      <c r="A855">
        <v>32.320999999999998</v>
      </c>
      <c r="B855">
        <v>401</v>
      </c>
      <c r="C855">
        <v>8</v>
      </c>
      <c r="D855" t="s">
        <v>28</v>
      </c>
      <c r="E855" t="s">
        <v>23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M855" t="str">
        <f>IFERROR(CHAR(HEX2DEC(Table2[[#This Row],[D1]])),"…")</f>
        <v>š</v>
      </c>
      <c r="N855" t="str">
        <f>IFERROR(CHAR(HEX2DEC(Table1[[#This Row],[D2]])),"…")</f>
        <v>…</v>
      </c>
      <c r="O855" t="str">
        <f>IFERROR(CHAR(HEX2DEC(Table1[[#This Row],[D3]])),"…")</f>
        <v>…</v>
      </c>
      <c r="P855" t="str">
        <f>IFERROR(CHAR(HEX2DEC(Table1[[#This Row],[D4]])),"…")</f>
        <v>…</v>
      </c>
      <c r="Q855" t="str">
        <f>IFERROR(CHAR(HEX2DEC(Table1[[#This Row],[D5]])),"…")</f>
        <v>…</v>
      </c>
      <c r="R855" t="str">
        <f>IFERROR(CHAR(HEX2DEC(Table1[[#This Row],[D6]])),"…")</f>
        <v>…</v>
      </c>
      <c r="S855" t="str">
        <f>IFERROR(CHAR(HEX2DEC(Table1[[#This Row],[D7]])),"…")</f>
        <v>…</v>
      </c>
      <c r="T855" t="str">
        <f>IFERROR(CHAR(HEX2DEC(Table1[[#This Row],[D8]])),"…")</f>
        <v>…</v>
      </c>
    </row>
    <row r="856" spans="1:20" x14ac:dyDescent="0.25">
      <c r="A856">
        <v>32.374000000000002</v>
      </c>
      <c r="B856">
        <v>400</v>
      </c>
      <c r="C856">
        <v>8</v>
      </c>
      <c r="D856">
        <v>0</v>
      </c>
      <c r="E856">
        <v>0</v>
      </c>
      <c r="F856">
        <v>8</v>
      </c>
      <c r="G856">
        <v>0</v>
      </c>
      <c r="H856">
        <v>39</v>
      </c>
      <c r="I856">
        <v>0</v>
      </c>
      <c r="J856">
        <v>0</v>
      </c>
      <c r="K856">
        <v>0</v>
      </c>
      <c r="M856" t="str">
        <f>IFERROR(CHAR(HEX2DEC(Table2[[#This Row],[D1]])),"…")</f>
        <v>…</v>
      </c>
      <c r="N856" t="str">
        <f>IFERROR(CHAR(HEX2DEC(Table1[[#This Row],[D2]])),"…")</f>
        <v>…</v>
      </c>
      <c r="O856" t="str">
        <f>IFERROR(CHAR(HEX2DEC(Table1[[#This Row],[D3]])),"…")</f>
        <v>…</v>
      </c>
      <c r="P856" t="str">
        <f>IFERROR(CHAR(HEX2DEC(Table1[[#This Row],[D4]])),"…")</f>
        <v>…</v>
      </c>
      <c r="Q856" t="str">
        <f>IFERROR(CHAR(HEX2DEC(Table1[[#This Row],[D5]])),"…")</f>
        <v>…</v>
      </c>
      <c r="R856" t="str">
        <f>IFERROR(CHAR(HEX2DEC(Table1[[#This Row],[D6]])),"…")</f>
        <v>…</v>
      </c>
      <c r="S856" t="str">
        <f>IFERROR(CHAR(HEX2DEC(Table1[[#This Row],[D7]])),"…")</f>
        <v>…</v>
      </c>
      <c r="T856" t="str">
        <f>IFERROR(CHAR(HEX2DEC(Table1[[#This Row],[D8]])),"…")</f>
        <v>…</v>
      </c>
    </row>
    <row r="857" spans="1:20" x14ac:dyDescent="0.25">
      <c r="A857">
        <v>32.427</v>
      </c>
      <c r="B857">
        <v>401</v>
      </c>
      <c r="C857">
        <v>8</v>
      </c>
      <c r="D857" t="s">
        <v>28</v>
      </c>
      <c r="E857" t="s">
        <v>23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M857" t="str">
        <f>IFERROR(CHAR(HEX2DEC(Table2[[#This Row],[D1]])),"…")</f>
        <v>š</v>
      </c>
      <c r="N857" t="str">
        <f>IFERROR(CHAR(HEX2DEC(Table1[[#This Row],[D2]])),"…")</f>
        <v>…</v>
      </c>
      <c r="O857" t="str">
        <f>IFERROR(CHAR(HEX2DEC(Table1[[#This Row],[D3]])),"…")</f>
        <v>…</v>
      </c>
      <c r="P857" t="str">
        <f>IFERROR(CHAR(HEX2DEC(Table1[[#This Row],[D4]])),"…")</f>
        <v>…</v>
      </c>
      <c r="Q857" t="str">
        <f>IFERROR(CHAR(HEX2DEC(Table1[[#This Row],[D5]])),"…")</f>
        <v>…</v>
      </c>
      <c r="R857" t="str">
        <f>IFERROR(CHAR(HEX2DEC(Table1[[#This Row],[D6]])),"…")</f>
        <v>…</v>
      </c>
      <c r="S857" t="str">
        <f>IFERROR(CHAR(HEX2DEC(Table1[[#This Row],[D7]])),"…")</f>
        <v>…</v>
      </c>
      <c r="T857" t="str">
        <f>IFERROR(CHAR(HEX2DEC(Table1[[#This Row],[D8]])),"…")</f>
        <v>…</v>
      </c>
    </row>
    <row r="858" spans="1:20" x14ac:dyDescent="0.25">
      <c r="A858">
        <v>32.479999999999997</v>
      </c>
      <c r="B858">
        <v>400</v>
      </c>
      <c r="C858">
        <v>8</v>
      </c>
      <c r="D858">
        <v>0</v>
      </c>
      <c r="E858">
        <v>0</v>
      </c>
      <c r="F858">
        <v>8</v>
      </c>
      <c r="G858">
        <v>0</v>
      </c>
      <c r="H858">
        <v>39</v>
      </c>
      <c r="I858">
        <v>0</v>
      </c>
      <c r="J858">
        <v>0</v>
      </c>
      <c r="K858">
        <v>0</v>
      </c>
      <c r="M858" t="str">
        <f>IFERROR(CHAR(HEX2DEC(Table2[[#This Row],[D1]])),"…")</f>
        <v>…</v>
      </c>
      <c r="N858" t="str">
        <f>IFERROR(CHAR(HEX2DEC(Table1[[#This Row],[D2]])),"…")</f>
        <v>…</v>
      </c>
      <c r="O858" t="str">
        <f>IFERROR(CHAR(HEX2DEC(Table1[[#This Row],[D3]])),"…")</f>
        <v>…</v>
      </c>
      <c r="P858" t="str">
        <f>IFERROR(CHAR(HEX2DEC(Table1[[#This Row],[D4]])),"…")</f>
        <v>…</v>
      </c>
      <c r="Q858" t="str">
        <f>IFERROR(CHAR(HEX2DEC(Table1[[#This Row],[D5]])),"…")</f>
        <v>…</v>
      </c>
      <c r="R858" t="str">
        <f>IFERROR(CHAR(HEX2DEC(Table1[[#This Row],[D6]])),"…")</f>
        <v>…</v>
      </c>
      <c r="S858" t="str">
        <f>IFERROR(CHAR(HEX2DEC(Table1[[#This Row],[D7]])),"…")</f>
        <v>…</v>
      </c>
      <c r="T858" t="str">
        <f>IFERROR(CHAR(HEX2DEC(Table1[[#This Row],[D8]])),"…")</f>
        <v>…</v>
      </c>
    </row>
    <row r="859" spans="1:20" x14ac:dyDescent="0.25">
      <c r="A859">
        <v>32.531999999999996</v>
      </c>
      <c r="B859">
        <v>401</v>
      </c>
      <c r="C859">
        <v>8</v>
      </c>
      <c r="D859" t="s">
        <v>28</v>
      </c>
      <c r="E859" t="s">
        <v>23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M859" t="str">
        <f>IFERROR(CHAR(HEX2DEC(Table2[[#This Row],[D1]])),"…")</f>
        <v>š</v>
      </c>
      <c r="N859" t="str">
        <f>IFERROR(CHAR(HEX2DEC(Table1[[#This Row],[D2]])),"…")</f>
        <v>…</v>
      </c>
      <c r="O859" t="str">
        <f>IFERROR(CHAR(HEX2DEC(Table1[[#This Row],[D3]])),"…")</f>
        <v>…</v>
      </c>
      <c r="P859" t="str">
        <f>IFERROR(CHAR(HEX2DEC(Table1[[#This Row],[D4]])),"…")</f>
        <v>…</v>
      </c>
      <c r="Q859" t="str">
        <f>IFERROR(CHAR(HEX2DEC(Table1[[#This Row],[D5]])),"…")</f>
        <v>…</v>
      </c>
      <c r="R859" t="str">
        <f>IFERROR(CHAR(HEX2DEC(Table1[[#This Row],[D6]])),"…")</f>
        <v>…</v>
      </c>
      <c r="S859" t="str">
        <f>IFERROR(CHAR(HEX2DEC(Table1[[#This Row],[D7]])),"…")</f>
        <v>…</v>
      </c>
      <c r="T859" t="str">
        <f>IFERROR(CHAR(HEX2DEC(Table1[[#This Row],[D8]])),"…")</f>
        <v>…</v>
      </c>
    </row>
    <row r="860" spans="1:20" x14ac:dyDescent="0.25">
      <c r="A860">
        <v>32.585999999999999</v>
      </c>
      <c r="B860">
        <v>400</v>
      </c>
      <c r="C860">
        <v>8</v>
      </c>
      <c r="D860">
        <v>0</v>
      </c>
      <c r="E860">
        <v>0</v>
      </c>
      <c r="F860">
        <v>8</v>
      </c>
      <c r="G860">
        <v>0</v>
      </c>
      <c r="H860">
        <v>39</v>
      </c>
      <c r="I860">
        <v>0</v>
      </c>
      <c r="J860">
        <v>0</v>
      </c>
      <c r="K860">
        <v>0</v>
      </c>
      <c r="M860" t="str">
        <f>IFERROR(CHAR(HEX2DEC(Table2[[#This Row],[D1]])),"…")</f>
        <v>…</v>
      </c>
      <c r="N860" t="str">
        <f>IFERROR(CHAR(HEX2DEC(Table1[[#This Row],[D2]])),"…")</f>
        <v>…</v>
      </c>
      <c r="O860" t="str">
        <f>IFERROR(CHAR(HEX2DEC(Table1[[#This Row],[D3]])),"…")</f>
        <v>…</v>
      </c>
      <c r="P860" t="str">
        <f>IFERROR(CHAR(HEX2DEC(Table1[[#This Row],[D4]])),"…")</f>
        <v>…</v>
      </c>
      <c r="Q860" t="str">
        <f>IFERROR(CHAR(HEX2DEC(Table1[[#This Row],[D5]])),"…")</f>
        <v>…</v>
      </c>
      <c r="R860" t="str">
        <f>IFERROR(CHAR(HEX2DEC(Table1[[#This Row],[D6]])),"…")</f>
        <v>…</v>
      </c>
      <c r="S860" t="str">
        <f>IFERROR(CHAR(HEX2DEC(Table1[[#This Row],[D7]])),"…")</f>
        <v>…</v>
      </c>
      <c r="T860" t="str">
        <f>IFERROR(CHAR(HEX2DEC(Table1[[#This Row],[D8]])),"…")</f>
        <v>…</v>
      </c>
    </row>
    <row r="861" spans="1:20" x14ac:dyDescent="0.25">
      <c r="A861">
        <v>32.64</v>
      </c>
      <c r="B861">
        <v>401</v>
      </c>
      <c r="C861">
        <v>8</v>
      </c>
      <c r="D861" t="s">
        <v>28</v>
      </c>
      <c r="E861" t="s">
        <v>23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M861" t="str">
        <f>IFERROR(CHAR(HEX2DEC(Table2[[#This Row],[D1]])),"…")</f>
        <v>š</v>
      </c>
      <c r="N861" t="str">
        <f>IFERROR(CHAR(HEX2DEC(Table1[[#This Row],[D2]])),"…")</f>
        <v>…</v>
      </c>
      <c r="O861" t="str">
        <f>IFERROR(CHAR(HEX2DEC(Table1[[#This Row],[D3]])),"…")</f>
        <v>…</v>
      </c>
      <c r="P861" t="str">
        <f>IFERROR(CHAR(HEX2DEC(Table1[[#This Row],[D4]])),"…")</f>
        <v>…</v>
      </c>
      <c r="Q861" t="str">
        <f>IFERROR(CHAR(HEX2DEC(Table1[[#This Row],[D5]])),"…")</f>
        <v>…</v>
      </c>
      <c r="R861" t="str">
        <f>IFERROR(CHAR(HEX2DEC(Table1[[#This Row],[D6]])),"…")</f>
        <v>…</v>
      </c>
      <c r="S861" t="str">
        <f>IFERROR(CHAR(HEX2DEC(Table1[[#This Row],[D7]])),"…")</f>
        <v>…</v>
      </c>
      <c r="T861" t="str">
        <f>IFERROR(CHAR(HEX2DEC(Table1[[#This Row],[D8]])),"…")</f>
        <v>…</v>
      </c>
    </row>
    <row r="862" spans="1:20" x14ac:dyDescent="0.25">
      <c r="A862">
        <v>32.692999999999998</v>
      </c>
      <c r="B862">
        <v>400</v>
      </c>
      <c r="C862">
        <v>8</v>
      </c>
      <c r="D862">
        <v>0</v>
      </c>
      <c r="E862">
        <v>0</v>
      </c>
      <c r="F862">
        <v>8</v>
      </c>
      <c r="G862">
        <v>0</v>
      </c>
      <c r="H862">
        <v>39</v>
      </c>
      <c r="I862">
        <v>0</v>
      </c>
      <c r="J862">
        <v>0</v>
      </c>
      <c r="K862">
        <v>0</v>
      </c>
      <c r="M862" t="str">
        <f>IFERROR(CHAR(HEX2DEC(Table2[[#This Row],[D1]])),"…")</f>
        <v>…</v>
      </c>
      <c r="N862" t="str">
        <f>IFERROR(CHAR(HEX2DEC(Table1[[#This Row],[D2]])),"…")</f>
        <v>…</v>
      </c>
      <c r="O862" t="str">
        <f>IFERROR(CHAR(HEX2DEC(Table1[[#This Row],[D3]])),"…")</f>
        <v>…</v>
      </c>
      <c r="P862" t="str">
        <f>IFERROR(CHAR(HEX2DEC(Table1[[#This Row],[D4]])),"…")</f>
        <v>…</v>
      </c>
      <c r="Q862" t="str">
        <f>IFERROR(CHAR(HEX2DEC(Table1[[#This Row],[D5]])),"…")</f>
        <v>…</v>
      </c>
      <c r="R862" t="str">
        <f>IFERROR(CHAR(HEX2DEC(Table1[[#This Row],[D6]])),"…")</f>
        <v>…</v>
      </c>
      <c r="S862" t="str">
        <f>IFERROR(CHAR(HEX2DEC(Table1[[#This Row],[D7]])),"…")</f>
        <v>…</v>
      </c>
      <c r="T862" t="str">
        <f>IFERROR(CHAR(HEX2DEC(Table1[[#This Row],[D8]])),"…")</f>
        <v>…</v>
      </c>
    </row>
    <row r="863" spans="1:20" x14ac:dyDescent="0.25">
      <c r="A863">
        <v>32.747</v>
      </c>
      <c r="B863">
        <v>401</v>
      </c>
      <c r="C863">
        <v>8</v>
      </c>
      <c r="D863" t="s">
        <v>28</v>
      </c>
      <c r="E863" t="s">
        <v>23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M863" t="str">
        <f>IFERROR(CHAR(HEX2DEC(Table2[[#This Row],[D1]])),"…")</f>
        <v>š</v>
      </c>
      <c r="N863" t="str">
        <f>IFERROR(CHAR(HEX2DEC(Table1[[#This Row],[D2]])),"…")</f>
        <v>…</v>
      </c>
      <c r="O863" t="str">
        <f>IFERROR(CHAR(HEX2DEC(Table1[[#This Row],[D3]])),"…")</f>
        <v>…</v>
      </c>
      <c r="P863" t="str">
        <f>IFERROR(CHAR(HEX2DEC(Table1[[#This Row],[D4]])),"…")</f>
        <v>…</v>
      </c>
      <c r="Q863" t="str">
        <f>IFERROR(CHAR(HEX2DEC(Table1[[#This Row],[D5]])),"…")</f>
        <v>…</v>
      </c>
      <c r="R863" t="str">
        <f>IFERROR(CHAR(HEX2DEC(Table1[[#This Row],[D6]])),"…")</f>
        <v>…</v>
      </c>
      <c r="S863" t="str">
        <f>IFERROR(CHAR(HEX2DEC(Table1[[#This Row],[D7]])),"…")</f>
        <v>…</v>
      </c>
      <c r="T863" t="str">
        <f>IFERROR(CHAR(HEX2DEC(Table1[[#This Row],[D8]])),"…")</f>
        <v>…</v>
      </c>
    </row>
    <row r="864" spans="1:20" x14ac:dyDescent="0.25">
      <c r="A864">
        <v>32.749000000000002</v>
      </c>
      <c r="B864">
        <v>402</v>
      </c>
      <c r="C864">
        <v>8</v>
      </c>
      <c r="D864">
        <v>64</v>
      </c>
      <c r="E864">
        <v>0</v>
      </c>
      <c r="F864">
        <v>0</v>
      </c>
      <c r="G864">
        <v>0</v>
      </c>
      <c r="H864">
        <v>13</v>
      </c>
      <c r="I864">
        <v>61</v>
      </c>
      <c r="J864">
        <v>10</v>
      </c>
      <c r="K864">
        <v>0</v>
      </c>
      <c r="M864" t="str">
        <f>IFERROR(CHAR(HEX2DEC(Table2[[#This Row],[D1]])),"…")</f>
        <v>d</v>
      </c>
      <c r="N864" t="str">
        <f>IFERROR(CHAR(HEX2DEC(Table1[[#This Row],[D2]])),"…")</f>
        <v>…</v>
      </c>
      <c r="O864" t="str">
        <f>IFERROR(CHAR(HEX2DEC(Table1[[#This Row],[D3]])),"…")</f>
        <v>…</v>
      </c>
      <c r="P864" t="str">
        <f>IFERROR(CHAR(HEX2DEC(Table1[[#This Row],[D4]])),"…")</f>
        <v>…</v>
      </c>
      <c r="Q864" t="str">
        <f>IFERROR(CHAR(HEX2DEC(Table1[[#This Row],[D5]])),"…")</f>
        <v>…</v>
      </c>
      <c r="R864" t="str">
        <f>IFERROR(CHAR(HEX2DEC(Table1[[#This Row],[D6]])),"…")</f>
        <v>…</v>
      </c>
      <c r="S864" t="str">
        <f>IFERROR(CHAR(HEX2DEC(Table1[[#This Row],[D7]])),"…")</f>
        <v>…</v>
      </c>
      <c r="T864" t="str">
        <f>IFERROR(CHAR(HEX2DEC(Table1[[#This Row],[D8]])),"…")</f>
        <v>…</v>
      </c>
    </row>
    <row r="865" spans="1:20" x14ac:dyDescent="0.25">
      <c r="A865">
        <v>32.752000000000002</v>
      </c>
      <c r="B865">
        <v>403</v>
      </c>
      <c r="C865">
        <v>8</v>
      </c>
      <c r="D865">
        <v>64</v>
      </c>
      <c r="E865">
        <v>0</v>
      </c>
      <c r="F865">
        <v>0</v>
      </c>
      <c r="G865">
        <v>0</v>
      </c>
      <c r="H865">
        <v>13</v>
      </c>
      <c r="I865">
        <v>61</v>
      </c>
      <c r="J865">
        <v>10</v>
      </c>
      <c r="K865">
        <v>0</v>
      </c>
      <c r="M865" t="str">
        <f>IFERROR(CHAR(HEX2DEC(Table2[[#This Row],[D1]])),"…")</f>
        <v>d</v>
      </c>
      <c r="N865" t="str">
        <f>IFERROR(CHAR(HEX2DEC(Table1[[#This Row],[D2]])),"…")</f>
        <v>…</v>
      </c>
      <c r="O865" t="str">
        <f>IFERROR(CHAR(HEX2DEC(Table1[[#This Row],[D3]])),"…")</f>
        <v>…</v>
      </c>
      <c r="P865" t="str">
        <f>IFERROR(CHAR(HEX2DEC(Table1[[#This Row],[D4]])),"…")</f>
        <v>…</v>
      </c>
      <c r="Q865" t="str">
        <f>IFERROR(CHAR(HEX2DEC(Table1[[#This Row],[D5]])),"…")</f>
        <v>…</v>
      </c>
      <c r="R865" t="str">
        <f>IFERROR(CHAR(HEX2DEC(Table1[[#This Row],[D6]])),"…")</f>
        <v>…</v>
      </c>
      <c r="S865" t="str">
        <f>IFERROR(CHAR(HEX2DEC(Table1[[#This Row],[D7]])),"…")</f>
        <v>…</v>
      </c>
      <c r="T865" t="str">
        <f>IFERROR(CHAR(HEX2DEC(Table1[[#This Row],[D8]])),"…")</f>
        <v>…</v>
      </c>
    </row>
    <row r="866" spans="1:20" x14ac:dyDescent="0.25">
      <c r="A866">
        <v>32.753999999999998</v>
      </c>
      <c r="B866">
        <v>404</v>
      </c>
      <c r="C866">
        <v>8</v>
      </c>
      <c r="D866">
        <v>0</v>
      </c>
      <c r="E866">
        <v>5</v>
      </c>
      <c r="F866" t="s">
        <v>29</v>
      </c>
      <c r="G866">
        <v>0</v>
      </c>
      <c r="H866" t="s">
        <v>2</v>
      </c>
      <c r="I866" t="s">
        <v>2</v>
      </c>
      <c r="J866" t="s">
        <v>2</v>
      </c>
      <c r="K866" t="s">
        <v>2</v>
      </c>
      <c r="M866" t="str">
        <f>IFERROR(CHAR(HEX2DEC(Table2[[#This Row],[D1]])),"…")</f>
        <v>…</v>
      </c>
      <c r="N866" t="str">
        <f>IFERROR(CHAR(HEX2DEC(Table1[[#This Row],[D2]])),"…")</f>
        <v>…</v>
      </c>
      <c r="O866" t="str">
        <f>IFERROR(CHAR(HEX2DEC(Table1[[#This Row],[D3]])),"…")</f>
        <v>…</v>
      </c>
      <c r="P866" t="str">
        <f>IFERROR(CHAR(HEX2DEC(Table1[[#This Row],[D4]])),"…")</f>
        <v>…</v>
      </c>
      <c r="Q866" t="str">
        <f>IFERROR(CHAR(HEX2DEC(Table1[[#This Row],[D5]])),"…")</f>
        <v>…</v>
      </c>
      <c r="R866" t="str">
        <f>IFERROR(CHAR(HEX2DEC(Table1[[#This Row],[D6]])),"…")</f>
        <v>…</v>
      </c>
      <c r="S866" t="str">
        <f>IFERROR(CHAR(HEX2DEC(Table1[[#This Row],[D7]])),"…")</f>
        <v>…</v>
      </c>
      <c r="T866" t="str">
        <f>IFERROR(CHAR(HEX2DEC(Table1[[#This Row],[D8]])),"…")</f>
        <v>…</v>
      </c>
    </row>
    <row r="867" spans="1:20" x14ac:dyDescent="0.25">
      <c r="A867">
        <v>32.798000000000002</v>
      </c>
      <c r="B867">
        <v>400</v>
      </c>
      <c r="C867">
        <v>8</v>
      </c>
      <c r="D867">
        <v>0</v>
      </c>
      <c r="E867">
        <v>0</v>
      </c>
      <c r="F867">
        <v>8</v>
      </c>
      <c r="G867">
        <v>0</v>
      </c>
      <c r="H867">
        <v>39</v>
      </c>
      <c r="I867">
        <v>0</v>
      </c>
      <c r="J867">
        <v>0</v>
      </c>
      <c r="K867">
        <v>0</v>
      </c>
      <c r="M867" t="str">
        <f>IFERROR(CHAR(HEX2DEC(Table2[[#This Row],[D1]])),"…")</f>
        <v>…</v>
      </c>
      <c r="N867" t="str">
        <f>IFERROR(CHAR(HEX2DEC(Table1[[#This Row],[D2]])),"…")</f>
        <v>…</v>
      </c>
      <c r="O867" t="str">
        <f>IFERROR(CHAR(HEX2DEC(Table1[[#This Row],[D3]])),"…")</f>
        <v>…</v>
      </c>
      <c r="P867" t="str">
        <f>IFERROR(CHAR(HEX2DEC(Table1[[#This Row],[D4]])),"…")</f>
        <v>…</v>
      </c>
      <c r="Q867" t="str">
        <f>IFERROR(CHAR(HEX2DEC(Table1[[#This Row],[D5]])),"…")</f>
        <v>…</v>
      </c>
      <c r="R867" t="str">
        <f>IFERROR(CHAR(HEX2DEC(Table1[[#This Row],[D6]])),"…")</f>
        <v>…</v>
      </c>
      <c r="S867" t="str">
        <f>IFERROR(CHAR(HEX2DEC(Table1[[#This Row],[D7]])),"…")</f>
        <v>…</v>
      </c>
      <c r="T867" t="str">
        <f>IFERROR(CHAR(HEX2DEC(Table1[[#This Row],[D8]])),"…")</f>
        <v>…</v>
      </c>
    </row>
    <row r="868" spans="1:20" x14ac:dyDescent="0.25">
      <c r="A868">
        <v>32.850999999999999</v>
      </c>
      <c r="B868">
        <v>401</v>
      </c>
      <c r="C868">
        <v>8</v>
      </c>
      <c r="D868" t="s">
        <v>28</v>
      </c>
      <c r="E868" t="s">
        <v>23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M868" t="str">
        <f>IFERROR(CHAR(HEX2DEC(Table2[[#This Row],[D1]])),"…")</f>
        <v>š</v>
      </c>
      <c r="N868" t="str">
        <f>IFERROR(CHAR(HEX2DEC(Table1[[#This Row],[D2]])),"…")</f>
        <v>…</v>
      </c>
      <c r="O868" t="str">
        <f>IFERROR(CHAR(HEX2DEC(Table1[[#This Row],[D3]])),"…")</f>
        <v>…</v>
      </c>
      <c r="P868" t="str">
        <f>IFERROR(CHAR(HEX2DEC(Table1[[#This Row],[D4]])),"…")</f>
        <v>…</v>
      </c>
      <c r="Q868" t="str">
        <f>IFERROR(CHAR(HEX2DEC(Table1[[#This Row],[D5]])),"…")</f>
        <v>…</v>
      </c>
      <c r="R868" t="str">
        <f>IFERROR(CHAR(HEX2DEC(Table1[[#This Row],[D6]])),"…")</f>
        <v>…</v>
      </c>
      <c r="S868" t="str">
        <f>IFERROR(CHAR(HEX2DEC(Table1[[#This Row],[D7]])),"…")</f>
        <v>…</v>
      </c>
      <c r="T868" t="str">
        <f>IFERROR(CHAR(HEX2DEC(Table1[[#This Row],[D8]])),"…")</f>
        <v>…</v>
      </c>
    </row>
    <row r="869" spans="1:20" x14ac:dyDescent="0.25">
      <c r="A869">
        <v>32.905999999999999</v>
      </c>
      <c r="B869">
        <v>400</v>
      </c>
      <c r="C869">
        <v>8</v>
      </c>
      <c r="D869">
        <v>0</v>
      </c>
      <c r="E869">
        <v>0</v>
      </c>
      <c r="F869">
        <v>8</v>
      </c>
      <c r="G869">
        <v>0</v>
      </c>
      <c r="H869">
        <v>39</v>
      </c>
      <c r="I869">
        <v>0</v>
      </c>
      <c r="J869">
        <v>0</v>
      </c>
      <c r="K869">
        <v>0</v>
      </c>
      <c r="M869" t="str">
        <f>IFERROR(CHAR(HEX2DEC(Table2[[#This Row],[D1]])),"…")</f>
        <v>…</v>
      </c>
      <c r="N869" t="str">
        <f>IFERROR(CHAR(HEX2DEC(Table1[[#This Row],[D2]])),"…")</f>
        <v>…</v>
      </c>
      <c r="O869" t="str">
        <f>IFERROR(CHAR(HEX2DEC(Table1[[#This Row],[D3]])),"…")</f>
        <v>…</v>
      </c>
      <c r="P869" t="str">
        <f>IFERROR(CHAR(HEX2DEC(Table1[[#This Row],[D4]])),"…")</f>
        <v>…</v>
      </c>
      <c r="Q869" t="str">
        <f>IFERROR(CHAR(HEX2DEC(Table1[[#This Row],[D5]])),"…")</f>
        <v>…</v>
      </c>
      <c r="R869" t="str">
        <f>IFERROR(CHAR(HEX2DEC(Table1[[#This Row],[D6]])),"…")</f>
        <v>…</v>
      </c>
      <c r="S869" t="str">
        <f>IFERROR(CHAR(HEX2DEC(Table1[[#This Row],[D7]])),"…")</f>
        <v>…</v>
      </c>
      <c r="T869" t="str">
        <f>IFERROR(CHAR(HEX2DEC(Table1[[#This Row],[D8]])),"…")</f>
        <v>…</v>
      </c>
    </row>
    <row r="870" spans="1:20" x14ac:dyDescent="0.25">
      <c r="A870">
        <v>32.957999999999998</v>
      </c>
      <c r="B870">
        <v>401</v>
      </c>
      <c r="C870">
        <v>8</v>
      </c>
      <c r="D870" t="s">
        <v>28</v>
      </c>
      <c r="E870" t="s">
        <v>23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M870" t="str">
        <f>IFERROR(CHAR(HEX2DEC(Table2[[#This Row],[D1]])),"…")</f>
        <v>š</v>
      </c>
      <c r="N870" t="str">
        <f>IFERROR(CHAR(HEX2DEC(Table1[[#This Row],[D2]])),"…")</f>
        <v>…</v>
      </c>
      <c r="O870" t="str">
        <f>IFERROR(CHAR(HEX2DEC(Table1[[#This Row],[D3]])),"…")</f>
        <v>…</v>
      </c>
      <c r="P870" t="str">
        <f>IFERROR(CHAR(HEX2DEC(Table1[[#This Row],[D4]])),"…")</f>
        <v>…</v>
      </c>
      <c r="Q870" t="str">
        <f>IFERROR(CHAR(HEX2DEC(Table1[[#This Row],[D5]])),"…")</f>
        <v>…</v>
      </c>
      <c r="R870" t="str">
        <f>IFERROR(CHAR(HEX2DEC(Table1[[#This Row],[D6]])),"…")</f>
        <v>…</v>
      </c>
      <c r="S870" t="str">
        <f>IFERROR(CHAR(HEX2DEC(Table1[[#This Row],[D7]])),"…")</f>
        <v>…</v>
      </c>
      <c r="T870" t="str">
        <f>IFERROR(CHAR(HEX2DEC(Table1[[#This Row],[D8]])),"…")</f>
        <v>…</v>
      </c>
    </row>
    <row r="871" spans="1:20" x14ac:dyDescent="0.25">
      <c r="A871">
        <v>33.012999999999998</v>
      </c>
      <c r="B871">
        <v>400</v>
      </c>
      <c r="C871">
        <v>8</v>
      </c>
      <c r="D871">
        <v>0</v>
      </c>
      <c r="E871">
        <v>0</v>
      </c>
      <c r="F871">
        <v>8</v>
      </c>
      <c r="G871">
        <v>0</v>
      </c>
      <c r="H871">
        <v>39</v>
      </c>
      <c r="I871">
        <v>0</v>
      </c>
      <c r="J871">
        <v>0</v>
      </c>
      <c r="K871">
        <v>0</v>
      </c>
      <c r="M871" t="str">
        <f>IFERROR(CHAR(HEX2DEC(Table2[[#This Row],[D1]])),"…")</f>
        <v>…</v>
      </c>
      <c r="N871" t="str">
        <f>IFERROR(CHAR(HEX2DEC(Table1[[#This Row],[D2]])),"…")</f>
        <v>…</v>
      </c>
      <c r="O871" t="str">
        <f>IFERROR(CHAR(HEX2DEC(Table1[[#This Row],[D3]])),"…")</f>
        <v>…</v>
      </c>
      <c r="P871" t="str">
        <f>IFERROR(CHAR(HEX2DEC(Table1[[#This Row],[D4]])),"…")</f>
        <v>…</v>
      </c>
      <c r="Q871" t="str">
        <f>IFERROR(CHAR(HEX2DEC(Table1[[#This Row],[D5]])),"…")</f>
        <v>…</v>
      </c>
      <c r="R871" t="str">
        <f>IFERROR(CHAR(HEX2DEC(Table1[[#This Row],[D6]])),"…")</f>
        <v>…</v>
      </c>
      <c r="S871" t="str">
        <f>IFERROR(CHAR(HEX2DEC(Table1[[#This Row],[D7]])),"…")</f>
        <v>…</v>
      </c>
      <c r="T871" t="str">
        <f>IFERROR(CHAR(HEX2DEC(Table1[[#This Row],[D8]])),"…")</f>
        <v>…</v>
      </c>
    </row>
    <row r="872" spans="1:20" x14ac:dyDescent="0.25">
      <c r="A872">
        <v>33.064</v>
      </c>
      <c r="B872">
        <v>401</v>
      </c>
      <c r="C872">
        <v>8</v>
      </c>
      <c r="D872" t="s">
        <v>28</v>
      </c>
      <c r="E872" t="s">
        <v>23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M872" t="str">
        <f>IFERROR(CHAR(HEX2DEC(Table2[[#This Row],[D1]])),"…")</f>
        <v>š</v>
      </c>
      <c r="N872" t="str">
        <f>IFERROR(CHAR(HEX2DEC(Table1[[#This Row],[D2]])),"…")</f>
        <v>…</v>
      </c>
      <c r="O872" t="str">
        <f>IFERROR(CHAR(HEX2DEC(Table1[[#This Row],[D3]])),"…")</f>
        <v>…</v>
      </c>
      <c r="P872" t="str">
        <f>IFERROR(CHAR(HEX2DEC(Table1[[#This Row],[D4]])),"…")</f>
        <v>…</v>
      </c>
      <c r="Q872" t="str">
        <f>IFERROR(CHAR(HEX2DEC(Table1[[#This Row],[D5]])),"…")</f>
        <v>…</v>
      </c>
      <c r="R872" t="str">
        <f>IFERROR(CHAR(HEX2DEC(Table1[[#This Row],[D6]])),"…")</f>
        <v>…</v>
      </c>
      <c r="S872" t="str">
        <f>IFERROR(CHAR(HEX2DEC(Table1[[#This Row],[D7]])),"…")</f>
        <v>…</v>
      </c>
      <c r="T872" t="str">
        <f>IFERROR(CHAR(HEX2DEC(Table1[[#This Row],[D8]])),"…")</f>
        <v>…</v>
      </c>
    </row>
    <row r="873" spans="1:20" x14ac:dyDescent="0.25">
      <c r="A873">
        <v>33.116</v>
      </c>
      <c r="B873">
        <v>400</v>
      </c>
      <c r="C873">
        <v>8</v>
      </c>
      <c r="D873">
        <v>0</v>
      </c>
      <c r="E873">
        <v>0</v>
      </c>
      <c r="F873">
        <v>8</v>
      </c>
      <c r="G873">
        <v>0</v>
      </c>
      <c r="H873">
        <v>39</v>
      </c>
      <c r="I873">
        <v>0</v>
      </c>
      <c r="J873">
        <v>0</v>
      </c>
      <c r="K873">
        <v>0</v>
      </c>
      <c r="M873" t="str">
        <f>IFERROR(CHAR(HEX2DEC(Table2[[#This Row],[D1]])),"…")</f>
        <v>…</v>
      </c>
      <c r="N873" t="str">
        <f>IFERROR(CHAR(HEX2DEC(Table1[[#This Row],[D2]])),"…")</f>
        <v>…</v>
      </c>
      <c r="O873" t="str">
        <f>IFERROR(CHAR(HEX2DEC(Table1[[#This Row],[D3]])),"…")</f>
        <v>…</v>
      </c>
      <c r="P873" t="str">
        <f>IFERROR(CHAR(HEX2DEC(Table1[[#This Row],[D4]])),"…")</f>
        <v>…</v>
      </c>
      <c r="Q873" t="str">
        <f>IFERROR(CHAR(HEX2DEC(Table1[[#This Row],[D5]])),"…")</f>
        <v>…</v>
      </c>
      <c r="R873" t="str">
        <f>IFERROR(CHAR(HEX2DEC(Table1[[#This Row],[D6]])),"…")</f>
        <v>…</v>
      </c>
      <c r="S873" t="str">
        <f>IFERROR(CHAR(HEX2DEC(Table1[[#This Row],[D7]])),"…")</f>
        <v>…</v>
      </c>
      <c r="T873" t="str">
        <f>IFERROR(CHAR(HEX2DEC(Table1[[#This Row],[D8]])),"…")</f>
        <v>…</v>
      </c>
    </row>
    <row r="874" spans="1:20" x14ac:dyDescent="0.25">
      <c r="A874">
        <v>33.170999999999999</v>
      </c>
      <c r="B874">
        <v>401</v>
      </c>
      <c r="C874">
        <v>8</v>
      </c>
      <c r="D874" t="s">
        <v>28</v>
      </c>
      <c r="E874" t="s">
        <v>23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M874" t="str">
        <f>IFERROR(CHAR(HEX2DEC(Table2[[#This Row],[D1]])),"…")</f>
        <v>š</v>
      </c>
      <c r="N874" t="str">
        <f>IFERROR(CHAR(HEX2DEC(Table1[[#This Row],[D2]])),"…")</f>
        <v>…</v>
      </c>
      <c r="O874" t="str">
        <f>IFERROR(CHAR(HEX2DEC(Table1[[#This Row],[D3]])),"…")</f>
        <v>…</v>
      </c>
      <c r="P874" t="str">
        <f>IFERROR(CHAR(HEX2DEC(Table1[[#This Row],[D4]])),"…")</f>
        <v>…</v>
      </c>
      <c r="Q874" t="str">
        <f>IFERROR(CHAR(HEX2DEC(Table1[[#This Row],[D5]])),"…")</f>
        <v>…</v>
      </c>
      <c r="R874" t="str">
        <f>IFERROR(CHAR(HEX2DEC(Table1[[#This Row],[D6]])),"…")</f>
        <v>…</v>
      </c>
      <c r="S874" t="str">
        <f>IFERROR(CHAR(HEX2DEC(Table1[[#This Row],[D7]])),"…")</f>
        <v>…</v>
      </c>
      <c r="T874" t="str">
        <f>IFERROR(CHAR(HEX2DEC(Table1[[#This Row],[D8]])),"…")</f>
        <v>…</v>
      </c>
    </row>
    <row r="875" spans="1:20" x14ac:dyDescent="0.25">
      <c r="A875">
        <v>33.225000000000001</v>
      </c>
      <c r="B875">
        <v>400</v>
      </c>
      <c r="C875">
        <v>8</v>
      </c>
      <c r="D875">
        <v>0</v>
      </c>
      <c r="E875">
        <v>0</v>
      </c>
      <c r="F875">
        <v>8</v>
      </c>
      <c r="G875">
        <v>0</v>
      </c>
      <c r="H875">
        <v>39</v>
      </c>
      <c r="I875">
        <v>0</v>
      </c>
      <c r="J875">
        <v>0</v>
      </c>
      <c r="K875">
        <v>0</v>
      </c>
      <c r="M875" t="str">
        <f>IFERROR(CHAR(HEX2DEC(Table2[[#This Row],[D1]])),"…")</f>
        <v>…</v>
      </c>
      <c r="N875" t="str">
        <f>IFERROR(CHAR(HEX2DEC(Table1[[#This Row],[D2]])),"…")</f>
        <v>…</v>
      </c>
      <c r="O875" t="str">
        <f>IFERROR(CHAR(HEX2DEC(Table1[[#This Row],[D3]])),"…")</f>
        <v>…</v>
      </c>
      <c r="P875" t="str">
        <f>IFERROR(CHAR(HEX2DEC(Table1[[#This Row],[D4]])),"…")</f>
        <v>…</v>
      </c>
      <c r="Q875" t="str">
        <f>IFERROR(CHAR(HEX2DEC(Table1[[#This Row],[D5]])),"…")</f>
        <v>…</v>
      </c>
      <c r="R875" t="str">
        <f>IFERROR(CHAR(HEX2DEC(Table1[[#This Row],[D6]])),"…")</f>
        <v>…</v>
      </c>
      <c r="S875" t="str">
        <f>IFERROR(CHAR(HEX2DEC(Table1[[#This Row],[D7]])),"…")</f>
        <v>…</v>
      </c>
      <c r="T875" t="str">
        <f>IFERROR(CHAR(HEX2DEC(Table1[[#This Row],[D8]])),"…")</f>
        <v>…</v>
      </c>
    </row>
    <row r="876" spans="1:20" x14ac:dyDescent="0.25">
      <c r="A876">
        <v>33.277999999999999</v>
      </c>
      <c r="B876">
        <v>401</v>
      </c>
      <c r="C876">
        <v>8</v>
      </c>
      <c r="D876" t="s">
        <v>28</v>
      </c>
      <c r="E876" t="s">
        <v>23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M876" t="str">
        <f>IFERROR(CHAR(HEX2DEC(Table2[[#This Row],[D1]])),"…")</f>
        <v>š</v>
      </c>
      <c r="N876" t="str">
        <f>IFERROR(CHAR(HEX2DEC(Table1[[#This Row],[D2]])),"…")</f>
        <v>…</v>
      </c>
      <c r="O876" t="str">
        <f>IFERROR(CHAR(HEX2DEC(Table1[[#This Row],[D3]])),"…")</f>
        <v>…</v>
      </c>
      <c r="P876" t="str">
        <f>IFERROR(CHAR(HEX2DEC(Table1[[#This Row],[D4]])),"…")</f>
        <v>…</v>
      </c>
      <c r="Q876" t="str">
        <f>IFERROR(CHAR(HEX2DEC(Table1[[#This Row],[D5]])),"…")</f>
        <v>…</v>
      </c>
      <c r="R876" t="str">
        <f>IFERROR(CHAR(HEX2DEC(Table1[[#This Row],[D6]])),"…")</f>
        <v>…</v>
      </c>
      <c r="S876" t="str">
        <f>IFERROR(CHAR(HEX2DEC(Table1[[#This Row],[D7]])),"…")</f>
        <v>…</v>
      </c>
      <c r="T876" t="str">
        <f>IFERROR(CHAR(HEX2DEC(Table1[[#This Row],[D8]])),"…")</f>
        <v>…</v>
      </c>
    </row>
    <row r="877" spans="1:20" x14ac:dyDescent="0.25">
      <c r="A877">
        <v>33.329000000000001</v>
      </c>
      <c r="B877">
        <v>400</v>
      </c>
      <c r="C877">
        <v>8</v>
      </c>
      <c r="D877">
        <v>0</v>
      </c>
      <c r="E877">
        <v>0</v>
      </c>
      <c r="F877">
        <v>8</v>
      </c>
      <c r="G877">
        <v>0</v>
      </c>
      <c r="H877">
        <v>39</v>
      </c>
      <c r="I877">
        <v>0</v>
      </c>
      <c r="J877">
        <v>0</v>
      </c>
      <c r="K877">
        <v>0</v>
      </c>
      <c r="M877" t="str">
        <f>IFERROR(CHAR(HEX2DEC(Table2[[#This Row],[D1]])),"…")</f>
        <v>…</v>
      </c>
      <c r="N877" t="str">
        <f>IFERROR(CHAR(HEX2DEC(Table1[[#This Row],[D2]])),"…")</f>
        <v>…</v>
      </c>
      <c r="O877" t="str">
        <f>IFERROR(CHAR(HEX2DEC(Table1[[#This Row],[D3]])),"…")</f>
        <v>…</v>
      </c>
      <c r="P877" t="str">
        <f>IFERROR(CHAR(HEX2DEC(Table1[[#This Row],[D4]])),"…")</f>
        <v>…</v>
      </c>
      <c r="Q877" t="str">
        <f>IFERROR(CHAR(HEX2DEC(Table1[[#This Row],[D5]])),"…")</f>
        <v>…</v>
      </c>
      <c r="R877" t="str">
        <f>IFERROR(CHAR(HEX2DEC(Table1[[#This Row],[D6]])),"…")</f>
        <v>…</v>
      </c>
      <c r="S877" t="str">
        <f>IFERROR(CHAR(HEX2DEC(Table1[[#This Row],[D7]])),"…")</f>
        <v>…</v>
      </c>
      <c r="T877" t="str">
        <f>IFERROR(CHAR(HEX2DEC(Table1[[#This Row],[D8]])),"…")</f>
        <v>…</v>
      </c>
    </row>
    <row r="878" spans="1:20" x14ac:dyDescent="0.25">
      <c r="A878">
        <v>33.381999999999998</v>
      </c>
      <c r="B878">
        <v>401</v>
      </c>
      <c r="C878">
        <v>8</v>
      </c>
      <c r="D878" t="s">
        <v>28</v>
      </c>
      <c r="E878" t="s">
        <v>23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M878" t="str">
        <f>IFERROR(CHAR(HEX2DEC(Table2[[#This Row],[D1]])),"…")</f>
        <v>š</v>
      </c>
      <c r="N878" t="str">
        <f>IFERROR(CHAR(HEX2DEC(Table1[[#This Row],[D2]])),"…")</f>
        <v>…</v>
      </c>
      <c r="O878" t="str">
        <f>IFERROR(CHAR(HEX2DEC(Table1[[#This Row],[D3]])),"…")</f>
        <v>…</v>
      </c>
      <c r="P878" t="str">
        <f>IFERROR(CHAR(HEX2DEC(Table1[[#This Row],[D4]])),"…")</f>
        <v>…</v>
      </c>
      <c r="Q878" t="str">
        <f>IFERROR(CHAR(HEX2DEC(Table1[[#This Row],[D5]])),"…")</f>
        <v>…</v>
      </c>
      <c r="R878" t="str">
        <f>IFERROR(CHAR(HEX2DEC(Table1[[#This Row],[D6]])),"…")</f>
        <v>…</v>
      </c>
      <c r="S878" t="str">
        <f>IFERROR(CHAR(HEX2DEC(Table1[[#This Row],[D7]])),"…")</f>
        <v>…</v>
      </c>
      <c r="T878" t="str">
        <f>IFERROR(CHAR(HEX2DEC(Table1[[#This Row],[D8]])),"…")</f>
        <v>…</v>
      </c>
    </row>
    <row r="879" spans="1:20" x14ac:dyDescent="0.25">
      <c r="A879">
        <v>33.438000000000002</v>
      </c>
      <c r="B879">
        <v>400</v>
      </c>
      <c r="C879">
        <v>8</v>
      </c>
      <c r="D879">
        <v>0</v>
      </c>
      <c r="E879">
        <v>0</v>
      </c>
      <c r="F879">
        <v>8</v>
      </c>
      <c r="G879">
        <v>0</v>
      </c>
      <c r="H879">
        <v>39</v>
      </c>
      <c r="I879">
        <v>0</v>
      </c>
      <c r="J879">
        <v>0</v>
      </c>
      <c r="K879">
        <v>0</v>
      </c>
      <c r="M879" t="str">
        <f>IFERROR(CHAR(HEX2DEC(Table2[[#This Row],[D1]])),"…")</f>
        <v>…</v>
      </c>
      <c r="N879" t="str">
        <f>IFERROR(CHAR(HEX2DEC(Table1[[#This Row],[D2]])),"…")</f>
        <v>…</v>
      </c>
      <c r="O879" t="str">
        <f>IFERROR(CHAR(HEX2DEC(Table1[[#This Row],[D3]])),"…")</f>
        <v>…</v>
      </c>
      <c r="P879" t="str">
        <f>IFERROR(CHAR(HEX2DEC(Table1[[#This Row],[D4]])),"…")</f>
        <v>…</v>
      </c>
      <c r="Q879" t="str">
        <f>IFERROR(CHAR(HEX2DEC(Table1[[#This Row],[D5]])),"…")</f>
        <v>…</v>
      </c>
      <c r="R879" t="str">
        <f>IFERROR(CHAR(HEX2DEC(Table1[[#This Row],[D6]])),"…")</f>
        <v>…</v>
      </c>
      <c r="S879" t="str">
        <f>IFERROR(CHAR(HEX2DEC(Table1[[#This Row],[D7]])),"…")</f>
        <v>…</v>
      </c>
      <c r="T879" t="str">
        <f>IFERROR(CHAR(HEX2DEC(Table1[[#This Row],[D8]])),"…")</f>
        <v>…</v>
      </c>
    </row>
    <row r="880" spans="1:20" x14ac:dyDescent="0.25">
      <c r="A880">
        <v>33.491</v>
      </c>
      <c r="B880">
        <v>401</v>
      </c>
      <c r="C880">
        <v>8</v>
      </c>
      <c r="D880" t="s">
        <v>28</v>
      </c>
      <c r="E880" t="s">
        <v>23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M880" t="str">
        <f>IFERROR(CHAR(HEX2DEC(Table2[[#This Row],[D1]])),"…")</f>
        <v>š</v>
      </c>
      <c r="N880" t="str">
        <f>IFERROR(CHAR(HEX2DEC(Table1[[#This Row],[D2]])),"…")</f>
        <v>…</v>
      </c>
      <c r="O880" t="str">
        <f>IFERROR(CHAR(HEX2DEC(Table1[[#This Row],[D3]])),"…")</f>
        <v>…</v>
      </c>
      <c r="P880" t="str">
        <f>IFERROR(CHAR(HEX2DEC(Table1[[#This Row],[D4]])),"…")</f>
        <v>…</v>
      </c>
      <c r="Q880" t="str">
        <f>IFERROR(CHAR(HEX2DEC(Table1[[#This Row],[D5]])),"…")</f>
        <v>…</v>
      </c>
      <c r="R880" t="str">
        <f>IFERROR(CHAR(HEX2DEC(Table1[[#This Row],[D6]])),"…")</f>
        <v>…</v>
      </c>
      <c r="S880" t="str">
        <f>IFERROR(CHAR(HEX2DEC(Table1[[#This Row],[D7]])),"…")</f>
        <v>…</v>
      </c>
      <c r="T880" t="str">
        <f>IFERROR(CHAR(HEX2DEC(Table1[[#This Row],[D8]])),"…")</f>
        <v>…</v>
      </c>
    </row>
    <row r="881" spans="1:20" x14ac:dyDescent="0.25">
      <c r="A881">
        <v>33.543999999999997</v>
      </c>
      <c r="B881">
        <v>400</v>
      </c>
      <c r="C881">
        <v>8</v>
      </c>
      <c r="D881">
        <v>0</v>
      </c>
      <c r="E881">
        <v>0</v>
      </c>
      <c r="F881">
        <v>8</v>
      </c>
      <c r="G881">
        <v>0</v>
      </c>
      <c r="H881">
        <v>39</v>
      </c>
      <c r="I881">
        <v>0</v>
      </c>
      <c r="J881">
        <v>0</v>
      </c>
      <c r="K881">
        <v>0</v>
      </c>
      <c r="M881" t="str">
        <f>IFERROR(CHAR(HEX2DEC(Table2[[#This Row],[D1]])),"…")</f>
        <v>…</v>
      </c>
      <c r="N881" t="str">
        <f>IFERROR(CHAR(HEX2DEC(Table1[[#This Row],[D2]])),"…")</f>
        <v>…</v>
      </c>
      <c r="O881" t="str">
        <f>IFERROR(CHAR(HEX2DEC(Table1[[#This Row],[D3]])),"…")</f>
        <v>…</v>
      </c>
      <c r="P881" t="str">
        <f>IFERROR(CHAR(HEX2DEC(Table1[[#This Row],[D4]])),"…")</f>
        <v>…</v>
      </c>
      <c r="Q881" t="str">
        <f>IFERROR(CHAR(HEX2DEC(Table1[[#This Row],[D5]])),"…")</f>
        <v>…</v>
      </c>
      <c r="R881" t="str">
        <f>IFERROR(CHAR(HEX2DEC(Table1[[#This Row],[D6]])),"…")</f>
        <v>…</v>
      </c>
      <c r="S881" t="str">
        <f>IFERROR(CHAR(HEX2DEC(Table1[[#This Row],[D7]])),"…")</f>
        <v>…</v>
      </c>
      <c r="T881" t="str">
        <f>IFERROR(CHAR(HEX2DEC(Table1[[#This Row],[D8]])),"…")</f>
        <v>…</v>
      </c>
    </row>
    <row r="882" spans="1:20" x14ac:dyDescent="0.25">
      <c r="A882">
        <v>33.594000000000001</v>
      </c>
      <c r="B882">
        <v>401</v>
      </c>
      <c r="C882">
        <v>8</v>
      </c>
      <c r="D882" t="s">
        <v>28</v>
      </c>
      <c r="E882" t="s">
        <v>23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M882" t="str">
        <f>IFERROR(CHAR(HEX2DEC(Table2[[#This Row],[D1]])),"…")</f>
        <v>š</v>
      </c>
      <c r="N882" t="str">
        <f>IFERROR(CHAR(HEX2DEC(Table1[[#This Row],[D2]])),"…")</f>
        <v>…</v>
      </c>
      <c r="O882" t="str">
        <f>IFERROR(CHAR(HEX2DEC(Table1[[#This Row],[D3]])),"…")</f>
        <v>…</v>
      </c>
      <c r="P882" t="str">
        <f>IFERROR(CHAR(HEX2DEC(Table1[[#This Row],[D4]])),"…")</f>
        <v>…</v>
      </c>
      <c r="Q882" t="str">
        <f>IFERROR(CHAR(HEX2DEC(Table1[[#This Row],[D5]])),"…")</f>
        <v>…</v>
      </c>
      <c r="R882" t="str">
        <f>IFERROR(CHAR(HEX2DEC(Table1[[#This Row],[D6]])),"…")</f>
        <v>…</v>
      </c>
      <c r="S882" t="str">
        <f>IFERROR(CHAR(HEX2DEC(Table1[[#This Row],[D7]])),"…")</f>
        <v>…</v>
      </c>
      <c r="T882" t="str">
        <f>IFERROR(CHAR(HEX2DEC(Table1[[#This Row],[D8]])),"…")</f>
        <v>…</v>
      </c>
    </row>
    <row r="883" spans="1:20" x14ac:dyDescent="0.25">
      <c r="A883">
        <v>33.648000000000003</v>
      </c>
      <c r="B883">
        <v>400</v>
      </c>
      <c r="C883">
        <v>8</v>
      </c>
      <c r="D883">
        <v>0</v>
      </c>
      <c r="E883">
        <v>0</v>
      </c>
      <c r="F883">
        <v>8</v>
      </c>
      <c r="G883">
        <v>0</v>
      </c>
      <c r="H883">
        <v>39</v>
      </c>
      <c r="I883">
        <v>0</v>
      </c>
      <c r="J883">
        <v>0</v>
      </c>
      <c r="K883">
        <v>0</v>
      </c>
      <c r="M883" t="str">
        <f>IFERROR(CHAR(HEX2DEC(Table2[[#This Row],[D1]])),"…")</f>
        <v>…</v>
      </c>
      <c r="N883" t="str">
        <f>IFERROR(CHAR(HEX2DEC(Table1[[#This Row],[D2]])),"…")</f>
        <v>…</v>
      </c>
      <c r="O883" t="str">
        <f>IFERROR(CHAR(HEX2DEC(Table1[[#This Row],[D3]])),"…")</f>
        <v>…</v>
      </c>
      <c r="P883" t="str">
        <f>IFERROR(CHAR(HEX2DEC(Table1[[#This Row],[D4]])),"…")</f>
        <v>…</v>
      </c>
      <c r="Q883" t="str">
        <f>IFERROR(CHAR(HEX2DEC(Table1[[#This Row],[D5]])),"…")</f>
        <v>…</v>
      </c>
      <c r="R883" t="str">
        <f>IFERROR(CHAR(HEX2DEC(Table1[[#This Row],[D6]])),"…")</f>
        <v>…</v>
      </c>
      <c r="S883" t="str">
        <f>IFERROR(CHAR(HEX2DEC(Table1[[#This Row],[D7]])),"…")</f>
        <v>…</v>
      </c>
      <c r="T883" t="str">
        <f>IFERROR(CHAR(HEX2DEC(Table1[[#This Row],[D8]])),"…")</f>
        <v>…</v>
      </c>
    </row>
    <row r="884" spans="1:20" x14ac:dyDescent="0.25">
      <c r="A884">
        <v>33.701000000000001</v>
      </c>
      <c r="B884">
        <v>401</v>
      </c>
      <c r="C884">
        <v>8</v>
      </c>
      <c r="D884" t="s">
        <v>28</v>
      </c>
      <c r="E884" t="s">
        <v>23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M884" t="str">
        <f>IFERROR(CHAR(HEX2DEC(Table2[[#This Row],[D1]])),"…")</f>
        <v>š</v>
      </c>
      <c r="N884" t="str">
        <f>IFERROR(CHAR(HEX2DEC(Table1[[#This Row],[D2]])),"…")</f>
        <v>…</v>
      </c>
      <c r="O884" t="str">
        <f>IFERROR(CHAR(HEX2DEC(Table1[[#This Row],[D3]])),"…")</f>
        <v>…</v>
      </c>
      <c r="P884" t="str">
        <f>IFERROR(CHAR(HEX2DEC(Table1[[#This Row],[D4]])),"…")</f>
        <v>…</v>
      </c>
      <c r="Q884" t="str">
        <f>IFERROR(CHAR(HEX2DEC(Table1[[#This Row],[D5]])),"…")</f>
        <v>…</v>
      </c>
      <c r="R884" t="str">
        <f>IFERROR(CHAR(HEX2DEC(Table1[[#This Row],[D6]])),"…")</f>
        <v>…</v>
      </c>
      <c r="S884" t="str">
        <f>IFERROR(CHAR(HEX2DEC(Table1[[#This Row],[D7]])),"…")</f>
        <v>…</v>
      </c>
      <c r="T884" t="str">
        <f>IFERROR(CHAR(HEX2DEC(Table1[[#This Row],[D8]])),"…")</f>
        <v>…</v>
      </c>
    </row>
    <row r="885" spans="1:20" x14ac:dyDescent="0.25">
      <c r="A885">
        <v>33.753999999999998</v>
      </c>
      <c r="B885">
        <v>400</v>
      </c>
      <c r="C885">
        <v>8</v>
      </c>
      <c r="D885">
        <v>0</v>
      </c>
      <c r="E885">
        <v>0</v>
      </c>
      <c r="F885">
        <v>8</v>
      </c>
      <c r="G885">
        <v>0</v>
      </c>
      <c r="H885">
        <v>39</v>
      </c>
      <c r="I885">
        <v>0</v>
      </c>
      <c r="J885">
        <v>0</v>
      </c>
      <c r="K885">
        <v>0</v>
      </c>
      <c r="M885" t="str">
        <f>IFERROR(CHAR(HEX2DEC(Table2[[#This Row],[D1]])),"…")</f>
        <v>…</v>
      </c>
      <c r="N885" t="str">
        <f>IFERROR(CHAR(HEX2DEC(Table1[[#This Row],[D2]])),"…")</f>
        <v>…</v>
      </c>
      <c r="O885" t="str">
        <f>IFERROR(CHAR(HEX2DEC(Table1[[#This Row],[D3]])),"…")</f>
        <v>…</v>
      </c>
      <c r="P885" t="str">
        <f>IFERROR(CHAR(HEX2DEC(Table1[[#This Row],[D4]])),"…")</f>
        <v>…</v>
      </c>
      <c r="Q885" t="str">
        <f>IFERROR(CHAR(HEX2DEC(Table1[[#This Row],[D5]])),"…")</f>
        <v>…</v>
      </c>
      <c r="R885" t="str">
        <f>IFERROR(CHAR(HEX2DEC(Table1[[#This Row],[D6]])),"…")</f>
        <v>…</v>
      </c>
      <c r="S885" t="str">
        <f>IFERROR(CHAR(HEX2DEC(Table1[[#This Row],[D7]])),"…")</f>
        <v>…</v>
      </c>
      <c r="T885" t="str">
        <f>IFERROR(CHAR(HEX2DEC(Table1[[#This Row],[D8]])),"…")</f>
        <v>…</v>
      </c>
    </row>
    <row r="886" spans="1:20" x14ac:dyDescent="0.25">
      <c r="A886">
        <v>33.805999999999997</v>
      </c>
      <c r="B886">
        <v>401</v>
      </c>
      <c r="C886">
        <v>8</v>
      </c>
      <c r="D886" t="s">
        <v>28</v>
      </c>
      <c r="E886" t="s">
        <v>23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M886" t="str">
        <f>IFERROR(CHAR(HEX2DEC(Table2[[#This Row],[D1]])),"…")</f>
        <v>š</v>
      </c>
      <c r="N886" t="str">
        <f>IFERROR(CHAR(HEX2DEC(Table1[[#This Row],[D2]])),"…")</f>
        <v>…</v>
      </c>
      <c r="O886" t="str">
        <f>IFERROR(CHAR(HEX2DEC(Table1[[#This Row],[D3]])),"…")</f>
        <v>…</v>
      </c>
      <c r="P886" t="str">
        <f>IFERROR(CHAR(HEX2DEC(Table1[[#This Row],[D4]])),"…")</f>
        <v>…</v>
      </c>
      <c r="Q886" t="str">
        <f>IFERROR(CHAR(HEX2DEC(Table1[[#This Row],[D5]])),"…")</f>
        <v>…</v>
      </c>
      <c r="R886" t="str">
        <f>IFERROR(CHAR(HEX2DEC(Table1[[#This Row],[D6]])),"…")</f>
        <v>…</v>
      </c>
      <c r="S886" t="str">
        <f>IFERROR(CHAR(HEX2DEC(Table1[[#This Row],[D7]])),"…")</f>
        <v>…</v>
      </c>
      <c r="T886" t="str">
        <f>IFERROR(CHAR(HEX2DEC(Table1[[#This Row],[D8]])),"…")</f>
        <v>…</v>
      </c>
    </row>
    <row r="887" spans="1:20" x14ac:dyDescent="0.25">
      <c r="A887">
        <v>33.808999999999997</v>
      </c>
      <c r="B887">
        <v>466</v>
      </c>
      <c r="C887">
        <v>8</v>
      </c>
      <c r="D887">
        <v>30</v>
      </c>
      <c r="E887">
        <v>32</v>
      </c>
      <c r="F887">
        <v>30</v>
      </c>
      <c r="G887">
        <v>35</v>
      </c>
      <c r="H887">
        <v>56</v>
      </c>
      <c r="I887">
        <v>35</v>
      </c>
      <c r="J887">
        <v>30</v>
      </c>
      <c r="K887">
        <v>31</v>
      </c>
      <c r="M887" t="str">
        <f>IFERROR(CHAR(HEX2DEC(Table2[[#This Row],[D1]])),"…")</f>
        <v>0</v>
      </c>
      <c r="N887" t="str">
        <f>IFERROR(CHAR(HEX2DEC(Table1[[#This Row],[D2]])),"…")</f>
        <v>…</v>
      </c>
      <c r="O887" t="str">
        <f>IFERROR(CHAR(HEX2DEC(Table1[[#This Row],[D3]])),"…")</f>
        <v>…</v>
      </c>
      <c r="P887" t="str">
        <f>IFERROR(CHAR(HEX2DEC(Table1[[#This Row],[D4]])),"…")</f>
        <v>…</v>
      </c>
      <c r="Q887" t="str">
        <f>IFERROR(CHAR(HEX2DEC(Table1[[#This Row],[D5]])),"…")</f>
        <v>…</v>
      </c>
      <c r="R887" t="str">
        <f>IFERROR(CHAR(HEX2DEC(Table1[[#This Row],[D6]])),"…")</f>
        <v>…</v>
      </c>
      <c r="S887" t="str">
        <f>IFERROR(CHAR(HEX2DEC(Table1[[#This Row],[D7]])),"…")</f>
        <v>…</v>
      </c>
      <c r="T887" t="str">
        <f>IFERROR(CHAR(HEX2DEC(Table1[[#This Row],[D8]])),"…")</f>
        <v>…</v>
      </c>
    </row>
    <row r="888" spans="1:20" x14ac:dyDescent="0.25">
      <c r="A888">
        <v>33.811999999999998</v>
      </c>
      <c r="B888">
        <v>410</v>
      </c>
      <c r="C888">
        <v>8</v>
      </c>
      <c r="D888">
        <v>53</v>
      </c>
      <c r="E888">
        <v>37</v>
      </c>
      <c r="F888">
        <v>33</v>
      </c>
      <c r="G888" t="s">
        <v>8</v>
      </c>
      <c r="H888">
        <v>32</v>
      </c>
      <c r="I888">
        <v>32</v>
      </c>
      <c r="J888">
        <v>30</v>
      </c>
      <c r="K888">
        <v>33</v>
      </c>
      <c r="M888" t="str">
        <f>IFERROR(CHAR(HEX2DEC(Table2[[#This Row],[D1]])),"…")</f>
        <v>S</v>
      </c>
      <c r="N888" t="str">
        <f>IFERROR(CHAR(HEX2DEC(Table1[[#This Row],[D2]])),"…")</f>
        <v>…</v>
      </c>
      <c r="O888" t="str">
        <f>IFERROR(CHAR(HEX2DEC(Table1[[#This Row],[D3]])),"…")</f>
        <v>…</v>
      </c>
      <c r="P888" t="str">
        <f>IFERROR(CHAR(HEX2DEC(Table1[[#This Row],[D4]])),"…")</f>
        <v>…</v>
      </c>
      <c r="Q888" t="str">
        <f>IFERROR(CHAR(HEX2DEC(Table1[[#This Row],[D5]])),"…")</f>
        <v>…</v>
      </c>
      <c r="R888" t="str">
        <f>IFERROR(CHAR(HEX2DEC(Table1[[#This Row],[D6]])),"…")</f>
        <v>…</v>
      </c>
      <c r="S888" t="str">
        <f>IFERROR(CHAR(HEX2DEC(Table1[[#This Row],[D7]])),"…")</f>
        <v>…</v>
      </c>
      <c r="T888" t="str">
        <f>IFERROR(CHAR(HEX2DEC(Table1[[#This Row],[D8]])),"…")</f>
        <v>…</v>
      </c>
    </row>
    <row r="889" spans="1:20" x14ac:dyDescent="0.25">
      <c r="A889">
        <v>33.814999999999998</v>
      </c>
      <c r="B889">
        <v>411</v>
      </c>
      <c r="C889">
        <v>8</v>
      </c>
      <c r="D889">
        <v>30</v>
      </c>
      <c r="E889">
        <v>34</v>
      </c>
      <c r="F889">
        <v>30</v>
      </c>
      <c r="G889">
        <v>31</v>
      </c>
      <c r="H889">
        <v>32</v>
      </c>
      <c r="I889">
        <v>39</v>
      </c>
      <c r="J889">
        <v>52</v>
      </c>
      <c r="K889">
        <v>53</v>
      </c>
      <c r="M889" t="str">
        <f>IFERROR(CHAR(HEX2DEC(Table2[[#This Row],[D1]])),"…")</f>
        <v>0</v>
      </c>
      <c r="N889" t="str">
        <f>IFERROR(CHAR(HEX2DEC(Table1[[#This Row],[D2]])),"…")</f>
        <v>…</v>
      </c>
      <c r="O889" t="str">
        <f>IFERROR(CHAR(HEX2DEC(Table1[[#This Row],[D3]])),"…")</f>
        <v>…</v>
      </c>
      <c r="P889" t="str">
        <f>IFERROR(CHAR(HEX2DEC(Table1[[#This Row],[D4]])),"…")</f>
        <v>…</v>
      </c>
      <c r="Q889" t="str">
        <f>IFERROR(CHAR(HEX2DEC(Table1[[#This Row],[D5]])),"…")</f>
        <v>…</v>
      </c>
      <c r="R889" t="str">
        <f>IFERROR(CHAR(HEX2DEC(Table1[[#This Row],[D6]])),"…")</f>
        <v>…</v>
      </c>
      <c r="S889" t="str">
        <f>IFERROR(CHAR(HEX2DEC(Table1[[#This Row],[D7]])),"…")</f>
        <v>…</v>
      </c>
      <c r="T889" t="str">
        <f>IFERROR(CHAR(HEX2DEC(Table1[[#This Row],[D8]])),"…")</f>
        <v>…</v>
      </c>
    </row>
    <row r="890" spans="1:20" x14ac:dyDescent="0.25">
      <c r="A890">
        <v>33.817999999999998</v>
      </c>
      <c r="B890">
        <v>412</v>
      </c>
      <c r="C890">
        <v>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M890" t="str">
        <f>IFERROR(CHAR(HEX2DEC(Table2[[#This Row],[D1]])),"…")</f>
        <v>…</v>
      </c>
      <c r="N890" t="str">
        <f>IFERROR(CHAR(HEX2DEC(Table1[[#This Row],[D2]])),"…")</f>
        <v>…</v>
      </c>
      <c r="O890" t="str">
        <f>IFERROR(CHAR(HEX2DEC(Table1[[#This Row],[D3]])),"…")</f>
        <v>…</v>
      </c>
      <c r="P890" t="str">
        <f>IFERROR(CHAR(HEX2DEC(Table1[[#This Row],[D4]])),"…")</f>
        <v>…</v>
      </c>
      <c r="Q890" t="str">
        <f>IFERROR(CHAR(HEX2DEC(Table1[[#This Row],[D5]])),"…")</f>
        <v>…</v>
      </c>
      <c r="R890" t="str">
        <f>IFERROR(CHAR(HEX2DEC(Table1[[#This Row],[D6]])),"…")</f>
        <v>…</v>
      </c>
      <c r="S890" t="str">
        <f>IFERROR(CHAR(HEX2DEC(Table1[[#This Row],[D7]])),"…")</f>
        <v>…</v>
      </c>
      <c r="T890" t="str">
        <f>IFERROR(CHAR(HEX2DEC(Table1[[#This Row],[D8]])),"…")</f>
        <v>…</v>
      </c>
    </row>
    <row r="891" spans="1:20" x14ac:dyDescent="0.25">
      <c r="A891">
        <v>33.86</v>
      </c>
      <c r="B891">
        <v>400</v>
      </c>
      <c r="C891">
        <v>8</v>
      </c>
      <c r="D891">
        <v>0</v>
      </c>
      <c r="E891">
        <v>0</v>
      </c>
      <c r="F891">
        <v>8</v>
      </c>
      <c r="G891">
        <v>0</v>
      </c>
      <c r="H891">
        <v>39</v>
      </c>
      <c r="I891">
        <v>0</v>
      </c>
      <c r="J891">
        <v>0</v>
      </c>
      <c r="K891">
        <v>0</v>
      </c>
      <c r="M891" t="str">
        <f>IFERROR(CHAR(HEX2DEC(Table2[[#This Row],[D1]])),"…")</f>
        <v>…</v>
      </c>
      <c r="N891" t="str">
        <f>IFERROR(CHAR(HEX2DEC(Table1[[#This Row],[D2]])),"…")</f>
        <v>…</v>
      </c>
      <c r="O891" t="str">
        <f>IFERROR(CHAR(HEX2DEC(Table1[[#This Row],[D3]])),"…")</f>
        <v>…</v>
      </c>
      <c r="P891" t="str">
        <f>IFERROR(CHAR(HEX2DEC(Table1[[#This Row],[D4]])),"…")</f>
        <v>…</v>
      </c>
      <c r="Q891" t="str">
        <f>IFERROR(CHAR(HEX2DEC(Table1[[#This Row],[D5]])),"…")</f>
        <v>…</v>
      </c>
      <c r="R891" t="str">
        <f>IFERROR(CHAR(HEX2DEC(Table1[[#This Row],[D6]])),"…")</f>
        <v>…</v>
      </c>
      <c r="S891" t="str">
        <f>IFERROR(CHAR(HEX2DEC(Table1[[#This Row],[D7]])),"…")</f>
        <v>…</v>
      </c>
      <c r="T891" t="str">
        <f>IFERROR(CHAR(HEX2DEC(Table1[[#This Row],[D8]])),"…")</f>
        <v>…</v>
      </c>
    </row>
    <row r="892" spans="1:20" x14ac:dyDescent="0.25">
      <c r="A892">
        <v>33.912999999999997</v>
      </c>
      <c r="B892">
        <v>401</v>
      </c>
      <c r="C892">
        <v>8</v>
      </c>
      <c r="D892" t="s">
        <v>28</v>
      </c>
      <c r="E892" t="s">
        <v>23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M892" t="str">
        <f>IFERROR(CHAR(HEX2DEC(Table2[[#This Row],[D1]])),"…")</f>
        <v>š</v>
      </c>
      <c r="N892" t="str">
        <f>IFERROR(CHAR(HEX2DEC(Table1[[#This Row],[D2]])),"…")</f>
        <v>…</v>
      </c>
      <c r="O892" t="str">
        <f>IFERROR(CHAR(HEX2DEC(Table1[[#This Row],[D3]])),"…")</f>
        <v>…</v>
      </c>
      <c r="P892" t="str">
        <f>IFERROR(CHAR(HEX2DEC(Table1[[#This Row],[D4]])),"…")</f>
        <v>…</v>
      </c>
      <c r="Q892" t="str">
        <f>IFERROR(CHAR(HEX2DEC(Table1[[#This Row],[D5]])),"…")</f>
        <v>…</v>
      </c>
      <c r="R892" t="str">
        <f>IFERROR(CHAR(HEX2DEC(Table1[[#This Row],[D6]])),"…")</f>
        <v>…</v>
      </c>
      <c r="S892" t="str">
        <f>IFERROR(CHAR(HEX2DEC(Table1[[#This Row],[D7]])),"…")</f>
        <v>…</v>
      </c>
      <c r="T892" t="str">
        <f>IFERROR(CHAR(HEX2DEC(Table1[[#This Row],[D8]])),"…")</f>
        <v>…</v>
      </c>
    </row>
    <row r="893" spans="1:20" x14ac:dyDescent="0.25">
      <c r="A893">
        <v>33.966000000000001</v>
      </c>
      <c r="B893">
        <v>400</v>
      </c>
      <c r="C893">
        <v>8</v>
      </c>
      <c r="D893">
        <v>0</v>
      </c>
      <c r="E893">
        <v>0</v>
      </c>
      <c r="F893">
        <v>8</v>
      </c>
      <c r="G893">
        <v>0</v>
      </c>
      <c r="H893">
        <v>39</v>
      </c>
      <c r="I893">
        <v>0</v>
      </c>
      <c r="J893">
        <v>0</v>
      </c>
      <c r="K893">
        <v>0</v>
      </c>
      <c r="M893" t="str">
        <f>IFERROR(CHAR(HEX2DEC(Table2[[#This Row],[D1]])),"…")</f>
        <v>…</v>
      </c>
      <c r="N893" t="str">
        <f>IFERROR(CHAR(HEX2DEC(Table1[[#This Row],[D2]])),"…")</f>
        <v>…</v>
      </c>
      <c r="O893" t="str">
        <f>IFERROR(CHAR(HEX2DEC(Table1[[#This Row],[D3]])),"…")</f>
        <v>…</v>
      </c>
      <c r="P893" t="str">
        <f>IFERROR(CHAR(HEX2DEC(Table1[[#This Row],[D4]])),"…")</f>
        <v>…</v>
      </c>
      <c r="Q893" t="str">
        <f>IFERROR(CHAR(HEX2DEC(Table1[[#This Row],[D5]])),"…")</f>
        <v>…</v>
      </c>
      <c r="R893" t="str">
        <f>IFERROR(CHAR(HEX2DEC(Table1[[#This Row],[D6]])),"…")</f>
        <v>…</v>
      </c>
      <c r="S893" t="str">
        <f>IFERROR(CHAR(HEX2DEC(Table1[[#This Row],[D7]])),"…")</f>
        <v>…</v>
      </c>
      <c r="T893" t="str">
        <f>IFERROR(CHAR(HEX2DEC(Table1[[#This Row],[D8]])),"…")</f>
        <v>…</v>
      </c>
    </row>
    <row r="894" spans="1:20" x14ac:dyDescent="0.25">
      <c r="A894">
        <v>34.018999999999998</v>
      </c>
      <c r="B894">
        <v>401</v>
      </c>
      <c r="C894">
        <v>8</v>
      </c>
      <c r="D894" t="s">
        <v>28</v>
      </c>
      <c r="E894" t="s">
        <v>23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M894" t="str">
        <f>IFERROR(CHAR(HEX2DEC(Table2[[#This Row],[D1]])),"…")</f>
        <v>š</v>
      </c>
      <c r="N894" t="str">
        <f>IFERROR(CHAR(HEX2DEC(Table1[[#This Row],[D2]])),"…")</f>
        <v>…</v>
      </c>
      <c r="O894" t="str">
        <f>IFERROR(CHAR(HEX2DEC(Table1[[#This Row],[D3]])),"…")</f>
        <v>…</v>
      </c>
      <c r="P894" t="str">
        <f>IFERROR(CHAR(HEX2DEC(Table1[[#This Row],[D4]])),"…")</f>
        <v>…</v>
      </c>
      <c r="Q894" t="str">
        <f>IFERROR(CHAR(HEX2DEC(Table1[[#This Row],[D5]])),"…")</f>
        <v>…</v>
      </c>
      <c r="R894" t="str">
        <f>IFERROR(CHAR(HEX2DEC(Table1[[#This Row],[D6]])),"…")</f>
        <v>…</v>
      </c>
      <c r="S894" t="str">
        <f>IFERROR(CHAR(HEX2DEC(Table1[[#This Row],[D7]])),"…")</f>
        <v>…</v>
      </c>
      <c r="T894" t="str">
        <f>IFERROR(CHAR(HEX2DEC(Table1[[#This Row],[D8]])),"…")</f>
        <v>…</v>
      </c>
    </row>
    <row r="895" spans="1:20" x14ac:dyDescent="0.25">
      <c r="A895">
        <v>34.073</v>
      </c>
      <c r="B895">
        <v>400</v>
      </c>
      <c r="C895">
        <v>8</v>
      </c>
      <c r="D895">
        <v>0</v>
      </c>
      <c r="E895">
        <v>0</v>
      </c>
      <c r="F895">
        <v>8</v>
      </c>
      <c r="G895">
        <v>0</v>
      </c>
      <c r="H895">
        <v>39</v>
      </c>
      <c r="I895">
        <v>0</v>
      </c>
      <c r="J895">
        <v>0</v>
      </c>
      <c r="K895">
        <v>0</v>
      </c>
      <c r="M895" t="str">
        <f>IFERROR(CHAR(HEX2DEC(Table2[[#This Row],[D1]])),"…")</f>
        <v>…</v>
      </c>
      <c r="N895" t="str">
        <f>IFERROR(CHAR(HEX2DEC(Table1[[#This Row],[D2]])),"…")</f>
        <v>…</v>
      </c>
      <c r="O895" t="str">
        <f>IFERROR(CHAR(HEX2DEC(Table1[[#This Row],[D3]])),"…")</f>
        <v>…</v>
      </c>
      <c r="P895" t="str">
        <f>IFERROR(CHAR(HEX2DEC(Table1[[#This Row],[D4]])),"…")</f>
        <v>…</v>
      </c>
      <c r="Q895" t="str">
        <f>IFERROR(CHAR(HEX2DEC(Table1[[#This Row],[D5]])),"…")</f>
        <v>…</v>
      </c>
      <c r="R895" t="str">
        <f>IFERROR(CHAR(HEX2DEC(Table1[[#This Row],[D6]])),"…")</f>
        <v>…</v>
      </c>
      <c r="S895" t="str">
        <f>IFERROR(CHAR(HEX2DEC(Table1[[#This Row],[D7]])),"…")</f>
        <v>…</v>
      </c>
      <c r="T895" t="str">
        <f>IFERROR(CHAR(HEX2DEC(Table1[[#This Row],[D8]])),"…")</f>
        <v>…</v>
      </c>
    </row>
    <row r="896" spans="1:20" x14ac:dyDescent="0.25">
      <c r="A896">
        <v>34.125999999999998</v>
      </c>
      <c r="B896">
        <v>401</v>
      </c>
      <c r="C896">
        <v>8</v>
      </c>
      <c r="D896" t="s">
        <v>28</v>
      </c>
      <c r="E896" t="s">
        <v>23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M896" t="str">
        <f>IFERROR(CHAR(HEX2DEC(Table2[[#This Row],[D1]])),"…")</f>
        <v>š</v>
      </c>
      <c r="N896" t="str">
        <f>IFERROR(CHAR(HEX2DEC(Table1[[#This Row],[D2]])),"…")</f>
        <v>…</v>
      </c>
      <c r="O896" t="str">
        <f>IFERROR(CHAR(HEX2DEC(Table1[[#This Row],[D3]])),"…")</f>
        <v>…</v>
      </c>
      <c r="P896" t="str">
        <f>IFERROR(CHAR(HEX2DEC(Table1[[#This Row],[D4]])),"…")</f>
        <v>…</v>
      </c>
      <c r="Q896" t="str">
        <f>IFERROR(CHAR(HEX2DEC(Table1[[#This Row],[D5]])),"…")</f>
        <v>…</v>
      </c>
      <c r="R896" t="str">
        <f>IFERROR(CHAR(HEX2DEC(Table1[[#This Row],[D6]])),"…")</f>
        <v>…</v>
      </c>
      <c r="S896" t="str">
        <f>IFERROR(CHAR(HEX2DEC(Table1[[#This Row],[D7]])),"…")</f>
        <v>…</v>
      </c>
      <c r="T896" t="str">
        <f>IFERROR(CHAR(HEX2DEC(Table1[[#This Row],[D8]])),"…")</f>
        <v>…</v>
      </c>
    </row>
    <row r="897" spans="1:20" x14ac:dyDescent="0.25">
      <c r="A897">
        <v>34.179000000000002</v>
      </c>
      <c r="B897">
        <v>400</v>
      </c>
      <c r="C897">
        <v>8</v>
      </c>
      <c r="D897">
        <v>0</v>
      </c>
      <c r="E897">
        <v>0</v>
      </c>
      <c r="F897">
        <v>8</v>
      </c>
      <c r="G897">
        <v>0</v>
      </c>
      <c r="H897">
        <v>39</v>
      </c>
      <c r="I897">
        <v>0</v>
      </c>
      <c r="J897">
        <v>0</v>
      </c>
      <c r="K897">
        <v>0</v>
      </c>
      <c r="M897" t="str">
        <f>IFERROR(CHAR(HEX2DEC(Table2[[#This Row],[D1]])),"…")</f>
        <v>…</v>
      </c>
      <c r="N897" t="str">
        <f>IFERROR(CHAR(HEX2DEC(Table1[[#This Row],[D2]])),"…")</f>
        <v>…</v>
      </c>
      <c r="O897" t="str">
        <f>IFERROR(CHAR(HEX2DEC(Table1[[#This Row],[D3]])),"…")</f>
        <v>…</v>
      </c>
      <c r="P897" t="str">
        <f>IFERROR(CHAR(HEX2DEC(Table1[[#This Row],[D4]])),"…")</f>
        <v>…</v>
      </c>
      <c r="Q897" t="str">
        <f>IFERROR(CHAR(HEX2DEC(Table1[[#This Row],[D5]])),"…")</f>
        <v>…</v>
      </c>
      <c r="R897" t="str">
        <f>IFERROR(CHAR(HEX2DEC(Table1[[#This Row],[D6]])),"…")</f>
        <v>…</v>
      </c>
      <c r="S897" t="str">
        <f>IFERROR(CHAR(HEX2DEC(Table1[[#This Row],[D7]])),"…")</f>
        <v>…</v>
      </c>
      <c r="T897" t="str">
        <f>IFERROR(CHAR(HEX2DEC(Table1[[#This Row],[D8]])),"…")</f>
        <v>…</v>
      </c>
    </row>
    <row r="898" spans="1:20" x14ac:dyDescent="0.25">
      <c r="A898">
        <v>34.231000000000002</v>
      </c>
      <c r="B898">
        <v>401</v>
      </c>
      <c r="C898">
        <v>8</v>
      </c>
      <c r="D898" t="s">
        <v>28</v>
      </c>
      <c r="E898" t="s">
        <v>23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M898" t="str">
        <f>IFERROR(CHAR(HEX2DEC(Table2[[#This Row],[D1]])),"…")</f>
        <v>š</v>
      </c>
      <c r="N898" t="str">
        <f>IFERROR(CHAR(HEX2DEC(Table1[[#This Row],[D2]])),"…")</f>
        <v>…</v>
      </c>
      <c r="O898" t="str">
        <f>IFERROR(CHAR(HEX2DEC(Table1[[#This Row],[D3]])),"…")</f>
        <v>…</v>
      </c>
      <c r="P898" t="str">
        <f>IFERROR(CHAR(HEX2DEC(Table1[[#This Row],[D4]])),"…")</f>
        <v>…</v>
      </c>
      <c r="Q898" t="str">
        <f>IFERROR(CHAR(HEX2DEC(Table1[[#This Row],[D5]])),"…")</f>
        <v>…</v>
      </c>
      <c r="R898" t="str">
        <f>IFERROR(CHAR(HEX2DEC(Table1[[#This Row],[D6]])),"…")</f>
        <v>…</v>
      </c>
      <c r="S898" t="str">
        <f>IFERROR(CHAR(HEX2DEC(Table1[[#This Row],[D7]])),"…")</f>
        <v>…</v>
      </c>
      <c r="T898" t="str">
        <f>IFERROR(CHAR(HEX2DEC(Table1[[#This Row],[D8]])),"…")</f>
        <v>…</v>
      </c>
    </row>
    <row r="899" spans="1:20" x14ac:dyDescent="0.25">
      <c r="A899">
        <v>34.284999999999997</v>
      </c>
      <c r="B899">
        <v>400</v>
      </c>
      <c r="C899">
        <v>8</v>
      </c>
      <c r="D899">
        <v>0</v>
      </c>
      <c r="E899">
        <v>0</v>
      </c>
      <c r="F899">
        <v>8</v>
      </c>
      <c r="G899">
        <v>0</v>
      </c>
      <c r="H899">
        <v>39</v>
      </c>
      <c r="I899">
        <v>0</v>
      </c>
      <c r="J899">
        <v>0</v>
      </c>
      <c r="K899">
        <v>0</v>
      </c>
      <c r="M899" t="str">
        <f>IFERROR(CHAR(HEX2DEC(Table2[[#This Row],[D1]])),"…")</f>
        <v>…</v>
      </c>
      <c r="N899" t="str">
        <f>IFERROR(CHAR(HEX2DEC(Table1[[#This Row],[D2]])),"…")</f>
        <v>…</v>
      </c>
      <c r="O899" t="str">
        <f>IFERROR(CHAR(HEX2DEC(Table1[[#This Row],[D3]])),"…")</f>
        <v>…</v>
      </c>
      <c r="P899" t="str">
        <f>IFERROR(CHAR(HEX2DEC(Table1[[#This Row],[D4]])),"…")</f>
        <v>…</v>
      </c>
      <c r="Q899" t="str">
        <f>IFERROR(CHAR(HEX2DEC(Table1[[#This Row],[D5]])),"…")</f>
        <v>…</v>
      </c>
      <c r="R899" t="str">
        <f>IFERROR(CHAR(HEX2DEC(Table1[[#This Row],[D6]])),"…")</f>
        <v>…</v>
      </c>
      <c r="S899" t="str">
        <f>IFERROR(CHAR(HEX2DEC(Table1[[#This Row],[D7]])),"…")</f>
        <v>…</v>
      </c>
      <c r="T899" t="str">
        <f>IFERROR(CHAR(HEX2DEC(Table1[[#This Row],[D8]])),"…")</f>
        <v>…</v>
      </c>
    </row>
    <row r="900" spans="1:20" x14ac:dyDescent="0.25">
      <c r="A900">
        <v>34.338000000000001</v>
      </c>
      <c r="B900">
        <v>401</v>
      </c>
      <c r="C900">
        <v>8</v>
      </c>
      <c r="D900" t="s">
        <v>28</v>
      </c>
      <c r="E900" t="s">
        <v>23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M900" t="str">
        <f>IFERROR(CHAR(HEX2DEC(Table2[[#This Row],[D1]])),"…")</f>
        <v>š</v>
      </c>
      <c r="N900" t="str">
        <f>IFERROR(CHAR(HEX2DEC(Table1[[#This Row],[D2]])),"…")</f>
        <v>…</v>
      </c>
      <c r="O900" t="str">
        <f>IFERROR(CHAR(HEX2DEC(Table1[[#This Row],[D3]])),"…")</f>
        <v>…</v>
      </c>
      <c r="P900" t="str">
        <f>IFERROR(CHAR(HEX2DEC(Table1[[#This Row],[D4]])),"…")</f>
        <v>…</v>
      </c>
      <c r="Q900" t="str">
        <f>IFERROR(CHAR(HEX2DEC(Table1[[#This Row],[D5]])),"…")</f>
        <v>…</v>
      </c>
      <c r="R900" t="str">
        <f>IFERROR(CHAR(HEX2DEC(Table1[[#This Row],[D6]])),"…")</f>
        <v>…</v>
      </c>
      <c r="S900" t="str">
        <f>IFERROR(CHAR(HEX2DEC(Table1[[#This Row],[D7]])),"…")</f>
        <v>…</v>
      </c>
      <c r="T900" t="str">
        <f>IFERROR(CHAR(HEX2DEC(Table1[[#This Row],[D8]])),"…")</f>
        <v>…</v>
      </c>
    </row>
    <row r="901" spans="1:20" x14ac:dyDescent="0.25">
      <c r="A901">
        <v>34.390999999999998</v>
      </c>
      <c r="B901">
        <v>400</v>
      </c>
      <c r="C901">
        <v>8</v>
      </c>
      <c r="D901">
        <v>0</v>
      </c>
      <c r="E901">
        <v>0</v>
      </c>
      <c r="F901">
        <v>8</v>
      </c>
      <c r="G901">
        <v>0</v>
      </c>
      <c r="H901">
        <v>39</v>
      </c>
      <c r="I901">
        <v>0</v>
      </c>
      <c r="J901">
        <v>0</v>
      </c>
      <c r="K901">
        <v>0</v>
      </c>
      <c r="M901" t="str">
        <f>IFERROR(CHAR(HEX2DEC(Table2[[#This Row],[D1]])),"…")</f>
        <v>…</v>
      </c>
      <c r="N901" t="str">
        <f>IFERROR(CHAR(HEX2DEC(Table1[[#This Row],[D2]])),"…")</f>
        <v>…</v>
      </c>
      <c r="O901" t="str">
        <f>IFERROR(CHAR(HEX2DEC(Table1[[#This Row],[D3]])),"…")</f>
        <v>…</v>
      </c>
      <c r="P901" t="str">
        <f>IFERROR(CHAR(HEX2DEC(Table1[[#This Row],[D4]])),"…")</f>
        <v>…</v>
      </c>
      <c r="Q901" t="str">
        <f>IFERROR(CHAR(HEX2DEC(Table1[[#This Row],[D5]])),"…")</f>
        <v>…</v>
      </c>
      <c r="R901" t="str">
        <f>IFERROR(CHAR(HEX2DEC(Table1[[#This Row],[D6]])),"…")</f>
        <v>…</v>
      </c>
      <c r="S901" t="str">
        <f>IFERROR(CHAR(HEX2DEC(Table1[[#This Row],[D7]])),"…")</f>
        <v>…</v>
      </c>
      <c r="T901" t="str">
        <f>IFERROR(CHAR(HEX2DEC(Table1[[#This Row],[D8]])),"…")</f>
        <v>…</v>
      </c>
    </row>
    <row r="902" spans="1:20" x14ac:dyDescent="0.25">
      <c r="A902">
        <v>34.444000000000003</v>
      </c>
      <c r="B902">
        <v>401</v>
      </c>
      <c r="C902">
        <v>8</v>
      </c>
      <c r="D902" t="s">
        <v>28</v>
      </c>
      <c r="E902" t="s">
        <v>23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M902" t="str">
        <f>IFERROR(CHAR(HEX2DEC(Table2[[#This Row],[D1]])),"…")</f>
        <v>š</v>
      </c>
      <c r="N902" t="str">
        <f>IFERROR(CHAR(HEX2DEC(Table1[[#This Row],[D2]])),"…")</f>
        <v>…</v>
      </c>
      <c r="O902" t="str">
        <f>IFERROR(CHAR(HEX2DEC(Table1[[#This Row],[D3]])),"…")</f>
        <v>…</v>
      </c>
      <c r="P902" t="str">
        <f>IFERROR(CHAR(HEX2DEC(Table1[[#This Row],[D4]])),"…")</f>
        <v>…</v>
      </c>
      <c r="Q902" t="str">
        <f>IFERROR(CHAR(HEX2DEC(Table1[[#This Row],[D5]])),"…")</f>
        <v>…</v>
      </c>
      <c r="R902" t="str">
        <f>IFERROR(CHAR(HEX2DEC(Table1[[#This Row],[D6]])),"…")</f>
        <v>…</v>
      </c>
      <c r="S902" t="str">
        <f>IFERROR(CHAR(HEX2DEC(Table1[[#This Row],[D7]])),"…")</f>
        <v>…</v>
      </c>
      <c r="T902" t="str">
        <f>IFERROR(CHAR(HEX2DEC(Table1[[#This Row],[D8]])),"…")</f>
        <v>…</v>
      </c>
    </row>
    <row r="903" spans="1:20" x14ac:dyDescent="0.25">
      <c r="A903">
        <v>34.497999999999998</v>
      </c>
      <c r="B903">
        <v>400</v>
      </c>
      <c r="C903">
        <v>8</v>
      </c>
      <c r="D903">
        <v>0</v>
      </c>
      <c r="E903">
        <v>0</v>
      </c>
      <c r="F903">
        <v>8</v>
      </c>
      <c r="G903">
        <v>0</v>
      </c>
      <c r="H903">
        <v>39</v>
      </c>
      <c r="I903">
        <v>0</v>
      </c>
      <c r="J903">
        <v>0</v>
      </c>
      <c r="K903">
        <v>0</v>
      </c>
      <c r="M903" t="str">
        <f>IFERROR(CHAR(HEX2DEC(Table2[[#This Row],[D1]])),"…")</f>
        <v>…</v>
      </c>
      <c r="N903" t="str">
        <f>IFERROR(CHAR(HEX2DEC(Table1[[#This Row],[D2]])),"…")</f>
        <v>…</v>
      </c>
      <c r="O903" t="str">
        <f>IFERROR(CHAR(HEX2DEC(Table1[[#This Row],[D3]])),"…")</f>
        <v>…</v>
      </c>
      <c r="P903" t="str">
        <f>IFERROR(CHAR(HEX2DEC(Table1[[#This Row],[D4]])),"…")</f>
        <v>…</v>
      </c>
      <c r="Q903" t="str">
        <f>IFERROR(CHAR(HEX2DEC(Table1[[#This Row],[D5]])),"…")</f>
        <v>…</v>
      </c>
      <c r="R903" t="str">
        <f>IFERROR(CHAR(HEX2DEC(Table1[[#This Row],[D6]])),"…")</f>
        <v>…</v>
      </c>
      <c r="S903" t="str">
        <f>IFERROR(CHAR(HEX2DEC(Table1[[#This Row],[D7]])),"…")</f>
        <v>…</v>
      </c>
      <c r="T903" t="str">
        <f>IFERROR(CHAR(HEX2DEC(Table1[[#This Row],[D8]])),"…")</f>
        <v>…</v>
      </c>
    </row>
    <row r="904" spans="1:20" x14ac:dyDescent="0.25">
      <c r="A904">
        <v>34.549999999999997</v>
      </c>
      <c r="B904">
        <v>401</v>
      </c>
      <c r="C904">
        <v>8</v>
      </c>
      <c r="D904" t="s">
        <v>28</v>
      </c>
      <c r="E904" t="s">
        <v>23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M904" t="str">
        <f>IFERROR(CHAR(HEX2DEC(Table2[[#This Row],[D1]])),"…")</f>
        <v>š</v>
      </c>
      <c r="N904" t="str">
        <f>IFERROR(CHAR(HEX2DEC(Table1[[#This Row],[D2]])),"…")</f>
        <v>…</v>
      </c>
      <c r="O904" t="str">
        <f>IFERROR(CHAR(HEX2DEC(Table1[[#This Row],[D3]])),"…")</f>
        <v>…</v>
      </c>
      <c r="P904" t="str">
        <f>IFERROR(CHAR(HEX2DEC(Table1[[#This Row],[D4]])),"…")</f>
        <v>…</v>
      </c>
      <c r="Q904" t="str">
        <f>IFERROR(CHAR(HEX2DEC(Table1[[#This Row],[D5]])),"…")</f>
        <v>…</v>
      </c>
      <c r="R904" t="str">
        <f>IFERROR(CHAR(HEX2DEC(Table1[[#This Row],[D6]])),"…")</f>
        <v>…</v>
      </c>
      <c r="S904" t="str">
        <f>IFERROR(CHAR(HEX2DEC(Table1[[#This Row],[D7]])),"…")</f>
        <v>…</v>
      </c>
      <c r="T904" t="str">
        <f>IFERROR(CHAR(HEX2DEC(Table1[[#This Row],[D8]])),"…")</f>
        <v>…</v>
      </c>
    </row>
    <row r="905" spans="1:20" x14ac:dyDescent="0.25">
      <c r="A905">
        <v>34.603000000000002</v>
      </c>
      <c r="B905">
        <v>400</v>
      </c>
      <c r="C905">
        <v>8</v>
      </c>
      <c r="D905">
        <v>0</v>
      </c>
      <c r="E905">
        <v>0</v>
      </c>
      <c r="F905">
        <v>8</v>
      </c>
      <c r="G905">
        <v>0</v>
      </c>
      <c r="H905">
        <v>39</v>
      </c>
      <c r="I905">
        <v>0</v>
      </c>
      <c r="J905">
        <v>0</v>
      </c>
      <c r="K905">
        <v>0</v>
      </c>
      <c r="M905" t="str">
        <f>IFERROR(CHAR(HEX2DEC(Table2[[#This Row],[D1]])),"…")</f>
        <v>…</v>
      </c>
      <c r="N905" t="str">
        <f>IFERROR(CHAR(HEX2DEC(Table1[[#This Row],[D2]])),"…")</f>
        <v>…</v>
      </c>
      <c r="O905" t="str">
        <f>IFERROR(CHAR(HEX2DEC(Table1[[#This Row],[D3]])),"…")</f>
        <v>…</v>
      </c>
      <c r="P905" t="str">
        <f>IFERROR(CHAR(HEX2DEC(Table1[[#This Row],[D4]])),"…")</f>
        <v>…</v>
      </c>
      <c r="Q905" t="str">
        <f>IFERROR(CHAR(HEX2DEC(Table1[[#This Row],[D5]])),"…")</f>
        <v>…</v>
      </c>
      <c r="R905" t="str">
        <f>IFERROR(CHAR(HEX2DEC(Table1[[#This Row],[D6]])),"…")</f>
        <v>…</v>
      </c>
      <c r="S905" t="str">
        <f>IFERROR(CHAR(HEX2DEC(Table1[[#This Row],[D7]])),"…")</f>
        <v>…</v>
      </c>
      <c r="T905" t="str">
        <f>IFERROR(CHAR(HEX2DEC(Table1[[#This Row],[D8]])),"…")</f>
        <v>…</v>
      </c>
    </row>
    <row r="906" spans="1:20" x14ac:dyDescent="0.25">
      <c r="A906">
        <v>34.655999999999999</v>
      </c>
      <c r="B906">
        <v>401</v>
      </c>
      <c r="C906">
        <v>8</v>
      </c>
      <c r="D906" t="s">
        <v>28</v>
      </c>
      <c r="E906" t="s">
        <v>23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M906" t="str">
        <f>IFERROR(CHAR(HEX2DEC(Table2[[#This Row],[D1]])),"…")</f>
        <v>š</v>
      </c>
      <c r="N906" t="str">
        <f>IFERROR(CHAR(HEX2DEC(Table1[[#This Row],[D2]])),"…")</f>
        <v>…</v>
      </c>
      <c r="O906" t="str">
        <f>IFERROR(CHAR(HEX2DEC(Table1[[#This Row],[D3]])),"…")</f>
        <v>…</v>
      </c>
      <c r="P906" t="str">
        <f>IFERROR(CHAR(HEX2DEC(Table1[[#This Row],[D4]])),"…")</f>
        <v>…</v>
      </c>
      <c r="Q906" t="str">
        <f>IFERROR(CHAR(HEX2DEC(Table1[[#This Row],[D5]])),"…")</f>
        <v>…</v>
      </c>
      <c r="R906" t="str">
        <f>IFERROR(CHAR(HEX2DEC(Table1[[#This Row],[D6]])),"…")</f>
        <v>…</v>
      </c>
      <c r="S906" t="str">
        <f>IFERROR(CHAR(HEX2DEC(Table1[[#This Row],[D7]])),"…")</f>
        <v>…</v>
      </c>
      <c r="T906" t="str">
        <f>IFERROR(CHAR(HEX2DEC(Table1[[#This Row],[D8]])),"…")</f>
        <v>…</v>
      </c>
    </row>
    <row r="907" spans="1:20" x14ac:dyDescent="0.25">
      <c r="A907">
        <v>34.71</v>
      </c>
      <c r="B907">
        <v>400</v>
      </c>
      <c r="C907">
        <v>8</v>
      </c>
      <c r="D907">
        <v>0</v>
      </c>
      <c r="E907">
        <v>0</v>
      </c>
      <c r="F907">
        <v>8</v>
      </c>
      <c r="G907">
        <v>0</v>
      </c>
      <c r="H907">
        <v>39</v>
      </c>
      <c r="I907">
        <v>0</v>
      </c>
      <c r="J907">
        <v>0</v>
      </c>
      <c r="K907">
        <v>0</v>
      </c>
      <c r="M907" t="str">
        <f>IFERROR(CHAR(HEX2DEC(Table2[[#This Row],[D1]])),"…")</f>
        <v>…</v>
      </c>
      <c r="N907" t="str">
        <f>IFERROR(CHAR(HEX2DEC(Table1[[#This Row],[D2]])),"…")</f>
        <v>…</v>
      </c>
      <c r="O907" t="str">
        <f>IFERROR(CHAR(HEX2DEC(Table1[[#This Row],[D3]])),"…")</f>
        <v>…</v>
      </c>
      <c r="P907" t="str">
        <f>IFERROR(CHAR(HEX2DEC(Table1[[#This Row],[D4]])),"…")</f>
        <v>…</v>
      </c>
      <c r="Q907" t="str">
        <f>IFERROR(CHAR(HEX2DEC(Table1[[#This Row],[D5]])),"…")</f>
        <v>…</v>
      </c>
      <c r="R907" t="str">
        <f>IFERROR(CHAR(HEX2DEC(Table1[[#This Row],[D6]])),"…")</f>
        <v>…</v>
      </c>
      <c r="S907" t="str">
        <f>IFERROR(CHAR(HEX2DEC(Table1[[#This Row],[D7]])),"…")</f>
        <v>…</v>
      </c>
      <c r="T907" t="str">
        <f>IFERROR(CHAR(HEX2DEC(Table1[[#This Row],[D8]])),"…")</f>
        <v>…</v>
      </c>
    </row>
    <row r="908" spans="1:20" x14ac:dyDescent="0.25">
      <c r="A908">
        <v>34.762999999999998</v>
      </c>
      <c r="B908">
        <v>401</v>
      </c>
      <c r="C908">
        <v>8</v>
      </c>
      <c r="D908" t="s">
        <v>28</v>
      </c>
      <c r="E908" t="s">
        <v>23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M908" t="str">
        <f>IFERROR(CHAR(HEX2DEC(Table2[[#This Row],[D1]])),"…")</f>
        <v>š</v>
      </c>
      <c r="N908" t="str">
        <f>IFERROR(CHAR(HEX2DEC(Table1[[#This Row],[D2]])),"…")</f>
        <v>…</v>
      </c>
      <c r="O908" t="str">
        <f>IFERROR(CHAR(HEX2DEC(Table1[[#This Row],[D3]])),"…")</f>
        <v>…</v>
      </c>
      <c r="P908" t="str">
        <f>IFERROR(CHAR(HEX2DEC(Table1[[#This Row],[D4]])),"…")</f>
        <v>…</v>
      </c>
      <c r="Q908" t="str">
        <f>IFERROR(CHAR(HEX2DEC(Table1[[#This Row],[D5]])),"…")</f>
        <v>…</v>
      </c>
      <c r="R908" t="str">
        <f>IFERROR(CHAR(HEX2DEC(Table1[[#This Row],[D6]])),"…")</f>
        <v>…</v>
      </c>
      <c r="S908" t="str">
        <f>IFERROR(CHAR(HEX2DEC(Table1[[#This Row],[D7]])),"…")</f>
        <v>…</v>
      </c>
      <c r="T908" t="str">
        <f>IFERROR(CHAR(HEX2DEC(Table1[[#This Row],[D8]])),"…")</f>
        <v>…</v>
      </c>
    </row>
    <row r="909" spans="1:20" x14ac:dyDescent="0.25">
      <c r="A909">
        <v>34.816000000000003</v>
      </c>
      <c r="B909">
        <v>400</v>
      </c>
      <c r="C909">
        <v>8</v>
      </c>
      <c r="D909">
        <v>0</v>
      </c>
      <c r="E909">
        <v>0</v>
      </c>
      <c r="F909">
        <v>8</v>
      </c>
      <c r="G909">
        <v>0</v>
      </c>
      <c r="H909">
        <v>39</v>
      </c>
      <c r="I909">
        <v>0</v>
      </c>
      <c r="J909">
        <v>0</v>
      </c>
      <c r="K909">
        <v>0</v>
      </c>
      <c r="M909" t="str">
        <f>IFERROR(CHAR(HEX2DEC(Table2[[#This Row],[D1]])),"…")</f>
        <v>…</v>
      </c>
      <c r="N909" t="str">
        <f>IFERROR(CHAR(HEX2DEC(Table1[[#This Row],[D2]])),"…")</f>
        <v>…</v>
      </c>
      <c r="O909" t="str">
        <f>IFERROR(CHAR(HEX2DEC(Table1[[#This Row],[D3]])),"…")</f>
        <v>…</v>
      </c>
      <c r="P909" t="str">
        <f>IFERROR(CHAR(HEX2DEC(Table1[[#This Row],[D4]])),"…")</f>
        <v>…</v>
      </c>
      <c r="Q909" t="str">
        <f>IFERROR(CHAR(HEX2DEC(Table1[[#This Row],[D5]])),"…")</f>
        <v>…</v>
      </c>
      <c r="R909" t="str">
        <f>IFERROR(CHAR(HEX2DEC(Table1[[#This Row],[D6]])),"…")</f>
        <v>…</v>
      </c>
      <c r="S909" t="str">
        <f>IFERROR(CHAR(HEX2DEC(Table1[[#This Row],[D7]])),"…")</f>
        <v>…</v>
      </c>
      <c r="T909" t="str">
        <f>IFERROR(CHAR(HEX2DEC(Table1[[#This Row],[D8]])),"…")</f>
        <v>…</v>
      </c>
    </row>
    <row r="910" spans="1:20" x14ac:dyDescent="0.25">
      <c r="A910">
        <v>34.869</v>
      </c>
      <c r="B910">
        <v>401</v>
      </c>
      <c r="C910">
        <v>8</v>
      </c>
      <c r="D910" t="s">
        <v>28</v>
      </c>
      <c r="E910" t="s">
        <v>23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M910" t="str">
        <f>IFERROR(CHAR(HEX2DEC(Table2[[#This Row],[D1]])),"…")</f>
        <v>š</v>
      </c>
      <c r="N910" t="str">
        <f>IFERROR(CHAR(HEX2DEC(Table1[[#This Row],[D2]])),"…")</f>
        <v>…</v>
      </c>
      <c r="O910" t="str">
        <f>IFERROR(CHAR(HEX2DEC(Table1[[#This Row],[D3]])),"…")</f>
        <v>…</v>
      </c>
      <c r="P910" t="str">
        <f>IFERROR(CHAR(HEX2DEC(Table1[[#This Row],[D4]])),"…")</f>
        <v>…</v>
      </c>
      <c r="Q910" t="str">
        <f>IFERROR(CHAR(HEX2DEC(Table1[[#This Row],[D5]])),"…")</f>
        <v>…</v>
      </c>
      <c r="R910" t="str">
        <f>IFERROR(CHAR(HEX2DEC(Table1[[#This Row],[D6]])),"…")</f>
        <v>…</v>
      </c>
      <c r="S910" t="str">
        <f>IFERROR(CHAR(HEX2DEC(Table1[[#This Row],[D7]])),"…")</f>
        <v>…</v>
      </c>
      <c r="T910" t="str">
        <f>IFERROR(CHAR(HEX2DEC(Table1[[#This Row],[D8]])),"…")</f>
        <v>…</v>
      </c>
    </row>
    <row r="911" spans="1:20" x14ac:dyDescent="0.25">
      <c r="A911">
        <v>34.923000000000002</v>
      </c>
      <c r="B911">
        <v>400</v>
      </c>
      <c r="C911">
        <v>8</v>
      </c>
      <c r="D911">
        <v>0</v>
      </c>
      <c r="E911">
        <v>0</v>
      </c>
      <c r="F911">
        <v>8</v>
      </c>
      <c r="G911">
        <v>0</v>
      </c>
      <c r="H911">
        <v>39</v>
      </c>
      <c r="I911">
        <v>0</v>
      </c>
      <c r="J911">
        <v>0</v>
      </c>
      <c r="K911">
        <v>0</v>
      </c>
      <c r="M911" t="str">
        <f>IFERROR(CHAR(HEX2DEC(Table2[[#This Row],[D1]])),"…")</f>
        <v>…</v>
      </c>
      <c r="N911" t="str">
        <f>IFERROR(CHAR(HEX2DEC(Table1[[#This Row],[D2]])),"…")</f>
        <v>…</v>
      </c>
      <c r="O911" t="str">
        <f>IFERROR(CHAR(HEX2DEC(Table1[[#This Row],[D3]])),"…")</f>
        <v>…</v>
      </c>
      <c r="P911" t="str">
        <f>IFERROR(CHAR(HEX2DEC(Table1[[#This Row],[D4]])),"…")</f>
        <v>…</v>
      </c>
      <c r="Q911" t="str">
        <f>IFERROR(CHAR(HEX2DEC(Table1[[#This Row],[D5]])),"…")</f>
        <v>…</v>
      </c>
      <c r="R911" t="str">
        <f>IFERROR(CHAR(HEX2DEC(Table1[[#This Row],[D6]])),"…")</f>
        <v>…</v>
      </c>
      <c r="S911" t="str">
        <f>IFERROR(CHAR(HEX2DEC(Table1[[#This Row],[D7]])),"…")</f>
        <v>…</v>
      </c>
      <c r="T911" t="str">
        <f>IFERROR(CHAR(HEX2DEC(Table1[[#This Row],[D8]])),"…")</f>
        <v>…</v>
      </c>
    </row>
    <row r="912" spans="1:20" x14ac:dyDescent="0.25">
      <c r="A912">
        <v>34.975000000000001</v>
      </c>
      <c r="B912">
        <v>401</v>
      </c>
      <c r="C912">
        <v>8</v>
      </c>
      <c r="D912" t="s">
        <v>28</v>
      </c>
      <c r="E912" t="s">
        <v>23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M912" t="str">
        <f>IFERROR(CHAR(HEX2DEC(Table2[[#This Row],[D1]])),"…")</f>
        <v>š</v>
      </c>
      <c r="N912" t="str">
        <f>IFERROR(CHAR(HEX2DEC(Table1[[#This Row],[D2]])),"…")</f>
        <v>…</v>
      </c>
      <c r="O912" t="str">
        <f>IFERROR(CHAR(HEX2DEC(Table1[[#This Row],[D3]])),"…")</f>
        <v>…</v>
      </c>
      <c r="P912" t="str">
        <f>IFERROR(CHAR(HEX2DEC(Table1[[#This Row],[D4]])),"…")</f>
        <v>…</v>
      </c>
      <c r="Q912" t="str">
        <f>IFERROR(CHAR(HEX2DEC(Table1[[#This Row],[D5]])),"…")</f>
        <v>…</v>
      </c>
      <c r="R912" t="str">
        <f>IFERROR(CHAR(HEX2DEC(Table1[[#This Row],[D6]])),"…")</f>
        <v>…</v>
      </c>
      <c r="S912" t="str">
        <f>IFERROR(CHAR(HEX2DEC(Table1[[#This Row],[D7]])),"…")</f>
        <v>…</v>
      </c>
      <c r="T912" t="str">
        <f>IFERROR(CHAR(HEX2DEC(Table1[[#This Row],[D8]])),"…")</f>
        <v>…</v>
      </c>
    </row>
    <row r="913" spans="1:20" x14ac:dyDescent="0.25">
      <c r="A913">
        <v>35.027999999999999</v>
      </c>
      <c r="B913">
        <v>400</v>
      </c>
      <c r="C913">
        <v>8</v>
      </c>
      <c r="D913">
        <v>0</v>
      </c>
      <c r="E913">
        <v>0</v>
      </c>
      <c r="F913">
        <v>8</v>
      </c>
      <c r="G913">
        <v>0</v>
      </c>
      <c r="H913">
        <v>39</v>
      </c>
      <c r="I913">
        <v>0</v>
      </c>
      <c r="J913">
        <v>0</v>
      </c>
      <c r="K913">
        <v>0</v>
      </c>
      <c r="M913" t="str">
        <f>IFERROR(CHAR(HEX2DEC(Table2[[#This Row],[D1]])),"…")</f>
        <v>…</v>
      </c>
      <c r="N913" t="str">
        <f>IFERROR(CHAR(HEX2DEC(Table1[[#This Row],[D2]])),"…")</f>
        <v>…</v>
      </c>
      <c r="O913" t="str">
        <f>IFERROR(CHAR(HEX2DEC(Table1[[#This Row],[D3]])),"…")</f>
        <v>…</v>
      </c>
      <c r="P913" t="str">
        <f>IFERROR(CHAR(HEX2DEC(Table1[[#This Row],[D4]])),"…")</f>
        <v>…</v>
      </c>
      <c r="Q913" t="str">
        <f>IFERROR(CHAR(HEX2DEC(Table1[[#This Row],[D5]])),"…")</f>
        <v>…</v>
      </c>
      <c r="R913" t="str">
        <f>IFERROR(CHAR(HEX2DEC(Table1[[#This Row],[D6]])),"…")</f>
        <v>…</v>
      </c>
      <c r="S913" t="str">
        <f>IFERROR(CHAR(HEX2DEC(Table1[[#This Row],[D7]])),"…")</f>
        <v>…</v>
      </c>
      <c r="T913" t="str">
        <f>IFERROR(CHAR(HEX2DEC(Table1[[#This Row],[D8]])),"…")</f>
        <v>…</v>
      </c>
    </row>
    <row r="914" spans="1:20" x14ac:dyDescent="0.25">
      <c r="A914">
        <v>35.081000000000003</v>
      </c>
      <c r="B914">
        <v>401</v>
      </c>
      <c r="C914">
        <v>8</v>
      </c>
      <c r="D914" t="s">
        <v>28</v>
      </c>
      <c r="E914" t="s">
        <v>23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M914" t="str">
        <f>IFERROR(CHAR(HEX2DEC(Table2[[#This Row],[D1]])),"…")</f>
        <v>š</v>
      </c>
      <c r="N914" t="str">
        <f>IFERROR(CHAR(HEX2DEC(Table1[[#This Row],[D2]])),"…")</f>
        <v>…</v>
      </c>
      <c r="O914" t="str">
        <f>IFERROR(CHAR(HEX2DEC(Table1[[#This Row],[D3]])),"…")</f>
        <v>…</v>
      </c>
      <c r="P914" t="str">
        <f>IFERROR(CHAR(HEX2DEC(Table1[[#This Row],[D4]])),"…")</f>
        <v>…</v>
      </c>
      <c r="Q914" t="str">
        <f>IFERROR(CHAR(HEX2DEC(Table1[[#This Row],[D5]])),"…")</f>
        <v>…</v>
      </c>
      <c r="R914" t="str">
        <f>IFERROR(CHAR(HEX2DEC(Table1[[#This Row],[D6]])),"…")</f>
        <v>…</v>
      </c>
      <c r="S914" t="str">
        <f>IFERROR(CHAR(HEX2DEC(Table1[[#This Row],[D7]])),"…")</f>
        <v>…</v>
      </c>
      <c r="T914" t="str">
        <f>IFERROR(CHAR(HEX2DEC(Table1[[#This Row],[D8]])),"…")</f>
        <v>…</v>
      </c>
    </row>
    <row r="915" spans="1:20" x14ac:dyDescent="0.25">
      <c r="A915">
        <v>35.134</v>
      </c>
      <c r="B915">
        <v>400</v>
      </c>
      <c r="C915">
        <v>8</v>
      </c>
      <c r="D915">
        <v>0</v>
      </c>
      <c r="E915">
        <v>0</v>
      </c>
      <c r="F915">
        <v>8</v>
      </c>
      <c r="G915">
        <v>0</v>
      </c>
      <c r="H915">
        <v>39</v>
      </c>
      <c r="I915">
        <v>0</v>
      </c>
      <c r="J915">
        <v>0</v>
      </c>
      <c r="K915">
        <v>0</v>
      </c>
      <c r="M915" t="str">
        <f>IFERROR(CHAR(HEX2DEC(Table2[[#This Row],[D1]])),"…")</f>
        <v>…</v>
      </c>
      <c r="N915" t="str">
        <f>IFERROR(CHAR(HEX2DEC(Table1[[#This Row],[D2]])),"…")</f>
        <v>…</v>
      </c>
      <c r="O915" t="str">
        <f>IFERROR(CHAR(HEX2DEC(Table1[[#This Row],[D3]])),"…")</f>
        <v>…</v>
      </c>
      <c r="P915" t="str">
        <f>IFERROR(CHAR(HEX2DEC(Table1[[#This Row],[D4]])),"…")</f>
        <v>…</v>
      </c>
      <c r="Q915" t="str">
        <f>IFERROR(CHAR(HEX2DEC(Table1[[#This Row],[D5]])),"…")</f>
        <v>…</v>
      </c>
      <c r="R915" t="str">
        <f>IFERROR(CHAR(HEX2DEC(Table1[[#This Row],[D6]])),"…")</f>
        <v>…</v>
      </c>
      <c r="S915" t="str">
        <f>IFERROR(CHAR(HEX2DEC(Table1[[#This Row],[D7]])),"…")</f>
        <v>…</v>
      </c>
      <c r="T915" t="str">
        <f>IFERROR(CHAR(HEX2DEC(Table1[[#This Row],[D8]])),"…")</f>
        <v>…</v>
      </c>
    </row>
    <row r="916" spans="1:20" x14ac:dyDescent="0.25">
      <c r="A916">
        <v>35.188000000000002</v>
      </c>
      <c r="B916">
        <v>401</v>
      </c>
      <c r="C916">
        <v>8</v>
      </c>
      <c r="D916" t="s">
        <v>28</v>
      </c>
      <c r="E916" t="s">
        <v>23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M916" t="str">
        <f>IFERROR(CHAR(HEX2DEC(Table2[[#This Row],[D1]])),"…")</f>
        <v>š</v>
      </c>
      <c r="N916" t="str">
        <f>IFERROR(CHAR(HEX2DEC(Table1[[#This Row],[D2]])),"…")</f>
        <v>…</v>
      </c>
      <c r="O916" t="str">
        <f>IFERROR(CHAR(HEX2DEC(Table1[[#This Row],[D3]])),"…")</f>
        <v>…</v>
      </c>
      <c r="P916" t="str">
        <f>IFERROR(CHAR(HEX2DEC(Table1[[#This Row],[D4]])),"…")</f>
        <v>…</v>
      </c>
      <c r="Q916" t="str">
        <f>IFERROR(CHAR(HEX2DEC(Table1[[#This Row],[D5]])),"…")</f>
        <v>…</v>
      </c>
      <c r="R916" t="str">
        <f>IFERROR(CHAR(HEX2DEC(Table1[[#This Row],[D6]])),"…")</f>
        <v>…</v>
      </c>
      <c r="S916" t="str">
        <f>IFERROR(CHAR(HEX2DEC(Table1[[#This Row],[D7]])),"…")</f>
        <v>…</v>
      </c>
      <c r="T916" t="str">
        <f>IFERROR(CHAR(HEX2DEC(Table1[[#This Row],[D8]])),"…")</f>
        <v>…</v>
      </c>
    </row>
    <row r="917" spans="1:20" x14ac:dyDescent="0.25">
      <c r="A917">
        <v>35.241</v>
      </c>
      <c r="B917">
        <v>400</v>
      </c>
      <c r="C917">
        <v>8</v>
      </c>
      <c r="D917">
        <v>0</v>
      </c>
      <c r="E917">
        <v>0</v>
      </c>
      <c r="F917">
        <v>8</v>
      </c>
      <c r="G917">
        <v>0</v>
      </c>
      <c r="H917">
        <v>39</v>
      </c>
      <c r="I917">
        <v>0</v>
      </c>
      <c r="J917">
        <v>0</v>
      </c>
      <c r="K917">
        <v>0</v>
      </c>
      <c r="M917" t="str">
        <f>IFERROR(CHAR(HEX2DEC(Table2[[#This Row],[D1]])),"…")</f>
        <v>…</v>
      </c>
      <c r="N917" t="str">
        <f>IFERROR(CHAR(HEX2DEC(Table1[[#This Row],[D2]])),"…")</f>
        <v>…</v>
      </c>
      <c r="O917" t="str">
        <f>IFERROR(CHAR(HEX2DEC(Table1[[#This Row],[D3]])),"…")</f>
        <v>…</v>
      </c>
      <c r="P917" t="str">
        <f>IFERROR(CHAR(HEX2DEC(Table1[[#This Row],[D4]])),"…")</f>
        <v>…</v>
      </c>
      <c r="Q917" t="str">
        <f>IFERROR(CHAR(HEX2DEC(Table1[[#This Row],[D5]])),"…")</f>
        <v>…</v>
      </c>
      <c r="R917" t="str">
        <f>IFERROR(CHAR(HEX2DEC(Table1[[#This Row],[D6]])),"…")</f>
        <v>…</v>
      </c>
      <c r="S917" t="str">
        <f>IFERROR(CHAR(HEX2DEC(Table1[[#This Row],[D7]])),"…")</f>
        <v>…</v>
      </c>
      <c r="T917" t="str">
        <f>IFERROR(CHAR(HEX2DEC(Table1[[#This Row],[D8]])),"…")</f>
        <v>…</v>
      </c>
    </row>
    <row r="918" spans="1:20" x14ac:dyDescent="0.25">
      <c r="A918">
        <v>35.292999999999999</v>
      </c>
      <c r="B918">
        <v>401</v>
      </c>
      <c r="C918">
        <v>8</v>
      </c>
      <c r="D918" t="s">
        <v>28</v>
      </c>
      <c r="E918" t="s">
        <v>23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M918" t="str">
        <f>IFERROR(CHAR(HEX2DEC(Table2[[#This Row],[D1]])),"…")</f>
        <v>š</v>
      </c>
      <c r="N918" t="str">
        <f>IFERROR(CHAR(HEX2DEC(Table1[[#This Row],[D2]])),"…")</f>
        <v>…</v>
      </c>
      <c r="O918" t="str">
        <f>IFERROR(CHAR(HEX2DEC(Table1[[#This Row],[D3]])),"…")</f>
        <v>…</v>
      </c>
      <c r="P918" t="str">
        <f>IFERROR(CHAR(HEX2DEC(Table1[[#This Row],[D4]])),"…")</f>
        <v>…</v>
      </c>
      <c r="Q918" t="str">
        <f>IFERROR(CHAR(HEX2DEC(Table1[[#This Row],[D5]])),"…")</f>
        <v>…</v>
      </c>
      <c r="R918" t="str">
        <f>IFERROR(CHAR(HEX2DEC(Table1[[#This Row],[D6]])),"…")</f>
        <v>…</v>
      </c>
      <c r="S918" t="str">
        <f>IFERROR(CHAR(HEX2DEC(Table1[[#This Row],[D7]])),"…")</f>
        <v>…</v>
      </c>
      <c r="T918" t="str">
        <f>IFERROR(CHAR(HEX2DEC(Table1[[#This Row],[D8]])),"…")</f>
        <v>…</v>
      </c>
    </row>
    <row r="919" spans="1:20" x14ac:dyDescent="0.25">
      <c r="A919">
        <v>35.345999999999997</v>
      </c>
      <c r="B919">
        <v>400</v>
      </c>
      <c r="C919">
        <v>8</v>
      </c>
      <c r="D919">
        <v>0</v>
      </c>
      <c r="E919">
        <v>0</v>
      </c>
      <c r="F919">
        <v>8</v>
      </c>
      <c r="G919">
        <v>0</v>
      </c>
      <c r="H919">
        <v>39</v>
      </c>
      <c r="I919">
        <v>0</v>
      </c>
      <c r="J919">
        <v>0</v>
      </c>
      <c r="K919">
        <v>0</v>
      </c>
      <c r="M919" t="str">
        <f>IFERROR(CHAR(HEX2DEC(Table2[[#This Row],[D1]])),"…")</f>
        <v>…</v>
      </c>
      <c r="N919" t="str">
        <f>IFERROR(CHAR(HEX2DEC(Table1[[#This Row],[D2]])),"…")</f>
        <v>…</v>
      </c>
      <c r="O919" t="str">
        <f>IFERROR(CHAR(HEX2DEC(Table1[[#This Row],[D3]])),"…")</f>
        <v>…</v>
      </c>
      <c r="P919" t="str">
        <f>IFERROR(CHAR(HEX2DEC(Table1[[#This Row],[D4]])),"…")</f>
        <v>…</v>
      </c>
      <c r="Q919" t="str">
        <f>IFERROR(CHAR(HEX2DEC(Table1[[#This Row],[D5]])),"…")</f>
        <v>…</v>
      </c>
      <c r="R919" t="str">
        <f>IFERROR(CHAR(HEX2DEC(Table1[[#This Row],[D6]])),"…")</f>
        <v>…</v>
      </c>
      <c r="S919" t="str">
        <f>IFERROR(CHAR(HEX2DEC(Table1[[#This Row],[D7]])),"…")</f>
        <v>…</v>
      </c>
      <c r="T919" t="str">
        <f>IFERROR(CHAR(HEX2DEC(Table1[[#This Row],[D8]])),"…")</f>
        <v>…</v>
      </c>
    </row>
    <row r="920" spans="1:20" x14ac:dyDescent="0.25">
      <c r="A920">
        <v>35.4</v>
      </c>
      <c r="B920">
        <v>401</v>
      </c>
      <c r="C920">
        <v>8</v>
      </c>
      <c r="D920" t="s">
        <v>28</v>
      </c>
      <c r="E920" t="s">
        <v>23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M920" t="str">
        <f>IFERROR(CHAR(HEX2DEC(Table2[[#This Row],[D1]])),"…")</f>
        <v>š</v>
      </c>
      <c r="N920" t="str">
        <f>IFERROR(CHAR(HEX2DEC(Table1[[#This Row],[D2]])),"…")</f>
        <v>…</v>
      </c>
      <c r="O920" t="str">
        <f>IFERROR(CHAR(HEX2DEC(Table1[[#This Row],[D3]])),"…")</f>
        <v>…</v>
      </c>
      <c r="P920" t="str">
        <f>IFERROR(CHAR(HEX2DEC(Table1[[#This Row],[D4]])),"…")</f>
        <v>…</v>
      </c>
      <c r="Q920" t="str">
        <f>IFERROR(CHAR(HEX2DEC(Table1[[#This Row],[D5]])),"…")</f>
        <v>…</v>
      </c>
      <c r="R920" t="str">
        <f>IFERROR(CHAR(HEX2DEC(Table1[[#This Row],[D6]])),"…")</f>
        <v>…</v>
      </c>
      <c r="S920" t="str">
        <f>IFERROR(CHAR(HEX2DEC(Table1[[#This Row],[D7]])),"…")</f>
        <v>…</v>
      </c>
      <c r="T920" t="str">
        <f>IFERROR(CHAR(HEX2DEC(Table1[[#This Row],[D8]])),"…")</f>
        <v>…</v>
      </c>
    </row>
    <row r="921" spans="1:20" x14ac:dyDescent="0.25">
      <c r="A921">
        <v>35.453000000000003</v>
      </c>
      <c r="B921">
        <v>400</v>
      </c>
      <c r="C921">
        <v>8</v>
      </c>
      <c r="D921">
        <v>0</v>
      </c>
      <c r="E921">
        <v>0</v>
      </c>
      <c r="F921">
        <v>8</v>
      </c>
      <c r="G921">
        <v>0</v>
      </c>
      <c r="H921">
        <v>39</v>
      </c>
      <c r="I921">
        <v>0</v>
      </c>
      <c r="J921">
        <v>0</v>
      </c>
      <c r="K921">
        <v>0</v>
      </c>
      <c r="M921" t="str">
        <f>IFERROR(CHAR(HEX2DEC(Table2[[#This Row],[D1]])),"…")</f>
        <v>…</v>
      </c>
      <c r="N921" t="str">
        <f>IFERROR(CHAR(HEX2DEC(Table1[[#This Row],[D2]])),"…")</f>
        <v>…</v>
      </c>
      <c r="O921" t="str">
        <f>IFERROR(CHAR(HEX2DEC(Table1[[#This Row],[D3]])),"…")</f>
        <v>…</v>
      </c>
      <c r="P921" t="str">
        <f>IFERROR(CHAR(HEX2DEC(Table1[[#This Row],[D4]])),"…")</f>
        <v>…</v>
      </c>
      <c r="Q921" t="str">
        <f>IFERROR(CHAR(HEX2DEC(Table1[[#This Row],[D5]])),"…")</f>
        <v>…</v>
      </c>
      <c r="R921" t="str">
        <f>IFERROR(CHAR(HEX2DEC(Table1[[#This Row],[D6]])),"…")</f>
        <v>…</v>
      </c>
      <c r="S921" t="str">
        <f>IFERROR(CHAR(HEX2DEC(Table1[[#This Row],[D7]])),"…")</f>
        <v>…</v>
      </c>
      <c r="T921" t="str">
        <f>IFERROR(CHAR(HEX2DEC(Table1[[#This Row],[D8]])),"…")</f>
        <v>…</v>
      </c>
    </row>
    <row r="922" spans="1:20" x14ac:dyDescent="0.25">
      <c r="A922">
        <v>35.506</v>
      </c>
      <c r="B922">
        <v>401</v>
      </c>
      <c r="C922">
        <v>8</v>
      </c>
      <c r="D922" t="s">
        <v>28</v>
      </c>
      <c r="E922" t="s">
        <v>23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M922" t="str">
        <f>IFERROR(CHAR(HEX2DEC(Table2[[#This Row],[D1]])),"…")</f>
        <v>š</v>
      </c>
      <c r="N922" t="str">
        <f>IFERROR(CHAR(HEX2DEC(Table1[[#This Row],[D2]])),"…")</f>
        <v>…</v>
      </c>
      <c r="O922" t="str">
        <f>IFERROR(CHAR(HEX2DEC(Table1[[#This Row],[D3]])),"…")</f>
        <v>…</v>
      </c>
      <c r="P922" t="str">
        <f>IFERROR(CHAR(HEX2DEC(Table1[[#This Row],[D4]])),"…")</f>
        <v>…</v>
      </c>
      <c r="Q922" t="str">
        <f>IFERROR(CHAR(HEX2DEC(Table1[[#This Row],[D5]])),"…")</f>
        <v>…</v>
      </c>
      <c r="R922" t="str">
        <f>IFERROR(CHAR(HEX2DEC(Table1[[#This Row],[D6]])),"…")</f>
        <v>…</v>
      </c>
      <c r="S922" t="str">
        <f>IFERROR(CHAR(HEX2DEC(Table1[[#This Row],[D7]])),"…")</f>
        <v>…</v>
      </c>
      <c r="T922" t="str">
        <f>IFERROR(CHAR(HEX2DEC(Table1[[#This Row],[D8]])),"…")</f>
        <v>…</v>
      </c>
    </row>
    <row r="923" spans="1:20" x14ac:dyDescent="0.25">
      <c r="A923">
        <v>35.558999999999997</v>
      </c>
      <c r="B923">
        <v>400</v>
      </c>
      <c r="C923">
        <v>8</v>
      </c>
      <c r="D923">
        <v>0</v>
      </c>
      <c r="E923">
        <v>0</v>
      </c>
      <c r="F923">
        <v>8</v>
      </c>
      <c r="G923">
        <v>0</v>
      </c>
      <c r="H923">
        <v>39</v>
      </c>
      <c r="I923">
        <v>0</v>
      </c>
      <c r="J923">
        <v>0</v>
      </c>
      <c r="K923">
        <v>0</v>
      </c>
      <c r="M923" t="str">
        <f>IFERROR(CHAR(HEX2DEC(Table2[[#This Row],[D1]])),"…")</f>
        <v>…</v>
      </c>
      <c r="N923" t="str">
        <f>IFERROR(CHAR(HEX2DEC(Table1[[#This Row],[D2]])),"…")</f>
        <v>…</v>
      </c>
      <c r="O923" t="str">
        <f>IFERROR(CHAR(HEX2DEC(Table1[[#This Row],[D3]])),"…")</f>
        <v>…</v>
      </c>
      <c r="P923" t="str">
        <f>IFERROR(CHAR(HEX2DEC(Table1[[#This Row],[D4]])),"…")</f>
        <v>…</v>
      </c>
      <c r="Q923" t="str">
        <f>IFERROR(CHAR(HEX2DEC(Table1[[#This Row],[D5]])),"…")</f>
        <v>…</v>
      </c>
      <c r="R923" t="str">
        <f>IFERROR(CHAR(HEX2DEC(Table1[[#This Row],[D6]])),"…")</f>
        <v>…</v>
      </c>
      <c r="S923" t="str">
        <f>IFERROR(CHAR(HEX2DEC(Table1[[#This Row],[D7]])),"…")</f>
        <v>…</v>
      </c>
      <c r="T923" t="str">
        <f>IFERROR(CHAR(HEX2DEC(Table1[[#This Row],[D8]])),"…")</f>
        <v>…</v>
      </c>
    </row>
    <row r="924" spans="1:20" x14ac:dyDescent="0.25">
      <c r="A924">
        <v>35.613</v>
      </c>
      <c r="B924">
        <v>401</v>
      </c>
      <c r="C924">
        <v>8</v>
      </c>
      <c r="D924" t="s">
        <v>28</v>
      </c>
      <c r="E924" t="s">
        <v>23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M924" t="str">
        <f>IFERROR(CHAR(HEX2DEC(Table2[[#This Row],[D1]])),"…")</f>
        <v>š</v>
      </c>
      <c r="N924" t="str">
        <f>IFERROR(CHAR(HEX2DEC(Table1[[#This Row],[D2]])),"…")</f>
        <v>…</v>
      </c>
      <c r="O924" t="str">
        <f>IFERROR(CHAR(HEX2DEC(Table1[[#This Row],[D3]])),"…")</f>
        <v>…</v>
      </c>
      <c r="P924" t="str">
        <f>IFERROR(CHAR(HEX2DEC(Table1[[#This Row],[D4]])),"…")</f>
        <v>…</v>
      </c>
      <c r="Q924" t="str">
        <f>IFERROR(CHAR(HEX2DEC(Table1[[#This Row],[D5]])),"…")</f>
        <v>…</v>
      </c>
      <c r="R924" t="str">
        <f>IFERROR(CHAR(HEX2DEC(Table1[[#This Row],[D6]])),"…")</f>
        <v>…</v>
      </c>
      <c r="S924" t="str">
        <f>IFERROR(CHAR(HEX2DEC(Table1[[#This Row],[D7]])),"…")</f>
        <v>…</v>
      </c>
      <c r="T924" t="str">
        <f>IFERROR(CHAR(HEX2DEC(Table1[[#This Row],[D8]])),"…")</f>
        <v>…</v>
      </c>
    </row>
    <row r="925" spans="1:20" x14ac:dyDescent="0.25">
      <c r="A925">
        <v>35.665999999999997</v>
      </c>
      <c r="B925">
        <v>400</v>
      </c>
      <c r="C925">
        <v>8</v>
      </c>
      <c r="D925">
        <v>0</v>
      </c>
      <c r="E925">
        <v>0</v>
      </c>
      <c r="F925">
        <v>8</v>
      </c>
      <c r="G925">
        <v>0</v>
      </c>
      <c r="H925">
        <v>39</v>
      </c>
      <c r="I925">
        <v>0</v>
      </c>
      <c r="J925">
        <v>0</v>
      </c>
      <c r="K925">
        <v>0</v>
      </c>
      <c r="M925" t="str">
        <f>IFERROR(CHAR(HEX2DEC(Table2[[#This Row],[D1]])),"…")</f>
        <v>…</v>
      </c>
      <c r="N925" t="str">
        <f>IFERROR(CHAR(HEX2DEC(Table1[[#This Row],[D2]])),"…")</f>
        <v>…</v>
      </c>
      <c r="O925" t="str">
        <f>IFERROR(CHAR(HEX2DEC(Table1[[#This Row],[D3]])),"…")</f>
        <v>…</v>
      </c>
      <c r="P925" t="str">
        <f>IFERROR(CHAR(HEX2DEC(Table1[[#This Row],[D4]])),"…")</f>
        <v>…</v>
      </c>
      <c r="Q925" t="str">
        <f>IFERROR(CHAR(HEX2DEC(Table1[[#This Row],[D5]])),"…")</f>
        <v>…</v>
      </c>
      <c r="R925" t="str">
        <f>IFERROR(CHAR(HEX2DEC(Table1[[#This Row],[D6]])),"…")</f>
        <v>…</v>
      </c>
      <c r="S925" t="str">
        <f>IFERROR(CHAR(HEX2DEC(Table1[[#This Row],[D7]])),"…")</f>
        <v>…</v>
      </c>
      <c r="T925" t="str">
        <f>IFERROR(CHAR(HEX2DEC(Table1[[#This Row],[D8]])),"…")</f>
        <v>…</v>
      </c>
    </row>
    <row r="926" spans="1:20" x14ac:dyDescent="0.25">
      <c r="A926">
        <v>35.718000000000004</v>
      </c>
      <c r="B926">
        <v>401</v>
      </c>
      <c r="C926">
        <v>8</v>
      </c>
      <c r="D926" t="s">
        <v>28</v>
      </c>
      <c r="E926" t="s">
        <v>23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M926" t="str">
        <f>IFERROR(CHAR(HEX2DEC(Table2[[#This Row],[D1]])),"…")</f>
        <v>š</v>
      </c>
      <c r="N926" t="str">
        <f>IFERROR(CHAR(HEX2DEC(Table1[[#This Row],[D2]])),"…")</f>
        <v>…</v>
      </c>
      <c r="O926" t="str">
        <f>IFERROR(CHAR(HEX2DEC(Table1[[#This Row],[D3]])),"…")</f>
        <v>…</v>
      </c>
      <c r="P926" t="str">
        <f>IFERROR(CHAR(HEX2DEC(Table1[[#This Row],[D4]])),"…")</f>
        <v>…</v>
      </c>
      <c r="Q926" t="str">
        <f>IFERROR(CHAR(HEX2DEC(Table1[[#This Row],[D5]])),"…")</f>
        <v>…</v>
      </c>
      <c r="R926" t="str">
        <f>IFERROR(CHAR(HEX2DEC(Table1[[#This Row],[D6]])),"…")</f>
        <v>…</v>
      </c>
      <c r="S926" t="str">
        <f>IFERROR(CHAR(HEX2DEC(Table1[[#This Row],[D7]])),"…")</f>
        <v>…</v>
      </c>
      <c r="T926" t="str">
        <f>IFERROR(CHAR(HEX2DEC(Table1[[#This Row],[D8]])),"…")</f>
        <v>…</v>
      </c>
    </row>
    <row r="927" spans="1:20" x14ac:dyDescent="0.25">
      <c r="A927">
        <v>35.771000000000001</v>
      </c>
      <c r="B927">
        <v>400</v>
      </c>
      <c r="C927">
        <v>8</v>
      </c>
      <c r="D927">
        <v>0</v>
      </c>
      <c r="E927">
        <v>0</v>
      </c>
      <c r="F927">
        <v>8</v>
      </c>
      <c r="G927">
        <v>0</v>
      </c>
      <c r="H927">
        <v>39</v>
      </c>
      <c r="I927">
        <v>0</v>
      </c>
      <c r="J927">
        <v>0</v>
      </c>
      <c r="K927">
        <v>0</v>
      </c>
      <c r="M927" t="str">
        <f>IFERROR(CHAR(HEX2DEC(Table2[[#This Row],[D1]])),"…")</f>
        <v>…</v>
      </c>
      <c r="N927" t="str">
        <f>IFERROR(CHAR(HEX2DEC(Table1[[#This Row],[D2]])),"…")</f>
        <v>…</v>
      </c>
      <c r="O927" t="str">
        <f>IFERROR(CHAR(HEX2DEC(Table1[[#This Row],[D3]])),"…")</f>
        <v>…</v>
      </c>
      <c r="P927" t="str">
        <f>IFERROR(CHAR(HEX2DEC(Table1[[#This Row],[D4]])),"…")</f>
        <v>…</v>
      </c>
      <c r="Q927" t="str">
        <f>IFERROR(CHAR(HEX2DEC(Table1[[#This Row],[D5]])),"…")</f>
        <v>…</v>
      </c>
      <c r="R927" t="str">
        <f>IFERROR(CHAR(HEX2DEC(Table1[[#This Row],[D6]])),"…")</f>
        <v>…</v>
      </c>
      <c r="S927" t="str">
        <f>IFERROR(CHAR(HEX2DEC(Table1[[#This Row],[D7]])),"…")</f>
        <v>…</v>
      </c>
      <c r="T927" t="str">
        <f>IFERROR(CHAR(HEX2DEC(Table1[[#This Row],[D8]])),"…")</f>
        <v>…</v>
      </c>
    </row>
    <row r="928" spans="1:20" x14ac:dyDescent="0.25">
      <c r="A928">
        <v>35.825000000000003</v>
      </c>
      <c r="B928">
        <v>401</v>
      </c>
      <c r="C928">
        <v>8</v>
      </c>
      <c r="D928" t="s">
        <v>28</v>
      </c>
      <c r="E928" t="s">
        <v>23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M928" t="str">
        <f>IFERROR(CHAR(HEX2DEC(Table2[[#This Row],[D1]])),"…")</f>
        <v>š</v>
      </c>
      <c r="N928" t="str">
        <f>IFERROR(CHAR(HEX2DEC(Table1[[#This Row],[D2]])),"…")</f>
        <v>…</v>
      </c>
      <c r="O928" t="str">
        <f>IFERROR(CHAR(HEX2DEC(Table1[[#This Row],[D3]])),"…")</f>
        <v>…</v>
      </c>
      <c r="P928" t="str">
        <f>IFERROR(CHAR(HEX2DEC(Table1[[#This Row],[D4]])),"…")</f>
        <v>…</v>
      </c>
      <c r="Q928" t="str">
        <f>IFERROR(CHAR(HEX2DEC(Table1[[#This Row],[D5]])),"…")</f>
        <v>…</v>
      </c>
      <c r="R928" t="str">
        <f>IFERROR(CHAR(HEX2DEC(Table1[[#This Row],[D6]])),"…")</f>
        <v>…</v>
      </c>
      <c r="S928" t="str">
        <f>IFERROR(CHAR(HEX2DEC(Table1[[#This Row],[D7]])),"…")</f>
        <v>…</v>
      </c>
      <c r="T928" t="str">
        <f>IFERROR(CHAR(HEX2DEC(Table1[[#This Row],[D8]])),"…")</f>
        <v>…</v>
      </c>
    </row>
    <row r="929" spans="1:20" x14ac:dyDescent="0.25">
      <c r="A929">
        <v>35.878</v>
      </c>
      <c r="B929">
        <v>400</v>
      </c>
      <c r="C929">
        <v>8</v>
      </c>
      <c r="D929">
        <v>0</v>
      </c>
      <c r="E929">
        <v>0</v>
      </c>
      <c r="F929">
        <v>8</v>
      </c>
      <c r="G929">
        <v>0</v>
      </c>
      <c r="H929">
        <v>39</v>
      </c>
      <c r="I929">
        <v>0</v>
      </c>
      <c r="J929">
        <v>0</v>
      </c>
      <c r="K929">
        <v>0</v>
      </c>
      <c r="M929" t="str">
        <f>IFERROR(CHAR(HEX2DEC(Table2[[#This Row],[D1]])),"…")</f>
        <v>…</v>
      </c>
      <c r="N929" t="str">
        <f>IFERROR(CHAR(HEX2DEC(Table1[[#This Row],[D2]])),"…")</f>
        <v>…</v>
      </c>
      <c r="O929" t="str">
        <f>IFERROR(CHAR(HEX2DEC(Table1[[#This Row],[D3]])),"…")</f>
        <v>…</v>
      </c>
      <c r="P929" t="str">
        <f>IFERROR(CHAR(HEX2DEC(Table1[[#This Row],[D4]])),"…")</f>
        <v>…</v>
      </c>
      <c r="Q929" t="str">
        <f>IFERROR(CHAR(HEX2DEC(Table1[[#This Row],[D5]])),"…")</f>
        <v>…</v>
      </c>
      <c r="R929" t="str">
        <f>IFERROR(CHAR(HEX2DEC(Table1[[#This Row],[D6]])),"…")</f>
        <v>…</v>
      </c>
      <c r="S929" t="str">
        <f>IFERROR(CHAR(HEX2DEC(Table1[[#This Row],[D7]])),"…")</f>
        <v>…</v>
      </c>
      <c r="T929" t="str">
        <f>IFERROR(CHAR(HEX2DEC(Table1[[#This Row],[D8]])),"…")</f>
        <v>…</v>
      </c>
    </row>
    <row r="930" spans="1:20" x14ac:dyDescent="0.25">
      <c r="A930">
        <v>35.930999999999997</v>
      </c>
      <c r="B930">
        <v>401</v>
      </c>
      <c r="C930">
        <v>8</v>
      </c>
      <c r="D930" t="s">
        <v>28</v>
      </c>
      <c r="E930" t="s">
        <v>23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M930" t="str">
        <f>IFERROR(CHAR(HEX2DEC(Table2[[#This Row],[D1]])),"…")</f>
        <v>š</v>
      </c>
      <c r="N930" t="str">
        <f>IFERROR(CHAR(HEX2DEC(Table1[[#This Row],[D2]])),"…")</f>
        <v>…</v>
      </c>
      <c r="O930" t="str">
        <f>IFERROR(CHAR(HEX2DEC(Table1[[#This Row],[D3]])),"…")</f>
        <v>…</v>
      </c>
      <c r="P930" t="str">
        <f>IFERROR(CHAR(HEX2DEC(Table1[[#This Row],[D4]])),"…")</f>
        <v>…</v>
      </c>
      <c r="Q930" t="str">
        <f>IFERROR(CHAR(HEX2DEC(Table1[[#This Row],[D5]])),"…")</f>
        <v>…</v>
      </c>
      <c r="R930" t="str">
        <f>IFERROR(CHAR(HEX2DEC(Table1[[#This Row],[D6]])),"…")</f>
        <v>…</v>
      </c>
      <c r="S930" t="str">
        <f>IFERROR(CHAR(HEX2DEC(Table1[[#This Row],[D7]])),"…")</f>
        <v>…</v>
      </c>
      <c r="T930" t="str">
        <f>IFERROR(CHAR(HEX2DEC(Table1[[#This Row],[D8]])),"…")</f>
        <v>…</v>
      </c>
    </row>
    <row r="931" spans="1:20" x14ac:dyDescent="0.25">
      <c r="A931">
        <v>35.933</v>
      </c>
      <c r="B931">
        <v>466</v>
      </c>
      <c r="C931">
        <v>8</v>
      </c>
      <c r="D931">
        <v>30</v>
      </c>
      <c r="E931">
        <v>32</v>
      </c>
      <c r="F931">
        <v>30</v>
      </c>
      <c r="G931">
        <v>35</v>
      </c>
      <c r="H931">
        <v>56</v>
      </c>
      <c r="I931">
        <v>35</v>
      </c>
      <c r="J931">
        <v>30</v>
      </c>
      <c r="K931">
        <v>31</v>
      </c>
      <c r="M931" t="str">
        <f>IFERROR(CHAR(HEX2DEC(Table2[[#This Row],[D1]])),"…")</f>
        <v>0</v>
      </c>
      <c r="N931" t="str">
        <f>IFERROR(CHAR(HEX2DEC(Table1[[#This Row],[D2]])),"…")</f>
        <v>…</v>
      </c>
      <c r="O931" t="str">
        <f>IFERROR(CHAR(HEX2DEC(Table1[[#This Row],[D3]])),"…")</f>
        <v>…</v>
      </c>
      <c r="P931" t="str">
        <f>IFERROR(CHAR(HEX2DEC(Table1[[#This Row],[D4]])),"…")</f>
        <v>…</v>
      </c>
      <c r="Q931" t="str">
        <f>IFERROR(CHAR(HEX2DEC(Table1[[#This Row],[D5]])),"…")</f>
        <v>…</v>
      </c>
      <c r="R931" t="str">
        <f>IFERROR(CHAR(HEX2DEC(Table1[[#This Row],[D6]])),"…")</f>
        <v>…</v>
      </c>
      <c r="S931" t="str">
        <f>IFERROR(CHAR(HEX2DEC(Table1[[#This Row],[D7]])),"…")</f>
        <v>…</v>
      </c>
      <c r="T931" t="str">
        <f>IFERROR(CHAR(HEX2DEC(Table1[[#This Row],[D8]])),"…")</f>
        <v>…</v>
      </c>
    </row>
    <row r="932" spans="1:20" x14ac:dyDescent="0.25">
      <c r="A932">
        <v>35.936</v>
      </c>
      <c r="B932">
        <v>402</v>
      </c>
      <c r="C932">
        <v>8</v>
      </c>
      <c r="D932">
        <v>64</v>
      </c>
      <c r="E932">
        <v>0</v>
      </c>
      <c r="F932">
        <v>0</v>
      </c>
      <c r="G932">
        <v>0</v>
      </c>
      <c r="H932">
        <v>13</v>
      </c>
      <c r="I932">
        <v>61</v>
      </c>
      <c r="J932">
        <v>10</v>
      </c>
      <c r="K932">
        <v>0</v>
      </c>
      <c r="M932" t="str">
        <f>IFERROR(CHAR(HEX2DEC(Table2[[#This Row],[D1]])),"…")</f>
        <v>d</v>
      </c>
      <c r="N932" t="str">
        <f>IFERROR(CHAR(HEX2DEC(Table1[[#This Row],[D2]])),"…")</f>
        <v>…</v>
      </c>
      <c r="O932" t="str">
        <f>IFERROR(CHAR(HEX2DEC(Table1[[#This Row],[D3]])),"…")</f>
        <v>…</v>
      </c>
      <c r="P932" t="str">
        <f>IFERROR(CHAR(HEX2DEC(Table1[[#This Row],[D4]])),"…")</f>
        <v>…</v>
      </c>
      <c r="Q932" t="str">
        <f>IFERROR(CHAR(HEX2DEC(Table1[[#This Row],[D5]])),"…")</f>
        <v>…</v>
      </c>
      <c r="R932" t="str">
        <f>IFERROR(CHAR(HEX2DEC(Table1[[#This Row],[D6]])),"…")</f>
        <v>…</v>
      </c>
      <c r="S932" t="str">
        <f>IFERROR(CHAR(HEX2DEC(Table1[[#This Row],[D7]])),"…")</f>
        <v>…</v>
      </c>
      <c r="T932" t="str">
        <f>IFERROR(CHAR(HEX2DEC(Table1[[#This Row],[D8]])),"…")</f>
        <v>…</v>
      </c>
    </row>
    <row r="933" spans="1:20" x14ac:dyDescent="0.25">
      <c r="A933">
        <v>35.938000000000002</v>
      </c>
      <c r="B933">
        <v>403</v>
      </c>
      <c r="C933">
        <v>8</v>
      </c>
      <c r="D933">
        <v>64</v>
      </c>
      <c r="E933">
        <v>0</v>
      </c>
      <c r="F933">
        <v>0</v>
      </c>
      <c r="G933">
        <v>0</v>
      </c>
      <c r="H933">
        <v>13</v>
      </c>
      <c r="I933">
        <v>61</v>
      </c>
      <c r="J933">
        <v>10</v>
      </c>
      <c r="K933">
        <v>0</v>
      </c>
      <c r="M933" t="str">
        <f>IFERROR(CHAR(HEX2DEC(Table2[[#This Row],[D1]])),"…")</f>
        <v>d</v>
      </c>
      <c r="N933" t="str">
        <f>IFERROR(CHAR(HEX2DEC(Table1[[#This Row],[D2]])),"…")</f>
        <v>…</v>
      </c>
      <c r="O933" t="str">
        <f>IFERROR(CHAR(HEX2DEC(Table1[[#This Row],[D3]])),"…")</f>
        <v>…</v>
      </c>
      <c r="P933" t="str">
        <f>IFERROR(CHAR(HEX2DEC(Table1[[#This Row],[D4]])),"…")</f>
        <v>…</v>
      </c>
      <c r="Q933" t="str">
        <f>IFERROR(CHAR(HEX2DEC(Table1[[#This Row],[D5]])),"…")</f>
        <v>…</v>
      </c>
      <c r="R933" t="str">
        <f>IFERROR(CHAR(HEX2DEC(Table1[[#This Row],[D6]])),"…")</f>
        <v>…</v>
      </c>
      <c r="S933" t="str">
        <f>IFERROR(CHAR(HEX2DEC(Table1[[#This Row],[D7]])),"…")</f>
        <v>…</v>
      </c>
      <c r="T933" t="str">
        <f>IFERROR(CHAR(HEX2DEC(Table1[[#This Row],[D8]])),"…")</f>
        <v>…</v>
      </c>
    </row>
    <row r="934" spans="1:20" x14ac:dyDescent="0.25">
      <c r="A934">
        <v>35.941000000000003</v>
      </c>
      <c r="B934">
        <v>404</v>
      </c>
      <c r="C934">
        <v>8</v>
      </c>
      <c r="D934">
        <v>0</v>
      </c>
      <c r="E934">
        <v>5</v>
      </c>
      <c r="F934" t="s">
        <v>29</v>
      </c>
      <c r="G934">
        <v>0</v>
      </c>
      <c r="H934" t="s">
        <v>2</v>
      </c>
      <c r="I934" t="s">
        <v>2</v>
      </c>
      <c r="J934" t="s">
        <v>2</v>
      </c>
      <c r="K934" t="s">
        <v>2</v>
      </c>
      <c r="M934" t="str">
        <f>IFERROR(CHAR(HEX2DEC(Table2[[#This Row],[D1]])),"…")</f>
        <v>…</v>
      </c>
      <c r="N934" t="str">
        <f>IFERROR(CHAR(HEX2DEC(Table1[[#This Row],[D2]])),"…")</f>
        <v>…</v>
      </c>
      <c r="O934" t="str">
        <f>IFERROR(CHAR(HEX2DEC(Table1[[#This Row],[D3]])),"…")</f>
        <v>…</v>
      </c>
      <c r="P934" t="str">
        <f>IFERROR(CHAR(HEX2DEC(Table1[[#This Row],[D4]])),"…")</f>
        <v>…</v>
      </c>
      <c r="Q934" t="str">
        <f>IFERROR(CHAR(HEX2DEC(Table1[[#This Row],[D5]])),"…")</f>
        <v>…</v>
      </c>
      <c r="R934" t="str">
        <f>IFERROR(CHAR(HEX2DEC(Table1[[#This Row],[D6]])),"…")</f>
        <v>…</v>
      </c>
      <c r="S934" t="str">
        <f>IFERROR(CHAR(HEX2DEC(Table1[[#This Row],[D7]])),"…")</f>
        <v>…</v>
      </c>
      <c r="T934" t="str">
        <f>IFERROR(CHAR(HEX2DEC(Table1[[#This Row],[D8]])),"…")</f>
        <v>…</v>
      </c>
    </row>
    <row r="935" spans="1:20" x14ac:dyDescent="0.25">
      <c r="A935">
        <v>35.984000000000002</v>
      </c>
      <c r="B935">
        <v>400</v>
      </c>
      <c r="C935">
        <v>8</v>
      </c>
      <c r="D935">
        <v>0</v>
      </c>
      <c r="E935">
        <v>0</v>
      </c>
      <c r="F935">
        <v>8</v>
      </c>
      <c r="G935">
        <v>0</v>
      </c>
      <c r="H935">
        <v>39</v>
      </c>
      <c r="I935">
        <v>0</v>
      </c>
      <c r="J935">
        <v>0</v>
      </c>
      <c r="K935">
        <v>0</v>
      </c>
      <c r="M935" t="str">
        <f>IFERROR(CHAR(HEX2DEC(Table2[[#This Row],[D1]])),"…")</f>
        <v>…</v>
      </c>
      <c r="N935" t="str">
        <f>IFERROR(CHAR(HEX2DEC(Table1[[#This Row],[D2]])),"…")</f>
        <v>…</v>
      </c>
      <c r="O935" t="str">
        <f>IFERROR(CHAR(HEX2DEC(Table1[[#This Row],[D3]])),"…")</f>
        <v>…</v>
      </c>
      <c r="P935" t="str">
        <f>IFERROR(CHAR(HEX2DEC(Table1[[#This Row],[D4]])),"…")</f>
        <v>…</v>
      </c>
      <c r="Q935" t="str">
        <f>IFERROR(CHAR(HEX2DEC(Table1[[#This Row],[D5]])),"…")</f>
        <v>…</v>
      </c>
      <c r="R935" t="str">
        <f>IFERROR(CHAR(HEX2DEC(Table1[[#This Row],[D6]])),"…")</f>
        <v>…</v>
      </c>
      <c r="S935" t="str">
        <f>IFERROR(CHAR(HEX2DEC(Table1[[#This Row],[D7]])),"…")</f>
        <v>…</v>
      </c>
      <c r="T935" t="str">
        <f>IFERROR(CHAR(HEX2DEC(Table1[[#This Row],[D8]])),"…")</f>
        <v>…</v>
      </c>
    </row>
    <row r="936" spans="1:20" x14ac:dyDescent="0.25">
      <c r="A936">
        <v>36.036999999999999</v>
      </c>
      <c r="B936">
        <v>401</v>
      </c>
      <c r="C936">
        <v>8</v>
      </c>
      <c r="D936" t="s">
        <v>28</v>
      </c>
      <c r="E936" t="s">
        <v>23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M936" t="str">
        <f>IFERROR(CHAR(HEX2DEC(Table2[[#This Row],[D1]])),"…")</f>
        <v>š</v>
      </c>
      <c r="N936" t="str">
        <f>IFERROR(CHAR(HEX2DEC(Table1[[#This Row],[D2]])),"…")</f>
        <v>…</v>
      </c>
      <c r="O936" t="str">
        <f>IFERROR(CHAR(HEX2DEC(Table1[[#This Row],[D3]])),"…")</f>
        <v>…</v>
      </c>
      <c r="P936" t="str">
        <f>IFERROR(CHAR(HEX2DEC(Table1[[#This Row],[D4]])),"…")</f>
        <v>…</v>
      </c>
      <c r="Q936" t="str">
        <f>IFERROR(CHAR(HEX2DEC(Table1[[#This Row],[D5]])),"…")</f>
        <v>…</v>
      </c>
      <c r="R936" t="str">
        <f>IFERROR(CHAR(HEX2DEC(Table1[[#This Row],[D6]])),"…")</f>
        <v>…</v>
      </c>
      <c r="S936" t="str">
        <f>IFERROR(CHAR(HEX2DEC(Table1[[#This Row],[D7]])),"…")</f>
        <v>…</v>
      </c>
      <c r="T936" t="str">
        <f>IFERROR(CHAR(HEX2DEC(Table1[[#This Row],[D8]])),"…")</f>
        <v>…</v>
      </c>
    </row>
    <row r="937" spans="1:20" x14ac:dyDescent="0.25">
      <c r="A937">
        <v>36.090000000000003</v>
      </c>
      <c r="B937">
        <v>400</v>
      </c>
      <c r="C937">
        <v>8</v>
      </c>
      <c r="D937">
        <v>0</v>
      </c>
      <c r="E937">
        <v>0</v>
      </c>
      <c r="F937">
        <v>8</v>
      </c>
      <c r="G937">
        <v>0</v>
      </c>
      <c r="H937">
        <v>39</v>
      </c>
      <c r="I937">
        <v>0</v>
      </c>
      <c r="J937">
        <v>0</v>
      </c>
      <c r="K937">
        <v>0</v>
      </c>
      <c r="M937" t="str">
        <f>IFERROR(CHAR(HEX2DEC(Table2[[#This Row],[D1]])),"…")</f>
        <v>…</v>
      </c>
      <c r="N937" t="str">
        <f>IFERROR(CHAR(HEX2DEC(Table1[[#This Row],[D2]])),"…")</f>
        <v>…</v>
      </c>
      <c r="O937" t="str">
        <f>IFERROR(CHAR(HEX2DEC(Table1[[#This Row],[D3]])),"…")</f>
        <v>…</v>
      </c>
      <c r="P937" t="str">
        <f>IFERROR(CHAR(HEX2DEC(Table1[[#This Row],[D4]])),"…")</f>
        <v>…</v>
      </c>
      <c r="Q937" t="str">
        <f>IFERROR(CHAR(HEX2DEC(Table1[[#This Row],[D5]])),"…")</f>
        <v>…</v>
      </c>
      <c r="R937" t="str">
        <f>IFERROR(CHAR(HEX2DEC(Table1[[#This Row],[D6]])),"…")</f>
        <v>…</v>
      </c>
      <c r="S937" t="str">
        <f>IFERROR(CHAR(HEX2DEC(Table1[[#This Row],[D7]])),"…")</f>
        <v>…</v>
      </c>
      <c r="T937" t="str">
        <f>IFERROR(CHAR(HEX2DEC(Table1[[#This Row],[D8]])),"…")</f>
        <v>…</v>
      </c>
    </row>
    <row r="938" spans="1:20" x14ac:dyDescent="0.25">
      <c r="A938">
        <v>36.143000000000001</v>
      </c>
      <c r="B938">
        <v>401</v>
      </c>
      <c r="C938">
        <v>8</v>
      </c>
      <c r="D938" t="s">
        <v>28</v>
      </c>
      <c r="E938" t="s">
        <v>23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M938" t="str">
        <f>IFERROR(CHAR(HEX2DEC(Table2[[#This Row],[D1]])),"…")</f>
        <v>š</v>
      </c>
      <c r="N938" t="str">
        <f>IFERROR(CHAR(HEX2DEC(Table1[[#This Row],[D2]])),"…")</f>
        <v>…</v>
      </c>
      <c r="O938" t="str">
        <f>IFERROR(CHAR(HEX2DEC(Table1[[#This Row],[D3]])),"…")</f>
        <v>…</v>
      </c>
      <c r="P938" t="str">
        <f>IFERROR(CHAR(HEX2DEC(Table1[[#This Row],[D4]])),"…")</f>
        <v>…</v>
      </c>
      <c r="Q938" t="str">
        <f>IFERROR(CHAR(HEX2DEC(Table1[[#This Row],[D5]])),"…")</f>
        <v>…</v>
      </c>
      <c r="R938" t="str">
        <f>IFERROR(CHAR(HEX2DEC(Table1[[#This Row],[D6]])),"…")</f>
        <v>…</v>
      </c>
      <c r="S938" t="str">
        <f>IFERROR(CHAR(HEX2DEC(Table1[[#This Row],[D7]])),"…")</f>
        <v>…</v>
      </c>
      <c r="T938" t="str">
        <f>IFERROR(CHAR(HEX2DEC(Table1[[#This Row],[D8]])),"…")</f>
        <v>…</v>
      </c>
    </row>
    <row r="939" spans="1:20" x14ac:dyDescent="0.25">
      <c r="A939">
        <v>36.195999999999998</v>
      </c>
      <c r="B939">
        <v>400</v>
      </c>
      <c r="C939">
        <v>8</v>
      </c>
      <c r="D939">
        <v>0</v>
      </c>
      <c r="E939">
        <v>0</v>
      </c>
      <c r="F939">
        <v>8</v>
      </c>
      <c r="G939">
        <v>0</v>
      </c>
      <c r="H939">
        <v>39</v>
      </c>
      <c r="I939">
        <v>0</v>
      </c>
      <c r="J939">
        <v>0</v>
      </c>
      <c r="K939">
        <v>0</v>
      </c>
      <c r="M939" t="str">
        <f>IFERROR(CHAR(HEX2DEC(Table2[[#This Row],[D1]])),"…")</f>
        <v>…</v>
      </c>
      <c r="N939" t="str">
        <f>IFERROR(CHAR(HEX2DEC(Table1[[#This Row],[D2]])),"…")</f>
        <v>…</v>
      </c>
      <c r="O939" t="str">
        <f>IFERROR(CHAR(HEX2DEC(Table1[[#This Row],[D3]])),"…")</f>
        <v>…</v>
      </c>
      <c r="P939" t="str">
        <f>IFERROR(CHAR(HEX2DEC(Table1[[#This Row],[D4]])),"…")</f>
        <v>…</v>
      </c>
      <c r="Q939" t="str">
        <f>IFERROR(CHAR(HEX2DEC(Table1[[#This Row],[D5]])),"…")</f>
        <v>…</v>
      </c>
      <c r="R939" t="str">
        <f>IFERROR(CHAR(HEX2DEC(Table1[[#This Row],[D6]])),"…")</f>
        <v>…</v>
      </c>
      <c r="S939" t="str">
        <f>IFERROR(CHAR(HEX2DEC(Table1[[#This Row],[D7]])),"…")</f>
        <v>…</v>
      </c>
      <c r="T939" t="str">
        <f>IFERROR(CHAR(HEX2DEC(Table1[[#This Row],[D8]])),"…")</f>
        <v>…</v>
      </c>
    </row>
    <row r="940" spans="1:20" x14ac:dyDescent="0.25">
      <c r="A940">
        <v>36.25</v>
      </c>
      <c r="B940">
        <v>401</v>
      </c>
      <c r="C940">
        <v>8</v>
      </c>
      <c r="D940" t="s">
        <v>28</v>
      </c>
      <c r="E940" t="s">
        <v>23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M940" t="str">
        <f>IFERROR(CHAR(HEX2DEC(Table2[[#This Row],[D1]])),"…")</f>
        <v>š</v>
      </c>
      <c r="N940" t="str">
        <f>IFERROR(CHAR(HEX2DEC(Table1[[#This Row],[D2]])),"…")</f>
        <v>…</v>
      </c>
      <c r="O940" t="str">
        <f>IFERROR(CHAR(HEX2DEC(Table1[[#This Row],[D3]])),"…")</f>
        <v>…</v>
      </c>
      <c r="P940" t="str">
        <f>IFERROR(CHAR(HEX2DEC(Table1[[#This Row],[D4]])),"…")</f>
        <v>…</v>
      </c>
      <c r="Q940" t="str">
        <f>IFERROR(CHAR(HEX2DEC(Table1[[#This Row],[D5]])),"…")</f>
        <v>…</v>
      </c>
      <c r="R940" t="str">
        <f>IFERROR(CHAR(HEX2DEC(Table1[[#This Row],[D6]])),"…")</f>
        <v>…</v>
      </c>
      <c r="S940" t="str">
        <f>IFERROR(CHAR(HEX2DEC(Table1[[#This Row],[D7]])),"…")</f>
        <v>…</v>
      </c>
      <c r="T940" t="str">
        <f>IFERROR(CHAR(HEX2DEC(Table1[[#This Row],[D8]])),"…")</f>
        <v>…</v>
      </c>
    </row>
    <row r="941" spans="1:20" x14ac:dyDescent="0.25">
      <c r="A941">
        <v>36.302999999999997</v>
      </c>
      <c r="B941">
        <v>400</v>
      </c>
      <c r="C941">
        <v>8</v>
      </c>
      <c r="D941">
        <v>0</v>
      </c>
      <c r="E941">
        <v>0</v>
      </c>
      <c r="F941">
        <v>8</v>
      </c>
      <c r="G941">
        <v>0</v>
      </c>
      <c r="H941">
        <v>39</v>
      </c>
      <c r="I941">
        <v>0</v>
      </c>
      <c r="J941">
        <v>0</v>
      </c>
      <c r="K941">
        <v>0</v>
      </c>
      <c r="M941" t="str">
        <f>IFERROR(CHAR(HEX2DEC(Table2[[#This Row],[D1]])),"…")</f>
        <v>…</v>
      </c>
      <c r="N941" t="str">
        <f>IFERROR(CHAR(HEX2DEC(Table1[[#This Row],[D2]])),"…")</f>
        <v>…</v>
      </c>
      <c r="O941" t="str">
        <f>IFERROR(CHAR(HEX2DEC(Table1[[#This Row],[D3]])),"…")</f>
        <v>…</v>
      </c>
      <c r="P941" t="str">
        <f>IFERROR(CHAR(HEX2DEC(Table1[[#This Row],[D4]])),"…")</f>
        <v>…</v>
      </c>
      <c r="Q941" t="str">
        <f>IFERROR(CHAR(HEX2DEC(Table1[[#This Row],[D5]])),"…")</f>
        <v>…</v>
      </c>
      <c r="R941" t="str">
        <f>IFERROR(CHAR(HEX2DEC(Table1[[#This Row],[D6]])),"…")</f>
        <v>…</v>
      </c>
      <c r="S941" t="str">
        <f>IFERROR(CHAR(HEX2DEC(Table1[[#This Row],[D7]])),"…")</f>
        <v>…</v>
      </c>
      <c r="T941" t="str">
        <f>IFERROR(CHAR(HEX2DEC(Table1[[#This Row],[D8]])),"…")</f>
        <v>…</v>
      </c>
    </row>
    <row r="942" spans="1:20" x14ac:dyDescent="0.25">
      <c r="A942">
        <v>36.356000000000002</v>
      </c>
      <c r="B942">
        <v>401</v>
      </c>
      <c r="C942">
        <v>8</v>
      </c>
      <c r="D942" t="s">
        <v>28</v>
      </c>
      <c r="E942" t="s">
        <v>23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M942" t="str">
        <f>IFERROR(CHAR(HEX2DEC(Table2[[#This Row],[D1]])),"…")</f>
        <v>š</v>
      </c>
      <c r="N942" t="str">
        <f>IFERROR(CHAR(HEX2DEC(Table1[[#This Row],[D2]])),"…")</f>
        <v>…</v>
      </c>
      <c r="O942" t="str">
        <f>IFERROR(CHAR(HEX2DEC(Table1[[#This Row],[D3]])),"…")</f>
        <v>…</v>
      </c>
      <c r="P942" t="str">
        <f>IFERROR(CHAR(HEX2DEC(Table1[[#This Row],[D4]])),"…")</f>
        <v>…</v>
      </c>
      <c r="Q942" t="str">
        <f>IFERROR(CHAR(HEX2DEC(Table1[[#This Row],[D5]])),"…")</f>
        <v>…</v>
      </c>
      <c r="R942" t="str">
        <f>IFERROR(CHAR(HEX2DEC(Table1[[#This Row],[D6]])),"…")</f>
        <v>…</v>
      </c>
      <c r="S942" t="str">
        <f>IFERROR(CHAR(HEX2DEC(Table1[[#This Row],[D7]])),"…")</f>
        <v>…</v>
      </c>
      <c r="T942" t="str">
        <f>IFERROR(CHAR(HEX2DEC(Table1[[#This Row],[D8]])),"…")</f>
        <v>…</v>
      </c>
    </row>
    <row r="943" spans="1:20" x14ac:dyDescent="0.25">
      <c r="A943">
        <v>36.408999999999999</v>
      </c>
      <c r="B943">
        <v>400</v>
      </c>
      <c r="C943">
        <v>8</v>
      </c>
      <c r="D943">
        <v>0</v>
      </c>
      <c r="E943">
        <v>0</v>
      </c>
      <c r="F943">
        <v>8</v>
      </c>
      <c r="G943">
        <v>0</v>
      </c>
      <c r="H943">
        <v>39</v>
      </c>
      <c r="I943">
        <v>0</v>
      </c>
      <c r="J943">
        <v>0</v>
      </c>
      <c r="K943">
        <v>0</v>
      </c>
      <c r="M943" t="str">
        <f>IFERROR(CHAR(HEX2DEC(Table2[[#This Row],[D1]])),"…")</f>
        <v>…</v>
      </c>
      <c r="N943" t="str">
        <f>IFERROR(CHAR(HEX2DEC(Table1[[#This Row],[D2]])),"…")</f>
        <v>…</v>
      </c>
      <c r="O943" t="str">
        <f>IFERROR(CHAR(HEX2DEC(Table1[[#This Row],[D3]])),"…")</f>
        <v>…</v>
      </c>
      <c r="P943" t="str">
        <f>IFERROR(CHAR(HEX2DEC(Table1[[#This Row],[D4]])),"…")</f>
        <v>…</v>
      </c>
      <c r="Q943" t="str">
        <f>IFERROR(CHAR(HEX2DEC(Table1[[#This Row],[D5]])),"…")</f>
        <v>…</v>
      </c>
      <c r="R943" t="str">
        <f>IFERROR(CHAR(HEX2DEC(Table1[[#This Row],[D6]])),"…")</f>
        <v>…</v>
      </c>
      <c r="S943" t="str">
        <f>IFERROR(CHAR(HEX2DEC(Table1[[#This Row],[D7]])),"…")</f>
        <v>…</v>
      </c>
      <c r="T943" t="str">
        <f>IFERROR(CHAR(HEX2DEC(Table1[[#This Row],[D8]])),"…")</f>
        <v>…</v>
      </c>
    </row>
    <row r="944" spans="1:20" x14ac:dyDescent="0.25">
      <c r="A944">
        <v>36.462000000000003</v>
      </c>
      <c r="B944">
        <v>401</v>
      </c>
      <c r="C944">
        <v>8</v>
      </c>
      <c r="D944" t="s">
        <v>28</v>
      </c>
      <c r="E944" t="s">
        <v>23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M944" t="str">
        <f>IFERROR(CHAR(HEX2DEC(Table2[[#This Row],[D1]])),"…")</f>
        <v>š</v>
      </c>
      <c r="N944" t="str">
        <f>IFERROR(CHAR(HEX2DEC(Table1[[#This Row],[D2]])),"…")</f>
        <v>…</v>
      </c>
      <c r="O944" t="str">
        <f>IFERROR(CHAR(HEX2DEC(Table1[[#This Row],[D3]])),"…")</f>
        <v>…</v>
      </c>
      <c r="P944" t="str">
        <f>IFERROR(CHAR(HEX2DEC(Table1[[#This Row],[D4]])),"…")</f>
        <v>…</v>
      </c>
      <c r="Q944" t="str">
        <f>IFERROR(CHAR(HEX2DEC(Table1[[#This Row],[D5]])),"…")</f>
        <v>…</v>
      </c>
      <c r="R944" t="str">
        <f>IFERROR(CHAR(HEX2DEC(Table1[[#This Row],[D6]])),"…")</f>
        <v>…</v>
      </c>
      <c r="S944" t="str">
        <f>IFERROR(CHAR(HEX2DEC(Table1[[#This Row],[D7]])),"…")</f>
        <v>…</v>
      </c>
      <c r="T944" t="str">
        <f>IFERROR(CHAR(HEX2DEC(Table1[[#This Row],[D8]])),"…")</f>
        <v>…</v>
      </c>
    </row>
    <row r="945" spans="1:20" x14ac:dyDescent="0.25">
      <c r="A945">
        <v>36.515000000000001</v>
      </c>
      <c r="B945">
        <v>400</v>
      </c>
      <c r="C945">
        <v>8</v>
      </c>
      <c r="D945">
        <v>0</v>
      </c>
      <c r="E945">
        <v>0</v>
      </c>
      <c r="F945">
        <v>8</v>
      </c>
      <c r="G945">
        <v>0</v>
      </c>
      <c r="H945">
        <v>39</v>
      </c>
      <c r="I945">
        <v>0</v>
      </c>
      <c r="J945">
        <v>0</v>
      </c>
      <c r="K945">
        <v>0</v>
      </c>
      <c r="M945" t="str">
        <f>IFERROR(CHAR(HEX2DEC(Table2[[#This Row],[D1]])),"…")</f>
        <v>…</v>
      </c>
      <c r="N945" t="str">
        <f>IFERROR(CHAR(HEX2DEC(Table1[[#This Row],[D2]])),"…")</f>
        <v>…</v>
      </c>
      <c r="O945" t="str">
        <f>IFERROR(CHAR(HEX2DEC(Table1[[#This Row],[D3]])),"…")</f>
        <v>…</v>
      </c>
      <c r="P945" t="str">
        <f>IFERROR(CHAR(HEX2DEC(Table1[[#This Row],[D4]])),"…")</f>
        <v>…</v>
      </c>
      <c r="Q945" t="str">
        <f>IFERROR(CHAR(HEX2DEC(Table1[[#This Row],[D5]])),"…")</f>
        <v>…</v>
      </c>
      <c r="R945" t="str">
        <f>IFERROR(CHAR(HEX2DEC(Table1[[#This Row],[D6]])),"…")</f>
        <v>…</v>
      </c>
      <c r="S945" t="str">
        <f>IFERROR(CHAR(HEX2DEC(Table1[[#This Row],[D7]])),"…")</f>
        <v>…</v>
      </c>
      <c r="T945" t="str">
        <f>IFERROR(CHAR(HEX2DEC(Table1[[#This Row],[D8]])),"…")</f>
        <v>…</v>
      </c>
    </row>
    <row r="946" spans="1:20" x14ac:dyDescent="0.25">
      <c r="A946">
        <v>36.567999999999998</v>
      </c>
      <c r="B946">
        <v>401</v>
      </c>
      <c r="C946">
        <v>8</v>
      </c>
      <c r="D946" t="s">
        <v>28</v>
      </c>
      <c r="E946" t="s">
        <v>23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M946" t="str">
        <f>IFERROR(CHAR(HEX2DEC(Table2[[#This Row],[D1]])),"…")</f>
        <v>š</v>
      </c>
      <c r="N946" t="str">
        <f>IFERROR(CHAR(HEX2DEC(Table1[[#This Row],[D2]])),"…")</f>
        <v>…</v>
      </c>
      <c r="O946" t="str">
        <f>IFERROR(CHAR(HEX2DEC(Table1[[#This Row],[D3]])),"…")</f>
        <v>…</v>
      </c>
      <c r="P946" t="str">
        <f>IFERROR(CHAR(HEX2DEC(Table1[[#This Row],[D4]])),"…")</f>
        <v>…</v>
      </c>
      <c r="Q946" t="str">
        <f>IFERROR(CHAR(HEX2DEC(Table1[[#This Row],[D5]])),"…")</f>
        <v>…</v>
      </c>
      <c r="R946" t="str">
        <f>IFERROR(CHAR(HEX2DEC(Table1[[#This Row],[D6]])),"…")</f>
        <v>…</v>
      </c>
      <c r="S946" t="str">
        <f>IFERROR(CHAR(HEX2DEC(Table1[[#This Row],[D7]])),"…")</f>
        <v>…</v>
      </c>
      <c r="T946" t="str">
        <f>IFERROR(CHAR(HEX2DEC(Table1[[#This Row],[D8]])),"…")</f>
        <v>…</v>
      </c>
    </row>
    <row r="947" spans="1:20" x14ac:dyDescent="0.25">
      <c r="A947">
        <v>36.621000000000002</v>
      </c>
      <c r="B947">
        <v>400</v>
      </c>
      <c r="C947">
        <v>8</v>
      </c>
      <c r="D947">
        <v>0</v>
      </c>
      <c r="E947">
        <v>0</v>
      </c>
      <c r="F947">
        <v>8</v>
      </c>
      <c r="G947">
        <v>0</v>
      </c>
      <c r="H947">
        <v>39</v>
      </c>
      <c r="I947">
        <v>0</v>
      </c>
      <c r="J947">
        <v>0</v>
      </c>
      <c r="K947">
        <v>0</v>
      </c>
      <c r="M947" t="str">
        <f>IFERROR(CHAR(HEX2DEC(Table2[[#This Row],[D1]])),"…")</f>
        <v>…</v>
      </c>
      <c r="N947" t="str">
        <f>IFERROR(CHAR(HEX2DEC(Table1[[#This Row],[D2]])),"…")</f>
        <v>…</v>
      </c>
      <c r="O947" t="str">
        <f>IFERROR(CHAR(HEX2DEC(Table1[[#This Row],[D3]])),"…")</f>
        <v>…</v>
      </c>
      <c r="P947" t="str">
        <f>IFERROR(CHAR(HEX2DEC(Table1[[#This Row],[D4]])),"…")</f>
        <v>…</v>
      </c>
      <c r="Q947" t="str">
        <f>IFERROR(CHAR(HEX2DEC(Table1[[#This Row],[D5]])),"…")</f>
        <v>…</v>
      </c>
      <c r="R947" t="str">
        <f>IFERROR(CHAR(HEX2DEC(Table1[[#This Row],[D6]])),"…")</f>
        <v>…</v>
      </c>
      <c r="S947" t="str">
        <f>IFERROR(CHAR(HEX2DEC(Table1[[#This Row],[D7]])),"…")</f>
        <v>…</v>
      </c>
      <c r="T947" t="str">
        <f>IFERROR(CHAR(HEX2DEC(Table1[[#This Row],[D8]])),"…")</f>
        <v>…</v>
      </c>
    </row>
    <row r="948" spans="1:20" x14ac:dyDescent="0.25">
      <c r="A948">
        <v>36.674999999999997</v>
      </c>
      <c r="B948">
        <v>401</v>
      </c>
      <c r="C948">
        <v>8</v>
      </c>
      <c r="D948" t="s">
        <v>28</v>
      </c>
      <c r="E948" t="s">
        <v>23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M948" t="str">
        <f>IFERROR(CHAR(HEX2DEC(Table2[[#This Row],[D1]])),"…")</f>
        <v>š</v>
      </c>
      <c r="N948" t="str">
        <f>IFERROR(CHAR(HEX2DEC(Table1[[#This Row],[D2]])),"…")</f>
        <v>…</v>
      </c>
      <c r="O948" t="str">
        <f>IFERROR(CHAR(HEX2DEC(Table1[[#This Row],[D3]])),"…")</f>
        <v>…</v>
      </c>
      <c r="P948" t="str">
        <f>IFERROR(CHAR(HEX2DEC(Table1[[#This Row],[D4]])),"…")</f>
        <v>…</v>
      </c>
      <c r="Q948" t="str">
        <f>IFERROR(CHAR(HEX2DEC(Table1[[#This Row],[D5]])),"…")</f>
        <v>…</v>
      </c>
      <c r="R948" t="str">
        <f>IFERROR(CHAR(HEX2DEC(Table1[[#This Row],[D6]])),"…")</f>
        <v>…</v>
      </c>
      <c r="S948" t="str">
        <f>IFERROR(CHAR(HEX2DEC(Table1[[#This Row],[D7]])),"…")</f>
        <v>…</v>
      </c>
      <c r="T948" t="str">
        <f>IFERROR(CHAR(HEX2DEC(Table1[[#This Row],[D8]])),"…")</f>
        <v>…</v>
      </c>
    </row>
    <row r="949" spans="1:20" x14ac:dyDescent="0.25">
      <c r="A949">
        <v>36.728000000000002</v>
      </c>
      <c r="B949">
        <v>400</v>
      </c>
      <c r="C949">
        <v>8</v>
      </c>
      <c r="D949">
        <v>0</v>
      </c>
      <c r="E949">
        <v>0</v>
      </c>
      <c r="F949">
        <v>8</v>
      </c>
      <c r="G949">
        <v>0</v>
      </c>
      <c r="H949">
        <v>39</v>
      </c>
      <c r="I949">
        <v>0</v>
      </c>
      <c r="J949">
        <v>0</v>
      </c>
      <c r="K949">
        <v>0</v>
      </c>
      <c r="M949" t="str">
        <f>IFERROR(CHAR(HEX2DEC(Table2[[#This Row],[D1]])),"…")</f>
        <v>…</v>
      </c>
      <c r="N949" t="str">
        <f>IFERROR(CHAR(HEX2DEC(Table1[[#This Row],[D2]])),"…")</f>
        <v>…</v>
      </c>
      <c r="O949" t="str">
        <f>IFERROR(CHAR(HEX2DEC(Table1[[#This Row],[D3]])),"…")</f>
        <v>…</v>
      </c>
      <c r="P949" t="str">
        <f>IFERROR(CHAR(HEX2DEC(Table1[[#This Row],[D4]])),"…")</f>
        <v>…</v>
      </c>
      <c r="Q949" t="str">
        <f>IFERROR(CHAR(HEX2DEC(Table1[[#This Row],[D5]])),"…")</f>
        <v>…</v>
      </c>
      <c r="R949" t="str">
        <f>IFERROR(CHAR(HEX2DEC(Table1[[#This Row],[D6]])),"…")</f>
        <v>…</v>
      </c>
      <c r="S949" t="str">
        <f>IFERROR(CHAR(HEX2DEC(Table1[[#This Row],[D7]])),"…")</f>
        <v>…</v>
      </c>
      <c r="T949" t="str">
        <f>IFERROR(CHAR(HEX2DEC(Table1[[#This Row],[D8]])),"…")</f>
        <v>…</v>
      </c>
    </row>
    <row r="950" spans="1:20" x14ac:dyDescent="0.25">
      <c r="A950">
        <v>36.78</v>
      </c>
      <c r="B950">
        <v>401</v>
      </c>
      <c r="C950">
        <v>8</v>
      </c>
      <c r="D950" t="s">
        <v>28</v>
      </c>
      <c r="E950" t="s">
        <v>23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M950" t="str">
        <f>IFERROR(CHAR(HEX2DEC(Table2[[#This Row],[D1]])),"…")</f>
        <v>š</v>
      </c>
      <c r="N950" t="str">
        <f>IFERROR(CHAR(HEX2DEC(Table1[[#This Row],[D2]])),"…")</f>
        <v>…</v>
      </c>
      <c r="O950" t="str">
        <f>IFERROR(CHAR(HEX2DEC(Table1[[#This Row],[D3]])),"…")</f>
        <v>…</v>
      </c>
      <c r="P950" t="str">
        <f>IFERROR(CHAR(HEX2DEC(Table1[[#This Row],[D4]])),"…")</f>
        <v>…</v>
      </c>
      <c r="Q950" t="str">
        <f>IFERROR(CHAR(HEX2DEC(Table1[[#This Row],[D5]])),"…")</f>
        <v>…</v>
      </c>
      <c r="R950" t="str">
        <f>IFERROR(CHAR(HEX2DEC(Table1[[#This Row],[D6]])),"…")</f>
        <v>…</v>
      </c>
      <c r="S950" t="str">
        <f>IFERROR(CHAR(HEX2DEC(Table1[[#This Row],[D7]])),"…")</f>
        <v>…</v>
      </c>
      <c r="T950" t="str">
        <f>IFERROR(CHAR(HEX2DEC(Table1[[#This Row],[D8]])),"…")</f>
        <v>…</v>
      </c>
    </row>
    <row r="951" spans="1:20" x14ac:dyDescent="0.25">
      <c r="A951">
        <v>36.832999999999998</v>
      </c>
      <c r="B951">
        <v>400</v>
      </c>
      <c r="C951">
        <v>8</v>
      </c>
      <c r="D951">
        <v>0</v>
      </c>
      <c r="E951">
        <v>0</v>
      </c>
      <c r="F951">
        <v>8</v>
      </c>
      <c r="G951">
        <v>0</v>
      </c>
      <c r="H951">
        <v>39</v>
      </c>
      <c r="I951">
        <v>0</v>
      </c>
      <c r="J951">
        <v>0</v>
      </c>
      <c r="K951">
        <v>0</v>
      </c>
      <c r="M951" t="str">
        <f>IFERROR(CHAR(HEX2DEC(Table2[[#This Row],[D1]])),"…")</f>
        <v>…</v>
      </c>
      <c r="N951" t="str">
        <f>IFERROR(CHAR(HEX2DEC(Table1[[#This Row],[D2]])),"…")</f>
        <v>…</v>
      </c>
      <c r="O951" t="str">
        <f>IFERROR(CHAR(HEX2DEC(Table1[[#This Row],[D3]])),"…")</f>
        <v>…</v>
      </c>
      <c r="P951" t="str">
        <f>IFERROR(CHAR(HEX2DEC(Table1[[#This Row],[D4]])),"…")</f>
        <v>…</v>
      </c>
      <c r="Q951" t="str">
        <f>IFERROR(CHAR(HEX2DEC(Table1[[#This Row],[D5]])),"…")</f>
        <v>…</v>
      </c>
      <c r="R951" t="str">
        <f>IFERROR(CHAR(HEX2DEC(Table1[[#This Row],[D6]])),"…")</f>
        <v>…</v>
      </c>
      <c r="S951" t="str">
        <f>IFERROR(CHAR(HEX2DEC(Table1[[#This Row],[D7]])),"…")</f>
        <v>…</v>
      </c>
      <c r="T951" t="str">
        <f>IFERROR(CHAR(HEX2DEC(Table1[[#This Row],[D8]])),"…")</f>
        <v>…</v>
      </c>
    </row>
    <row r="952" spans="1:20" x14ac:dyDescent="0.25">
      <c r="A952">
        <v>36.887</v>
      </c>
      <c r="B952">
        <v>401</v>
      </c>
      <c r="C952">
        <v>8</v>
      </c>
      <c r="D952" t="s">
        <v>28</v>
      </c>
      <c r="E952" t="s">
        <v>23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M952" t="str">
        <f>IFERROR(CHAR(HEX2DEC(Table2[[#This Row],[D1]])),"…")</f>
        <v>š</v>
      </c>
      <c r="N952" t="str">
        <f>IFERROR(CHAR(HEX2DEC(Table1[[#This Row],[D2]])),"…")</f>
        <v>…</v>
      </c>
      <c r="O952" t="str">
        <f>IFERROR(CHAR(HEX2DEC(Table1[[#This Row],[D3]])),"…")</f>
        <v>…</v>
      </c>
      <c r="P952" t="str">
        <f>IFERROR(CHAR(HEX2DEC(Table1[[#This Row],[D4]])),"…")</f>
        <v>…</v>
      </c>
      <c r="Q952" t="str">
        <f>IFERROR(CHAR(HEX2DEC(Table1[[#This Row],[D5]])),"…")</f>
        <v>…</v>
      </c>
      <c r="R952" t="str">
        <f>IFERROR(CHAR(HEX2DEC(Table1[[#This Row],[D6]])),"…")</f>
        <v>…</v>
      </c>
      <c r="S952" t="str">
        <f>IFERROR(CHAR(HEX2DEC(Table1[[#This Row],[D7]])),"…")</f>
        <v>…</v>
      </c>
      <c r="T952" t="str">
        <f>IFERROR(CHAR(HEX2DEC(Table1[[#This Row],[D8]])),"…")</f>
        <v>…</v>
      </c>
    </row>
    <row r="953" spans="1:20" x14ac:dyDescent="0.25">
      <c r="A953">
        <v>36.94</v>
      </c>
      <c r="B953">
        <v>400</v>
      </c>
      <c r="C953">
        <v>8</v>
      </c>
      <c r="D953">
        <v>0</v>
      </c>
      <c r="E953">
        <v>0</v>
      </c>
      <c r="F953">
        <v>8</v>
      </c>
      <c r="G953">
        <v>0</v>
      </c>
      <c r="H953">
        <v>39</v>
      </c>
      <c r="I953">
        <v>0</v>
      </c>
      <c r="J953">
        <v>0</v>
      </c>
      <c r="K953">
        <v>0</v>
      </c>
      <c r="M953" t="str">
        <f>IFERROR(CHAR(HEX2DEC(Table2[[#This Row],[D1]])),"…")</f>
        <v>…</v>
      </c>
      <c r="N953" t="str">
        <f>IFERROR(CHAR(HEX2DEC(Table1[[#This Row],[D2]])),"…")</f>
        <v>…</v>
      </c>
      <c r="O953" t="str">
        <f>IFERROR(CHAR(HEX2DEC(Table1[[#This Row],[D3]])),"…")</f>
        <v>…</v>
      </c>
      <c r="P953" t="str">
        <f>IFERROR(CHAR(HEX2DEC(Table1[[#This Row],[D4]])),"…")</f>
        <v>…</v>
      </c>
      <c r="Q953" t="str">
        <f>IFERROR(CHAR(HEX2DEC(Table1[[#This Row],[D5]])),"…")</f>
        <v>…</v>
      </c>
      <c r="R953" t="str">
        <f>IFERROR(CHAR(HEX2DEC(Table1[[#This Row],[D6]])),"…")</f>
        <v>…</v>
      </c>
      <c r="S953" t="str">
        <f>IFERROR(CHAR(HEX2DEC(Table1[[#This Row],[D7]])),"…")</f>
        <v>…</v>
      </c>
      <c r="T953" t="str">
        <f>IFERROR(CHAR(HEX2DEC(Table1[[#This Row],[D8]])),"…")</f>
        <v>…</v>
      </c>
    </row>
    <row r="954" spans="1:20" x14ac:dyDescent="0.25">
      <c r="A954">
        <v>36.993000000000002</v>
      </c>
      <c r="B954">
        <v>401</v>
      </c>
      <c r="C954">
        <v>8</v>
      </c>
      <c r="D954" t="s">
        <v>28</v>
      </c>
      <c r="E954" t="s">
        <v>23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M954" t="str">
        <f>IFERROR(CHAR(HEX2DEC(Table2[[#This Row],[D1]])),"…")</f>
        <v>š</v>
      </c>
      <c r="N954" t="str">
        <f>IFERROR(CHAR(HEX2DEC(Table1[[#This Row],[D2]])),"…")</f>
        <v>…</v>
      </c>
      <c r="O954" t="str">
        <f>IFERROR(CHAR(HEX2DEC(Table1[[#This Row],[D3]])),"…")</f>
        <v>…</v>
      </c>
      <c r="P954" t="str">
        <f>IFERROR(CHAR(HEX2DEC(Table1[[#This Row],[D4]])),"…")</f>
        <v>…</v>
      </c>
      <c r="Q954" t="str">
        <f>IFERROR(CHAR(HEX2DEC(Table1[[#This Row],[D5]])),"…")</f>
        <v>…</v>
      </c>
      <c r="R954" t="str">
        <f>IFERROR(CHAR(HEX2DEC(Table1[[#This Row],[D6]])),"…")</f>
        <v>…</v>
      </c>
      <c r="S954" t="str">
        <f>IFERROR(CHAR(HEX2DEC(Table1[[#This Row],[D7]])),"…")</f>
        <v>…</v>
      </c>
      <c r="T954" t="str">
        <f>IFERROR(CHAR(HEX2DEC(Table1[[#This Row],[D8]])),"…")</f>
        <v>…</v>
      </c>
    </row>
    <row r="955" spans="1:20" x14ac:dyDescent="0.25">
      <c r="A955">
        <v>37.045999999999999</v>
      </c>
      <c r="B955">
        <v>400</v>
      </c>
      <c r="C955">
        <v>8</v>
      </c>
      <c r="D955">
        <v>0</v>
      </c>
      <c r="E955">
        <v>0</v>
      </c>
      <c r="F955">
        <v>8</v>
      </c>
      <c r="G955">
        <v>0</v>
      </c>
      <c r="H955">
        <v>39</v>
      </c>
      <c r="I955">
        <v>0</v>
      </c>
      <c r="J955">
        <v>0</v>
      </c>
      <c r="K955">
        <v>0</v>
      </c>
      <c r="M955" t="str">
        <f>IFERROR(CHAR(HEX2DEC(Table2[[#This Row],[D1]])),"…")</f>
        <v>…</v>
      </c>
      <c r="N955" t="str">
        <f>IFERROR(CHAR(HEX2DEC(Table1[[#This Row],[D2]])),"…")</f>
        <v>…</v>
      </c>
      <c r="O955" t="str">
        <f>IFERROR(CHAR(HEX2DEC(Table1[[#This Row],[D3]])),"…")</f>
        <v>…</v>
      </c>
      <c r="P955" t="str">
        <f>IFERROR(CHAR(HEX2DEC(Table1[[#This Row],[D4]])),"…")</f>
        <v>…</v>
      </c>
      <c r="Q955" t="str">
        <f>IFERROR(CHAR(HEX2DEC(Table1[[#This Row],[D5]])),"…")</f>
        <v>…</v>
      </c>
      <c r="R955" t="str">
        <f>IFERROR(CHAR(HEX2DEC(Table1[[#This Row],[D6]])),"…")</f>
        <v>…</v>
      </c>
      <c r="S955" t="str">
        <f>IFERROR(CHAR(HEX2DEC(Table1[[#This Row],[D7]])),"…")</f>
        <v>…</v>
      </c>
      <c r="T955" t="str">
        <f>IFERROR(CHAR(HEX2DEC(Table1[[#This Row],[D8]])),"…")</f>
        <v>…</v>
      </c>
    </row>
    <row r="956" spans="1:20" x14ac:dyDescent="0.25">
      <c r="A956">
        <v>37.098999999999997</v>
      </c>
      <c r="B956">
        <v>401</v>
      </c>
      <c r="C956">
        <v>8</v>
      </c>
      <c r="D956" t="s">
        <v>28</v>
      </c>
      <c r="E956" t="s">
        <v>23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M956" t="str">
        <f>IFERROR(CHAR(HEX2DEC(Table2[[#This Row],[D1]])),"…")</f>
        <v>š</v>
      </c>
      <c r="N956" t="str">
        <f>IFERROR(CHAR(HEX2DEC(Table1[[#This Row],[D2]])),"…")</f>
        <v>…</v>
      </c>
      <c r="O956" t="str">
        <f>IFERROR(CHAR(HEX2DEC(Table1[[#This Row],[D3]])),"…")</f>
        <v>…</v>
      </c>
      <c r="P956" t="str">
        <f>IFERROR(CHAR(HEX2DEC(Table1[[#This Row],[D4]])),"…")</f>
        <v>…</v>
      </c>
      <c r="Q956" t="str">
        <f>IFERROR(CHAR(HEX2DEC(Table1[[#This Row],[D5]])),"…")</f>
        <v>…</v>
      </c>
      <c r="R956" t="str">
        <f>IFERROR(CHAR(HEX2DEC(Table1[[#This Row],[D6]])),"…")</f>
        <v>…</v>
      </c>
      <c r="S956" t="str">
        <f>IFERROR(CHAR(HEX2DEC(Table1[[#This Row],[D7]])),"…")</f>
        <v>…</v>
      </c>
      <c r="T956" t="str">
        <f>IFERROR(CHAR(HEX2DEC(Table1[[#This Row],[D8]])),"…")</f>
        <v>…</v>
      </c>
    </row>
    <row r="957" spans="1:20" x14ac:dyDescent="0.25">
      <c r="A957">
        <v>37.152000000000001</v>
      </c>
      <c r="B957">
        <v>400</v>
      </c>
      <c r="C957">
        <v>8</v>
      </c>
      <c r="D957">
        <v>0</v>
      </c>
      <c r="E957">
        <v>0</v>
      </c>
      <c r="F957">
        <v>8</v>
      </c>
      <c r="G957">
        <v>0</v>
      </c>
      <c r="H957">
        <v>39</v>
      </c>
      <c r="I957">
        <v>0</v>
      </c>
      <c r="J957">
        <v>0</v>
      </c>
      <c r="K957">
        <v>0</v>
      </c>
      <c r="M957" t="str">
        <f>IFERROR(CHAR(HEX2DEC(Table2[[#This Row],[D1]])),"…")</f>
        <v>…</v>
      </c>
      <c r="N957" t="str">
        <f>IFERROR(CHAR(HEX2DEC(Table1[[#This Row],[D2]])),"…")</f>
        <v>…</v>
      </c>
      <c r="O957" t="str">
        <f>IFERROR(CHAR(HEX2DEC(Table1[[#This Row],[D3]])),"…")</f>
        <v>…</v>
      </c>
      <c r="P957" t="str">
        <f>IFERROR(CHAR(HEX2DEC(Table1[[#This Row],[D4]])),"…")</f>
        <v>…</v>
      </c>
      <c r="Q957" t="str">
        <f>IFERROR(CHAR(HEX2DEC(Table1[[#This Row],[D5]])),"…")</f>
        <v>…</v>
      </c>
      <c r="R957" t="str">
        <f>IFERROR(CHAR(HEX2DEC(Table1[[#This Row],[D6]])),"…")</f>
        <v>…</v>
      </c>
      <c r="S957" t="str">
        <f>IFERROR(CHAR(HEX2DEC(Table1[[#This Row],[D7]])),"…")</f>
        <v>…</v>
      </c>
      <c r="T957" t="str">
        <f>IFERROR(CHAR(HEX2DEC(Table1[[#This Row],[D8]])),"…")</f>
        <v>…</v>
      </c>
    </row>
    <row r="958" spans="1:20" x14ac:dyDescent="0.25">
      <c r="A958">
        <v>37.204999999999998</v>
      </c>
      <c r="B958">
        <v>401</v>
      </c>
      <c r="C958">
        <v>8</v>
      </c>
      <c r="D958" t="s">
        <v>28</v>
      </c>
      <c r="E958" t="s">
        <v>23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M958" t="str">
        <f>IFERROR(CHAR(HEX2DEC(Table2[[#This Row],[D1]])),"…")</f>
        <v>š</v>
      </c>
      <c r="N958" t="str">
        <f>IFERROR(CHAR(HEX2DEC(Table1[[#This Row],[D2]])),"…")</f>
        <v>…</v>
      </c>
      <c r="O958" t="str">
        <f>IFERROR(CHAR(HEX2DEC(Table1[[#This Row],[D3]])),"…")</f>
        <v>…</v>
      </c>
      <c r="P958" t="str">
        <f>IFERROR(CHAR(HEX2DEC(Table1[[#This Row],[D4]])),"…")</f>
        <v>…</v>
      </c>
      <c r="Q958" t="str">
        <f>IFERROR(CHAR(HEX2DEC(Table1[[#This Row],[D5]])),"…")</f>
        <v>…</v>
      </c>
      <c r="R958" t="str">
        <f>IFERROR(CHAR(HEX2DEC(Table1[[#This Row],[D6]])),"…")</f>
        <v>…</v>
      </c>
      <c r="S958" t="str">
        <f>IFERROR(CHAR(HEX2DEC(Table1[[#This Row],[D7]])),"…")</f>
        <v>…</v>
      </c>
      <c r="T958" t="str">
        <f>IFERROR(CHAR(HEX2DEC(Table1[[#This Row],[D8]])),"…")</f>
        <v>…</v>
      </c>
    </row>
    <row r="959" spans="1:20" x14ac:dyDescent="0.25">
      <c r="A959">
        <v>37.258000000000003</v>
      </c>
      <c r="B959">
        <v>400</v>
      </c>
      <c r="C959">
        <v>8</v>
      </c>
      <c r="D959">
        <v>0</v>
      </c>
      <c r="E959">
        <v>0</v>
      </c>
      <c r="F959">
        <v>8</v>
      </c>
      <c r="G959">
        <v>0</v>
      </c>
      <c r="H959">
        <v>39</v>
      </c>
      <c r="I959">
        <v>0</v>
      </c>
      <c r="J959">
        <v>0</v>
      </c>
      <c r="K959">
        <v>0</v>
      </c>
      <c r="M959" t="str">
        <f>IFERROR(CHAR(HEX2DEC(Table2[[#This Row],[D1]])),"…")</f>
        <v>…</v>
      </c>
      <c r="N959" t="str">
        <f>IFERROR(CHAR(HEX2DEC(Table1[[#This Row],[D2]])),"…")</f>
        <v>…</v>
      </c>
      <c r="O959" t="str">
        <f>IFERROR(CHAR(HEX2DEC(Table1[[#This Row],[D3]])),"…")</f>
        <v>…</v>
      </c>
      <c r="P959" t="str">
        <f>IFERROR(CHAR(HEX2DEC(Table1[[#This Row],[D4]])),"…")</f>
        <v>…</v>
      </c>
      <c r="Q959" t="str">
        <f>IFERROR(CHAR(HEX2DEC(Table1[[#This Row],[D5]])),"…")</f>
        <v>…</v>
      </c>
      <c r="R959" t="str">
        <f>IFERROR(CHAR(HEX2DEC(Table1[[#This Row],[D6]])),"…")</f>
        <v>…</v>
      </c>
      <c r="S959" t="str">
        <f>IFERROR(CHAR(HEX2DEC(Table1[[#This Row],[D7]])),"…")</f>
        <v>…</v>
      </c>
      <c r="T959" t="str">
        <f>IFERROR(CHAR(HEX2DEC(Table1[[#This Row],[D8]])),"…")</f>
        <v>…</v>
      </c>
    </row>
    <row r="960" spans="1:20" x14ac:dyDescent="0.25">
      <c r="A960">
        <v>37.311999999999998</v>
      </c>
      <c r="B960">
        <v>401</v>
      </c>
      <c r="C960">
        <v>8</v>
      </c>
      <c r="D960" t="s">
        <v>28</v>
      </c>
      <c r="E960" t="s">
        <v>23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M960" t="str">
        <f>IFERROR(CHAR(HEX2DEC(Table2[[#This Row],[D1]])),"…")</f>
        <v>š</v>
      </c>
      <c r="N960" t="str">
        <f>IFERROR(CHAR(HEX2DEC(Table1[[#This Row],[D2]])),"…")</f>
        <v>…</v>
      </c>
      <c r="O960" t="str">
        <f>IFERROR(CHAR(HEX2DEC(Table1[[#This Row],[D3]])),"…")</f>
        <v>…</v>
      </c>
      <c r="P960" t="str">
        <f>IFERROR(CHAR(HEX2DEC(Table1[[#This Row],[D4]])),"…")</f>
        <v>…</v>
      </c>
      <c r="Q960" t="str">
        <f>IFERROR(CHAR(HEX2DEC(Table1[[#This Row],[D5]])),"…")</f>
        <v>…</v>
      </c>
      <c r="R960" t="str">
        <f>IFERROR(CHAR(HEX2DEC(Table1[[#This Row],[D6]])),"…")</f>
        <v>…</v>
      </c>
      <c r="S960" t="str">
        <f>IFERROR(CHAR(HEX2DEC(Table1[[#This Row],[D7]])),"…")</f>
        <v>…</v>
      </c>
      <c r="T960" t="str">
        <f>IFERROR(CHAR(HEX2DEC(Table1[[#This Row],[D8]])),"…")</f>
        <v>…</v>
      </c>
    </row>
    <row r="961" spans="1:20" x14ac:dyDescent="0.25">
      <c r="A961">
        <v>37.365000000000002</v>
      </c>
      <c r="B961">
        <v>400</v>
      </c>
      <c r="C961">
        <v>8</v>
      </c>
      <c r="D961">
        <v>0</v>
      </c>
      <c r="E961">
        <v>0</v>
      </c>
      <c r="F961">
        <v>8</v>
      </c>
      <c r="G961">
        <v>0</v>
      </c>
      <c r="H961">
        <v>39</v>
      </c>
      <c r="I961">
        <v>0</v>
      </c>
      <c r="J961">
        <v>0</v>
      </c>
      <c r="K961">
        <v>0</v>
      </c>
      <c r="M961" t="str">
        <f>IFERROR(CHAR(HEX2DEC(Table2[[#This Row],[D1]])),"…")</f>
        <v>…</v>
      </c>
      <c r="N961" t="str">
        <f>IFERROR(CHAR(HEX2DEC(Table1[[#This Row],[D2]])),"…")</f>
        <v>…</v>
      </c>
      <c r="O961" t="str">
        <f>IFERROR(CHAR(HEX2DEC(Table1[[#This Row],[D3]])),"…")</f>
        <v>…</v>
      </c>
      <c r="P961" t="str">
        <f>IFERROR(CHAR(HEX2DEC(Table1[[#This Row],[D4]])),"…")</f>
        <v>…</v>
      </c>
      <c r="Q961" t="str">
        <f>IFERROR(CHAR(HEX2DEC(Table1[[#This Row],[D5]])),"…")</f>
        <v>…</v>
      </c>
      <c r="R961" t="str">
        <f>IFERROR(CHAR(HEX2DEC(Table1[[#This Row],[D6]])),"…")</f>
        <v>…</v>
      </c>
      <c r="S961" t="str">
        <f>IFERROR(CHAR(HEX2DEC(Table1[[#This Row],[D7]])),"…")</f>
        <v>…</v>
      </c>
      <c r="T961" t="str">
        <f>IFERROR(CHAR(HEX2DEC(Table1[[#This Row],[D8]])),"…")</f>
        <v>…</v>
      </c>
    </row>
    <row r="962" spans="1:20" x14ac:dyDescent="0.25">
      <c r="A962">
        <v>37.417999999999999</v>
      </c>
      <c r="B962">
        <v>401</v>
      </c>
      <c r="C962">
        <v>8</v>
      </c>
      <c r="D962" t="s">
        <v>28</v>
      </c>
      <c r="E962" t="s">
        <v>23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M962" t="str">
        <f>IFERROR(CHAR(HEX2DEC(Table2[[#This Row],[D1]])),"…")</f>
        <v>š</v>
      </c>
      <c r="N962" t="str">
        <f>IFERROR(CHAR(HEX2DEC(Table1[[#This Row],[D2]])),"…")</f>
        <v>…</v>
      </c>
      <c r="O962" t="str">
        <f>IFERROR(CHAR(HEX2DEC(Table1[[#This Row],[D3]])),"…")</f>
        <v>…</v>
      </c>
      <c r="P962" t="str">
        <f>IFERROR(CHAR(HEX2DEC(Table1[[#This Row],[D4]])),"…")</f>
        <v>…</v>
      </c>
      <c r="Q962" t="str">
        <f>IFERROR(CHAR(HEX2DEC(Table1[[#This Row],[D5]])),"…")</f>
        <v>…</v>
      </c>
      <c r="R962" t="str">
        <f>IFERROR(CHAR(HEX2DEC(Table1[[#This Row],[D6]])),"…")</f>
        <v>…</v>
      </c>
      <c r="S962" t="str">
        <f>IFERROR(CHAR(HEX2DEC(Table1[[#This Row],[D7]])),"…")</f>
        <v>…</v>
      </c>
      <c r="T962" t="str">
        <f>IFERROR(CHAR(HEX2DEC(Table1[[#This Row],[D8]])),"…")</f>
        <v>…</v>
      </c>
    </row>
    <row r="963" spans="1:20" x14ac:dyDescent="0.25">
      <c r="A963">
        <v>37.470999999999997</v>
      </c>
      <c r="B963">
        <v>400</v>
      </c>
      <c r="C963">
        <v>8</v>
      </c>
      <c r="D963">
        <v>0</v>
      </c>
      <c r="E963">
        <v>0</v>
      </c>
      <c r="F963">
        <v>8</v>
      </c>
      <c r="G963">
        <v>0</v>
      </c>
      <c r="H963">
        <v>39</v>
      </c>
      <c r="I963">
        <v>0</v>
      </c>
      <c r="J963">
        <v>0</v>
      </c>
      <c r="K963">
        <v>0</v>
      </c>
      <c r="M963" t="str">
        <f>IFERROR(CHAR(HEX2DEC(Table2[[#This Row],[D1]])),"…")</f>
        <v>…</v>
      </c>
      <c r="N963" t="str">
        <f>IFERROR(CHAR(HEX2DEC(Table1[[#This Row],[D2]])),"…")</f>
        <v>…</v>
      </c>
      <c r="O963" t="str">
        <f>IFERROR(CHAR(HEX2DEC(Table1[[#This Row],[D3]])),"…")</f>
        <v>…</v>
      </c>
      <c r="P963" t="str">
        <f>IFERROR(CHAR(HEX2DEC(Table1[[#This Row],[D4]])),"…")</f>
        <v>…</v>
      </c>
      <c r="Q963" t="str">
        <f>IFERROR(CHAR(HEX2DEC(Table1[[#This Row],[D5]])),"…")</f>
        <v>…</v>
      </c>
      <c r="R963" t="str">
        <f>IFERROR(CHAR(HEX2DEC(Table1[[#This Row],[D6]])),"…")</f>
        <v>…</v>
      </c>
      <c r="S963" t="str">
        <f>IFERROR(CHAR(HEX2DEC(Table1[[#This Row],[D7]])),"…")</f>
        <v>…</v>
      </c>
      <c r="T963" t="str">
        <f>IFERROR(CHAR(HEX2DEC(Table1[[#This Row],[D8]])),"…")</f>
        <v>…</v>
      </c>
    </row>
    <row r="964" spans="1:20" x14ac:dyDescent="0.25">
      <c r="A964">
        <v>37.604999999999997</v>
      </c>
      <c r="B964">
        <v>401</v>
      </c>
      <c r="C964">
        <v>8</v>
      </c>
      <c r="D964" t="s">
        <v>28</v>
      </c>
      <c r="E964" t="s">
        <v>23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M964" t="str">
        <f>IFERROR(CHAR(HEX2DEC(Table2[[#This Row],[D1]])),"…")</f>
        <v>š</v>
      </c>
      <c r="N964" t="str">
        <f>IFERROR(CHAR(HEX2DEC(Table1[[#This Row],[D2]])),"…")</f>
        <v>…</v>
      </c>
      <c r="O964" t="str">
        <f>IFERROR(CHAR(HEX2DEC(Table1[[#This Row],[D3]])),"…")</f>
        <v>…</v>
      </c>
      <c r="P964" t="str">
        <f>IFERROR(CHAR(HEX2DEC(Table1[[#This Row],[D4]])),"…")</f>
        <v>…</v>
      </c>
      <c r="Q964" t="str">
        <f>IFERROR(CHAR(HEX2DEC(Table1[[#This Row],[D5]])),"…")</f>
        <v>…</v>
      </c>
      <c r="R964" t="str">
        <f>IFERROR(CHAR(HEX2DEC(Table1[[#This Row],[D6]])),"…")</f>
        <v>…</v>
      </c>
      <c r="S964" t="str">
        <f>IFERROR(CHAR(HEX2DEC(Table1[[#This Row],[D7]])),"…")</f>
        <v>…</v>
      </c>
      <c r="T964" t="str">
        <f>IFERROR(CHAR(HEX2DEC(Table1[[#This Row],[D8]])),"…")</f>
        <v>…</v>
      </c>
    </row>
    <row r="965" spans="1:20" x14ac:dyDescent="0.25">
      <c r="A965">
        <v>37.604999999999997</v>
      </c>
      <c r="B965">
        <v>423</v>
      </c>
      <c r="C965">
        <v>8</v>
      </c>
      <c r="D965">
        <v>88</v>
      </c>
      <c r="E965" t="s">
        <v>31</v>
      </c>
      <c r="F965">
        <v>88</v>
      </c>
      <c r="G965" t="s">
        <v>31</v>
      </c>
      <c r="H965">
        <v>88</v>
      </c>
      <c r="I965" t="s">
        <v>31</v>
      </c>
      <c r="J965">
        <v>88</v>
      </c>
      <c r="K965" t="s">
        <v>31</v>
      </c>
      <c r="M965" t="str">
        <f>IFERROR(CHAR(HEX2DEC(Table2[[#This Row],[D1]])),"…")</f>
        <v>ˆ</v>
      </c>
      <c r="N965" t="str">
        <f>IFERROR(CHAR(HEX2DEC(Table1[[#This Row],[D2]])),"…")</f>
        <v>…</v>
      </c>
      <c r="O965" t="str">
        <f>IFERROR(CHAR(HEX2DEC(Table1[[#This Row],[D3]])),"…")</f>
        <v>…</v>
      </c>
      <c r="P965" t="str">
        <f>IFERROR(CHAR(HEX2DEC(Table1[[#This Row],[D4]])),"…")</f>
        <v>…</v>
      </c>
      <c r="Q965" t="str">
        <f>IFERROR(CHAR(HEX2DEC(Table1[[#This Row],[D5]])),"…")</f>
        <v>…</v>
      </c>
      <c r="R965" t="str">
        <f>IFERROR(CHAR(HEX2DEC(Table1[[#This Row],[D6]])),"…")</f>
        <v>…</v>
      </c>
      <c r="S965" t="str">
        <f>IFERROR(CHAR(HEX2DEC(Table1[[#This Row],[D7]])),"…")</f>
        <v>…</v>
      </c>
      <c r="T965" t="str">
        <f>IFERROR(CHAR(HEX2DEC(Table1[[#This Row],[D8]])),"…")</f>
        <v>…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2CF8-F456-4156-AB47-0F9D8093BF76}">
  <sheetPr>
    <outlinePr summaryBelow="0" summaryRight="0"/>
  </sheetPr>
  <dimension ref="A1:AZ968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M973" sqref="M973"/>
    </sheetView>
  </sheetViews>
  <sheetFormatPr defaultRowHeight="15" outlineLevelCol="1" x14ac:dyDescent="0.25"/>
  <cols>
    <col min="1" max="1" width="7" bestFit="1" customWidth="1"/>
    <col min="2" max="2" width="4.42578125" customWidth="1"/>
    <col min="3" max="3" width="4.28515625" bestFit="1" customWidth="1"/>
    <col min="4" max="5" width="3.5703125" bestFit="1" customWidth="1"/>
    <col min="6" max="6" width="3.28515625" bestFit="1" customWidth="1"/>
    <col min="7" max="9" width="3.5703125" bestFit="1" customWidth="1"/>
    <col min="10" max="10" width="3.28515625" bestFit="1" customWidth="1"/>
    <col min="11" max="11" width="3.5703125" bestFit="1" customWidth="1"/>
    <col min="12" max="12" width="3.5703125" customWidth="1"/>
    <col min="13" max="20" width="3.28515625" bestFit="1" customWidth="1"/>
    <col min="21" max="21" width="3.7109375" customWidth="1" collapsed="1"/>
    <col min="22" max="29" width="4.7109375" hidden="1" customWidth="1" outlineLevel="1"/>
    <col min="30" max="30" width="3.7109375" customWidth="1" collapsed="1"/>
    <col min="31" max="34" width="6.7109375" hidden="1" customWidth="1" outlineLevel="1"/>
    <col min="35" max="35" width="3.7109375" customWidth="1" collapsed="1"/>
    <col min="36" max="36" width="21.42578125" hidden="1" customWidth="1" outlineLevel="1"/>
    <col min="37" max="37" width="22.42578125" hidden="1" customWidth="1" outlineLevel="1"/>
    <col min="38" max="39" width="8" hidden="1" customWidth="1" outlineLevel="1"/>
    <col min="40" max="40" width="5.42578125" hidden="1" customWidth="1" outlineLevel="1"/>
    <col min="41" max="41" width="11.7109375" customWidth="1"/>
    <col min="42" max="42" width="7.140625" customWidth="1"/>
    <col min="45" max="45" width="5.42578125" customWidth="1"/>
    <col min="47" max="47" width="11.140625" bestFit="1" customWidth="1"/>
    <col min="48" max="48" width="10.140625" bestFit="1" customWidth="1"/>
    <col min="49" max="49" width="15.7109375" customWidth="1"/>
    <col min="52" max="52" width="43.42578125" customWidth="1"/>
    <col min="54" max="54" width="58.85546875" customWidth="1"/>
  </cols>
  <sheetData>
    <row r="1" spans="1:52" x14ac:dyDescent="0.25">
      <c r="A1" s="4" t="s">
        <v>72</v>
      </c>
      <c r="U1" s="31" t="s">
        <v>56</v>
      </c>
      <c r="AD1" s="31" t="s">
        <v>57</v>
      </c>
      <c r="AE1" s="26"/>
      <c r="AI1" s="31" t="s">
        <v>58</v>
      </c>
    </row>
    <row r="2" spans="1:52" x14ac:dyDescent="0.25">
      <c r="M2" s="22" t="s">
        <v>43</v>
      </c>
      <c r="U2" s="31"/>
      <c r="AD2" s="31"/>
      <c r="AE2" s="26"/>
      <c r="AI2" s="31"/>
      <c r="AU2" t="s">
        <v>71</v>
      </c>
      <c r="AV2" t="s">
        <v>71</v>
      </c>
    </row>
    <row r="3" spans="1:52" x14ac:dyDescent="0.25">
      <c r="D3" t="s">
        <v>61</v>
      </c>
      <c r="M3" t="s">
        <v>34</v>
      </c>
      <c r="U3" s="31"/>
      <c r="AD3" s="31"/>
      <c r="AE3" s="26"/>
      <c r="AI3" s="31"/>
      <c r="AQ3" t="s">
        <v>59</v>
      </c>
      <c r="AU3">
        <v>1</v>
      </c>
      <c r="AV3">
        <v>1</v>
      </c>
      <c r="AX3" t="s">
        <v>60</v>
      </c>
    </row>
    <row r="4" spans="1:52" ht="30.75" customHeight="1" thickBot="1" x14ac:dyDescent="0.3">
      <c r="A4" s="2" t="s">
        <v>27</v>
      </c>
      <c r="B4" s="2" t="s">
        <v>26</v>
      </c>
      <c r="C4" s="2" t="s">
        <v>25</v>
      </c>
      <c r="D4" s="7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18" t="s">
        <v>16</v>
      </c>
      <c r="M4" s="7" t="s">
        <v>15</v>
      </c>
      <c r="N4" s="2" t="s">
        <v>7</v>
      </c>
      <c r="O4" s="2" t="s">
        <v>14</v>
      </c>
      <c r="P4" s="2" t="s">
        <v>13</v>
      </c>
      <c r="Q4" s="2" t="s">
        <v>12</v>
      </c>
      <c r="R4" s="2" t="s">
        <v>11</v>
      </c>
      <c r="S4" s="2" t="s">
        <v>10</v>
      </c>
      <c r="T4" s="2" t="s">
        <v>9</v>
      </c>
      <c r="U4" s="24" t="s">
        <v>54</v>
      </c>
      <c r="V4" s="10" t="s">
        <v>24</v>
      </c>
      <c r="W4" s="2" t="s">
        <v>23</v>
      </c>
      <c r="X4" s="2" t="s">
        <v>22</v>
      </c>
      <c r="Y4" s="2" t="s">
        <v>21</v>
      </c>
      <c r="Z4" s="2" t="s">
        <v>20</v>
      </c>
      <c r="AA4" s="2" t="s">
        <v>19</v>
      </c>
      <c r="AB4" s="2" t="s">
        <v>18</v>
      </c>
      <c r="AC4" s="2" t="s">
        <v>17</v>
      </c>
      <c r="AD4" s="7" t="s">
        <v>55</v>
      </c>
      <c r="AE4" s="10" t="s">
        <v>62</v>
      </c>
      <c r="AF4" s="2" t="s">
        <v>63</v>
      </c>
      <c r="AG4" s="2" t="s">
        <v>64</v>
      </c>
      <c r="AH4" s="2" t="s">
        <v>65</v>
      </c>
      <c r="AI4" s="25" t="s">
        <v>53</v>
      </c>
      <c r="AJ4" s="13" t="s">
        <v>37</v>
      </c>
      <c r="AK4" s="9" t="s">
        <v>40</v>
      </c>
      <c r="AL4" s="9" t="s">
        <v>36</v>
      </c>
      <c r="AM4" s="13" t="s">
        <v>42</v>
      </c>
      <c r="AN4" s="12" t="s">
        <v>66</v>
      </c>
      <c r="AO4" s="13" t="s">
        <v>67</v>
      </c>
      <c r="AP4" s="13" t="s">
        <v>52</v>
      </c>
      <c r="AQ4" s="10" t="s">
        <v>32</v>
      </c>
      <c r="AR4" s="2" t="s">
        <v>33</v>
      </c>
      <c r="AS4" s="2" t="s">
        <v>30</v>
      </c>
      <c r="AT4" s="9" t="s">
        <v>35</v>
      </c>
      <c r="AU4" s="9" t="s">
        <v>68</v>
      </c>
      <c r="AV4" s="9" t="s">
        <v>69</v>
      </c>
      <c r="AW4" s="9" t="s">
        <v>70</v>
      </c>
      <c r="AX4" s="12" t="s">
        <v>38</v>
      </c>
      <c r="AY4" s="9" t="s">
        <v>39</v>
      </c>
      <c r="AZ4" s="18" t="s">
        <v>41</v>
      </c>
    </row>
    <row r="5" spans="1:52" ht="15.75" thickBot="1" x14ac:dyDescent="0.3">
      <c r="A5">
        <v>51.377000000000002</v>
      </c>
      <c r="B5">
        <v>400</v>
      </c>
      <c r="C5">
        <v>8</v>
      </c>
      <c r="D5" s="14">
        <v>0</v>
      </c>
      <c r="E5" s="15">
        <v>0</v>
      </c>
      <c r="F5" s="54">
        <v>0</v>
      </c>
      <c r="G5" s="55">
        <v>10</v>
      </c>
      <c r="H5" s="15">
        <v>39</v>
      </c>
      <c r="I5" s="15">
        <v>0</v>
      </c>
      <c r="J5" s="15">
        <v>0</v>
      </c>
      <c r="K5" s="15">
        <v>0</v>
      </c>
      <c r="M5" s="5" t="str">
        <f t="shared" ref="M5:M68" si="0">IF(OR(HEX2DEC(D5)&lt;32,HEX2DEC(D5)&gt;126),"…",CHAR(HEX2DEC(D5)))</f>
        <v>…</v>
      </c>
      <c r="N5" t="str">
        <f t="shared" ref="N5:N68" si="1">IF(OR(HEX2DEC(E5)&lt;32,HEX2DEC(E5)&gt;126),"…",CHAR(HEX2DEC(E5)))</f>
        <v>…</v>
      </c>
      <c r="O5" t="str">
        <f t="shared" ref="O5:O68" si="2">IF(OR(HEX2DEC(F5)&lt;32,HEX2DEC(F5)&gt;126),"…",CHAR(HEX2DEC(F5)))</f>
        <v>…</v>
      </c>
      <c r="P5" t="str">
        <f t="shared" ref="P5:P68" si="3">IF(OR(HEX2DEC(G5)&lt;32,HEX2DEC(G5)&gt;126),"…",CHAR(HEX2DEC(G5)))</f>
        <v>…</v>
      </c>
      <c r="Q5" t="str">
        <f t="shared" ref="Q5:Q68" si="4">IF(OR(HEX2DEC(H5)&lt;32,HEX2DEC(H5)&gt;126),"…",CHAR(HEX2DEC(H5)))</f>
        <v>9</v>
      </c>
      <c r="R5" t="str">
        <f t="shared" ref="R5:R68" si="5">IF(OR(HEX2DEC(I5)&lt;32,HEX2DEC(I5)&gt;126),"…",CHAR(HEX2DEC(I5)))</f>
        <v>…</v>
      </c>
      <c r="S5" t="str">
        <f t="shared" ref="S5:S68" si="6">IF(OR(HEX2DEC(J5)&lt;32,HEX2DEC(J5)&gt;126),"…",CHAR(HEX2DEC(J5)))</f>
        <v>…</v>
      </c>
      <c r="T5" t="str">
        <f t="shared" ref="T5:T68" si="7">IF(OR(HEX2DEC(K5)&lt;32,HEX2DEC(K5)&gt;126),"…",CHAR(HEX2DEC(K5)))</f>
        <v>…</v>
      </c>
      <c r="U5" s="5"/>
      <c r="V5" s="23">
        <f t="shared" ref="V5:V68" si="8">HEX2DEC(D5)</f>
        <v>0</v>
      </c>
      <c r="W5">
        <f t="shared" ref="W5:W36" si="9">HEX2DEC(E5)</f>
        <v>0</v>
      </c>
      <c r="X5">
        <f t="shared" ref="X5:X68" si="10">HEX2DEC(F5)</f>
        <v>0</v>
      </c>
      <c r="Y5">
        <f t="shared" ref="Y5:Y68" si="11">HEX2DEC(G5)</f>
        <v>16</v>
      </c>
      <c r="Z5">
        <f t="shared" ref="Z5:Z68" si="12">HEX2DEC(H5)</f>
        <v>57</v>
      </c>
      <c r="AA5">
        <f t="shared" ref="AA5:AA68" si="13">HEX2DEC(I5)</f>
        <v>0</v>
      </c>
      <c r="AB5">
        <f t="shared" ref="AB5:AB68" si="14">HEX2DEC(J5)</f>
        <v>0</v>
      </c>
      <c r="AC5">
        <f t="shared" ref="AC5:AC68" si="15">HEX2DEC(K5)</f>
        <v>0</v>
      </c>
      <c r="AD5" s="5"/>
      <c r="AE5" s="27">
        <f t="shared" ref="AE5:AE68" si="16">HEX2DEC(E5)*256+HEX2DEC(D5)</f>
        <v>0</v>
      </c>
      <c r="AF5" s="28">
        <f t="shared" ref="AF5:AF68" si="17">HEX2DEC(G5)*256+HEX2DEC(F5)</f>
        <v>4096</v>
      </c>
      <c r="AG5" s="28">
        <f t="shared" ref="AG5:AG68" si="18">HEX2DEC(I5)*256+HEX2DEC(H5)</f>
        <v>57</v>
      </c>
      <c r="AH5" s="28">
        <f t="shared" ref="AH5:AH68" si="19">HEX2DEC(K5)*256+HEX2DEC(J5)</f>
        <v>0</v>
      </c>
      <c r="AI5" s="5"/>
      <c r="AJ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" s="6" t="str" cm="1">
        <f t="array" ref="AK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" s="6" cm="1">
        <f t="array" ref="AL5">IF(ROW(Table4[[#This Row],[ID]])-1=ROW(Table4[[#Headers],[ID]]),0,SUMPRODUCT(MAX(($B4:$B$5=Table4[[#This Row],[ID]])*ROW($B4:$B$5))))</f>
        <v>0</v>
      </c>
      <c r="AM5" s="11" t="str" cm="1">
        <f t="array" aca="1" ref="AM5" ca="1">IF(Table4[[#This Row],[Prior of This Frm]]&lt;&gt;0,Table4[[#This Row],[Time]]-INDIRECT("R"&amp;Table4[[#This Row],[Prior of This Frm]]&amp;"C"&amp;COLUMN(Table4[[#This Row],[Time]]),FALSE),"")</f>
        <v/>
      </c>
      <c r="AN5" s="8">
        <f>IF(ROW(Table4[[#This Row],[Time]])-1=ROW(Table4[[#Headers],[Time]]),0,IF(A5&lt;A4,AN4+1,AN4))</f>
        <v>0</v>
      </c>
      <c r="AO5" s="29">
        <f>(Table4[[#This Row],[Time]]+(Table4[[#This Row],[Mins]]*60)-$A$5)/60/60/24</f>
        <v>0</v>
      </c>
      <c r="AP5" s="11" t="str">
        <f>IF(Table4[[#This Row],[Prior of This Frm]]&lt;&gt;0,IF(Table4[[#This Row],[Per Raw]]&lt;0,Table4[[#This Row],[Per Raw]]+60,Table4[[#This Row],[Per Raw]]),"")</f>
        <v/>
      </c>
      <c r="AQ5" s="20" t="e">
        <f>IF(Table4[[#This Row],[ID]]=401,(HEX2DEC(Table4[[#This Row],[H1]])+256*HEX2DEC(Table4[[#This Row],[H2]]))/1000,NA())</f>
        <v>#N/A</v>
      </c>
      <c r="AR5" s="21" t="e">
        <f>IF(Table4[[#This Row],[ID]]=401,(HEX2DEC(Table4[[#This Row],[H5]])+256*HEX2DEC(Table4[[#This Row],[H6]]))/1000,NA())</f>
        <v>#N/A</v>
      </c>
      <c r="AS5" s="16" t="e">
        <f>IF(Table4[[#This Row],[ID]]=402,HEX2DEC(Table4[[#This Row],[H1]])/100,NA())</f>
        <v>#N/A</v>
      </c>
      <c r="AT5" s="19" t="e">
        <f>IF(Table4[[#This Row],[ID]]=404,((HEX2DEC(F5)+256*HEX2DEC(G5))/10)*(9/5)+32,NA())</f>
        <v>#N/A</v>
      </c>
      <c r="AU5" s="28" t="e">
        <f>IF(Table4[[#This Row],[ID]]=402,(HEX2DEC(Table4[[#This Row],[H7]])*256*256+HEX2DEC(Table4[[#This Row],[H6]])*256+HEX2DEC(Table4[[#This Row],[H5]]))/AU$3,IF(ISNUMBER(AU4),AU4,NA()))</f>
        <v>#N/A</v>
      </c>
      <c r="AV5" s="28" t="e">
        <f>IF(Table4[[#This Row],[ID]]=403,(HEX2DEC(Table4[[#This Row],[H7]])*256*256+HEX2DEC(Table4[[#This Row],[H6]])*256+HEX2DEC(Table4[[#This Row],[H5]]))/AV$3,IF(ISNUMBER(AV4),AV4,NA()))</f>
        <v>#N/A</v>
      </c>
      <c r="AW5" s="30" t="e">
        <f>Table4[[#This Row],[Unk 402-D7,6,5]]/Table4[[#This Row],[Batt V]]</f>
        <v>#N/A</v>
      </c>
      <c r="AX5" s="8" t="str" cm="1">
        <f t="array" aca="1" ref="AX5" ca="1">IF(Table4[[#This Row],[Prior of This Frm]]=0,"First",IF(Table4[[#This Row],[Data as String]]&lt;&gt;INDIRECT("R"&amp;AL5&amp;"C"&amp;COLUMN(Table4[[#This Row],[Data as String]]),FALSE),"Change",""))</f>
        <v>First</v>
      </c>
      <c r="AY5" s="6" t="str" cm="1">
        <f t="array" aca="1" ref="AY5" ca="1">IF(Table4[[#This Row],[Prior of This Frm]]=0,"First",IF(Table4[[#This Row],[Data Masked States only]]&lt;&gt;INDIRECT("R"&amp;AL5&amp;"C"&amp;COLUMN(Table4[[#This Row],[Data Masked States only]]),FALSE),"Change",""))</f>
        <v>First</v>
      </c>
      <c r="AZ5" s="56" t="s">
        <v>73</v>
      </c>
    </row>
    <row r="6" spans="1:52" x14ac:dyDescent="0.25">
      <c r="A6">
        <v>51.43</v>
      </c>
      <c r="B6">
        <v>401</v>
      </c>
      <c r="C6">
        <v>8</v>
      </c>
      <c r="D6" s="14" t="s">
        <v>28</v>
      </c>
      <c r="E6" s="15" t="s">
        <v>23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M6" s="5" t="str">
        <f t="shared" si="0"/>
        <v>…</v>
      </c>
      <c r="N6" t="str">
        <f t="shared" si="1"/>
        <v>…</v>
      </c>
      <c r="O6" t="str">
        <f t="shared" si="2"/>
        <v>…</v>
      </c>
      <c r="P6" t="str">
        <f t="shared" si="3"/>
        <v>…</v>
      </c>
      <c r="Q6" t="str">
        <f t="shared" si="4"/>
        <v>…</v>
      </c>
      <c r="R6" t="str">
        <f t="shared" si="5"/>
        <v>…</v>
      </c>
      <c r="S6" t="str">
        <f t="shared" si="6"/>
        <v>…</v>
      </c>
      <c r="T6" t="str">
        <f t="shared" si="7"/>
        <v>…</v>
      </c>
      <c r="U6" s="5"/>
      <c r="V6" s="23">
        <f t="shared" si="8"/>
        <v>154</v>
      </c>
      <c r="W6">
        <f t="shared" si="9"/>
        <v>210</v>
      </c>
      <c r="X6">
        <f t="shared" si="10"/>
        <v>0</v>
      </c>
      <c r="Y6">
        <f t="shared" si="11"/>
        <v>0</v>
      </c>
      <c r="Z6">
        <f t="shared" si="12"/>
        <v>0</v>
      </c>
      <c r="AA6">
        <f t="shared" si="13"/>
        <v>0</v>
      </c>
      <c r="AB6">
        <f t="shared" si="14"/>
        <v>0</v>
      </c>
      <c r="AC6">
        <f t="shared" si="15"/>
        <v>0</v>
      </c>
      <c r="AD6" s="5"/>
      <c r="AE6" s="27">
        <f t="shared" si="16"/>
        <v>53914</v>
      </c>
      <c r="AF6" s="28">
        <f t="shared" si="17"/>
        <v>0</v>
      </c>
      <c r="AG6" s="28">
        <f t="shared" si="18"/>
        <v>0</v>
      </c>
      <c r="AH6" s="28">
        <f t="shared" si="19"/>
        <v>0</v>
      </c>
      <c r="AI6" s="5"/>
      <c r="AJ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" s="6" t="str" cm="1">
        <f t="array" ref="AK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" s="6" cm="1">
        <f t="array" ref="AL6">IF(ROW(Table4[[#This Row],[ID]])-1=ROW(Table4[[#Headers],[ID]]),0,SUMPRODUCT(MAX(($B5:$B$5=Table4[[#This Row],[ID]])*ROW($B5:$B$5))))</f>
        <v>0</v>
      </c>
      <c r="AM6" s="11" t="str" cm="1">
        <f t="array" aca="1" ref="AM6" ca="1">IF(Table4[[#This Row],[Prior of This Frm]]&lt;&gt;0,Table4[[#This Row],[Time]]-INDIRECT("R"&amp;Table4[[#This Row],[Prior of This Frm]]&amp;"C"&amp;COLUMN(Table4[[#This Row],[Time]]),FALSE),"")</f>
        <v/>
      </c>
      <c r="AN6" s="8">
        <f>IF(ROW(Table4[[#This Row],[Time]])-1=ROW(Table4[[#Headers],[Time]]),0,IF(A6&lt;A5,AN5+1,AN5))</f>
        <v>0</v>
      </c>
      <c r="AO6" s="29">
        <f>(Table4[[#This Row],[Time]]+(Table4[[#This Row],[Mins]]*60)-$A$5)/60/60/24</f>
        <v>6.1342592592589441E-7</v>
      </c>
      <c r="AP6" s="11" t="str">
        <f>IF(Table4[[#This Row],[Prior of This Frm]]&lt;&gt;0,IF(Table4[[#This Row],[Per Raw]]&lt;0,Table4[[#This Row],[Per Raw]]+60,Table4[[#This Row],[Per Raw]]),"")</f>
        <v/>
      </c>
      <c r="AQ6" s="20">
        <f>IF(Table4[[#This Row],[ID]]=401,(HEX2DEC(Table4[[#This Row],[H1]])+256*HEX2DEC(Table4[[#This Row],[H2]]))/1000,NA())</f>
        <v>53.914000000000001</v>
      </c>
      <c r="AR6" s="21">
        <f>IF(Table4[[#This Row],[ID]]=401,(HEX2DEC(Table4[[#This Row],[H5]])+256*HEX2DEC(Table4[[#This Row],[H6]]))/1000,NA())</f>
        <v>0</v>
      </c>
      <c r="AS6" s="17" t="e">
        <f>IF(Table4[[#This Row],[ID]]=402,HEX2DEC(Table4[[#This Row],[H1]])/100,NA())</f>
        <v>#N/A</v>
      </c>
      <c r="AT6" s="19" t="e">
        <f>IF(Table4[[#This Row],[ID]]=404,((HEX2DEC(F6)+256*HEX2DEC(G6))/10)*(9/5)+32,NA())</f>
        <v>#N/A</v>
      </c>
      <c r="AU6" s="28" t="e">
        <f>IF(Table4[[#This Row],[ID]]=402,(HEX2DEC(Table4[[#This Row],[H7]])*256*256+HEX2DEC(Table4[[#This Row],[H6]])*256+HEX2DEC(Table4[[#This Row],[H5]]))/AU$3,IF(ISNUMBER(AU5),AU5,NA()))</f>
        <v>#N/A</v>
      </c>
      <c r="AV6" s="28" t="e">
        <f>IF(Table4[[#This Row],[ID]]=403,(HEX2DEC(Table4[[#This Row],[H7]])*256*256+HEX2DEC(Table4[[#This Row],[H6]])*256+HEX2DEC(Table4[[#This Row],[H5]]))/AV$3,IF(ISNUMBER(AV5),AV5,NA()))</f>
        <v>#N/A</v>
      </c>
      <c r="AW6" s="30" t="e">
        <f>Table4[[#This Row],[Unk 402-D7,6,5]]/Table4[[#This Row],[Batt V]]</f>
        <v>#N/A</v>
      </c>
      <c r="AX6" s="8" t="str" cm="1">
        <f t="array" aca="1" ref="AX6" ca="1">IF(Table4[[#This Row],[Prior of This Frm]]=0,"First",IF(Table4[[#This Row],[Data as String]]&lt;&gt;INDIRECT("R"&amp;AL6&amp;"C"&amp;COLUMN(Table4[[#This Row],[Data as String]]),FALSE),"Change",""))</f>
        <v>First</v>
      </c>
      <c r="AY6" s="6" t="str" cm="1">
        <f t="array" aca="1" ref="AY6" ca="1">IF(Table4[[#This Row],[Prior of This Frm]]=0,"First",IF(Table4[[#This Row],[Data Masked States only]]&lt;&gt;INDIRECT("R"&amp;AL6&amp;"C"&amp;COLUMN(Table4[[#This Row],[Data Masked States only]]),FALSE),"Change",""))</f>
        <v>First</v>
      </c>
      <c r="AZ6" s="6"/>
    </row>
    <row r="7" spans="1:52" hidden="1" x14ac:dyDescent="0.25">
      <c r="A7">
        <v>51.484000000000002</v>
      </c>
      <c r="B7">
        <v>400</v>
      </c>
      <c r="C7">
        <v>8</v>
      </c>
      <c r="D7" s="14">
        <v>0</v>
      </c>
      <c r="E7" s="15">
        <v>0</v>
      </c>
      <c r="F7" s="15">
        <v>0</v>
      </c>
      <c r="G7" s="15">
        <v>10</v>
      </c>
      <c r="H7" s="15">
        <v>39</v>
      </c>
      <c r="I7" s="15">
        <v>0</v>
      </c>
      <c r="J7" s="15">
        <v>0</v>
      </c>
      <c r="K7" s="15">
        <v>0</v>
      </c>
      <c r="M7" s="5" t="str">
        <f t="shared" si="0"/>
        <v>…</v>
      </c>
      <c r="N7" t="str">
        <f t="shared" si="1"/>
        <v>…</v>
      </c>
      <c r="O7" t="str">
        <f t="shared" si="2"/>
        <v>…</v>
      </c>
      <c r="P7" t="str">
        <f t="shared" si="3"/>
        <v>…</v>
      </c>
      <c r="Q7" t="str">
        <f t="shared" si="4"/>
        <v>9</v>
      </c>
      <c r="R7" t="str">
        <f t="shared" si="5"/>
        <v>…</v>
      </c>
      <c r="S7" t="str">
        <f t="shared" si="6"/>
        <v>…</v>
      </c>
      <c r="T7" t="str">
        <f t="shared" si="7"/>
        <v>…</v>
      </c>
      <c r="U7" s="5"/>
      <c r="V7" s="23">
        <f t="shared" si="8"/>
        <v>0</v>
      </c>
      <c r="W7">
        <f t="shared" si="9"/>
        <v>0</v>
      </c>
      <c r="X7">
        <f t="shared" si="10"/>
        <v>0</v>
      </c>
      <c r="Y7">
        <f t="shared" si="11"/>
        <v>16</v>
      </c>
      <c r="Z7">
        <f t="shared" si="12"/>
        <v>57</v>
      </c>
      <c r="AA7">
        <f t="shared" si="13"/>
        <v>0</v>
      </c>
      <c r="AB7">
        <f t="shared" si="14"/>
        <v>0</v>
      </c>
      <c r="AC7">
        <f t="shared" si="15"/>
        <v>0</v>
      </c>
      <c r="AD7" s="5"/>
      <c r="AE7" s="27">
        <f t="shared" si="16"/>
        <v>0</v>
      </c>
      <c r="AF7" s="28">
        <f t="shared" si="17"/>
        <v>4096</v>
      </c>
      <c r="AG7" s="28">
        <f t="shared" si="18"/>
        <v>57</v>
      </c>
      <c r="AH7" s="28">
        <f t="shared" si="19"/>
        <v>0</v>
      </c>
      <c r="AI7" s="5"/>
      <c r="AJ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" s="6" t="str" cm="1">
        <f t="array" ref="AK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" s="6" cm="1">
        <f t="array" ref="AL7">IF(ROW(Table4[[#This Row],[ID]])-1=ROW(Table4[[#Headers],[ID]]),0,SUMPRODUCT(MAX(($B$5:$B6=Table4[[#This Row],[ID]])*ROW($B$5:$B6))))</f>
        <v>5</v>
      </c>
      <c r="AM7" s="11" cm="1">
        <f t="array" aca="1" ref="AM7" ca="1">IF(Table4[[#This Row],[Prior of This Frm]]&lt;&gt;0,Table4[[#This Row],[Time]]-INDIRECT("R"&amp;Table4[[#This Row],[Prior of This Frm]]&amp;"C"&amp;COLUMN(Table4[[#This Row],[Time]]),FALSE),"")</f>
        <v>0.10699999999999932</v>
      </c>
      <c r="AN7" s="8">
        <f>IF(ROW(Table4[[#This Row],[Time]])-1=ROW(Table4[[#Headers],[Time]]),0,IF(A7&lt;A6,AN6+1,AN6))</f>
        <v>0</v>
      </c>
      <c r="AO7" s="29">
        <f>(Table4[[#This Row],[Time]]+(Table4[[#This Row],[Mins]]*60)-$A$5)/60/60/24</f>
        <v>1.238425925925918E-6</v>
      </c>
      <c r="AP7" s="11">
        <f ca="1">IF(Table4[[#This Row],[Prior of This Frm]]&lt;&gt;0,IF(Table4[[#This Row],[Per Raw]]&lt;0,Table4[[#This Row],[Per Raw]]+60,Table4[[#This Row],[Per Raw]]),"")</f>
        <v>0.10699999999999932</v>
      </c>
      <c r="AQ7" s="20" t="e">
        <f>IF(Table4[[#This Row],[ID]]=401,(HEX2DEC(Table4[[#This Row],[H1]])+256*HEX2DEC(Table4[[#This Row],[H2]]))/1000,NA())</f>
        <v>#N/A</v>
      </c>
      <c r="AR7" s="21" t="e">
        <f>IF(Table4[[#This Row],[ID]]=401,(HEX2DEC(Table4[[#This Row],[H5]])+256*HEX2DEC(Table4[[#This Row],[H6]]))/1000,NA())</f>
        <v>#N/A</v>
      </c>
      <c r="AS7" s="16" t="e">
        <f>IF(Table4[[#This Row],[ID]]=402,HEX2DEC(Table4[[#This Row],[H1]])/100,NA())</f>
        <v>#N/A</v>
      </c>
      <c r="AT7" s="19" t="e">
        <f>IF(Table4[[#This Row],[ID]]=404,((HEX2DEC(F7)+256*HEX2DEC(G7))/10)*(9/5)+32,NA())</f>
        <v>#N/A</v>
      </c>
      <c r="AU7" s="28" t="e">
        <f>IF(Table4[[#This Row],[ID]]=402,(HEX2DEC(Table4[[#This Row],[H7]])*256*256+HEX2DEC(Table4[[#This Row],[H6]])*256+HEX2DEC(Table4[[#This Row],[H5]]))/AU$3,IF(ISNUMBER(AU6),AU6,NA()))</f>
        <v>#N/A</v>
      </c>
      <c r="AV7" s="28" t="e">
        <f>IF(Table4[[#This Row],[ID]]=403,(HEX2DEC(Table4[[#This Row],[H7]])*256*256+HEX2DEC(Table4[[#This Row],[H6]])*256+HEX2DEC(Table4[[#This Row],[H5]]))/AV$3,IF(ISNUMBER(AV6),AV6,NA()))</f>
        <v>#N/A</v>
      </c>
      <c r="AW7" s="30" t="e">
        <f>Table4[[#This Row],[Unk 402-D7,6,5]]/Table4[[#This Row],[Batt V]]</f>
        <v>#N/A</v>
      </c>
      <c r="AX7" s="8" t="str" cm="1">
        <f t="array" aca="1" ref="AX7" ca="1">IF(Table4[[#This Row],[Prior of This Frm]]=0,"First",IF(Table4[[#This Row],[Data as String]]&lt;&gt;INDIRECT("R"&amp;AL7&amp;"C"&amp;COLUMN(Table4[[#This Row],[Data as String]]),FALSE),"Change",""))</f>
        <v/>
      </c>
      <c r="AY7" s="6" t="str" cm="1">
        <f t="array" aca="1" ref="AY7" ca="1">IF(Table4[[#This Row],[Prior of This Frm]]=0,"First",IF(Table4[[#This Row],[Data Masked States only]]&lt;&gt;INDIRECT("R"&amp;AL7&amp;"C"&amp;COLUMN(Table4[[#This Row],[Data Masked States only]]),FALSE),"Change",""))</f>
        <v/>
      </c>
      <c r="AZ7" s="6"/>
    </row>
    <row r="8" spans="1:52" hidden="1" x14ac:dyDescent="0.25">
      <c r="A8">
        <v>51.537999999999997</v>
      </c>
      <c r="B8">
        <v>401</v>
      </c>
      <c r="C8">
        <v>8</v>
      </c>
      <c r="D8" s="14" t="s">
        <v>28</v>
      </c>
      <c r="E8" s="15" t="s">
        <v>23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M8" s="5" t="str">
        <f t="shared" si="0"/>
        <v>…</v>
      </c>
      <c r="N8" t="str">
        <f t="shared" si="1"/>
        <v>…</v>
      </c>
      <c r="O8" t="str">
        <f t="shared" si="2"/>
        <v>…</v>
      </c>
      <c r="P8" t="str">
        <f t="shared" si="3"/>
        <v>…</v>
      </c>
      <c r="Q8" t="str">
        <f t="shared" si="4"/>
        <v>…</v>
      </c>
      <c r="R8" t="str">
        <f t="shared" si="5"/>
        <v>…</v>
      </c>
      <c r="S8" t="str">
        <f t="shared" si="6"/>
        <v>…</v>
      </c>
      <c r="T8" t="str">
        <f t="shared" si="7"/>
        <v>…</v>
      </c>
      <c r="U8" s="5"/>
      <c r="V8" s="23">
        <f t="shared" si="8"/>
        <v>154</v>
      </c>
      <c r="W8">
        <f t="shared" si="9"/>
        <v>210</v>
      </c>
      <c r="X8">
        <f t="shared" si="10"/>
        <v>0</v>
      </c>
      <c r="Y8">
        <f t="shared" si="11"/>
        <v>0</v>
      </c>
      <c r="Z8">
        <f t="shared" si="12"/>
        <v>0</v>
      </c>
      <c r="AA8">
        <f t="shared" si="13"/>
        <v>0</v>
      </c>
      <c r="AB8">
        <f t="shared" si="14"/>
        <v>0</v>
      </c>
      <c r="AC8">
        <f t="shared" si="15"/>
        <v>0</v>
      </c>
      <c r="AD8" s="5"/>
      <c r="AE8" s="27">
        <f t="shared" si="16"/>
        <v>53914</v>
      </c>
      <c r="AF8" s="28">
        <f t="shared" si="17"/>
        <v>0</v>
      </c>
      <c r="AG8" s="28">
        <f t="shared" si="18"/>
        <v>0</v>
      </c>
      <c r="AH8" s="28">
        <f t="shared" si="19"/>
        <v>0</v>
      </c>
      <c r="AI8" s="5"/>
      <c r="AJ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" s="6" t="str" cm="1">
        <f t="array" ref="AK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" s="6" cm="1">
        <f t="array" ref="AL8">IF(ROW(Table4[[#This Row],[ID]])-1=ROW(Table4[[#Headers],[ID]]),0,SUMPRODUCT(MAX(($B$5:$B7=Table4[[#This Row],[ID]])*ROW($B$5:$B7))))</f>
        <v>6</v>
      </c>
      <c r="AM8" s="11" cm="1">
        <f t="array" aca="1" ref="AM8" ca="1">IF(Table4[[#This Row],[Prior of This Frm]]&lt;&gt;0,Table4[[#This Row],[Time]]-INDIRECT("R"&amp;Table4[[#This Row],[Prior of This Frm]]&amp;"C"&amp;COLUMN(Table4[[#This Row],[Time]]),FALSE),"")</f>
        <v>0.10799999999999699</v>
      </c>
      <c r="AN8" s="8">
        <f>IF(ROW(Table4[[#This Row],[Time]])-1=ROW(Table4[[#Headers],[Time]]),0,IF(A8&lt;A7,AN7+1,AN7))</f>
        <v>0</v>
      </c>
      <c r="AO8" s="29">
        <f>(Table4[[#This Row],[Time]]+(Table4[[#This Row],[Mins]]*60)-$A$5)/60/60/24</f>
        <v>1.8634259259258595E-6</v>
      </c>
      <c r="AP8" s="11">
        <f ca="1">IF(Table4[[#This Row],[Prior of This Frm]]&lt;&gt;0,IF(Table4[[#This Row],[Per Raw]]&lt;0,Table4[[#This Row],[Per Raw]]+60,Table4[[#This Row],[Per Raw]]),"")</f>
        <v>0.10799999999999699</v>
      </c>
      <c r="AQ8" s="20">
        <f>IF(Table4[[#This Row],[ID]]=401,(HEX2DEC(Table4[[#This Row],[H1]])+256*HEX2DEC(Table4[[#This Row],[H2]]))/1000,NA())</f>
        <v>53.914000000000001</v>
      </c>
      <c r="AR8" s="21">
        <f>IF(Table4[[#This Row],[ID]]=401,(HEX2DEC(Table4[[#This Row],[H5]])+256*HEX2DEC(Table4[[#This Row],[H6]]))/1000,NA())</f>
        <v>0</v>
      </c>
      <c r="AS8" s="17" t="e">
        <f>IF(Table4[[#This Row],[ID]]=402,HEX2DEC(Table4[[#This Row],[H1]])/100,NA())</f>
        <v>#N/A</v>
      </c>
      <c r="AT8" s="19" t="e">
        <f>IF(Table4[[#This Row],[ID]]=404,((HEX2DEC(F8)+256*HEX2DEC(G8))/10)*(9/5)+32,NA())</f>
        <v>#N/A</v>
      </c>
      <c r="AU8" s="28" t="e">
        <f>IF(Table4[[#This Row],[ID]]=402,(HEX2DEC(Table4[[#This Row],[H7]])*256*256+HEX2DEC(Table4[[#This Row],[H6]])*256+HEX2DEC(Table4[[#This Row],[H5]]))/AU$3,IF(ISNUMBER(AU7),AU7,NA()))</f>
        <v>#N/A</v>
      </c>
      <c r="AV8" s="28" t="e">
        <f>IF(Table4[[#This Row],[ID]]=403,(HEX2DEC(Table4[[#This Row],[H7]])*256*256+HEX2DEC(Table4[[#This Row],[H6]])*256+HEX2DEC(Table4[[#This Row],[H5]]))/AV$3,IF(ISNUMBER(AV7),AV7,NA()))</f>
        <v>#N/A</v>
      </c>
      <c r="AW8" s="30" t="e">
        <f>Table4[[#This Row],[Unk 402-D7,6,5]]/Table4[[#This Row],[Batt V]]</f>
        <v>#N/A</v>
      </c>
      <c r="AX8" s="8" t="str" cm="1">
        <f t="array" aca="1" ref="AX8" ca="1">IF(Table4[[#This Row],[Prior of This Frm]]=0,"First",IF(Table4[[#This Row],[Data as String]]&lt;&gt;INDIRECT("R"&amp;AL8&amp;"C"&amp;COLUMN(Table4[[#This Row],[Data as String]]),FALSE),"Change",""))</f>
        <v/>
      </c>
      <c r="AY8" s="6" t="str" cm="1">
        <f t="array" aca="1" ref="AY8" ca="1">IF(Table4[[#This Row],[Prior of This Frm]]=0,"First",IF(Table4[[#This Row],[Data Masked States only]]&lt;&gt;INDIRECT("R"&amp;AL8&amp;"C"&amp;COLUMN(Table4[[#This Row],[Data Masked States only]]),FALSE),"Change",""))</f>
        <v/>
      </c>
      <c r="AZ8" s="6"/>
    </row>
    <row r="9" spans="1:52" hidden="1" x14ac:dyDescent="0.25">
      <c r="A9">
        <v>51.591000000000001</v>
      </c>
      <c r="B9">
        <v>400</v>
      </c>
      <c r="C9">
        <v>8</v>
      </c>
      <c r="D9" s="14">
        <v>0</v>
      </c>
      <c r="E9" s="15">
        <v>0</v>
      </c>
      <c r="F9" s="15">
        <v>0</v>
      </c>
      <c r="G9" s="15">
        <v>10</v>
      </c>
      <c r="H9" s="15">
        <v>39</v>
      </c>
      <c r="I9" s="15">
        <v>0</v>
      </c>
      <c r="J9" s="15">
        <v>0</v>
      </c>
      <c r="K9" s="15">
        <v>0</v>
      </c>
      <c r="M9" s="5" t="str">
        <f t="shared" si="0"/>
        <v>…</v>
      </c>
      <c r="N9" t="str">
        <f t="shared" si="1"/>
        <v>…</v>
      </c>
      <c r="O9" t="str">
        <f t="shared" si="2"/>
        <v>…</v>
      </c>
      <c r="P9" t="str">
        <f t="shared" si="3"/>
        <v>…</v>
      </c>
      <c r="Q9" t="str">
        <f t="shared" si="4"/>
        <v>9</v>
      </c>
      <c r="R9" t="str">
        <f t="shared" si="5"/>
        <v>…</v>
      </c>
      <c r="S9" t="str">
        <f t="shared" si="6"/>
        <v>…</v>
      </c>
      <c r="T9" t="str">
        <f t="shared" si="7"/>
        <v>…</v>
      </c>
      <c r="U9" s="5"/>
      <c r="V9" s="23">
        <f t="shared" si="8"/>
        <v>0</v>
      </c>
      <c r="W9">
        <f t="shared" si="9"/>
        <v>0</v>
      </c>
      <c r="X9">
        <f t="shared" si="10"/>
        <v>0</v>
      </c>
      <c r="Y9">
        <f t="shared" si="11"/>
        <v>16</v>
      </c>
      <c r="Z9">
        <f t="shared" si="12"/>
        <v>57</v>
      </c>
      <c r="AA9">
        <f t="shared" si="13"/>
        <v>0</v>
      </c>
      <c r="AB9">
        <f t="shared" si="14"/>
        <v>0</v>
      </c>
      <c r="AC9">
        <f t="shared" si="15"/>
        <v>0</v>
      </c>
      <c r="AD9" s="5"/>
      <c r="AE9" s="27">
        <f t="shared" si="16"/>
        <v>0</v>
      </c>
      <c r="AF9" s="28">
        <f t="shared" si="17"/>
        <v>4096</v>
      </c>
      <c r="AG9" s="28">
        <f t="shared" si="18"/>
        <v>57</v>
      </c>
      <c r="AH9" s="28">
        <f t="shared" si="19"/>
        <v>0</v>
      </c>
      <c r="AI9" s="5"/>
      <c r="AJ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9" s="6" t="str" cm="1">
        <f t="array" ref="AK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9" s="6" cm="1">
        <f t="array" ref="AL9">IF(ROW(Table4[[#This Row],[ID]])-1=ROW(Table4[[#Headers],[ID]]),0,SUMPRODUCT(MAX(($B$5:$B8=Table4[[#This Row],[ID]])*ROW($B$5:$B8))))</f>
        <v>7</v>
      </c>
      <c r="AM9" s="11" cm="1">
        <f t="array" aca="1" ref="AM9" ca="1">IF(Table4[[#This Row],[Prior of This Frm]]&lt;&gt;0,Table4[[#This Row],[Time]]-INDIRECT("R"&amp;Table4[[#This Row],[Prior of This Frm]]&amp;"C"&amp;COLUMN(Table4[[#This Row],[Time]]),FALSE),"")</f>
        <v>0.10699999999999932</v>
      </c>
      <c r="AN9" s="8">
        <f>IF(ROW(Table4[[#This Row],[Time]])-1=ROW(Table4[[#Headers],[Time]]),0,IF(A9&lt;A8,AN8+1,AN8))</f>
        <v>0</v>
      </c>
      <c r="AO9" s="29">
        <f>(Table4[[#This Row],[Time]]+(Table4[[#This Row],[Mins]]*60)-$A$5)/60/60/24</f>
        <v>2.4768518518518359E-6</v>
      </c>
      <c r="AP9" s="11">
        <f ca="1">IF(Table4[[#This Row],[Prior of This Frm]]&lt;&gt;0,IF(Table4[[#This Row],[Per Raw]]&lt;0,Table4[[#This Row],[Per Raw]]+60,Table4[[#This Row],[Per Raw]]),"")</f>
        <v>0.10699999999999932</v>
      </c>
      <c r="AQ9" s="20" t="e">
        <f>IF(Table4[[#This Row],[ID]]=401,(HEX2DEC(Table4[[#This Row],[H1]])+256*HEX2DEC(Table4[[#This Row],[H2]]))/1000,NA())</f>
        <v>#N/A</v>
      </c>
      <c r="AR9" s="21" t="e">
        <f>IF(Table4[[#This Row],[ID]]=401,(HEX2DEC(Table4[[#This Row],[H5]])+256*HEX2DEC(Table4[[#This Row],[H6]]))/1000,NA())</f>
        <v>#N/A</v>
      </c>
      <c r="AS9" s="16" t="e">
        <f>IF(Table4[[#This Row],[ID]]=402,HEX2DEC(Table4[[#This Row],[H1]])/100,NA())</f>
        <v>#N/A</v>
      </c>
      <c r="AT9" s="19" t="e">
        <f>IF(Table4[[#This Row],[ID]]=404,((HEX2DEC(F9)+256*HEX2DEC(G9))/10)*(9/5)+32,NA())</f>
        <v>#N/A</v>
      </c>
      <c r="AU9" s="28" t="e">
        <f>IF(Table4[[#This Row],[ID]]=402,(HEX2DEC(Table4[[#This Row],[H7]])*256*256+HEX2DEC(Table4[[#This Row],[H6]])*256+HEX2DEC(Table4[[#This Row],[H5]]))/AU$3,IF(ISNUMBER(AU8),AU8,NA()))</f>
        <v>#N/A</v>
      </c>
      <c r="AV9" s="28" t="e">
        <f>IF(Table4[[#This Row],[ID]]=403,(HEX2DEC(Table4[[#This Row],[H7]])*256*256+HEX2DEC(Table4[[#This Row],[H6]])*256+HEX2DEC(Table4[[#This Row],[H5]]))/AV$3,IF(ISNUMBER(AV8),AV8,NA()))</f>
        <v>#N/A</v>
      </c>
      <c r="AW9" s="30" t="e">
        <f>Table4[[#This Row],[Unk 402-D7,6,5]]/Table4[[#This Row],[Batt V]]</f>
        <v>#N/A</v>
      </c>
      <c r="AX9" s="8" t="str" cm="1">
        <f t="array" aca="1" ref="AX9" ca="1">IF(Table4[[#This Row],[Prior of This Frm]]=0,"First",IF(Table4[[#This Row],[Data as String]]&lt;&gt;INDIRECT("R"&amp;AL9&amp;"C"&amp;COLUMN(Table4[[#This Row],[Data as String]]),FALSE),"Change",""))</f>
        <v/>
      </c>
      <c r="AY9" s="6" t="str" cm="1">
        <f t="array" aca="1" ref="AY9" ca="1">IF(Table4[[#This Row],[Prior of This Frm]]=0,"First",IF(Table4[[#This Row],[Data Masked States only]]&lt;&gt;INDIRECT("R"&amp;AL9&amp;"C"&amp;COLUMN(Table4[[#This Row],[Data Masked States only]]),FALSE),"Change",""))</f>
        <v/>
      </c>
      <c r="AZ9" s="6"/>
    </row>
    <row r="10" spans="1:52" hidden="1" x14ac:dyDescent="0.25">
      <c r="A10">
        <v>51.640999999999998</v>
      </c>
      <c r="B10">
        <v>401</v>
      </c>
      <c r="C10">
        <v>8</v>
      </c>
      <c r="D10" s="14" t="s">
        <v>28</v>
      </c>
      <c r="E10" s="15" t="s">
        <v>23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M10" s="5" t="str">
        <f t="shared" si="0"/>
        <v>…</v>
      </c>
      <c r="N10" t="str">
        <f t="shared" si="1"/>
        <v>…</v>
      </c>
      <c r="O10" t="str">
        <f t="shared" si="2"/>
        <v>…</v>
      </c>
      <c r="P10" t="str">
        <f t="shared" si="3"/>
        <v>…</v>
      </c>
      <c r="Q10" t="str">
        <f t="shared" si="4"/>
        <v>…</v>
      </c>
      <c r="R10" t="str">
        <f t="shared" si="5"/>
        <v>…</v>
      </c>
      <c r="S10" t="str">
        <f t="shared" si="6"/>
        <v>…</v>
      </c>
      <c r="T10" t="str">
        <f t="shared" si="7"/>
        <v>…</v>
      </c>
      <c r="U10" s="5"/>
      <c r="V10" s="23">
        <f t="shared" si="8"/>
        <v>154</v>
      </c>
      <c r="W10">
        <f t="shared" si="9"/>
        <v>210</v>
      </c>
      <c r="X10">
        <f t="shared" si="10"/>
        <v>0</v>
      </c>
      <c r="Y10">
        <f t="shared" si="11"/>
        <v>0</v>
      </c>
      <c r="Z10">
        <f t="shared" si="12"/>
        <v>0</v>
      </c>
      <c r="AA10">
        <f t="shared" si="13"/>
        <v>0</v>
      </c>
      <c r="AB10">
        <f t="shared" si="14"/>
        <v>0</v>
      </c>
      <c r="AC10">
        <f t="shared" si="15"/>
        <v>0</v>
      </c>
      <c r="AD10" s="5"/>
      <c r="AE10" s="27">
        <f t="shared" si="16"/>
        <v>53914</v>
      </c>
      <c r="AF10" s="28">
        <f t="shared" si="17"/>
        <v>0</v>
      </c>
      <c r="AG10" s="28">
        <f t="shared" si="18"/>
        <v>0</v>
      </c>
      <c r="AH10" s="28">
        <f t="shared" si="19"/>
        <v>0</v>
      </c>
      <c r="AI10" s="5"/>
      <c r="AJ1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0" s="6" t="str" cm="1">
        <f t="array" ref="AK1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0" s="6" cm="1">
        <f t="array" ref="AL10">IF(ROW(Table4[[#This Row],[ID]])-1=ROW(Table4[[#Headers],[ID]]),0,SUMPRODUCT(MAX(($B$5:$B9=Table4[[#This Row],[ID]])*ROW($B$5:$B9))))</f>
        <v>8</v>
      </c>
      <c r="AM10" s="11" cm="1">
        <f t="array" aca="1" ref="AM10" ca="1">IF(Table4[[#This Row],[Prior of This Frm]]&lt;&gt;0,Table4[[#This Row],[Time]]-INDIRECT("R"&amp;Table4[[#This Row],[Prior of This Frm]]&amp;"C"&amp;COLUMN(Table4[[#This Row],[Time]]),FALSE),"")</f>
        <v>0.10300000000000153</v>
      </c>
      <c r="AN10" s="8">
        <f>IF(ROW(Table4[[#This Row],[Time]])-1=ROW(Table4[[#Headers],[Time]]),0,IF(A10&lt;A9,AN9+1,AN9))</f>
        <v>0</v>
      </c>
      <c r="AO10" s="29">
        <f>(Table4[[#This Row],[Time]]+(Table4[[#This Row],[Mins]]*60)-$A$5)/60/60/24</f>
        <v>3.0555555555555069E-6</v>
      </c>
      <c r="AP10" s="11">
        <f ca="1">IF(Table4[[#This Row],[Prior of This Frm]]&lt;&gt;0,IF(Table4[[#This Row],[Per Raw]]&lt;0,Table4[[#This Row],[Per Raw]]+60,Table4[[#This Row],[Per Raw]]),"")</f>
        <v>0.10300000000000153</v>
      </c>
      <c r="AQ10" s="20">
        <f>IF(Table4[[#This Row],[ID]]=401,(HEX2DEC(Table4[[#This Row],[H1]])+256*HEX2DEC(Table4[[#This Row],[H2]]))/1000,NA())</f>
        <v>53.914000000000001</v>
      </c>
      <c r="AR10" s="21">
        <f>IF(Table4[[#This Row],[ID]]=401,(HEX2DEC(Table4[[#This Row],[H5]])+256*HEX2DEC(Table4[[#This Row],[H6]]))/1000,NA())</f>
        <v>0</v>
      </c>
      <c r="AS10" s="17" t="e">
        <f>IF(Table4[[#This Row],[ID]]=402,HEX2DEC(Table4[[#This Row],[H1]])/100,NA())</f>
        <v>#N/A</v>
      </c>
      <c r="AT10" s="19" t="e">
        <f>IF(Table4[[#This Row],[ID]]=404,((HEX2DEC(F10)+256*HEX2DEC(G10))/10)*(9/5)+32,NA())</f>
        <v>#N/A</v>
      </c>
      <c r="AU10" s="28" t="e">
        <f>IF(Table4[[#This Row],[ID]]=402,(HEX2DEC(Table4[[#This Row],[H7]])*256*256+HEX2DEC(Table4[[#This Row],[H6]])*256+HEX2DEC(Table4[[#This Row],[H5]]))/AU$3,IF(ISNUMBER(AU9),AU9,NA()))</f>
        <v>#N/A</v>
      </c>
      <c r="AV10" s="28" t="e">
        <f>IF(Table4[[#This Row],[ID]]=403,(HEX2DEC(Table4[[#This Row],[H7]])*256*256+HEX2DEC(Table4[[#This Row],[H6]])*256+HEX2DEC(Table4[[#This Row],[H5]]))/AV$3,IF(ISNUMBER(AV9),AV9,NA()))</f>
        <v>#N/A</v>
      </c>
      <c r="AW10" s="30" t="e">
        <f>Table4[[#This Row],[Unk 402-D7,6,5]]/Table4[[#This Row],[Batt V]]</f>
        <v>#N/A</v>
      </c>
      <c r="AX10" s="8" t="str" cm="1">
        <f t="array" aca="1" ref="AX10" ca="1">IF(Table4[[#This Row],[Prior of This Frm]]=0,"First",IF(Table4[[#This Row],[Data as String]]&lt;&gt;INDIRECT("R"&amp;AL10&amp;"C"&amp;COLUMN(Table4[[#This Row],[Data as String]]),FALSE),"Change",""))</f>
        <v/>
      </c>
      <c r="AY10" s="6" t="str" cm="1">
        <f t="array" aca="1" ref="AY10" ca="1">IF(Table4[[#This Row],[Prior of This Frm]]=0,"First",IF(Table4[[#This Row],[Data Masked States only]]&lt;&gt;INDIRECT("R"&amp;AL10&amp;"C"&amp;COLUMN(Table4[[#This Row],[Data Masked States only]]),FALSE),"Change",""))</f>
        <v/>
      </c>
      <c r="AZ10" s="6"/>
    </row>
    <row r="11" spans="1:52" hidden="1" x14ac:dyDescent="0.25">
      <c r="A11">
        <v>51.694000000000003</v>
      </c>
      <c r="B11">
        <v>400</v>
      </c>
      <c r="C11">
        <v>8</v>
      </c>
      <c r="D11" s="14">
        <v>0</v>
      </c>
      <c r="E11" s="15">
        <v>0</v>
      </c>
      <c r="F11" s="15">
        <v>0</v>
      </c>
      <c r="G11" s="15">
        <v>10</v>
      </c>
      <c r="H11" s="15">
        <v>39</v>
      </c>
      <c r="I11" s="15">
        <v>0</v>
      </c>
      <c r="J11" s="15">
        <v>0</v>
      </c>
      <c r="K11" s="15">
        <v>0</v>
      </c>
      <c r="M11" s="5" t="str">
        <f t="shared" si="0"/>
        <v>…</v>
      </c>
      <c r="N11" t="str">
        <f t="shared" si="1"/>
        <v>…</v>
      </c>
      <c r="O11" t="str">
        <f t="shared" si="2"/>
        <v>…</v>
      </c>
      <c r="P11" t="str">
        <f t="shared" si="3"/>
        <v>…</v>
      </c>
      <c r="Q11" t="str">
        <f t="shared" si="4"/>
        <v>9</v>
      </c>
      <c r="R11" t="str">
        <f t="shared" si="5"/>
        <v>…</v>
      </c>
      <c r="S11" t="str">
        <f t="shared" si="6"/>
        <v>…</v>
      </c>
      <c r="T11" t="str">
        <f t="shared" si="7"/>
        <v>…</v>
      </c>
      <c r="U11" s="5"/>
      <c r="V11" s="23">
        <f t="shared" si="8"/>
        <v>0</v>
      </c>
      <c r="W11">
        <f t="shared" si="9"/>
        <v>0</v>
      </c>
      <c r="X11">
        <f t="shared" si="10"/>
        <v>0</v>
      </c>
      <c r="Y11">
        <f t="shared" si="11"/>
        <v>16</v>
      </c>
      <c r="Z11">
        <f t="shared" si="12"/>
        <v>57</v>
      </c>
      <c r="AA11">
        <f t="shared" si="13"/>
        <v>0</v>
      </c>
      <c r="AB11">
        <f t="shared" si="14"/>
        <v>0</v>
      </c>
      <c r="AC11">
        <f t="shared" si="15"/>
        <v>0</v>
      </c>
      <c r="AD11" s="5"/>
      <c r="AE11" s="27">
        <f t="shared" si="16"/>
        <v>0</v>
      </c>
      <c r="AF11" s="28">
        <f t="shared" si="17"/>
        <v>4096</v>
      </c>
      <c r="AG11" s="28">
        <f t="shared" si="18"/>
        <v>57</v>
      </c>
      <c r="AH11" s="28">
        <f t="shared" si="19"/>
        <v>0</v>
      </c>
      <c r="AI11" s="5"/>
      <c r="AJ1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1" s="6" t="str" cm="1">
        <f t="array" ref="AK1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1" s="6" cm="1">
        <f t="array" ref="AL11">IF(ROW(Table4[[#This Row],[ID]])-1=ROW(Table4[[#Headers],[ID]]),0,SUMPRODUCT(MAX(($B$5:$B10=Table4[[#This Row],[ID]])*ROW($B$5:$B10))))</f>
        <v>9</v>
      </c>
      <c r="AM11" s="11" cm="1">
        <f t="array" aca="1" ref="AM11" ca="1">IF(Table4[[#This Row],[Prior of This Frm]]&lt;&gt;0,Table4[[#This Row],[Time]]-INDIRECT("R"&amp;Table4[[#This Row],[Prior of This Frm]]&amp;"C"&amp;COLUMN(Table4[[#This Row],[Time]]),FALSE),"")</f>
        <v>0.10300000000000153</v>
      </c>
      <c r="AN11" s="8">
        <f>IF(ROW(Table4[[#This Row],[Time]])-1=ROW(Table4[[#Headers],[Time]]),0,IF(A11&lt;A10,AN10+1,AN10))</f>
        <v>0</v>
      </c>
      <c r="AO11" s="29">
        <f>(Table4[[#This Row],[Time]]+(Table4[[#This Row],[Mins]]*60)-$A$5)/60/60/24</f>
        <v>3.6689814814814836E-6</v>
      </c>
      <c r="AP11" s="11">
        <f ca="1">IF(Table4[[#This Row],[Prior of This Frm]]&lt;&gt;0,IF(Table4[[#This Row],[Per Raw]]&lt;0,Table4[[#This Row],[Per Raw]]+60,Table4[[#This Row],[Per Raw]]),"")</f>
        <v>0.10300000000000153</v>
      </c>
      <c r="AQ11" s="20" t="e">
        <f>IF(Table4[[#This Row],[ID]]=401,(HEX2DEC(Table4[[#This Row],[H1]])+256*HEX2DEC(Table4[[#This Row],[H2]]))/1000,NA())</f>
        <v>#N/A</v>
      </c>
      <c r="AR11" s="21" t="e">
        <f>IF(Table4[[#This Row],[ID]]=401,(HEX2DEC(Table4[[#This Row],[H5]])+256*HEX2DEC(Table4[[#This Row],[H6]]))/1000,NA())</f>
        <v>#N/A</v>
      </c>
      <c r="AS11" s="16" t="e">
        <f>IF(Table4[[#This Row],[ID]]=402,HEX2DEC(Table4[[#This Row],[H1]])/100,NA())</f>
        <v>#N/A</v>
      </c>
      <c r="AT11" s="19" t="e">
        <f>IF(Table4[[#This Row],[ID]]=404,((HEX2DEC(F11)+256*HEX2DEC(G11))/10)*(9/5)+32,NA())</f>
        <v>#N/A</v>
      </c>
      <c r="AU11" s="28" t="e">
        <f>IF(Table4[[#This Row],[ID]]=402,(HEX2DEC(Table4[[#This Row],[H7]])*256*256+HEX2DEC(Table4[[#This Row],[H6]])*256+HEX2DEC(Table4[[#This Row],[H5]]))/AU$3,IF(ISNUMBER(AU10),AU10,NA()))</f>
        <v>#N/A</v>
      </c>
      <c r="AV11" s="28" t="e">
        <f>IF(Table4[[#This Row],[ID]]=403,(HEX2DEC(Table4[[#This Row],[H7]])*256*256+HEX2DEC(Table4[[#This Row],[H6]])*256+HEX2DEC(Table4[[#This Row],[H5]]))/AV$3,IF(ISNUMBER(AV10),AV10,NA()))</f>
        <v>#N/A</v>
      </c>
      <c r="AW11" s="30" t="e">
        <f>Table4[[#This Row],[Unk 402-D7,6,5]]/Table4[[#This Row],[Batt V]]</f>
        <v>#N/A</v>
      </c>
      <c r="AX11" s="8" t="str" cm="1">
        <f t="array" aca="1" ref="AX11" ca="1">IF(Table4[[#This Row],[Prior of This Frm]]=0,"First",IF(Table4[[#This Row],[Data as String]]&lt;&gt;INDIRECT("R"&amp;AL11&amp;"C"&amp;COLUMN(Table4[[#This Row],[Data as String]]),FALSE),"Change",""))</f>
        <v/>
      </c>
      <c r="AY11" s="6" t="str" cm="1">
        <f t="array" aca="1" ref="AY11" ca="1">IF(Table4[[#This Row],[Prior of This Frm]]=0,"First",IF(Table4[[#This Row],[Data Masked States only]]&lt;&gt;INDIRECT("R"&amp;AL11&amp;"C"&amp;COLUMN(Table4[[#This Row],[Data Masked States only]]),FALSE),"Change",""))</f>
        <v/>
      </c>
      <c r="AZ11" s="6"/>
    </row>
    <row r="12" spans="1:52" hidden="1" x14ac:dyDescent="0.25">
      <c r="A12">
        <v>51.747</v>
      </c>
      <c r="B12">
        <v>401</v>
      </c>
      <c r="C12">
        <v>8</v>
      </c>
      <c r="D12" s="14" t="s">
        <v>28</v>
      </c>
      <c r="E12" s="15" t="s">
        <v>23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M12" s="5" t="str">
        <f t="shared" si="0"/>
        <v>…</v>
      </c>
      <c r="N12" t="str">
        <f t="shared" si="1"/>
        <v>…</v>
      </c>
      <c r="O12" t="str">
        <f t="shared" si="2"/>
        <v>…</v>
      </c>
      <c r="P12" t="str">
        <f t="shared" si="3"/>
        <v>…</v>
      </c>
      <c r="Q12" t="str">
        <f t="shared" si="4"/>
        <v>…</v>
      </c>
      <c r="R12" t="str">
        <f t="shared" si="5"/>
        <v>…</v>
      </c>
      <c r="S12" t="str">
        <f t="shared" si="6"/>
        <v>…</v>
      </c>
      <c r="T12" t="str">
        <f t="shared" si="7"/>
        <v>…</v>
      </c>
      <c r="U12" s="5"/>
      <c r="V12" s="23">
        <f t="shared" si="8"/>
        <v>154</v>
      </c>
      <c r="W12">
        <f t="shared" si="9"/>
        <v>210</v>
      </c>
      <c r="X12">
        <f t="shared" si="10"/>
        <v>0</v>
      </c>
      <c r="Y12">
        <f t="shared" si="11"/>
        <v>0</v>
      </c>
      <c r="Z12">
        <f t="shared" si="12"/>
        <v>0</v>
      </c>
      <c r="AA12">
        <f t="shared" si="13"/>
        <v>0</v>
      </c>
      <c r="AB12">
        <f t="shared" si="14"/>
        <v>0</v>
      </c>
      <c r="AC12">
        <f t="shared" si="15"/>
        <v>0</v>
      </c>
      <c r="AD12" s="5"/>
      <c r="AE12" s="27">
        <f t="shared" si="16"/>
        <v>53914</v>
      </c>
      <c r="AF12" s="28">
        <f t="shared" si="17"/>
        <v>0</v>
      </c>
      <c r="AG12" s="28">
        <f t="shared" si="18"/>
        <v>0</v>
      </c>
      <c r="AH12" s="28">
        <f t="shared" si="19"/>
        <v>0</v>
      </c>
      <c r="AI12" s="5"/>
      <c r="AJ1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2" s="6" t="str" cm="1">
        <f t="array" ref="AK1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2" s="6" cm="1">
        <f t="array" ref="AL12">IF(ROW(Table4[[#This Row],[ID]])-1=ROW(Table4[[#Headers],[ID]]),0,SUMPRODUCT(MAX(($B$5:$B11=Table4[[#This Row],[ID]])*ROW($B$5:$B11))))</f>
        <v>10</v>
      </c>
      <c r="AM12" s="11" cm="1">
        <f t="array" aca="1" ref="AM12" ca="1">IF(Table4[[#This Row],[Prior of This Frm]]&lt;&gt;0,Table4[[#This Row],[Time]]-INDIRECT("R"&amp;Table4[[#This Row],[Prior of This Frm]]&amp;"C"&amp;COLUMN(Table4[[#This Row],[Time]]),FALSE),"")</f>
        <v>0.10600000000000165</v>
      </c>
      <c r="AN12" s="8">
        <f>IF(ROW(Table4[[#This Row],[Time]])-1=ROW(Table4[[#Headers],[Time]]),0,IF(A12&lt;A11,AN11+1,AN11))</f>
        <v>0</v>
      </c>
      <c r="AO12" s="29">
        <f>(Table4[[#This Row],[Time]]+(Table4[[#This Row],[Mins]]*60)-$A$5)/60/60/24</f>
        <v>4.2824074074073781E-6</v>
      </c>
      <c r="AP12" s="11">
        <f ca="1">IF(Table4[[#This Row],[Prior of This Frm]]&lt;&gt;0,IF(Table4[[#This Row],[Per Raw]]&lt;0,Table4[[#This Row],[Per Raw]]+60,Table4[[#This Row],[Per Raw]]),"")</f>
        <v>0.10600000000000165</v>
      </c>
      <c r="AQ12" s="20">
        <f>IF(Table4[[#This Row],[ID]]=401,(HEX2DEC(Table4[[#This Row],[H1]])+256*HEX2DEC(Table4[[#This Row],[H2]]))/1000,NA())</f>
        <v>53.914000000000001</v>
      </c>
      <c r="AR12" s="21">
        <f>IF(Table4[[#This Row],[ID]]=401,(HEX2DEC(Table4[[#This Row],[H5]])+256*HEX2DEC(Table4[[#This Row],[H6]]))/1000,NA())</f>
        <v>0</v>
      </c>
      <c r="AS12" s="17" t="e">
        <f>IF(Table4[[#This Row],[ID]]=402,HEX2DEC(Table4[[#This Row],[H1]])/100,NA())</f>
        <v>#N/A</v>
      </c>
      <c r="AT12" s="19" t="e">
        <f>IF(Table4[[#This Row],[ID]]=404,((HEX2DEC(F12)+256*HEX2DEC(G12))/10)*(9/5)+32,NA())</f>
        <v>#N/A</v>
      </c>
      <c r="AU12" s="28" t="e">
        <f>IF(Table4[[#This Row],[ID]]=402,(HEX2DEC(Table4[[#This Row],[H7]])*256*256+HEX2DEC(Table4[[#This Row],[H6]])*256+HEX2DEC(Table4[[#This Row],[H5]]))/AU$3,IF(ISNUMBER(AU11),AU11,NA()))</f>
        <v>#N/A</v>
      </c>
      <c r="AV12" s="28" t="e">
        <f>IF(Table4[[#This Row],[ID]]=403,(HEX2DEC(Table4[[#This Row],[H7]])*256*256+HEX2DEC(Table4[[#This Row],[H6]])*256+HEX2DEC(Table4[[#This Row],[H5]]))/AV$3,IF(ISNUMBER(AV11),AV11,NA()))</f>
        <v>#N/A</v>
      </c>
      <c r="AW12" s="30" t="e">
        <f>Table4[[#This Row],[Unk 402-D7,6,5]]/Table4[[#This Row],[Batt V]]</f>
        <v>#N/A</v>
      </c>
      <c r="AX12" s="8" t="str" cm="1">
        <f t="array" aca="1" ref="AX12" ca="1">IF(Table4[[#This Row],[Prior of This Frm]]=0,"First",IF(Table4[[#This Row],[Data as String]]&lt;&gt;INDIRECT("R"&amp;AL12&amp;"C"&amp;COLUMN(Table4[[#This Row],[Data as String]]),FALSE),"Change",""))</f>
        <v/>
      </c>
      <c r="AY12" s="6" t="str" cm="1">
        <f t="array" aca="1" ref="AY12" ca="1">IF(Table4[[#This Row],[Prior of This Frm]]=0,"First",IF(Table4[[#This Row],[Data Masked States only]]&lt;&gt;INDIRECT("R"&amp;AL12&amp;"C"&amp;COLUMN(Table4[[#This Row],[Data Masked States only]]),FALSE),"Change",""))</f>
        <v/>
      </c>
      <c r="AZ12" s="6"/>
    </row>
    <row r="13" spans="1:52" hidden="1" x14ac:dyDescent="0.25">
      <c r="A13">
        <v>51.801000000000002</v>
      </c>
      <c r="B13">
        <v>400</v>
      </c>
      <c r="C13">
        <v>8</v>
      </c>
      <c r="D13" s="14">
        <v>0</v>
      </c>
      <c r="E13" s="15">
        <v>0</v>
      </c>
      <c r="F13" s="15">
        <v>0</v>
      </c>
      <c r="G13" s="15">
        <v>10</v>
      </c>
      <c r="H13" s="15">
        <v>39</v>
      </c>
      <c r="I13" s="15">
        <v>0</v>
      </c>
      <c r="J13" s="15">
        <v>0</v>
      </c>
      <c r="K13" s="15">
        <v>0</v>
      </c>
      <c r="M13" s="5" t="str">
        <f t="shared" si="0"/>
        <v>…</v>
      </c>
      <c r="N13" t="str">
        <f t="shared" si="1"/>
        <v>…</v>
      </c>
      <c r="O13" t="str">
        <f t="shared" si="2"/>
        <v>…</v>
      </c>
      <c r="P13" t="str">
        <f t="shared" si="3"/>
        <v>…</v>
      </c>
      <c r="Q13" t="str">
        <f t="shared" si="4"/>
        <v>9</v>
      </c>
      <c r="R13" t="str">
        <f t="shared" si="5"/>
        <v>…</v>
      </c>
      <c r="S13" t="str">
        <f t="shared" si="6"/>
        <v>…</v>
      </c>
      <c r="T13" t="str">
        <f t="shared" si="7"/>
        <v>…</v>
      </c>
      <c r="U13" s="5"/>
      <c r="V13" s="23">
        <f t="shared" si="8"/>
        <v>0</v>
      </c>
      <c r="W13">
        <f t="shared" si="9"/>
        <v>0</v>
      </c>
      <c r="X13">
        <f t="shared" si="10"/>
        <v>0</v>
      </c>
      <c r="Y13">
        <f t="shared" si="11"/>
        <v>16</v>
      </c>
      <c r="Z13">
        <f t="shared" si="12"/>
        <v>57</v>
      </c>
      <c r="AA13">
        <f t="shared" si="13"/>
        <v>0</v>
      </c>
      <c r="AB13">
        <f t="shared" si="14"/>
        <v>0</v>
      </c>
      <c r="AC13">
        <f t="shared" si="15"/>
        <v>0</v>
      </c>
      <c r="AD13" s="5"/>
      <c r="AE13" s="27">
        <f t="shared" si="16"/>
        <v>0</v>
      </c>
      <c r="AF13" s="28">
        <f t="shared" si="17"/>
        <v>4096</v>
      </c>
      <c r="AG13" s="28">
        <f t="shared" si="18"/>
        <v>57</v>
      </c>
      <c r="AH13" s="28">
        <f t="shared" si="19"/>
        <v>0</v>
      </c>
      <c r="AI13" s="5"/>
      <c r="AJ1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3" s="6" t="str" cm="1">
        <f t="array" ref="AK1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3" s="6" cm="1">
        <f t="array" ref="AL13">IF(ROW(Table4[[#This Row],[ID]])-1=ROW(Table4[[#Headers],[ID]]),0,SUMPRODUCT(MAX(($B$5:$B12=Table4[[#This Row],[ID]])*ROW($B$5:$B12))))</f>
        <v>11</v>
      </c>
      <c r="AM13" s="11" cm="1">
        <f t="array" aca="1" ref="AM13" ca="1">IF(Table4[[#This Row],[Prior of This Frm]]&lt;&gt;0,Table4[[#This Row],[Time]]-INDIRECT("R"&amp;Table4[[#This Row],[Prior of This Frm]]&amp;"C"&amp;COLUMN(Table4[[#This Row],[Time]]),FALSE),"")</f>
        <v>0.10699999999999932</v>
      </c>
      <c r="AN13" s="8">
        <f>IF(ROW(Table4[[#This Row],[Time]])-1=ROW(Table4[[#Headers],[Time]]),0,IF(A13&lt;A12,AN12+1,AN12))</f>
        <v>0</v>
      </c>
      <c r="AO13" s="29">
        <f>(Table4[[#This Row],[Time]]+(Table4[[#This Row],[Mins]]*60)-$A$5)/60/60/24</f>
        <v>4.9074074074074009E-6</v>
      </c>
      <c r="AP13" s="11">
        <f ca="1">IF(Table4[[#This Row],[Prior of This Frm]]&lt;&gt;0,IF(Table4[[#This Row],[Per Raw]]&lt;0,Table4[[#This Row],[Per Raw]]+60,Table4[[#This Row],[Per Raw]]),"")</f>
        <v>0.10699999999999932</v>
      </c>
      <c r="AQ13" s="20" t="e">
        <f>IF(Table4[[#This Row],[ID]]=401,(HEX2DEC(Table4[[#This Row],[H1]])+256*HEX2DEC(Table4[[#This Row],[H2]]))/1000,NA())</f>
        <v>#N/A</v>
      </c>
      <c r="AR13" s="21" t="e">
        <f>IF(Table4[[#This Row],[ID]]=401,(HEX2DEC(Table4[[#This Row],[H5]])+256*HEX2DEC(Table4[[#This Row],[H6]]))/1000,NA())</f>
        <v>#N/A</v>
      </c>
      <c r="AS13" s="16" t="e">
        <f>IF(Table4[[#This Row],[ID]]=402,HEX2DEC(Table4[[#This Row],[H1]])/100,NA())</f>
        <v>#N/A</v>
      </c>
      <c r="AT13" s="19" t="e">
        <f>IF(Table4[[#This Row],[ID]]=404,((HEX2DEC(F13)+256*HEX2DEC(G13))/10)*(9/5)+32,NA())</f>
        <v>#N/A</v>
      </c>
      <c r="AU13" s="28" t="e">
        <f>IF(Table4[[#This Row],[ID]]=402,(HEX2DEC(Table4[[#This Row],[H7]])*256*256+HEX2DEC(Table4[[#This Row],[H6]])*256+HEX2DEC(Table4[[#This Row],[H5]]))/AU$3,IF(ISNUMBER(AU12),AU12,NA()))</f>
        <v>#N/A</v>
      </c>
      <c r="AV13" s="28" t="e">
        <f>IF(Table4[[#This Row],[ID]]=403,(HEX2DEC(Table4[[#This Row],[H7]])*256*256+HEX2DEC(Table4[[#This Row],[H6]])*256+HEX2DEC(Table4[[#This Row],[H5]]))/AV$3,IF(ISNUMBER(AV12),AV12,NA()))</f>
        <v>#N/A</v>
      </c>
      <c r="AW13" s="30" t="e">
        <f>Table4[[#This Row],[Unk 402-D7,6,5]]/Table4[[#This Row],[Batt V]]</f>
        <v>#N/A</v>
      </c>
      <c r="AX13" s="8" t="str" cm="1">
        <f t="array" aca="1" ref="AX13" ca="1">IF(Table4[[#This Row],[Prior of This Frm]]=0,"First",IF(Table4[[#This Row],[Data as String]]&lt;&gt;INDIRECT("R"&amp;AL13&amp;"C"&amp;COLUMN(Table4[[#This Row],[Data as String]]),FALSE),"Change",""))</f>
        <v/>
      </c>
      <c r="AY13" s="6" t="str" cm="1">
        <f t="array" aca="1" ref="AY13" ca="1">IF(Table4[[#This Row],[Prior of This Frm]]=0,"First",IF(Table4[[#This Row],[Data Masked States only]]&lt;&gt;INDIRECT("R"&amp;AL13&amp;"C"&amp;COLUMN(Table4[[#This Row],[Data Masked States only]]),FALSE),"Change",""))</f>
        <v/>
      </c>
      <c r="AZ13" s="6"/>
    </row>
    <row r="14" spans="1:52" hidden="1" x14ac:dyDescent="0.25">
      <c r="A14">
        <v>51.853000000000002</v>
      </c>
      <c r="B14">
        <v>401</v>
      </c>
      <c r="C14">
        <v>8</v>
      </c>
      <c r="D14" s="14" t="s">
        <v>28</v>
      </c>
      <c r="E14" s="15" t="s">
        <v>23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M14" s="5" t="str">
        <f t="shared" si="0"/>
        <v>…</v>
      </c>
      <c r="N14" t="str">
        <f t="shared" si="1"/>
        <v>…</v>
      </c>
      <c r="O14" t="str">
        <f t="shared" si="2"/>
        <v>…</v>
      </c>
      <c r="P14" t="str">
        <f t="shared" si="3"/>
        <v>…</v>
      </c>
      <c r="Q14" t="str">
        <f t="shared" si="4"/>
        <v>…</v>
      </c>
      <c r="R14" t="str">
        <f t="shared" si="5"/>
        <v>…</v>
      </c>
      <c r="S14" t="str">
        <f t="shared" si="6"/>
        <v>…</v>
      </c>
      <c r="T14" t="str">
        <f t="shared" si="7"/>
        <v>…</v>
      </c>
      <c r="U14" s="5"/>
      <c r="V14" s="23">
        <f t="shared" si="8"/>
        <v>154</v>
      </c>
      <c r="W14">
        <f t="shared" si="9"/>
        <v>210</v>
      </c>
      <c r="X14">
        <f t="shared" si="10"/>
        <v>0</v>
      </c>
      <c r="Y14">
        <f t="shared" si="11"/>
        <v>0</v>
      </c>
      <c r="Z14">
        <f t="shared" si="12"/>
        <v>0</v>
      </c>
      <c r="AA14">
        <f t="shared" si="13"/>
        <v>0</v>
      </c>
      <c r="AB14">
        <f t="shared" si="14"/>
        <v>0</v>
      </c>
      <c r="AC14">
        <f t="shared" si="15"/>
        <v>0</v>
      </c>
      <c r="AD14" s="5"/>
      <c r="AE14" s="27">
        <f t="shared" si="16"/>
        <v>53914</v>
      </c>
      <c r="AF14" s="28">
        <f t="shared" si="17"/>
        <v>0</v>
      </c>
      <c r="AG14" s="28">
        <f t="shared" si="18"/>
        <v>0</v>
      </c>
      <c r="AH14" s="28">
        <f t="shared" si="19"/>
        <v>0</v>
      </c>
      <c r="AI14" s="5"/>
      <c r="AJ1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4" s="6" t="str" cm="1">
        <f t="array" ref="AK1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4" s="6" cm="1">
        <f t="array" ref="AL14">IF(ROW(Table4[[#This Row],[ID]])-1=ROW(Table4[[#Headers],[ID]]),0,SUMPRODUCT(MAX(($B$5:$B13=Table4[[#This Row],[ID]])*ROW($B$5:$B13))))</f>
        <v>12</v>
      </c>
      <c r="AM14" s="11" cm="1">
        <f t="array" aca="1" ref="AM14" ca="1">IF(Table4[[#This Row],[Prior of This Frm]]&lt;&gt;0,Table4[[#This Row],[Time]]-INDIRECT("R"&amp;Table4[[#This Row],[Prior of This Frm]]&amp;"C"&amp;COLUMN(Table4[[#This Row],[Time]]),FALSE),"")</f>
        <v>0.10600000000000165</v>
      </c>
      <c r="AN14" s="8">
        <f>IF(ROW(Table4[[#This Row],[Time]])-1=ROW(Table4[[#Headers],[Time]]),0,IF(A14&lt;A13,AN13+1,AN13))</f>
        <v>0</v>
      </c>
      <c r="AO14" s="29">
        <f>(Table4[[#This Row],[Time]]+(Table4[[#This Row],[Mins]]*60)-$A$5)/60/60/24</f>
        <v>5.5092592592592485E-6</v>
      </c>
      <c r="AP14" s="11">
        <f ca="1">IF(Table4[[#This Row],[Prior of This Frm]]&lt;&gt;0,IF(Table4[[#This Row],[Per Raw]]&lt;0,Table4[[#This Row],[Per Raw]]+60,Table4[[#This Row],[Per Raw]]),"")</f>
        <v>0.10600000000000165</v>
      </c>
      <c r="AQ14" s="20">
        <f>IF(Table4[[#This Row],[ID]]=401,(HEX2DEC(Table4[[#This Row],[H1]])+256*HEX2DEC(Table4[[#This Row],[H2]]))/1000,NA())</f>
        <v>53.914000000000001</v>
      </c>
      <c r="AR14" s="21">
        <f>IF(Table4[[#This Row],[ID]]=401,(HEX2DEC(Table4[[#This Row],[H5]])+256*HEX2DEC(Table4[[#This Row],[H6]]))/1000,NA())</f>
        <v>0</v>
      </c>
      <c r="AS14" s="17" t="e">
        <f>IF(Table4[[#This Row],[ID]]=402,HEX2DEC(Table4[[#This Row],[H1]])/100,NA())</f>
        <v>#N/A</v>
      </c>
      <c r="AT14" s="19" t="e">
        <f>IF(Table4[[#This Row],[ID]]=404,((HEX2DEC(F14)+256*HEX2DEC(G14))/10)*(9/5)+32,NA())</f>
        <v>#N/A</v>
      </c>
      <c r="AU14" s="28" t="e">
        <f>IF(Table4[[#This Row],[ID]]=402,(HEX2DEC(Table4[[#This Row],[H7]])*256*256+HEX2DEC(Table4[[#This Row],[H6]])*256+HEX2DEC(Table4[[#This Row],[H5]]))/AU$3,IF(ISNUMBER(AU13),AU13,NA()))</f>
        <v>#N/A</v>
      </c>
      <c r="AV14" s="28" t="e">
        <f>IF(Table4[[#This Row],[ID]]=403,(HEX2DEC(Table4[[#This Row],[H7]])*256*256+HEX2DEC(Table4[[#This Row],[H6]])*256+HEX2DEC(Table4[[#This Row],[H5]]))/AV$3,IF(ISNUMBER(AV13),AV13,NA()))</f>
        <v>#N/A</v>
      </c>
      <c r="AW14" s="30" t="e">
        <f>Table4[[#This Row],[Unk 402-D7,6,5]]/Table4[[#This Row],[Batt V]]</f>
        <v>#N/A</v>
      </c>
      <c r="AX14" s="8" t="str" cm="1">
        <f t="array" aca="1" ref="AX14" ca="1">IF(Table4[[#This Row],[Prior of This Frm]]=0,"First",IF(Table4[[#This Row],[Data as String]]&lt;&gt;INDIRECT("R"&amp;AL14&amp;"C"&amp;COLUMN(Table4[[#This Row],[Data as String]]),FALSE),"Change",""))</f>
        <v/>
      </c>
      <c r="AY14" s="6" t="str" cm="1">
        <f t="array" aca="1" ref="AY14" ca="1">IF(Table4[[#This Row],[Prior of This Frm]]=0,"First",IF(Table4[[#This Row],[Data Masked States only]]&lt;&gt;INDIRECT("R"&amp;AL14&amp;"C"&amp;COLUMN(Table4[[#This Row],[Data Masked States only]]),FALSE),"Change",""))</f>
        <v/>
      </c>
      <c r="AZ14" s="6"/>
    </row>
    <row r="15" spans="1:52" hidden="1" x14ac:dyDescent="0.25">
      <c r="A15">
        <v>51.905999999999999</v>
      </c>
      <c r="B15">
        <v>400</v>
      </c>
      <c r="C15">
        <v>8</v>
      </c>
      <c r="D15" s="14">
        <v>0</v>
      </c>
      <c r="E15" s="15">
        <v>0</v>
      </c>
      <c r="F15" s="15">
        <v>0</v>
      </c>
      <c r="G15" s="15">
        <v>10</v>
      </c>
      <c r="H15" s="15">
        <v>39</v>
      </c>
      <c r="I15" s="15">
        <v>0</v>
      </c>
      <c r="J15" s="15">
        <v>0</v>
      </c>
      <c r="K15" s="15">
        <v>0</v>
      </c>
      <c r="M15" s="5" t="str">
        <f t="shared" si="0"/>
        <v>…</v>
      </c>
      <c r="N15" t="str">
        <f t="shared" si="1"/>
        <v>…</v>
      </c>
      <c r="O15" t="str">
        <f t="shared" si="2"/>
        <v>…</v>
      </c>
      <c r="P15" t="str">
        <f t="shared" si="3"/>
        <v>…</v>
      </c>
      <c r="Q15" t="str">
        <f t="shared" si="4"/>
        <v>9</v>
      </c>
      <c r="R15" t="str">
        <f t="shared" si="5"/>
        <v>…</v>
      </c>
      <c r="S15" t="str">
        <f t="shared" si="6"/>
        <v>…</v>
      </c>
      <c r="T15" t="str">
        <f t="shared" si="7"/>
        <v>…</v>
      </c>
      <c r="U15" s="5"/>
      <c r="V15" s="23">
        <f t="shared" si="8"/>
        <v>0</v>
      </c>
      <c r="W15">
        <f t="shared" si="9"/>
        <v>0</v>
      </c>
      <c r="X15">
        <f t="shared" si="10"/>
        <v>0</v>
      </c>
      <c r="Y15">
        <f t="shared" si="11"/>
        <v>16</v>
      </c>
      <c r="Z15">
        <f t="shared" si="12"/>
        <v>57</v>
      </c>
      <c r="AA15">
        <f t="shared" si="13"/>
        <v>0</v>
      </c>
      <c r="AB15">
        <f t="shared" si="14"/>
        <v>0</v>
      </c>
      <c r="AC15">
        <f t="shared" si="15"/>
        <v>0</v>
      </c>
      <c r="AD15" s="5"/>
      <c r="AE15" s="27">
        <f t="shared" si="16"/>
        <v>0</v>
      </c>
      <c r="AF15" s="28">
        <f t="shared" si="17"/>
        <v>4096</v>
      </c>
      <c r="AG15" s="28">
        <f t="shared" si="18"/>
        <v>57</v>
      </c>
      <c r="AH15" s="28">
        <f t="shared" si="19"/>
        <v>0</v>
      </c>
      <c r="AI15" s="5"/>
      <c r="AJ1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5" s="6" t="str" cm="1">
        <f t="array" ref="AK1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5" s="6" cm="1">
        <f t="array" ref="AL15">IF(ROW(Table4[[#This Row],[ID]])-1=ROW(Table4[[#Headers],[ID]]),0,SUMPRODUCT(MAX(($B$5:$B14=Table4[[#This Row],[ID]])*ROW($B$5:$B14))))</f>
        <v>13</v>
      </c>
      <c r="AM15" s="11" cm="1">
        <f t="array" aca="1" ref="AM15" ca="1">IF(Table4[[#This Row],[Prior of This Frm]]&lt;&gt;0,Table4[[#This Row],[Time]]-INDIRECT("R"&amp;Table4[[#This Row],[Prior of This Frm]]&amp;"C"&amp;COLUMN(Table4[[#This Row],[Time]]),FALSE),"")</f>
        <v>0.10499999999999687</v>
      </c>
      <c r="AN15" s="8">
        <f>IF(ROW(Table4[[#This Row],[Time]])-1=ROW(Table4[[#Headers],[Time]]),0,IF(A15&lt;A14,AN14+1,AN14))</f>
        <v>0</v>
      </c>
      <c r="AO15" s="29">
        <f>(Table4[[#This Row],[Time]]+(Table4[[#This Row],[Mins]]*60)-$A$5)/60/60/24</f>
        <v>6.1226851851851434E-6</v>
      </c>
      <c r="AP15" s="11">
        <f ca="1">IF(Table4[[#This Row],[Prior of This Frm]]&lt;&gt;0,IF(Table4[[#This Row],[Per Raw]]&lt;0,Table4[[#This Row],[Per Raw]]+60,Table4[[#This Row],[Per Raw]]),"")</f>
        <v>0.10499999999999687</v>
      </c>
      <c r="AQ15" s="20" t="e">
        <f>IF(Table4[[#This Row],[ID]]=401,(HEX2DEC(Table4[[#This Row],[H1]])+256*HEX2DEC(Table4[[#This Row],[H2]]))/1000,NA())</f>
        <v>#N/A</v>
      </c>
      <c r="AR15" s="21" t="e">
        <f>IF(Table4[[#This Row],[ID]]=401,(HEX2DEC(Table4[[#This Row],[H5]])+256*HEX2DEC(Table4[[#This Row],[H6]]))/1000,NA())</f>
        <v>#N/A</v>
      </c>
      <c r="AS15" s="16" t="e">
        <f>IF(Table4[[#This Row],[ID]]=402,HEX2DEC(Table4[[#This Row],[H1]])/100,NA())</f>
        <v>#N/A</v>
      </c>
      <c r="AT15" s="19" t="e">
        <f>IF(Table4[[#This Row],[ID]]=404,((HEX2DEC(F15)+256*HEX2DEC(G15))/10)*(9/5)+32,NA())</f>
        <v>#N/A</v>
      </c>
      <c r="AU15" s="28" t="e">
        <f>IF(Table4[[#This Row],[ID]]=402,(HEX2DEC(Table4[[#This Row],[H7]])*256*256+HEX2DEC(Table4[[#This Row],[H6]])*256+HEX2DEC(Table4[[#This Row],[H5]]))/AU$3,IF(ISNUMBER(AU14),AU14,NA()))</f>
        <v>#N/A</v>
      </c>
      <c r="AV15" s="28" t="e">
        <f>IF(Table4[[#This Row],[ID]]=403,(HEX2DEC(Table4[[#This Row],[H7]])*256*256+HEX2DEC(Table4[[#This Row],[H6]])*256+HEX2DEC(Table4[[#This Row],[H5]]))/AV$3,IF(ISNUMBER(AV14),AV14,NA()))</f>
        <v>#N/A</v>
      </c>
      <c r="AW15" s="30" t="e">
        <f>Table4[[#This Row],[Unk 402-D7,6,5]]/Table4[[#This Row],[Batt V]]</f>
        <v>#N/A</v>
      </c>
      <c r="AX15" s="8" t="str" cm="1">
        <f t="array" aca="1" ref="AX15" ca="1">IF(Table4[[#This Row],[Prior of This Frm]]=0,"First",IF(Table4[[#This Row],[Data as String]]&lt;&gt;INDIRECT("R"&amp;AL15&amp;"C"&amp;COLUMN(Table4[[#This Row],[Data as String]]),FALSE),"Change",""))</f>
        <v/>
      </c>
      <c r="AY15" s="6" t="str" cm="1">
        <f t="array" aca="1" ref="AY15" ca="1">IF(Table4[[#This Row],[Prior of This Frm]]=0,"First",IF(Table4[[#This Row],[Data Masked States only]]&lt;&gt;INDIRECT("R"&amp;AL15&amp;"C"&amp;COLUMN(Table4[[#This Row],[Data Masked States only]]),FALSE),"Change",""))</f>
        <v/>
      </c>
      <c r="AZ15" s="6"/>
    </row>
    <row r="16" spans="1:52" hidden="1" x14ac:dyDescent="0.25">
      <c r="A16">
        <v>51.96</v>
      </c>
      <c r="B16">
        <v>401</v>
      </c>
      <c r="C16">
        <v>8</v>
      </c>
      <c r="D16" s="14" t="s">
        <v>28</v>
      </c>
      <c r="E16" s="15" t="s">
        <v>23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M16" s="5" t="str">
        <f t="shared" si="0"/>
        <v>…</v>
      </c>
      <c r="N16" t="str">
        <f t="shared" si="1"/>
        <v>…</v>
      </c>
      <c r="O16" t="str">
        <f t="shared" si="2"/>
        <v>…</v>
      </c>
      <c r="P16" t="str">
        <f t="shared" si="3"/>
        <v>…</v>
      </c>
      <c r="Q16" t="str">
        <f t="shared" si="4"/>
        <v>…</v>
      </c>
      <c r="R16" t="str">
        <f t="shared" si="5"/>
        <v>…</v>
      </c>
      <c r="S16" t="str">
        <f t="shared" si="6"/>
        <v>…</v>
      </c>
      <c r="T16" t="str">
        <f t="shared" si="7"/>
        <v>…</v>
      </c>
      <c r="U16" s="5"/>
      <c r="V16" s="23">
        <f t="shared" si="8"/>
        <v>154</v>
      </c>
      <c r="W16">
        <f t="shared" si="9"/>
        <v>210</v>
      </c>
      <c r="X16">
        <f t="shared" si="10"/>
        <v>0</v>
      </c>
      <c r="Y16">
        <f t="shared" si="11"/>
        <v>0</v>
      </c>
      <c r="Z16">
        <f t="shared" si="12"/>
        <v>0</v>
      </c>
      <c r="AA16">
        <f t="shared" si="13"/>
        <v>0</v>
      </c>
      <c r="AB16">
        <f t="shared" si="14"/>
        <v>0</v>
      </c>
      <c r="AC16">
        <f t="shared" si="15"/>
        <v>0</v>
      </c>
      <c r="AD16" s="5"/>
      <c r="AE16" s="27">
        <f t="shared" si="16"/>
        <v>53914</v>
      </c>
      <c r="AF16" s="28">
        <f t="shared" si="17"/>
        <v>0</v>
      </c>
      <c r="AG16" s="28">
        <f t="shared" si="18"/>
        <v>0</v>
      </c>
      <c r="AH16" s="28">
        <f t="shared" si="19"/>
        <v>0</v>
      </c>
      <c r="AI16" s="5"/>
      <c r="AJ1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6" s="6" t="str" cm="1">
        <f t="array" ref="AK1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6" s="6" cm="1">
        <f t="array" ref="AL16">IF(ROW(Table4[[#This Row],[ID]])-1=ROW(Table4[[#Headers],[ID]]),0,SUMPRODUCT(MAX(($B$5:$B15=Table4[[#This Row],[ID]])*ROW($B$5:$B15))))</f>
        <v>14</v>
      </c>
      <c r="AM16" s="11" cm="1">
        <f t="array" aca="1" ref="AM16" ca="1">IF(Table4[[#This Row],[Prior of This Frm]]&lt;&gt;0,Table4[[#This Row],[Time]]-INDIRECT("R"&amp;Table4[[#This Row],[Prior of This Frm]]&amp;"C"&amp;COLUMN(Table4[[#This Row],[Time]]),FALSE),"")</f>
        <v>0.10699999999999932</v>
      </c>
      <c r="AN16" s="8">
        <f>IF(ROW(Table4[[#This Row],[Time]])-1=ROW(Table4[[#Headers],[Time]]),0,IF(A16&lt;A15,AN15+1,AN15))</f>
        <v>0</v>
      </c>
      <c r="AO16" s="29">
        <f>(Table4[[#This Row],[Time]]+(Table4[[#This Row],[Mins]]*60)-$A$5)/60/60/24</f>
        <v>6.7476851851851679E-6</v>
      </c>
      <c r="AP16" s="11">
        <f ca="1">IF(Table4[[#This Row],[Prior of This Frm]]&lt;&gt;0,IF(Table4[[#This Row],[Per Raw]]&lt;0,Table4[[#This Row],[Per Raw]]+60,Table4[[#This Row],[Per Raw]]),"")</f>
        <v>0.10699999999999932</v>
      </c>
      <c r="AQ16" s="20">
        <f>IF(Table4[[#This Row],[ID]]=401,(HEX2DEC(Table4[[#This Row],[H1]])+256*HEX2DEC(Table4[[#This Row],[H2]]))/1000,NA())</f>
        <v>53.914000000000001</v>
      </c>
      <c r="AR16" s="21">
        <f>IF(Table4[[#This Row],[ID]]=401,(HEX2DEC(Table4[[#This Row],[H5]])+256*HEX2DEC(Table4[[#This Row],[H6]]))/1000,NA())</f>
        <v>0</v>
      </c>
      <c r="AS16" s="17" t="e">
        <f>IF(Table4[[#This Row],[ID]]=402,HEX2DEC(Table4[[#This Row],[H1]])/100,NA())</f>
        <v>#N/A</v>
      </c>
      <c r="AT16" s="19" t="e">
        <f>IF(Table4[[#This Row],[ID]]=404,((HEX2DEC(F16)+256*HEX2DEC(G16))/10)*(9/5)+32,NA())</f>
        <v>#N/A</v>
      </c>
      <c r="AU16" s="28" t="e">
        <f>IF(Table4[[#This Row],[ID]]=402,(HEX2DEC(Table4[[#This Row],[H7]])*256*256+HEX2DEC(Table4[[#This Row],[H6]])*256+HEX2DEC(Table4[[#This Row],[H5]]))/AU$3,IF(ISNUMBER(AU15),AU15,NA()))</f>
        <v>#N/A</v>
      </c>
      <c r="AV16" s="28" t="e">
        <f>IF(Table4[[#This Row],[ID]]=403,(HEX2DEC(Table4[[#This Row],[H7]])*256*256+HEX2DEC(Table4[[#This Row],[H6]])*256+HEX2DEC(Table4[[#This Row],[H5]]))/AV$3,IF(ISNUMBER(AV15),AV15,NA()))</f>
        <v>#N/A</v>
      </c>
      <c r="AW16" s="30" t="e">
        <f>Table4[[#This Row],[Unk 402-D7,6,5]]/Table4[[#This Row],[Batt V]]</f>
        <v>#N/A</v>
      </c>
      <c r="AX16" s="8" t="str" cm="1">
        <f t="array" aca="1" ref="AX16" ca="1">IF(Table4[[#This Row],[Prior of This Frm]]=0,"First",IF(Table4[[#This Row],[Data as String]]&lt;&gt;INDIRECT("R"&amp;AL16&amp;"C"&amp;COLUMN(Table4[[#This Row],[Data as String]]),FALSE),"Change",""))</f>
        <v/>
      </c>
      <c r="AY16" s="6" t="str" cm="1">
        <f t="array" aca="1" ref="AY16" ca="1">IF(Table4[[#This Row],[Prior of This Frm]]=0,"First",IF(Table4[[#This Row],[Data Masked States only]]&lt;&gt;INDIRECT("R"&amp;AL16&amp;"C"&amp;COLUMN(Table4[[#This Row],[Data Masked States only]]),FALSE),"Change",""))</f>
        <v/>
      </c>
      <c r="AZ16" s="6"/>
    </row>
    <row r="17" spans="1:52" hidden="1" x14ac:dyDescent="0.25">
      <c r="A17">
        <v>52.012999999999998</v>
      </c>
      <c r="B17">
        <v>400</v>
      </c>
      <c r="C17">
        <v>8</v>
      </c>
      <c r="D17" s="14">
        <v>0</v>
      </c>
      <c r="E17" s="15">
        <v>0</v>
      </c>
      <c r="F17" s="15">
        <v>0</v>
      </c>
      <c r="G17" s="15">
        <v>10</v>
      </c>
      <c r="H17" s="15">
        <v>39</v>
      </c>
      <c r="I17" s="15">
        <v>0</v>
      </c>
      <c r="J17" s="15">
        <v>0</v>
      </c>
      <c r="K17" s="15">
        <v>0</v>
      </c>
      <c r="M17" s="5" t="str">
        <f t="shared" si="0"/>
        <v>…</v>
      </c>
      <c r="N17" t="str">
        <f t="shared" si="1"/>
        <v>…</v>
      </c>
      <c r="O17" t="str">
        <f t="shared" si="2"/>
        <v>…</v>
      </c>
      <c r="P17" t="str">
        <f t="shared" si="3"/>
        <v>…</v>
      </c>
      <c r="Q17" t="str">
        <f t="shared" si="4"/>
        <v>9</v>
      </c>
      <c r="R17" t="str">
        <f t="shared" si="5"/>
        <v>…</v>
      </c>
      <c r="S17" t="str">
        <f t="shared" si="6"/>
        <v>…</v>
      </c>
      <c r="T17" t="str">
        <f t="shared" si="7"/>
        <v>…</v>
      </c>
      <c r="U17" s="5"/>
      <c r="V17" s="23">
        <f t="shared" si="8"/>
        <v>0</v>
      </c>
      <c r="W17">
        <f t="shared" si="9"/>
        <v>0</v>
      </c>
      <c r="X17">
        <f t="shared" si="10"/>
        <v>0</v>
      </c>
      <c r="Y17">
        <f t="shared" si="11"/>
        <v>16</v>
      </c>
      <c r="Z17">
        <f t="shared" si="12"/>
        <v>57</v>
      </c>
      <c r="AA17">
        <f t="shared" si="13"/>
        <v>0</v>
      </c>
      <c r="AB17">
        <f t="shared" si="14"/>
        <v>0</v>
      </c>
      <c r="AC17">
        <f t="shared" si="15"/>
        <v>0</v>
      </c>
      <c r="AD17" s="5"/>
      <c r="AE17" s="27">
        <f t="shared" si="16"/>
        <v>0</v>
      </c>
      <c r="AF17" s="28">
        <f t="shared" si="17"/>
        <v>4096</v>
      </c>
      <c r="AG17" s="28">
        <f t="shared" si="18"/>
        <v>57</v>
      </c>
      <c r="AH17" s="28">
        <f t="shared" si="19"/>
        <v>0</v>
      </c>
      <c r="AI17" s="5"/>
      <c r="AJ1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7" s="6" t="str" cm="1">
        <f t="array" ref="AK1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7" s="6" cm="1">
        <f t="array" ref="AL17">IF(ROW(Table4[[#This Row],[ID]])-1=ROW(Table4[[#Headers],[ID]]),0,SUMPRODUCT(MAX(($B$5:$B16=Table4[[#This Row],[ID]])*ROW($B$5:$B16))))</f>
        <v>15</v>
      </c>
      <c r="AM17" s="11" cm="1">
        <f t="array" aca="1" ref="AM17" ca="1">IF(Table4[[#This Row],[Prior of This Frm]]&lt;&gt;0,Table4[[#This Row],[Time]]-INDIRECT("R"&amp;Table4[[#This Row],[Prior of This Frm]]&amp;"C"&amp;COLUMN(Table4[[#This Row],[Time]]),FALSE),"")</f>
        <v>0.10699999999999932</v>
      </c>
      <c r="AN17" s="8">
        <f>IF(ROW(Table4[[#This Row],[Time]])-1=ROW(Table4[[#Headers],[Time]]),0,IF(A17&lt;A16,AN16+1,AN16))</f>
        <v>0</v>
      </c>
      <c r="AO17" s="29">
        <f>(Table4[[#This Row],[Time]]+(Table4[[#This Row],[Mins]]*60)-$A$5)/60/60/24</f>
        <v>7.3611111111110603E-6</v>
      </c>
      <c r="AP17" s="11">
        <f ca="1">IF(Table4[[#This Row],[Prior of This Frm]]&lt;&gt;0,IF(Table4[[#This Row],[Per Raw]]&lt;0,Table4[[#This Row],[Per Raw]]+60,Table4[[#This Row],[Per Raw]]),"")</f>
        <v>0.10699999999999932</v>
      </c>
      <c r="AQ17" s="20" t="e">
        <f>IF(Table4[[#This Row],[ID]]=401,(HEX2DEC(Table4[[#This Row],[H1]])+256*HEX2DEC(Table4[[#This Row],[H2]]))/1000,NA())</f>
        <v>#N/A</v>
      </c>
      <c r="AR17" s="21" t="e">
        <f>IF(Table4[[#This Row],[ID]]=401,(HEX2DEC(Table4[[#This Row],[H5]])+256*HEX2DEC(Table4[[#This Row],[H6]]))/1000,NA())</f>
        <v>#N/A</v>
      </c>
      <c r="AS17" s="16" t="e">
        <f>IF(Table4[[#This Row],[ID]]=402,HEX2DEC(Table4[[#This Row],[H1]])/100,NA())</f>
        <v>#N/A</v>
      </c>
      <c r="AT17" s="19" t="e">
        <f>IF(Table4[[#This Row],[ID]]=404,((HEX2DEC(F17)+256*HEX2DEC(G17))/10)*(9/5)+32,NA())</f>
        <v>#N/A</v>
      </c>
      <c r="AU17" s="28" t="e">
        <f>IF(Table4[[#This Row],[ID]]=402,(HEX2DEC(Table4[[#This Row],[H7]])*256*256+HEX2DEC(Table4[[#This Row],[H6]])*256+HEX2DEC(Table4[[#This Row],[H5]]))/AU$3,IF(ISNUMBER(AU16),AU16,NA()))</f>
        <v>#N/A</v>
      </c>
      <c r="AV17" s="28" t="e">
        <f>IF(Table4[[#This Row],[ID]]=403,(HEX2DEC(Table4[[#This Row],[H7]])*256*256+HEX2DEC(Table4[[#This Row],[H6]])*256+HEX2DEC(Table4[[#This Row],[H5]]))/AV$3,IF(ISNUMBER(AV16),AV16,NA()))</f>
        <v>#N/A</v>
      </c>
      <c r="AW17" s="30" t="e">
        <f>Table4[[#This Row],[Unk 402-D7,6,5]]/Table4[[#This Row],[Batt V]]</f>
        <v>#N/A</v>
      </c>
      <c r="AX17" s="8" t="str" cm="1">
        <f t="array" aca="1" ref="AX17" ca="1">IF(Table4[[#This Row],[Prior of This Frm]]=0,"First",IF(Table4[[#This Row],[Data as String]]&lt;&gt;INDIRECT("R"&amp;AL17&amp;"C"&amp;COLUMN(Table4[[#This Row],[Data as String]]),FALSE),"Change",""))</f>
        <v/>
      </c>
      <c r="AY17" s="6" t="str" cm="1">
        <f t="array" aca="1" ref="AY17" ca="1">IF(Table4[[#This Row],[Prior of This Frm]]=0,"First",IF(Table4[[#This Row],[Data Masked States only]]&lt;&gt;INDIRECT("R"&amp;AL17&amp;"C"&amp;COLUMN(Table4[[#This Row],[Data Masked States only]]),FALSE),"Change",""))</f>
        <v/>
      </c>
      <c r="AZ17" s="6"/>
    </row>
    <row r="18" spans="1:52" hidden="1" x14ac:dyDescent="0.25">
      <c r="A18">
        <v>52.066000000000003</v>
      </c>
      <c r="B18">
        <v>401</v>
      </c>
      <c r="C18">
        <v>8</v>
      </c>
      <c r="D18" s="14" t="s">
        <v>28</v>
      </c>
      <c r="E18" s="15" t="s">
        <v>23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M18" s="5" t="str">
        <f t="shared" si="0"/>
        <v>…</v>
      </c>
      <c r="N18" t="str">
        <f t="shared" si="1"/>
        <v>…</v>
      </c>
      <c r="O18" t="str">
        <f t="shared" si="2"/>
        <v>…</v>
      </c>
      <c r="P18" t="str">
        <f t="shared" si="3"/>
        <v>…</v>
      </c>
      <c r="Q18" t="str">
        <f t="shared" si="4"/>
        <v>…</v>
      </c>
      <c r="R18" t="str">
        <f t="shared" si="5"/>
        <v>…</v>
      </c>
      <c r="S18" t="str">
        <f t="shared" si="6"/>
        <v>…</v>
      </c>
      <c r="T18" t="str">
        <f t="shared" si="7"/>
        <v>…</v>
      </c>
      <c r="U18" s="5"/>
      <c r="V18" s="23">
        <f t="shared" si="8"/>
        <v>154</v>
      </c>
      <c r="W18">
        <f t="shared" si="9"/>
        <v>210</v>
      </c>
      <c r="X18">
        <f t="shared" si="10"/>
        <v>0</v>
      </c>
      <c r="Y18">
        <f t="shared" si="11"/>
        <v>0</v>
      </c>
      <c r="Z18">
        <f t="shared" si="12"/>
        <v>0</v>
      </c>
      <c r="AA18">
        <f t="shared" si="13"/>
        <v>0</v>
      </c>
      <c r="AB18">
        <f t="shared" si="14"/>
        <v>0</v>
      </c>
      <c r="AC18">
        <f t="shared" si="15"/>
        <v>0</v>
      </c>
      <c r="AD18" s="5"/>
      <c r="AE18" s="27">
        <f t="shared" si="16"/>
        <v>53914</v>
      </c>
      <c r="AF18" s="28">
        <f t="shared" si="17"/>
        <v>0</v>
      </c>
      <c r="AG18" s="28">
        <f t="shared" si="18"/>
        <v>0</v>
      </c>
      <c r="AH18" s="28">
        <f t="shared" si="19"/>
        <v>0</v>
      </c>
      <c r="AI18" s="5"/>
      <c r="AJ1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8" s="6" t="str" cm="1">
        <f t="array" ref="AK1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8" s="6" cm="1">
        <f t="array" ref="AL18">IF(ROW(Table4[[#This Row],[ID]])-1=ROW(Table4[[#Headers],[ID]]),0,SUMPRODUCT(MAX(($B$5:$B17=Table4[[#This Row],[ID]])*ROW($B$5:$B17))))</f>
        <v>16</v>
      </c>
      <c r="AM18" s="11" cm="1">
        <f t="array" aca="1" ref="AM18" ca="1">IF(Table4[[#This Row],[Prior of This Frm]]&lt;&gt;0,Table4[[#This Row],[Time]]-INDIRECT("R"&amp;Table4[[#This Row],[Prior of This Frm]]&amp;"C"&amp;COLUMN(Table4[[#This Row],[Time]]),FALSE),"")</f>
        <v>0.10600000000000165</v>
      </c>
      <c r="AN18" s="8">
        <f>IF(ROW(Table4[[#This Row],[Time]])-1=ROW(Table4[[#Headers],[Time]]),0,IF(A18&lt;A17,AN17+1,AN17))</f>
        <v>0</v>
      </c>
      <c r="AO18" s="29">
        <f>(Table4[[#This Row],[Time]]+(Table4[[#This Row],[Mins]]*60)-$A$5)/60/60/24</f>
        <v>7.9745370370370383E-6</v>
      </c>
      <c r="AP18" s="11">
        <f ca="1">IF(Table4[[#This Row],[Prior of This Frm]]&lt;&gt;0,IF(Table4[[#This Row],[Per Raw]]&lt;0,Table4[[#This Row],[Per Raw]]+60,Table4[[#This Row],[Per Raw]]),"")</f>
        <v>0.10600000000000165</v>
      </c>
      <c r="AQ18" s="20">
        <f>IF(Table4[[#This Row],[ID]]=401,(HEX2DEC(Table4[[#This Row],[H1]])+256*HEX2DEC(Table4[[#This Row],[H2]]))/1000,NA())</f>
        <v>53.914000000000001</v>
      </c>
      <c r="AR18" s="21">
        <f>IF(Table4[[#This Row],[ID]]=401,(HEX2DEC(Table4[[#This Row],[H5]])+256*HEX2DEC(Table4[[#This Row],[H6]]))/1000,NA())</f>
        <v>0</v>
      </c>
      <c r="AS18" s="17" t="e">
        <f>IF(Table4[[#This Row],[ID]]=402,HEX2DEC(Table4[[#This Row],[H1]])/100,NA())</f>
        <v>#N/A</v>
      </c>
      <c r="AT18" s="19" t="e">
        <f>IF(Table4[[#This Row],[ID]]=404,((HEX2DEC(F18)+256*HEX2DEC(G18))/10)*(9/5)+32,NA())</f>
        <v>#N/A</v>
      </c>
      <c r="AU18" s="28" t="e">
        <f>IF(Table4[[#This Row],[ID]]=402,(HEX2DEC(Table4[[#This Row],[H7]])*256*256+HEX2DEC(Table4[[#This Row],[H6]])*256+HEX2DEC(Table4[[#This Row],[H5]]))/AU$3,IF(ISNUMBER(AU17),AU17,NA()))</f>
        <v>#N/A</v>
      </c>
      <c r="AV18" s="28" t="e">
        <f>IF(Table4[[#This Row],[ID]]=403,(HEX2DEC(Table4[[#This Row],[H7]])*256*256+HEX2DEC(Table4[[#This Row],[H6]])*256+HEX2DEC(Table4[[#This Row],[H5]]))/AV$3,IF(ISNUMBER(AV17),AV17,NA()))</f>
        <v>#N/A</v>
      </c>
      <c r="AW18" s="30" t="e">
        <f>Table4[[#This Row],[Unk 402-D7,6,5]]/Table4[[#This Row],[Batt V]]</f>
        <v>#N/A</v>
      </c>
      <c r="AX18" s="8" t="str" cm="1">
        <f t="array" aca="1" ref="AX18" ca="1">IF(Table4[[#This Row],[Prior of This Frm]]=0,"First",IF(Table4[[#This Row],[Data as String]]&lt;&gt;INDIRECT("R"&amp;AL18&amp;"C"&amp;COLUMN(Table4[[#This Row],[Data as String]]),FALSE),"Change",""))</f>
        <v/>
      </c>
      <c r="AY18" s="6" t="str" cm="1">
        <f t="array" aca="1" ref="AY18" ca="1">IF(Table4[[#This Row],[Prior of This Frm]]=0,"First",IF(Table4[[#This Row],[Data Masked States only]]&lt;&gt;INDIRECT("R"&amp;AL18&amp;"C"&amp;COLUMN(Table4[[#This Row],[Data Masked States only]]),FALSE),"Change",""))</f>
        <v/>
      </c>
      <c r="AZ18" s="6"/>
    </row>
    <row r="19" spans="1:52" hidden="1" x14ac:dyDescent="0.25">
      <c r="A19">
        <v>52.119</v>
      </c>
      <c r="B19">
        <v>400</v>
      </c>
      <c r="C19">
        <v>8</v>
      </c>
      <c r="D19" s="14">
        <v>0</v>
      </c>
      <c r="E19" s="15">
        <v>0</v>
      </c>
      <c r="F19" s="15">
        <v>0</v>
      </c>
      <c r="G19" s="15">
        <v>10</v>
      </c>
      <c r="H19" s="15">
        <v>39</v>
      </c>
      <c r="I19" s="15">
        <v>0</v>
      </c>
      <c r="J19" s="15">
        <v>0</v>
      </c>
      <c r="K19" s="15">
        <v>0</v>
      </c>
      <c r="M19" s="5" t="str">
        <f t="shared" si="0"/>
        <v>…</v>
      </c>
      <c r="N19" t="str">
        <f t="shared" si="1"/>
        <v>…</v>
      </c>
      <c r="O19" t="str">
        <f t="shared" si="2"/>
        <v>…</v>
      </c>
      <c r="P19" t="str">
        <f t="shared" si="3"/>
        <v>…</v>
      </c>
      <c r="Q19" t="str">
        <f t="shared" si="4"/>
        <v>9</v>
      </c>
      <c r="R19" t="str">
        <f t="shared" si="5"/>
        <v>…</v>
      </c>
      <c r="S19" t="str">
        <f t="shared" si="6"/>
        <v>…</v>
      </c>
      <c r="T19" t="str">
        <f t="shared" si="7"/>
        <v>…</v>
      </c>
      <c r="U19" s="5"/>
      <c r="V19" s="23">
        <f t="shared" si="8"/>
        <v>0</v>
      </c>
      <c r="W19">
        <f t="shared" si="9"/>
        <v>0</v>
      </c>
      <c r="X19">
        <f t="shared" si="10"/>
        <v>0</v>
      </c>
      <c r="Y19">
        <f t="shared" si="11"/>
        <v>16</v>
      </c>
      <c r="Z19">
        <f t="shared" si="12"/>
        <v>57</v>
      </c>
      <c r="AA19">
        <f t="shared" si="13"/>
        <v>0</v>
      </c>
      <c r="AB19">
        <f t="shared" si="14"/>
        <v>0</v>
      </c>
      <c r="AC19">
        <f t="shared" si="15"/>
        <v>0</v>
      </c>
      <c r="AD19" s="5"/>
      <c r="AE19" s="27">
        <f t="shared" si="16"/>
        <v>0</v>
      </c>
      <c r="AF19" s="28">
        <f t="shared" si="17"/>
        <v>4096</v>
      </c>
      <c r="AG19" s="28">
        <f t="shared" si="18"/>
        <v>57</v>
      </c>
      <c r="AH19" s="28">
        <f t="shared" si="19"/>
        <v>0</v>
      </c>
      <c r="AI19" s="5"/>
      <c r="AJ1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9" s="6" t="str" cm="1">
        <f t="array" ref="AK1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9" s="6" cm="1">
        <f t="array" ref="AL19">IF(ROW(Table4[[#This Row],[ID]])-1=ROW(Table4[[#Headers],[ID]]),0,SUMPRODUCT(MAX(($B$5:$B18=Table4[[#This Row],[ID]])*ROW($B$5:$B18))))</f>
        <v>17</v>
      </c>
      <c r="AM19" s="11" cm="1">
        <f t="array" aca="1" ref="AM19" ca="1">IF(Table4[[#This Row],[Prior of This Frm]]&lt;&gt;0,Table4[[#This Row],[Time]]-INDIRECT("R"&amp;Table4[[#This Row],[Prior of This Frm]]&amp;"C"&amp;COLUMN(Table4[[#This Row],[Time]]),FALSE),"")</f>
        <v>0.10600000000000165</v>
      </c>
      <c r="AN19" s="8">
        <f>IF(ROW(Table4[[#This Row],[Time]])-1=ROW(Table4[[#Headers],[Time]]),0,IF(A19&lt;A18,AN18+1,AN18))</f>
        <v>0</v>
      </c>
      <c r="AO19" s="29">
        <f>(Table4[[#This Row],[Time]]+(Table4[[#This Row],[Mins]]*60)-$A$5)/60/60/24</f>
        <v>8.5879629629629323E-6</v>
      </c>
      <c r="AP19" s="11">
        <f ca="1">IF(Table4[[#This Row],[Prior of This Frm]]&lt;&gt;0,IF(Table4[[#This Row],[Per Raw]]&lt;0,Table4[[#This Row],[Per Raw]]+60,Table4[[#This Row],[Per Raw]]),"")</f>
        <v>0.10600000000000165</v>
      </c>
      <c r="AQ19" s="20" t="e">
        <f>IF(Table4[[#This Row],[ID]]=401,(HEX2DEC(Table4[[#This Row],[H1]])+256*HEX2DEC(Table4[[#This Row],[H2]]))/1000,NA())</f>
        <v>#N/A</v>
      </c>
      <c r="AR19" s="21" t="e">
        <f>IF(Table4[[#This Row],[ID]]=401,(HEX2DEC(Table4[[#This Row],[H5]])+256*HEX2DEC(Table4[[#This Row],[H6]]))/1000,NA())</f>
        <v>#N/A</v>
      </c>
      <c r="AS19" s="16" t="e">
        <f>IF(Table4[[#This Row],[ID]]=402,HEX2DEC(Table4[[#This Row],[H1]])/100,NA())</f>
        <v>#N/A</v>
      </c>
      <c r="AT19" s="19" t="e">
        <f>IF(Table4[[#This Row],[ID]]=404,((HEX2DEC(F19)+256*HEX2DEC(G19))/10)*(9/5)+32,NA())</f>
        <v>#N/A</v>
      </c>
      <c r="AU19" s="28" t="e">
        <f>IF(Table4[[#This Row],[ID]]=402,(HEX2DEC(Table4[[#This Row],[H7]])*256*256+HEX2DEC(Table4[[#This Row],[H6]])*256+HEX2DEC(Table4[[#This Row],[H5]]))/AU$3,IF(ISNUMBER(AU18),AU18,NA()))</f>
        <v>#N/A</v>
      </c>
      <c r="AV19" s="28" t="e">
        <f>IF(Table4[[#This Row],[ID]]=403,(HEX2DEC(Table4[[#This Row],[H7]])*256*256+HEX2DEC(Table4[[#This Row],[H6]])*256+HEX2DEC(Table4[[#This Row],[H5]]))/AV$3,IF(ISNUMBER(AV18),AV18,NA()))</f>
        <v>#N/A</v>
      </c>
      <c r="AW19" s="30" t="e">
        <f>Table4[[#This Row],[Unk 402-D7,6,5]]/Table4[[#This Row],[Batt V]]</f>
        <v>#N/A</v>
      </c>
      <c r="AX19" s="8" t="str" cm="1">
        <f t="array" aca="1" ref="AX19" ca="1">IF(Table4[[#This Row],[Prior of This Frm]]=0,"First",IF(Table4[[#This Row],[Data as String]]&lt;&gt;INDIRECT("R"&amp;AL19&amp;"C"&amp;COLUMN(Table4[[#This Row],[Data as String]]),FALSE),"Change",""))</f>
        <v/>
      </c>
      <c r="AY19" s="6" t="str" cm="1">
        <f t="array" aca="1" ref="AY19" ca="1">IF(Table4[[#This Row],[Prior of This Frm]]=0,"First",IF(Table4[[#This Row],[Data Masked States only]]&lt;&gt;INDIRECT("R"&amp;AL19&amp;"C"&amp;COLUMN(Table4[[#This Row],[Data Masked States only]]),FALSE),"Change",""))</f>
        <v/>
      </c>
      <c r="AZ19" s="6"/>
    </row>
    <row r="20" spans="1:52" hidden="1" x14ac:dyDescent="0.25">
      <c r="A20">
        <v>52.171999999999997</v>
      </c>
      <c r="B20">
        <v>401</v>
      </c>
      <c r="C20">
        <v>8</v>
      </c>
      <c r="D20" s="14" t="s">
        <v>28</v>
      </c>
      <c r="E20" s="15" t="s">
        <v>23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M20" s="5" t="str">
        <f t="shared" si="0"/>
        <v>…</v>
      </c>
      <c r="N20" t="str">
        <f t="shared" si="1"/>
        <v>…</v>
      </c>
      <c r="O20" t="str">
        <f t="shared" si="2"/>
        <v>…</v>
      </c>
      <c r="P20" t="str">
        <f t="shared" si="3"/>
        <v>…</v>
      </c>
      <c r="Q20" t="str">
        <f t="shared" si="4"/>
        <v>…</v>
      </c>
      <c r="R20" t="str">
        <f t="shared" si="5"/>
        <v>…</v>
      </c>
      <c r="S20" t="str">
        <f t="shared" si="6"/>
        <v>…</v>
      </c>
      <c r="T20" t="str">
        <f t="shared" si="7"/>
        <v>…</v>
      </c>
      <c r="U20" s="5"/>
      <c r="V20" s="23">
        <f t="shared" si="8"/>
        <v>154</v>
      </c>
      <c r="W20">
        <f t="shared" si="9"/>
        <v>210</v>
      </c>
      <c r="X20">
        <f t="shared" si="10"/>
        <v>0</v>
      </c>
      <c r="Y20">
        <f t="shared" si="11"/>
        <v>0</v>
      </c>
      <c r="Z20">
        <f t="shared" si="12"/>
        <v>0</v>
      </c>
      <c r="AA20">
        <f t="shared" si="13"/>
        <v>0</v>
      </c>
      <c r="AB20">
        <f t="shared" si="14"/>
        <v>0</v>
      </c>
      <c r="AC20">
        <f t="shared" si="15"/>
        <v>0</v>
      </c>
      <c r="AD20" s="5"/>
      <c r="AE20" s="27">
        <f t="shared" si="16"/>
        <v>53914</v>
      </c>
      <c r="AF20" s="28">
        <f t="shared" si="17"/>
        <v>0</v>
      </c>
      <c r="AG20" s="28">
        <f t="shared" si="18"/>
        <v>0</v>
      </c>
      <c r="AH20" s="28">
        <f t="shared" si="19"/>
        <v>0</v>
      </c>
      <c r="AI20" s="5"/>
      <c r="AJ2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0" s="6" t="str" cm="1">
        <f t="array" ref="AK2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0" s="6" cm="1">
        <f t="array" ref="AL20">IF(ROW(Table4[[#This Row],[ID]])-1=ROW(Table4[[#Headers],[ID]]),0,SUMPRODUCT(MAX(($B$5:$B19=Table4[[#This Row],[ID]])*ROW($B$5:$B19))))</f>
        <v>18</v>
      </c>
      <c r="AM20" s="11" cm="1">
        <f t="array" aca="1" ref="AM20" ca="1">IF(Table4[[#This Row],[Prior of This Frm]]&lt;&gt;0,Table4[[#This Row],[Time]]-INDIRECT("R"&amp;Table4[[#This Row],[Prior of This Frm]]&amp;"C"&amp;COLUMN(Table4[[#This Row],[Time]]),FALSE),"")</f>
        <v>0.10599999999999454</v>
      </c>
      <c r="AN20" s="8">
        <f>IF(ROW(Table4[[#This Row],[Time]])-1=ROW(Table4[[#Headers],[Time]]),0,IF(A20&lt;A19,AN19+1,AN19))</f>
        <v>0</v>
      </c>
      <c r="AO20" s="29">
        <f>(Table4[[#This Row],[Time]]+(Table4[[#This Row],[Mins]]*60)-$A$5)/60/60/24</f>
        <v>9.2013888888888264E-6</v>
      </c>
      <c r="AP20" s="11">
        <f ca="1">IF(Table4[[#This Row],[Prior of This Frm]]&lt;&gt;0,IF(Table4[[#This Row],[Per Raw]]&lt;0,Table4[[#This Row],[Per Raw]]+60,Table4[[#This Row],[Per Raw]]),"")</f>
        <v>0.10599999999999454</v>
      </c>
      <c r="AQ20" s="20">
        <f>IF(Table4[[#This Row],[ID]]=401,(HEX2DEC(Table4[[#This Row],[H1]])+256*HEX2DEC(Table4[[#This Row],[H2]]))/1000,NA())</f>
        <v>53.914000000000001</v>
      </c>
      <c r="AR20" s="21">
        <f>IF(Table4[[#This Row],[ID]]=401,(HEX2DEC(Table4[[#This Row],[H5]])+256*HEX2DEC(Table4[[#This Row],[H6]]))/1000,NA())</f>
        <v>0</v>
      </c>
      <c r="AS20" s="17" t="e">
        <f>IF(Table4[[#This Row],[ID]]=402,HEX2DEC(Table4[[#This Row],[H1]])/100,NA())</f>
        <v>#N/A</v>
      </c>
      <c r="AT20" s="19" t="e">
        <f>IF(Table4[[#This Row],[ID]]=404,((HEX2DEC(F20)+256*HEX2DEC(G20))/10)*(9/5)+32,NA())</f>
        <v>#N/A</v>
      </c>
      <c r="AU20" s="28" t="e">
        <f>IF(Table4[[#This Row],[ID]]=402,(HEX2DEC(Table4[[#This Row],[H7]])*256*256+HEX2DEC(Table4[[#This Row],[H6]])*256+HEX2DEC(Table4[[#This Row],[H5]]))/AU$3,IF(ISNUMBER(AU19),AU19,NA()))</f>
        <v>#N/A</v>
      </c>
      <c r="AV20" s="28" t="e">
        <f>IF(Table4[[#This Row],[ID]]=403,(HEX2DEC(Table4[[#This Row],[H7]])*256*256+HEX2DEC(Table4[[#This Row],[H6]])*256+HEX2DEC(Table4[[#This Row],[H5]]))/AV$3,IF(ISNUMBER(AV19),AV19,NA()))</f>
        <v>#N/A</v>
      </c>
      <c r="AW20" s="30" t="e">
        <f>Table4[[#This Row],[Unk 402-D7,6,5]]/Table4[[#This Row],[Batt V]]</f>
        <v>#N/A</v>
      </c>
      <c r="AX20" s="8" t="str" cm="1">
        <f t="array" aca="1" ref="AX20" ca="1">IF(Table4[[#This Row],[Prior of This Frm]]=0,"First",IF(Table4[[#This Row],[Data as String]]&lt;&gt;INDIRECT("R"&amp;AL20&amp;"C"&amp;COLUMN(Table4[[#This Row],[Data as String]]),FALSE),"Change",""))</f>
        <v/>
      </c>
      <c r="AY20" s="6" t="str" cm="1">
        <f t="array" aca="1" ref="AY20" ca="1">IF(Table4[[#This Row],[Prior of This Frm]]=0,"First",IF(Table4[[#This Row],[Data Masked States only]]&lt;&gt;INDIRECT("R"&amp;AL20&amp;"C"&amp;COLUMN(Table4[[#This Row],[Data Masked States only]]),FALSE),"Change",""))</f>
        <v/>
      </c>
      <c r="AZ20" s="6"/>
    </row>
    <row r="21" spans="1:52" hidden="1" x14ac:dyDescent="0.25">
      <c r="A21">
        <v>52.225000000000001</v>
      </c>
      <c r="B21">
        <v>400</v>
      </c>
      <c r="C21">
        <v>8</v>
      </c>
      <c r="D21" s="14">
        <v>0</v>
      </c>
      <c r="E21" s="15">
        <v>0</v>
      </c>
      <c r="F21" s="15">
        <v>0</v>
      </c>
      <c r="G21" s="15">
        <v>10</v>
      </c>
      <c r="H21" s="15">
        <v>39</v>
      </c>
      <c r="I21" s="15">
        <v>0</v>
      </c>
      <c r="J21" s="15">
        <v>0</v>
      </c>
      <c r="K21" s="15">
        <v>0</v>
      </c>
      <c r="M21" s="5" t="str">
        <f t="shared" si="0"/>
        <v>…</v>
      </c>
      <c r="N21" t="str">
        <f t="shared" si="1"/>
        <v>…</v>
      </c>
      <c r="O21" t="str">
        <f t="shared" si="2"/>
        <v>…</v>
      </c>
      <c r="P21" t="str">
        <f t="shared" si="3"/>
        <v>…</v>
      </c>
      <c r="Q21" t="str">
        <f t="shared" si="4"/>
        <v>9</v>
      </c>
      <c r="R21" t="str">
        <f t="shared" si="5"/>
        <v>…</v>
      </c>
      <c r="S21" t="str">
        <f t="shared" si="6"/>
        <v>…</v>
      </c>
      <c r="T21" t="str">
        <f t="shared" si="7"/>
        <v>…</v>
      </c>
      <c r="U21" s="5"/>
      <c r="V21" s="23">
        <f t="shared" si="8"/>
        <v>0</v>
      </c>
      <c r="W21">
        <f t="shared" si="9"/>
        <v>0</v>
      </c>
      <c r="X21">
        <f t="shared" si="10"/>
        <v>0</v>
      </c>
      <c r="Y21">
        <f t="shared" si="11"/>
        <v>16</v>
      </c>
      <c r="Z21">
        <f t="shared" si="12"/>
        <v>57</v>
      </c>
      <c r="AA21">
        <f t="shared" si="13"/>
        <v>0</v>
      </c>
      <c r="AB21">
        <f t="shared" si="14"/>
        <v>0</v>
      </c>
      <c r="AC21">
        <f t="shared" si="15"/>
        <v>0</v>
      </c>
      <c r="AD21" s="5"/>
      <c r="AE21" s="27">
        <f t="shared" si="16"/>
        <v>0</v>
      </c>
      <c r="AF21" s="28">
        <f t="shared" si="17"/>
        <v>4096</v>
      </c>
      <c r="AG21" s="28">
        <f t="shared" si="18"/>
        <v>57</v>
      </c>
      <c r="AH21" s="28">
        <f t="shared" si="19"/>
        <v>0</v>
      </c>
      <c r="AI21" s="5"/>
      <c r="AJ2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1" s="6" t="str" cm="1">
        <f t="array" ref="AK2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1" s="6" cm="1">
        <f t="array" ref="AL21">IF(ROW(Table4[[#This Row],[ID]])-1=ROW(Table4[[#Headers],[ID]]),0,SUMPRODUCT(MAX(($B$5:$B20=Table4[[#This Row],[ID]])*ROW($B$5:$B20))))</f>
        <v>19</v>
      </c>
      <c r="AM21" s="11" cm="1">
        <f t="array" aca="1" ref="AM21" ca="1">IF(Table4[[#This Row],[Prior of This Frm]]&lt;&gt;0,Table4[[#This Row],[Time]]-INDIRECT("R"&amp;Table4[[#This Row],[Prior of This Frm]]&amp;"C"&amp;COLUMN(Table4[[#This Row],[Time]]),FALSE),"")</f>
        <v>0.10600000000000165</v>
      </c>
      <c r="AN21" s="8">
        <f>IF(ROW(Table4[[#This Row],[Time]])-1=ROW(Table4[[#Headers],[Time]]),0,IF(A21&lt;A20,AN20+1,AN20))</f>
        <v>0</v>
      </c>
      <c r="AO21" s="29">
        <f>(Table4[[#This Row],[Time]]+(Table4[[#This Row],[Mins]]*60)-$A$5)/60/60/24</f>
        <v>9.8148148148148018E-6</v>
      </c>
      <c r="AP21" s="11">
        <f ca="1">IF(Table4[[#This Row],[Prior of This Frm]]&lt;&gt;0,IF(Table4[[#This Row],[Per Raw]]&lt;0,Table4[[#This Row],[Per Raw]]+60,Table4[[#This Row],[Per Raw]]),"")</f>
        <v>0.10600000000000165</v>
      </c>
      <c r="AQ21" s="20" t="e">
        <f>IF(Table4[[#This Row],[ID]]=401,(HEX2DEC(Table4[[#This Row],[H1]])+256*HEX2DEC(Table4[[#This Row],[H2]]))/1000,NA())</f>
        <v>#N/A</v>
      </c>
      <c r="AR21" s="21" t="e">
        <f>IF(Table4[[#This Row],[ID]]=401,(HEX2DEC(Table4[[#This Row],[H5]])+256*HEX2DEC(Table4[[#This Row],[H6]]))/1000,NA())</f>
        <v>#N/A</v>
      </c>
      <c r="AS21" s="16" t="e">
        <f>IF(Table4[[#This Row],[ID]]=402,HEX2DEC(Table4[[#This Row],[H1]])/100,NA())</f>
        <v>#N/A</v>
      </c>
      <c r="AT21" s="19" t="e">
        <f>IF(Table4[[#This Row],[ID]]=404,((HEX2DEC(F21)+256*HEX2DEC(G21))/10)*(9/5)+32,NA())</f>
        <v>#N/A</v>
      </c>
      <c r="AU21" s="28" t="e">
        <f>IF(Table4[[#This Row],[ID]]=402,(HEX2DEC(Table4[[#This Row],[H7]])*256*256+HEX2DEC(Table4[[#This Row],[H6]])*256+HEX2DEC(Table4[[#This Row],[H5]]))/AU$3,IF(ISNUMBER(AU20),AU20,NA()))</f>
        <v>#N/A</v>
      </c>
      <c r="AV21" s="28" t="e">
        <f>IF(Table4[[#This Row],[ID]]=403,(HEX2DEC(Table4[[#This Row],[H7]])*256*256+HEX2DEC(Table4[[#This Row],[H6]])*256+HEX2DEC(Table4[[#This Row],[H5]]))/AV$3,IF(ISNUMBER(AV20),AV20,NA()))</f>
        <v>#N/A</v>
      </c>
      <c r="AW21" s="30" t="e">
        <f>Table4[[#This Row],[Unk 402-D7,6,5]]/Table4[[#This Row],[Batt V]]</f>
        <v>#N/A</v>
      </c>
      <c r="AX21" s="8" t="str" cm="1">
        <f t="array" aca="1" ref="AX21" ca="1">IF(Table4[[#This Row],[Prior of This Frm]]=0,"First",IF(Table4[[#This Row],[Data as String]]&lt;&gt;INDIRECT("R"&amp;AL21&amp;"C"&amp;COLUMN(Table4[[#This Row],[Data as String]]),FALSE),"Change",""))</f>
        <v/>
      </c>
      <c r="AY21" s="6" t="str" cm="1">
        <f t="array" aca="1" ref="AY21" ca="1">IF(Table4[[#This Row],[Prior of This Frm]]=0,"First",IF(Table4[[#This Row],[Data Masked States only]]&lt;&gt;INDIRECT("R"&amp;AL21&amp;"C"&amp;COLUMN(Table4[[#This Row],[Data Masked States only]]),FALSE),"Change",""))</f>
        <v/>
      </c>
      <c r="AZ21" s="6"/>
    </row>
    <row r="22" spans="1:52" hidden="1" x14ac:dyDescent="0.25">
      <c r="A22">
        <v>52.277999999999999</v>
      </c>
      <c r="B22">
        <v>401</v>
      </c>
      <c r="C22">
        <v>8</v>
      </c>
      <c r="D22" s="14" t="s">
        <v>28</v>
      </c>
      <c r="E22" s="15" t="s">
        <v>23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M22" s="5" t="str">
        <f t="shared" si="0"/>
        <v>…</v>
      </c>
      <c r="N22" t="str">
        <f t="shared" si="1"/>
        <v>…</v>
      </c>
      <c r="O22" t="str">
        <f t="shared" si="2"/>
        <v>…</v>
      </c>
      <c r="P22" t="str">
        <f t="shared" si="3"/>
        <v>…</v>
      </c>
      <c r="Q22" t="str">
        <f t="shared" si="4"/>
        <v>…</v>
      </c>
      <c r="R22" t="str">
        <f t="shared" si="5"/>
        <v>…</v>
      </c>
      <c r="S22" t="str">
        <f t="shared" si="6"/>
        <v>…</v>
      </c>
      <c r="T22" t="str">
        <f t="shared" si="7"/>
        <v>…</v>
      </c>
      <c r="U22" s="5"/>
      <c r="V22" s="23">
        <f t="shared" si="8"/>
        <v>154</v>
      </c>
      <c r="W22">
        <f t="shared" si="9"/>
        <v>210</v>
      </c>
      <c r="X22">
        <f t="shared" si="10"/>
        <v>0</v>
      </c>
      <c r="Y22">
        <f t="shared" si="11"/>
        <v>0</v>
      </c>
      <c r="Z22">
        <f t="shared" si="12"/>
        <v>0</v>
      </c>
      <c r="AA22">
        <f t="shared" si="13"/>
        <v>0</v>
      </c>
      <c r="AB22">
        <f t="shared" si="14"/>
        <v>0</v>
      </c>
      <c r="AC22">
        <f t="shared" si="15"/>
        <v>0</v>
      </c>
      <c r="AD22" s="5"/>
      <c r="AE22" s="27">
        <f t="shared" si="16"/>
        <v>53914</v>
      </c>
      <c r="AF22" s="28">
        <f t="shared" si="17"/>
        <v>0</v>
      </c>
      <c r="AG22" s="28">
        <f t="shared" si="18"/>
        <v>0</v>
      </c>
      <c r="AH22" s="28">
        <f t="shared" si="19"/>
        <v>0</v>
      </c>
      <c r="AI22" s="5"/>
      <c r="AJ2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2" s="6" t="str" cm="1">
        <f t="array" ref="AK2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2" s="6" cm="1">
        <f t="array" ref="AL22">IF(ROW(Table4[[#This Row],[ID]])-1=ROW(Table4[[#Headers],[ID]]),0,SUMPRODUCT(MAX(($B$5:$B21=Table4[[#This Row],[ID]])*ROW($B$5:$B21))))</f>
        <v>20</v>
      </c>
      <c r="AM22" s="11" cm="1">
        <f t="array" aca="1" ref="AM22" ca="1">IF(Table4[[#This Row],[Prior of This Frm]]&lt;&gt;0,Table4[[#This Row],[Time]]-INDIRECT("R"&amp;Table4[[#This Row],[Prior of This Frm]]&amp;"C"&amp;COLUMN(Table4[[#This Row],[Time]]),FALSE),"")</f>
        <v>0.10600000000000165</v>
      </c>
      <c r="AN22" s="8">
        <f>IF(ROW(Table4[[#This Row],[Time]])-1=ROW(Table4[[#Headers],[Time]]),0,IF(A22&lt;A21,AN21+1,AN21))</f>
        <v>0</v>
      </c>
      <c r="AO22" s="29">
        <f>(Table4[[#This Row],[Time]]+(Table4[[#This Row],[Mins]]*60)-$A$5)/60/60/24</f>
        <v>1.0428240740740698E-5</v>
      </c>
      <c r="AP22" s="11">
        <f ca="1">IF(Table4[[#This Row],[Prior of This Frm]]&lt;&gt;0,IF(Table4[[#This Row],[Per Raw]]&lt;0,Table4[[#This Row],[Per Raw]]+60,Table4[[#This Row],[Per Raw]]),"")</f>
        <v>0.10600000000000165</v>
      </c>
      <c r="AQ22" s="20">
        <f>IF(Table4[[#This Row],[ID]]=401,(HEX2DEC(Table4[[#This Row],[H1]])+256*HEX2DEC(Table4[[#This Row],[H2]]))/1000,NA())</f>
        <v>53.914000000000001</v>
      </c>
      <c r="AR22" s="21">
        <f>IF(Table4[[#This Row],[ID]]=401,(HEX2DEC(Table4[[#This Row],[H5]])+256*HEX2DEC(Table4[[#This Row],[H6]]))/1000,NA())</f>
        <v>0</v>
      </c>
      <c r="AS22" s="17" t="e">
        <f>IF(Table4[[#This Row],[ID]]=402,HEX2DEC(Table4[[#This Row],[H1]])/100,NA())</f>
        <v>#N/A</v>
      </c>
      <c r="AT22" s="19" t="e">
        <f>IF(Table4[[#This Row],[ID]]=404,((HEX2DEC(F22)+256*HEX2DEC(G22))/10)*(9/5)+32,NA())</f>
        <v>#N/A</v>
      </c>
      <c r="AU22" s="28" t="e">
        <f>IF(Table4[[#This Row],[ID]]=402,(HEX2DEC(Table4[[#This Row],[H7]])*256*256+HEX2DEC(Table4[[#This Row],[H6]])*256+HEX2DEC(Table4[[#This Row],[H5]]))/AU$3,IF(ISNUMBER(AU21),AU21,NA()))</f>
        <v>#N/A</v>
      </c>
      <c r="AV22" s="28" t="e">
        <f>IF(Table4[[#This Row],[ID]]=403,(HEX2DEC(Table4[[#This Row],[H7]])*256*256+HEX2DEC(Table4[[#This Row],[H6]])*256+HEX2DEC(Table4[[#This Row],[H5]]))/AV$3,IF(ISNUMBER(AV21),AV21,NA()))</f>
        <v>#N/A</v>
      </c>
      <c r="AW22" s="30" t="e">
        <f>Table4[[#This Row],[Unk 402-D7,6,5]]/Table4[[#This Row],[Batt V]]</f>
        <v>#N/A</v>
      </c>
      <c r="AX22" s="8" t="str" cm="1">
        <f t="array" aca="1" ref="AX22" ca="1">IF(Table4[[#This Row],[Prior of This Frm]]=0,"First",IF(Table4[[#This Row],[Data as String]]&lt;&gt;INDIRECT("R"&amp;AL22&amp;"C"&amp;COLUMN(Table4[[#This Row],[Data as String]]),FALSE),"Change",""))</f>
        <v/>
      </c>
      <c r="AY22" s="6" t="str" cm="1">
        <f t="array" aca="1" ref="AY22" ca="1">IF(Table4[[#This Row],[Prior of This Frm]]=0,"First",IF(Table4[[#This Row],[Data Masked States only]]&lt;&gt;INDIRECT("R"&amp;AL22&amp;"C"&amp;COLUMN(Table4[[#This Row],[Data Masked States only]]),FALSE),"Change",""))</f>
        <v/>
      </c>
      <c r="AZ22" s="6"/>
    </row>
    <row r="23" spans="1:52" hidden="1" x14ac:dyDescent="0.25">
      <c r="A23">
        <v>52.331000000000003</v>
      </c>
      <c r="B23">
        <v>400</v>
      </c>
      <c r="C23">
        <v>8</v>
      </c>
      <c r="D23" s="14">
        <v>0</v>
      </c>
      <c r="E23" s="15">
        <v>0</v>
      </c>
      <c r="F23" s="15">
        <v>0</v>
      </c>
      <c r="G23" s="15">
        <v>10</v>
      </c>
      <c r="H23" s="15">
        <v>39</v>
      </c>
      <c r="I23" s="15">
        <v>0</v>
      </c>
      <c r="J23" s="15">
        <v>0</v>
      </c>
      <c r="K23" s="15">
        <v>0</v>
      </c>
      <c r="M23" s="5" t="str">
        <f t="shared" si="0"/>
        <v>…</v>
      </c>
      <c r="N23" t="str">
        <f t="shared" si="1"/>
        <v>…</v>
      </c>
      <c r="O23" t="str">
        <f t="shared" si="2"/>
        <v>…</v>
      </c>
      <c r="P23" t="str">
        <f t="shared" si="3"/>
        <v>…</v>
      </c>
      <c r="Q23" t="str">
        <f t="shared" si="4"/>
        <v>9</v>
      </c>
      <c r="R23" t="str">
        <f t="shared" si="5"/>
        <v>…</v>
      </c>
      <c r="S23" t="str">
        <f t="shared" si="6"/>
        <v>…</v>
      </c>
      <c r="T23" t="str">
        <f t="shared" si="7"/>
        <v>…</v>
      </c>
      <c r="U23" s="5"/>
      <c r="V23" s="23">
        <f t="shared" si="8"/>
        <v>0</v>
      </c>
      <c r="W23">
        <f t="shared" si="9"/>
        <v>0</v>
      </c>
      <c r="X23">
        <f t="shared" si="10"/>
        <v>0</v>
      </c>
      <c r="Y23">
        <f t="shared" si="11"/>
        <v>16</v>
      </c>
      <c r="Z23">
        <f t="shared" si="12"/>
        <v>57</v>
      </c>
      <c r="AA23">
        <f t="shared" si="13"/>
        <v>0</v>
      </c>
      <c r="AB23">
        <f t="shared" si="14"/>
        <v>0</v>
      </c>
      <c r="AC23">
        <f t="shared" si="15"/>
        <v>0</v>
      </c>
      <c r="AD23" s="5"/>
      <c r="AE23" s="27">
        <f t="shared" si="16"/>
        <v>0</v>
      </c>
      <c r="AF23" s="28">
        <f t="shared" si="17"/>
        <v>4096</v>
      </c>
      <c r="AG23" s="28">
        <f t="shared" si="18"/>
        <v>57</v>
      </c>
      <c r="AH23" s="28">
        <f t="shared" si="19"/>
        <v>0</v>
      </c>
      <c r="AI23" s="5"/>
      <c r="AJ2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3" s="6" t="str" cm="1">
        <f t="array" ref="AK2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3" s="6" cm="1">
        <f t="array" ref="AL23">IF(ROW(Table4[[#This Row],[ID]])-1=ROW(Table4[[#Headers],[ID]]),0,SUMPRODUCT(MAX(($B$5:$B22=Table4[[#This Row],[ID]])*ROW($B$5:$B22))))</f>
        <v>21</v>
      </c>
      <c r="AM23" s="11" cm="1">
        <f t="array" aca="1" ref="AM23" ca="1">IF(Table4[[#This Row],[Prior of This Frm]]&lt;&gt;0,Table4[[#This Row],[Time]]-INDIRECT("R"&amp;Table4[[#This Row],[Prior of This Frm]]&amp;"C"&amp;COLUMN(Table4[[#This Row],[Time]]),FALSE),"")</f>
        <v>0.10600000000000165</v>
      </c>
      <c r="AN23" s="8">
        <f>IF(ROW(Table4[[#This Row],[Time]])-1=ROW(Table4[[#Headers],[Time]]),0,IF(A23&lt;A22,AN22+1,AN22))</f>
        <v>0</v>
      </c>
      <c r="AO23" s="29">
        <f>(Table4[[#This Row],[Time]]+(Table4[[#This Row],[Mins]]*60)-$A$5)/60/60/24</f>
        <v>1.1041666666666675E-5</v>
      </c>
      <c r="AP23" s="11">
        <f ca="1">IF(Table4[[#This Row],[Prior of This Frm]]&lt;&gt;0,IF(Table4[[#This Row],[Per Raw]]&lt;0,Table4[[#This Row],[Per Raw]]+60,Table4[[#This Row],[Per Raw]]),"")</f>
        <v>0.10600000000000165</v>
      </c>
      <c r="AQ23" s="20" t="e">
        <f>IF(Table4[[#This Row],[ID]]=401,(HEX2DEC(Table4[[#This Row],[H1]])+256*HEX2DEC(Table4[[#This Row],[H2]]))/1000,NA())</f>
        <v>#N/A</v>
      </c>
      <c r="AR23" s="21" t="e">
        <f>IF(Table4[[#This Row],[ID]]=401,(HEX2DEC(Table4[[#This Row],[H5]])+256*HEX2DEC(Table4[[#This Row],[H6]]))/1000,NA())</f>
        <v>#N/A</v>
      </c>
      <c r="AS23" s="16" t="e">
        <f>IF(Table4[[#This Row],[ID]]=402,HEX2DEC(Table4[[#This Row],[H1]])/100,NA())</f>
        <v>#N/A</v>
      </c>
      <c r="AT23" s="19" t="e">
        <f>IF(Table4[[#This Row],[ID]]=404,((HEX2DEC(F23)+256*HEX2DEC(G23))/10)*(9/5)+32,NA())</f>
        <v>#N/A</v>
      </c>
      <c r="AU23" s="28" t="e">
        <f>IF(Table4[[#This Row],[ID]]=402,(HEX2DEC(Table4[[#This Row],[H7]])*256*256+HEX2DEC(Table4[[#This Row],[H6]])*256+HEX2DEC(Table4[[#This Row],[H5]]))/AU$3,IF(ISNUMBER(AU22),AU22,NA()))</f>
        <v>#N/A</v>
      </c>
      <c r="AV23" s="28" t="e">
        <f>IF(Table4[[#This Row],[ID]]=403,(HEX2DEC(Table4[[#This Row],[H7]])*256*256+HEX2DEC(Table4[[#This Row],[H6]])*256+HEX2DEC(Table4[[#This Row],[H5]]))/AV$3,IF(ISNUMBER(AV22),AV22,NA()))</f>
        <v>#N/A</v>
      </c>
      <c r="AW23" s="30" t="e">
        <f>Table4[[#This Row],[Unk 402-D7,6,5]]/Table4[[#This Row],[Batt V]]</f>
        <v>#N/A</v>
      </c>
      <c r="AX23" s="8" t="str" cm="1">
        <f t="array" aca="1" ref="AX23" ca="1">IF(Table4[[#This Row],[Prior of This Frm]]=0,"First",IF(Table4[[#This Row],[Data as String]]&lt;&gt;INDIRECT("R"&amp;AL23&amp;"C"&amp;COLUMN(Table4[[#This Row],[Data as String]]),FALSE),"Change",""))</f>
        <v/>
      </c>
      <c r="AY23" s="6" t="str" cm="1">
        <f t="array" aca="1" ref="AY23" ca="1">IF(Table4[[#This Row],[Prior of This Frm]]=0,"First",IF(Table4[[#This Row],[Data Masked States only]]&lt;&gt;INDIRECT("R"&amp;AL23&amp;"C"&amp;COLUMN(Table4[[#This Row],[Data Masked States only]]),FALSE),"Change",""))</f>
        <v/>
      </c>
      <c r="AZ23" s="6"/>
    </row>
    <row r="24" spans="1:52" hidden="1" x14ac:dyDescent="0.25">
      <c r="A24">
        <v>52.384999999999998</v>
      </c>
      <c r="B24">
        <v>401</v>
      </c>
      <c r="C24">
        <v>8</v>
      </c>
      <c r="D24" s="14" t="s">
        <v>28</v>
      </c>
      <c r="E24" s="15" t="s">
        <v>23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M24" s="5" t="str">
        <f t="shared" si="0"/>
        <v>…</v>
      </c>
      <c r="N24" t="str">
        <f t="shared" si="1"/>
        <v>…</v>
      </c>
      <c r="O24" t="str">
        <f t="shared" si="2"/>
        <v>…</v>
      </c>
      <c r="P24" t="str">
        <f t="shared" si="3"/>
        <v>…</v>
      </c>
      <c r="Q24" t="str">
        <f t="shared" si="4"/>
        <v>…</v>
      </c>
      <c r="R24" t="str">
        <f t="shared" si="5"/>
        <v>…</v>
      </c>
      <c r="S24" t="str">
        <f t="shared" si="6"/>
        <v>…</v>
      </c>
      <c r="T24" t="str">
        <f t="shared" si="7"/>
        <v>…</v>
      </c>
      <c r="U24" s="5"/>
      <c r="V24" s="23">
        <f t="shared" si="8"/>
        <v>154</v>
      </c>
      <c r="W24">
        <f t="shared" si="9"/>
        <v>210</v>
      </c>
      <c r="X24">
        <f t="shared" si="10"/>
        <v>0</v>
      </c>
      <c r="Y24">
        <f t="shared" si="11"/>
        <v>0</v>
      </c>
      <c r="Z24">
        <f t="shared" si="12"/>
        <v>0</v>
      </c>
      <c r="AA24">
        <f t="shared" si="13"/>
        <v>0</v>
      </c>
      <c r="AB24">
        <f t="shared" si="14"/>
        <v>0</v>
      </c>
      <c r="AC24">
        <f t="shared" si="15"/>
        <v>0</v>
      </c>
      <c r="AD24" s="5"/>
      <c r="AE24" s="27">
        <f t="shared" si="16"/>
        <v>53914</v>
      </c>
      <c r="AF24" s="28">
        <f t="shared" si="17"/>
        <v>0</v>
      </c>
      <c r="AG24" s="28">
        <f t="shared" si="18"/>
        <v>0</v>
      </c>
      <c r="AH24" s="28">
        <f t="shared" si="19"/>
        <v>0</v>
      </c>
      <c r="AI24" s="5"/>
      <c r="AJ2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4" s="6" t="str" cm="1">
        <f t="array" ref="AK2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4" s="6" cm="1">
        <f t="array" ref="AL24">IF(ROW(Table4[[#This Row],[ID]])-1=ROW(Table4[[#Headers],[ID]]),0,SUMPRODUCT(MAX(($B$5:$B23=Table4[[#This Row],[ID]])*ROW($B$5:$B23))))</f>
        <v>22</v>
      </c>
      <c r="AM24" s="11" cm="1">
        <f t="array" aca="1" ref="AM24" ca="1">IF(Table4[[#This Row],[Prior of This Frm]]&lt;&gt;0,Table4[[#This Row],[Time]]-INDIRECT("R"&amp;Table4[[#This Row],[Prior of This Frm]]&amp;"C"&amp;COLUMN(Table4[[#This Row],[Time]]),FALSE),"")</f>
        <v>0.10699999999999932</v>
      </c>
      <c r="AN24" s="8">
        <f>IF(ROW(Table4[[#This Row],[Time]])-1=ROW(Table4[[#Headers],[Time]]),0,IF(A24&lt;A23,AN23+1,AN23))</f>
        <v>0</v>
      </c>
      <c r="AO24" s="29">
        <f>(Table4[[#This Row],[Time]]+(Table4[[#This Row],[Mins]]*60)-$A$5)/60/60/24</f>
        <v>1.1666666666666615E-5</v>
      </c>
      <c r="AP24" s="11">
        <f ca="1">IF(Table4[[#This Row],[Prior of This Frm]]&lt;&gt;0,IF(Table4[[#This Row],[Per Raw]]&lt;0,Table4[[#This Row],[Per Raw]]+60,Table4[[#This Row],[Per Raw]]),"")</f>
        <v>0.10699999999999932</v>
      </c>
      <c r="AQ24" s="20">
        <f>IF(Table4[[#This Row],[ID]]=401,(HEX2DEC(Table4[[#This Row],[H1]])+256*HEX2DEC(Table4[[#This Row],[H2]]))/1000,NA())</f>
        <v>53.914000000000001</v>
      </c>
      <c r="AR24" s="21">
        <f>IF(Table4[[#This Row],[ID]]=401,(HEX2DEC(Table4[[#This Row],[H5]])+256*HEX2DEC(Table4[[#This Row],[H6]]))/1000,NA())</f>
        <v>0</v>
      </c>
      <c r="AS24" s="17" t="e">
        <f>IF(Table4[[#This Row],[ID]]=402,HEX2DEC(Table4[[#This Row],[H1]])/100,NA())</f>
        <v>#N/A</v>
      </c>
      <c r="AT24" s="19" t="e">
        <f>IF(Table4[[#This Row],[ID]]=404,((HEX2DEC(F24)+256*HEX2DEC(G24))/10)*(9/5)+32,NA())</f>
        <v>#N/A</v>
      </c>
      <c r="AU24" s="28" t="e">
        <f>IF(Table4[[#This Row],[ID]]=402,(HEX2DEC(Table4[[#This Row],[H7]])*256*256+HEX2DEC(Table4[[#This Row],[H6]])*256+HEX2DEC(Table4[[#This Row],[H5]]))/AU$3,IF(ISNUMBER(AU23),AU23,NA()))</f>
        <v>#N/A</v>
      </c>
      <c r="AV24" s="28" t="e">
        <f>IF(Table4[[#This Row],[ID]]=403,(HEX2DEC(Table4[[#This Row],[H7]])*256*256+HEX2DEC(Table4[[#This Row],[H6]])*256+HEX2DEC(Table4[[#This Row],[H5]]))/AV$3,IF(ISNUMBER(AV23),AV23,NA()))</f>
        <v>#N/A</v>
      </c>
      <c r="AW24" s="30" t="e">
        <f>Table4[[#This Row],[Unk 402-D7,6,5]]/Table4[[#This Row],[Batt V]]</f>
        <v>#N/A</v>
      </c>
      <c r="AX24" s="8" t="str" cm="1">
        <f t="array" aca="1" ref="AX24" ca="1">IF(Table4[[#This Row],[Prior of This Frm]]=0,"First",IF(Table4[[#This Row],[Data as String]]&lt;&gt;INDIRECT("R"&amp;AL24&amp;"C"&amp;COLUMN(Table4[[#This Row],[Data as String]]),FALSE),"Change",""))</f>
        <v/>
      </c>
      <c r="AY24" s="6" t="str" cm="1">
        <f t="array" aca="1" ref="AY24" ca="1">IF(Table4[[#This Row],[Prior of This Frm]]=0,"First",IF(Table4[[#This Row],[Data Masked States only]]&lt;&gt;INDIRECT("R"&amp;AL24&amp;"C"&amp;COLUMN(Table4[[#This Row],[Data Masked States only]]),FALSE),"Change",""))</f>
        <v/>
      </c>
      <c r="AZ24" s="6"/>
    </row>
    <row r="25" spans="1:52" hidden="1" x14ac:dyDescent="0.25">
      <c r="A25">
        <v>52.438000000000002</v>
      </c>
      <c r="B25">
        <v>400</v>
      </c>
      <c r="C25">
        <v>8</v>
      </c>
      <c r="D25" s="14">
        <v>0</v>
      </c>
      <c r="E25" s="15">
        <v>0</v>
      </c>
      <c r="F25" s="15">
        <v>0</v>
      </c>
      <c r="G25" s="15">
        <v>10</v>
      </c>
      <c r="H25" s="15">
        <v>39</v>
      </c>
      <c r="I25" s="15">
        <v>0</v>
      </c>
      <c r="J25" s="15">
        <v>0</v>
      </c>
      <c r="K25" s="15">
        <v>0</v>
      </c>
      <c r="M25" s="5" t="str">
        <f t="shared" si="0"/>
        <v>…</v>
      </c>
      <c r="N25" t="str">
        <f t="shared" si="1"/>
        <v>…</v>
      </c>
      <c r="O25" t="str">
        <f t="shared" si="2"/>
        <v>…</v>
      </c>
      <c r="P25" t="str">
        <f t="shared" si="3"/>
        <v>…</v>
      </c>
      <c r="Q25" t="str">
        <f t="shared" si="4"/>
        <v>9</v>
      </c>
      <c r="R25" t="str">
        <f t="shared" si="5"/>
        <v>…</v>
      </c>
      <c r="S25" t="str">
        <f t="shared" si="6"/>
        <v>…</v>
      </c>
      <c r="T25" t="str">
        <f t="shared" si="7"/>
        <v>…</v>
      </c>
      <c r="U25" s="5"/>
      <c r="V25" s="23">
        <f t="shared" si="8"/>
        <v>0</v>
      </c>
      <c r="W25">
        <f t="shared" si="9"/>
        <v>0</v>
      </c>
      <c r="X25">
        <f t="shared" si="10"/>
        <v>0</v>
      </c>
      <c r="Y25">
        <f t="shared" si="11"/>
        <v>16</v>
      </c>
      <c r="Z25">
        <f t="shared" si="12"/>
        <v>57</v>
      </c>
      <c r="AA25">
        <f t="shared" si="13"/>
        <v>0</v>
      </c>
      <c r="AB25">
        <f t="shared" si="14"/>
        <v>0</v>
      </c>
      <c r="AC25">
        <f t="shared" si="15"/>
        <v>0</v>
      </c>
      <c r="AD25" s="5"/>
      <c r="AE25" s="27">
        <f t="shared" si="16"/>
        <v>0</v>
      </c>
      <c r="AF25" s="28">
        <f t="shared" si="17"/>
        <v>4096</v>
      </c>
      <c r="AG25" s="28">
        <f t="shared" si="18"/>
        <v>57</v>
      </c>
      <c r="AH25" s="28">
        <f t="shared" si="19"/>
        <v>0</v>
      </c>
      <c r="AI25" s="5"/>
      <c r="AJ2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5" s="6" t="str" cm="1">
        <f t="array" ref="AK2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5" s="6" cm="1">
        <f t="array" ref="AL25">IF(ROW(Table4[[#This Row],[ID]])-1=ROW(Table4[[#Headers],[ID]]),0,SUMPRODUCT(MAX(($B$5:$B24=Table4[[#This Row],[ID]])*ROW($B$5:$B24))))</f>
        <v>23</v>
      </c>
      <c r="AM25" s="11" cm="1">
        <f t="array" aca="1" ref="AM25" ca="1">IF(Table4[[#This Row],[Prior of This Frm]]&lt;&gt;0,Table4[[#This Row],[Time]]-INDIRECT("R"&amp;Table4[[#This Row],[Prior of This Frm]]&amp;"C"&amp;COLUMN(Table4[[#This Row],[Time]]),FALSE),"")</f>
        <v>0.10699999999999932</v>
      </c>
      <c r="AN25" s="8">
        <f>IF(ROW(Table4[[#This Row],[Time]])-1=ROW(Table4[[#Headers],[Time]]),0,IF(A25&lt;A24,AN24+1,AN24))</f>
        <v>0</v>
      </c>
      <c r="AO25" s="29">
        <f>(Table4[[#This Row],[Time]]+(Table4[[#This Row],[Mins]]*60)-$A$5)/60/60/24</f>
        <v>1.2280092592592592E-5</v>
      </c>
      <c r="AP25" s="11">
        <f ca="1">IF(Table4[[#This Row],[Prior of This Frm]]&lt;&gt;0,IF(Table4[[#This Row],[Per Raw]]&lt;0,Table4[[#This Row],[Per Raw]]+60,Table4[[#This Row],[Per Raw]]),"")</f>
        <v>0.10699999999999932</v>
      </c>
      <c r="AQ25" s="20" t="e">
        <f>IF(Table4[[#This Row],[ID]]=401,(HEX2DEC(Table4[[#This Row],[H1]])+256*HEX2DEC(Table4[[#This Row],[H2]]))/1000,NA())</f>
        <v>#N/A</v>
      </c>
      <c r="AR25" s="21" t="e">
        <f>IF(Table4[[#This Row],[ID]]=401,(HEX2DEC(Table4[[#This Row],[H5]])+256*HEX2DEC(Table4[[#This Row],[H6]]))/1000,NA())</f>
        <v>#N/A</v>
      </c>
      <c r="AS25" s="17" t="e">
        <f>IF(Table4[[#This Row],[ID]]=402,HEX2DEC(Table4[[#This Row],[H1]])/100,NA())</f>
        <v>#N/A</v>
      </c>
      <c r="AT25" s="19" t="e">
        <f>IF(Table4[[#This Row],[ID]]=404,((HEX2DEC(F25)+256*HEX2DEC(G25))/10)*(9/5)+32,NA())</f>
        <v>#N/A</v>
      </c>
      <c r="AU25" s="28" t="e">
        <f>IF(Table4[[#This Row],[ID]]=402,(HEX2DEC(Table4[[#This Row],[H7]])*256*256+HEX2DEC(Table4[[#This Row],[H6]])*256+HEX2DEC(Table4[[#This Row],[H5]]))/AU$3,IF(ISNUMBER(AU24),AU24,NA()))</f>
        <v>#N/A</v>
      </c>
      <c r="AV25" s="28" t="e">
        <f>IF(Table4[[#This Row],[ID]]=403,(HEX2DEC(Table4[[#This Row],[H7]])*256*256+HEX2DEC(Table4[[#This Row],[H6]])*256+HEX2DEC(Table4[[#This Row],[H5]]))/AV$3,IF(ISNUMBER(AV24),AV24,NA()))</f>
        <v>#N/A</v>
      </c>
      <c r="AW25" s="30" t="e">
        <f>Table4[[#This Row],[Unk 402-D7,6,5]]/Table4[[#This Row],[Batt V]]</f>
        <v>#N/A</v>
      </c>
      <c r="AX25" s="8" t="str" cm="1">
        <f t="array" aca="1" ref="AX25" ca="1">IF(Table4[[#This Row],[Prior of This Frm]]=0,"First",IF(Table4[[#This Row],[Data as String]]&lt;&gt;INDIRECT("R"&amp;AL25&amp;"C"&amp;COLUMN(Table4[[#This Row],[Data as String]]),FALSE),"Change",""))</f>
        <v/>
      </c>
      <c r="AY25" s="6" t="str" cm="1">
        <f t="array" aca="1" ref="AY25" ca="1">IF(Table4[[#This Row],[Prior of This Frm]]=0,"First",IF(Table4[[#This Row],[Data Masked States only]]&lt;&gt;INDIRECT("R"&amp;AL25&amp;"C"&amp;COLUMN(Table4[[#This Row],[Data Masked States only]]),FALSE),"Change",""))</f>
        <v/>
      </c>
      <c r="AZ25" s="6"/>
    </row>
    <row r="26" spans="1:52" hidden="1" x14ac:dyDescent="0.25">
      <c r="A26">
        <v>52.491</v>
      </c>
      <c r="B26">
        <v>401</v>
      </c>
      <c r="C26">
        <v>8</v>
      </c>
      <c r="D26" s="14" t="s">
        <v>28</v>
      </c>
      <c r="E26" s="15" t="s">
        <v>23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M26" s="5" t="str">
        <f t="shared" si="0"/>
        <v>…</v>
      </c>
      <c r="N26" t="str">
        <f t="shared" si="1"/>
        <v>…</v>
      </c>
      <c r="O26" t="str">
        <f t="shared" si="2"/>
        <v>…</v>
      </c>
      <c r="P26" t="str">
        <f t="shared" si="3"/>
        <v>…</v>
      </c>
      <c r="Q26" t="str">
        <f t="shared" si="4"/>
        <v>…</v>
      </c>
      <c r="R26" t="str">
        <f t="shared" si="5"/>
        <v>…</v>
      </c>
      <c r="S26" t="str">
        <f t="shared" si="6"/>
        <v>…</v>
      </c>
      <c r="T26" t="str">
        <f t="shared" si="7"/>
        <v>…</v>
      </c>
      <c r="U26" s="5"/>
      <c r="V26" s="23">
        <f t="shared" si="8"/>
        <v>154</v>
      </c>
      <c r="W26">
        <f t="shared" si="9"/>
        <v>210</v>
      </c>
      <c r="X26">
        <f t="shared" si="10"/>
        <v>0</v>
      </c>
      <c r="Y26">
        <f t="shared" si="11"/>
        <v>0</v>
      </c>
      <c r="Z26">
        <f t="shared" si="12"/>
        <v>0</v>
      </c>
      <c r="AA26">
        <f t="shared" si="13"/>
        <v>0</v>
      </c>
      <c r="AB26">
        <f t="shared" si="14"/>
        <v>0</v>
      </c>
      <c r="AC26">
        <f t="shared" si="15"/>
        <v>0</v>
      </c>
      <c r="AD26" s="5"/>
      <c r="AE26" s="27">
        <f t="shared" si="16"/>
        <v>53914</v>
      </c>
      <c r="AF26" s="28">
        <f t="shared" si="17"/>
        <v>0</v>
      </c>
      <c r="AG26" s="28">
        <f t="shared" si="18"/>
        <v>0</v>
      </c>
      <c r="AH26" s="28">
        <f t="shared" si="19"/>
        <v>0</v>
      </c>
      <c r="AI26" s="5"/>
      <c r="AJ2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6" s="6" t="str" cm="1">
        <f t="array" ref="AK2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6" s="6" cm="1">
        <f t="array" ref="AL26">IF(ROW(Table4[[#This Row],[ID]])-1=ROW(Table4[[#Headers],[ID]]),0,SUMPRODUCT(MAX(($B$5:$B25=Table4[[#This Row],[ID]])*ROW($B$5:$B25))))</f>
        <v>24</v>
      </c>
      <c r="AM26" s="11" cm="1">
        <f t="array" aca="1" ref="AM26" ca="1">IF(Table4[[#This Row],[Prior of This Frm]]&lt;&gt;0,Table4[[#This Row],[Time]]-INDIRECT("R"&amp;Table4[[#This Row],[Prior of This Frm]]&amp;"C"&amp;COLUMN(Table4[[#This Row],[Time]]),FALSE),"")</f>
        <v>0.10600000000000165</v>
      </c>
      <c r="AN26" s="8">
        <f>IF(ROW(Table4[[#This Row],[Time]])-1=ROW(Table4[[#Headers],[Time]]),0,IF(A26&lt;A25,AN25+1,AN25))</f>
        <v>0</v>
      </c>
      <c r="AO26" s="29">
        <f>(Table4[[#This Row],[Time]]+(Table4[[#This Row],[Mins]]*60)-$A$5)/60/60/24</f>
        <v>1.2893518518518487E-5</v>
      </c>
      <c r="AP26" s="11">
        <f ca="1">IF(Table4[[#This Row],[Prior of This Frm]]&lt;&gt;0,IF(Table4[[#This Row],[Per Raw]]&lt;0,Table4[[#This Row],[Per Raw]]+60,Table4[[#This Row],[Per Raw]]),"")</f>
        <v>0.10600000000000165</v>
      </c>
      <c r="AQ26" s="20">
        <f>IF(Table4[[#This Row],[ID]]=401,(HEX2DEC(Table4[[#This Row],[H1]])+256*HEX2DEC(Table4[[#This Row],[H2]]))/1000,NA())</f>
        <v>53.914000000000001</v>
      </c>
      <c r="AR26" s="21">
        <f>IF(Table4[[#This Row],[ID]]=401,(HEX2DEC(Table4[[#This Row],[H5]])+256*HEX2DEC(Table4[[#This Row],[H6]]))/1000,NA())</f>
        <v>0</v>
      </c>
      <c r="AS26" s="17" t="e">
        <f>IF(Table4[[#This Row],[ID]]=402,HEX2DEC(Table4[[#This Row],[H1]])/100,NA())</f>
        <v>#N/A</v>
      </c>
      <c r="AT26" s="19" t="e">
        <f>IF(Table4[[#This Row],[ID]]=404,((HEX2DEC(F26)+256*HEX2DEC(G26))/10)*(9/5)+32,NA())</f>
        <v>#N/A</v>
      </c>
      <c r="AU26" s="28" t="e">
        <f>IF(Table4[[#This Row],[ID]]=402,(HEX2DEC(Table4[[#This Row],[H7]])*256*256+HEX2DEC(Table4[[#This Row],[H6]])*256+HEX2DEC(Table4[[#This Row],[H5]]))/AU$3,IF(ISNUMBER(AU25),AU25,NA()))</f>
        <v>#N/A</v>
      </c>
      <c r="AV26" s="28" t="e">
        <f>IF(Table4[[#This Row],[ID]]=403,(HEX2DEC(Table4[[#This Row],[H7]])*256*256+HEX2DEC(Table4[[#This Row],[H6]])*256+HEX2DEC(Table4[[#This Row],[H5]]))/AV$3,IF(ISNUMBER(AV25),AV25,NA()))</f>
        <v>#N/A</v>
      </c>
      <c r="AW26" s="30" t="e">
        <f>Table4[[#This Row],[Unk 402-D7,6,5]]/Table4[[#This Row],[Batt V]]</f>
        <v>#N/A</v>
      </c>
      <c r="AX26" s="8" t="str" cm="1">
        <f t="array" aca="1" ref="AX26" ca="1">IF(Table4[[#This Row],[Prior of This Frm]]=0,"First",IF(Table4[[#This Row],[Data as String]]&lt;&gt;INDIRECT("R"&amp;AL26&amp;"C"&amp;COLUMN(Table4[[#This Row],[Data as String]]),FALSE),"Change",""))</f>
        <v/>
      </c>
      <c r="AY26" s="6" t="str" cm="1">
        <f t="array" aca="1" ref="AY26" ca="1">IF(Table4[[#This Row],[Prior of This Frm]]=0,"First",IF(Table4[[#This Row],[Data Masked States only]]&lt;&gt;INDIRECT("R"&amp;AL26&amp;"C"&amp;COLUMN(Table4[[#This Row],[Data Masked States only]]),FALSE),"Change",""))</f>
        <v/>
      </c>
      <c r="AZ26" s="6"/>
    </row>
    <row r="27" spans="1:52" hidden="1" x14ac:dyDescent="0.25">
      <c r="A27">
        <v>52.542999999999999</v>
      </c>
      <c r="B27">
        <v>400</v>
      </c>
      <c r="C27">
        <v>8</v>
      </c>
      <c r="D27" s="14">
        <v>0</v>
      </c>
      <c r="E27" s="15">
        <v>0</v>
      </c>
      <c r="F27" s="15">
        <v>0</v>
      </c>
      <c r="G27" s="15">
        <v>10</v>
      </c>
      <c r="H27" s="15">
        <v>39</v>
      </c>
      <c r="I27" s="15">
        <v>0</v>
      </c>
      <c r="J27" s="15">
        <v>0</v>
      </c>
      <c r="K27" s="15">
        <v>0</v>
      </c>
      <c r="M27" s="5" t="str">
        <f t="shared" si="0"/>
        <v>…</v>
      </c>
      <c r="N27" t="str">
        <f t="shared" si="1"/>
        <v>…</v>
      </c>
      <c r="O27" t="str">
        <f t="shared" si="2"/>
        <v>…</v>
      </c>
      <c r="P27" t="str">
        <f t="shared" si="3"/>
        <v>…</v>
      </c>
      <c r="Q27" t="str">
        <f t="shared" si="4"/>
        <v>9</v>
      </c>
      <c r="R27" t="str">
        <f t="shared" si="5"/>
        <v>…</v>
      </c>
      <c r="S27" t="str">
        <f t="shared" si="6"/>
        <v>…</v>
      </c>
      <c r="T27" t="str">
        <f t="shared" si="7"/>
        <v>…</v>
      </c>
      <c r="U27" s="5"/>
      <c r="V27" s="23">
        <f t="shared" si="8"/>
        <v>0</v>
      </c>
      <c r="W27">
        <f t="shared" si="9"/>
        <v>0</v>
      </c>
      <c r="X27">
        <f t="shared" si="10"/>
        <v>0</v>
      </c>
      <c r="Y27">
        <f t="shared" si="11"/>
        <v>16</v>
      </c>
      <c r="Z27">
        <f t="shared" si="12"/>
        <v>57</v>
      </c>
      <c r="AA27">
        <f t="shared" si="13"/>
        <v>0</v>
      </c>
      <c r="AB27">
        <f t="shared" si="14"/>
        <v>0</v>
      </c>
      <c r="AC27">
        <f t="shared" si="15"/>
        <v>0</v>
      </c>
      <c r="AD27" s="5"/>
      <c r="AE27" s="27">
        <f t="shared" si="16"/>
        <v>0</v>
      </c>
      <c r="AF27" s="28">
        <f t="shared" si="17"/>
        <v>4096</v>
      </c>
      <c r="AG27" s="28">
        <f t="shared" si="18"/>
        <v>57</v>
      </c>
      <c r="AH27" s="28">
        <f t="shared" si="19"/>
        <v>0</v>
      </c>
      <c r="AI27" s="5"/>
      <c r="AJ2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7" s="6" t="str" cm="1">
        <f t="array" ref="AK2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7" s="6" cm="1">
        <f t="array" ref="AL27">IF(ROW(Table4[[#This Row],[ID]])-1=ROW(Table4[[#Headers],[ID]]),0,SUMPRODUCT(MAX(($B$5:$B26=Table4[[#This Row],[ID]])*ROW($B$5:$B26))))</f>
        <v>25</v>
      </c>
      <c r="AM27" s="11" cm="1">
        <f t="array" aca="1" ref="AM27" ca="1">IF(Table4[[#This Row],[Prior of This Frm]]&lt;&gt;0,Table4[[#This Row],[Time]]-INDIRECT("R"&amp;Table4[[#This Row],[Prior of This Frm]]&amp;"C"&amp;COLUMN(Table4[[#This Row],[Time]]),FALSE),"")</f>
        <v>0.10499999999999687</v>
      </c>
      <c r="AN27" s="8">
        <f>IF(ROW(Table4[[#This Row],[Time]])-1=ROW(Table4[[#Headers],[Time]]),0,IF(A27&lt;A26,AN26+1,AN26))</f>
        <v>0</v>
      </c>
      <c r="AO27" s="29">
        <f>(Table4[[#This Row],[Time]]+(Table4[[#This Row],[Mins]]*60)-$A$5)/60/60/24</f>
        <v>1.3495370370370336E-5</v>
      </c>
      <c r="AP27" s="11">
        <f ca="1">IF(Table4[[#This Row],[Prior of This Frm]]&lt;&gt;0,IF(Table4[[#This Row],[Per Raw]]&lt;0,Table4[[#This Row],[Per Raw]]+60,Table4[[#This Row],[Per Raw]]),"")</f>
        <v>0.10499999999999687</v>
      </c>
      <c r="AQ27" s="20" t="e">
        <f>IF(Table4[[#This Row],[ID]]=401,(HEX2DEC(Table4[[#This Row],[H1]])+256*HEX2DEC(Table4[[#This Row],[H2]]))/1000,NA())</f>
        <v>#N/A</v>
      </c>
      <c r="AR27" s="21" t="e">
        <f>IF(Table4[[#This Row],[ID]]=401,(HEX2DEC(Table4[[#This Row],[H5]])+256*HEX2DEC(Table4[[#This Row],[H6]]))/1000,NA())</f>
        <v>#N/A</v>
      </c>
      <c r="AS27" s="17" t="e">
        <f>IF(Table4[[#This Row],[ID]]=402,HEX2DEC(Table4[[#This Row],[H1]])/100,NA())</f>
        <v>#N/A</v>
      </c>
      <c r="AT27" s="19" t="e">
        <f>IF(Table4[[#This Row],[ID]]=404,((HEX2DEC(F27)+256*HEX2DEC(G27))/10)*(9/5)+32,NA())</f>
        <v>#N/A</v>
      </c>
      <c r="AU27" s="28" t="e">
        <f>IF(Table4[[#This Row],[ID]]=402,(HEX2DEC(Table4[[#This Row],[H7]])*256*256+HEX2DEC(Table4[[#This Row],[H6]])*256+HEX2DEC(Table4[[#This Row],[H5]]))/AU$3,IF(ISNUMBER(AU26),AU26,NA()))</f>
        <v>#N/A</v>
      </c>
      <c r="AV27" s="28" t="e">
        <f>IF(Table4[[#This Row],[ID]]=403,(HEX2DEC(Table4[[#This Row],[H7]])*256*256+HEX2DEC(Table4[[#This Row],[H6]])*256+HEX2DEC(Table4[[#This Row],[H5]]))/AV$3,IF(ISNUMBER(AV26),AV26,NA()))</f>
        <v>#N/A</v>
      </c>
      <c r="AW27" s="30" t="e">
        <f>Table4[[#This Row],[Unk 402-D7,6,5]]/Table4[[#This Row],[Batt V]]</f>
        <v>#N/A</v>
      </c>
      <c r="AX27" s="8" t="str" cm="1">
        <f t="array" aca="1" ref="AX27" ca="1">IF(Table4[[#This Row],[Prior of This Frm]]=0,"First",IF(Table4[[#This Row],[Data as String]]&lt;&gt;INDIRECT("R"&amp;AL27&amp;"C"&amp;COLUMN(Table4[[#This Row],[Data as String]]),FALSE),"Change",""))</f>
        <v/>
      </c>
      <c r="AY27" s="6" t="str" cm="1">
        <f t="array" aca="1" ref="AY27" ca="1">IF(Table4[[#This Row],[Prior of This Frm]]=0,"First",IF(Table4[[#This Row],[Data Masked States only]]&lt;&gt;INDIRECT("R"&amp;AL27&amp;"C"&amp;COLUMN(Table4[[#This Row],[Data Masked States only]]),FALSE),"Change",""))</f>
        <v/>
      </c>
      <c r="AZ27" s="6"/>
    </row>
    <row r="28" spans="1:52" hidden="1" x14ac:dyDescent="0.25">
      <c r="A28">
        <v>52.595999999999997</v>
      </c>
      <c r="B28">
        <v>401</v>
      </c>
      <c r="C28">
        <v>8</v>
      </c>
      <c r="D28" s="14" t="s">
        <v>28</v>
      </c>
      <c r="E28" s="15" t="s">
        <v>23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M28" s="5" t="str">
        <f t="shared" si="0"/>
        <v>…</v>
      </c>
      <c r="N28" t="str">
        <f t="shared" si="1"/>
        <v>…</v>
      </c>
      <c r="O28" t="str">
        <f t="shared" si="2"/>
        <v>…</v>
      </c>
      <c r="P28" t="str">
        <f t="shared" si="3"/>
        <v>…</v>
      </c>
      <c r="Q28" t="str">
        <f t="shared" si="4"/>
        <v>…</v>
      </c>
      <c r="R28" t="str">
        <f t="shared" si="5"/>
        <v>…</v>
      </c>
      <c r="S28" t="str">
        <f t="shared" si="6"/>
        <v>…</v>
      </c>
      <c r="T28" t="str">
        <f t="shared" si="7"/>
        <v>…</v>
      </c>
      <c r="U28" s="5"/>
      <c r="V28" s="23">
        <f t="shared" si="8"/>
        <v>154</v>
      </c>
      <c r="W28">
        <f t="shared" si="9"/>
        <v>210</v>
      </c>
      <c r="X28">
        <f t="shared" si="10"/>
        <v>0</v>
      </c>
      <c r="Y28">
        <f t="shared" si="11"/>
        <v>0</v>
      </c>
      <c r="Z28">
        <f t="shared" si="12"/>
        <v>0</v>
      </c>
      <c r="AA28">
        <f t="shared" si="13"/>
        <v>0</v>
      </c>
      <c r="AB28">
        <f t="shared" si="14"/>
        <v>0</v>
      </c>
      <c r="AC28">
        <f t="shared" si="15"/>
        <v>0</v>
      </c>
      <c r="AD28" s="5"/>
      <c r="AE28" s="27">
        <f t="shared" si="16"/>
        <v>53914</v>
      </c>
      <c r="AF28" s="28">
        <f t="shared" si="17"/>
        <v>0</v>
      </c>
      <c r="AG28" s="28">
        <f t="shared" si="18"/>
        <v>0</v>
      </c>
      <c r="AH28" s="28">
        <f t="shared" si="19"/>
        <v>0</v>
      </c>
      <c r="AI28" s="5"/>
      <c r="AJ2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8" s="6" t="str" cm="1">
        <f t="array" ref="AK2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8" s="6" cm="1">
        <f t="array" ref="AL28">IF(ROW(Table4[[#This Row],[ID]])-1=ROW(Table4[[#Headers],[ID]]),0,SUMPRODUCT(MAX(($B$5:$B27=Table4[[#This Row],[ID]])*ROW($B$5:$B27))))</f>
        <v>26</v>
      </c>
      <c r="AM28" s="11" cm="1">
        <f t="array" aca="1" ref="AM28" ca="1">IF(Table4[[#This Row],[Prior of This Frm]]&lt;&gt;0,Table4[[#This Row],[Time]]-INDIRECT("R"&amp;Table4[[#This Row],[Prior of This Frm]]&amp;"C"&amp;COLUMN(Table4[[#This Row],[Time]]),FALSE),"")</f>
        <v>0.10499999999999687</v>
      </c>
      <c r="AN28" s="8">
        <f>IF(ROW(Table4[[#This Row],[Time]])-1=ROW(Table4[[#Headers],[Time]]),0,IF(A28&lt;A27,AN27+1,AN27))</f>
        <v>0</v>
      </c>
      <c r="AO28" s="29">
        <f>(Table4[[#This Row],[Time]]+(Table4[[#This Row],[Mins]]*60)-$A$5)/60/60/24</f>
        <v>1.410879629629623E-5</v>
      </c>
      <c r="AP28" s="11">
        <f ca="1">IF(Table4[[#This Row],[Prior of This Frm]]&lt;&gt;0,IF(Table4[[#This Row],[Per Raw]]&lt;0,Table4[[#This Row],[Per Raw]]+60,Table4[[#This Row],[Per Raw]]),"")</f>
        <v>0.10499999999999687</v>
      </c>
      <c r="AQ28" s="20">
        <f>IF(Table4[[#This Row],[ID]]=401,(HEX2DEC(Table4[[#This Row],[H1]])+256*HEX2DEC(Table4[[#This Row],[H2]]))/1000,NA())</f>
        <v>53.914000000000001</v>
      </c>
      <c r="AR28" s="21">
        <f>IF(Table4[[#This Row],[ID]]=401,(HEX2DEC(Table4[[#This Row],[H5]])+256*HEX2DEC(Table4[[#This Row],[H6]]))/1000,NA())</f>
        <v>0</v>
      </c>
      <c r="AS28" s="16" t="e">
        <f>IF(Table4[[#This Row],[ID]]=402,HEX2DEC(Table4[[#This Row],[H1]])/100,NA())</f>
        <v>#N/A</v>
      </c>
      <c r="AT28" s="19" t="e">
        <f>IF(Table4[[#This Row],[ID]]=404,((HEX2DEC(F28)+256*HEX2DEC(G28))/10)*(9/5)+32,NA())</f>
        <v>#N/A</v>
      </c>
      <c r="AU28" s="28" t="e">
        <f>IF(Table4[[#This Row],[ID]]=402,(HEX2DEC(Table4[[#This Row],[H7]])*256*256+HEX2DEC(Table4[[#This Row],[H6]])*256+HEX2DEC(Table4[[#This Row],[H5]]))/AU$3,IF(ISNUMBER(AU27),AU27,NA()))</f>
        <v>#N/A</v>
      </c>
      <c r="AV28" s="28" t="e">
        <f>IF(Table4[[#This Row],[ID]]=403,(HEX2DEC(Table4[[#This Row],[H7]])*256*256+HEX2DEC(Table4[[#This Row],[H6]])*256+HEX2DEC(Table4[[#This Row],[H5]]))/AV$3,IF(ISNUMBER(AV27),AV27,NA()))</f>
        <v>#N/A</v>
      </c>
      <c r="AW28" s="30" t="e">
        <f>Table4[[#This Row],[Unk 402-D7,6,5]]/Table4[[#This Row],[Batt V]]</f>
        <v>#N/A</v>
      </c>
      <c r="AX28" s="8" t="str" cm="1">
        <f t="array" aca="1" ref="AX28" ca="1">IF(Table4[[#This Row],[Prior of This Frm]]=0,"First",IF(Table4[[#This Row],[Data as String]]&lt;&gt;INDIRECT("R"&amp;AL28&amp;"C"&amp;COLUMN(Table4[[#This Row],[Data as String]]),FALSE),"Change",""))</f>
        <v/>
      </c>
      <c r="AY28" s="6" t="str" cm="1">
        <f t="array" aca="1" ref="AY28" ca="1">IF(Table4[[#This Row],[Prior of This Frm]]=0,"First",IF(Table4[[#This Row],[Data Masked States only]]&lt;&gt;INDIRECT("R"&amp;AL28&amp;"C"&amp;COLUMN(Table4[[#This Row],[Data Masked States only]]),FALSE),"Change",""))</f>
        <v/>
      </c>
      <c r="AZ28" s="6"/>
    </row>
    <row r="29" spans="1:52" hidden="1" x14ac:dyDescent="0.25">
      <c r="A29">
        <v>52.65</v>
      </c>
      <c r="B29">
        <v>400</v>
      </c>
      <c r="C29">
        <v>8</v>
      </c>
      <c r="D29" s="14">
        <v>0</v>
      </c>
      <c r="E29" s="15">
        <v>0</v>
      </c>
      <c r="F29" s="15">
        <v>0</v>
      </c>
      <c r="G29" s="15">
        <v>10</v>
      </c>
      <c r="H29" s="15">
        <v>39</v>
      </c>
      <c r="I29" s="15">
        <v>0</v>
      </c>
      <c r="J29" s="15">
        <v>0</v>
      </c>
      <c r="K29" s="15">
        <v>0</v>
      </c>
      <c r="M29" s="5" t="str">
        <f t="shared" si="0"/>
        <v>…</v>
      </c>
      <c r="N29" t="str">
        <f t="shared" si="1"/>
        <v>…</v>
      </c>
      <c r="O29" t="str">
        <f t="shared" si="2"/>
        <v>…</v>
      </c>
      <c r="P29" t="str">
        <f t="shared" si="3"/>
        <v>…</v>
      </c>
      <c r="Q29" t="str">
        <f t="shared" si="4"/>
        <v>9</v>
      </c>
      <c r="R29" t="str">
        <f t="shared" si="5"/>
        <v>…</v>
      </c>
      <c r="S29" t="str">
        <f t="shared" si="6"/>
        <v>…</v>
      </c>
      <c r="T29" t="str">
        <f t="shared" si="7"/>
        <v>…</v>
      </c>
      <c r="U29" s="5"/>
      <c r="V29" s="23">
        <f t="shared" si="8"/>
        <v>0</v>
      </c>
      <c r="W29">
        <f t="shared" si="9"/>
        <v>0</v>
      </c>
      <c r="X29">
        <f t="shared" si="10"/>
        <v>0</v>
      </c>
      <c r="Y29">
        <f t="shared" si="11"/>
        <v>16</v>
      </c>
      <c r="Z29">
        <f t="shared" si="12"/>
        <v>57</v>
      </c>
      <c r="AA29">
        <f t="shared" si="13"/>
        <v>0</v>
      </c>
      <c r="AB29">
        <f t="shared" si="14"/>
        <v>0</v>
      </c>
      <c r="AC29">
        <f t="shared" si="15"/>
        <v>0</v>
      </c>
      <c r="AD29" s="5"/>
      <c r="AE29" s="27">
        <f t="shared" si="16"/>
        <v>0</v>
      </c>
      <c r="AF29" s="28">
        <f t="shared" si="17"/>
        <v>4096</v>
      </c>
      <c r="AG29" s="28">
        <f t="shared" si="18"/>
        <v>57</v>
      </c>
      <c r="AH29" s="28">
        <f t="shared" si="19"/>
        <v>0</v>
      </c>
      <c r="AI29" s="5"/>
      <c r="AJ2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9" s="6" t="str" cm="1">
        <f t="array" ref="AK2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9" s="6" cm="1">
        <f t="array" ref="AL29">IF(ROW(Table4[[#This Row],[ID]])-1=ROW(Table4[[#Headers],[ID]]),0,SUMPRODUCT(MAX(($B$5:$B28=Table4[[#This Row],[ID]])*ROW($B$5:$B28))))</f>
        <v>27</v>
      </c>
      <c r="AM29" s="11" cm="1">
        <f t="array" aca="1" ref="AM29" ca="1">IF(Table4[[#This Row],[Prior of This Frm]]&lt;&gt;0,Table4[[#This Row],[Time]]-INDIRECT("R"&amp;Table4[[#This Row],[Prior of This Frm]]&amp;"C"&amp;COLUMN(Table4[[#This Row],[Time]]),FALSE),"")</f>
        <v>0.10699999999999932</v>
      </c>
      <c r="AN29" s="8">
        <f>IF(ROW(Table4[[#This Row],[Time]])-1=ROW(Table4[[#Headers],[Time]]),0,IF(A29&lt;A28,AN28+1,AN28))</f>
        <v>0</v>
      </c>
      <c r="AO29" s="29">
        <f>(Table4[[#This Row],[Time]]+(Table4[[#This Row],[Mins]]*60)-$A$5)/60/60/24</f>
        <v>1.4733796296296252E-5</v>
      </c>
      <c r="AP29" s="11">
        <f ca="1">IF(Table4[[#This Row],[Prior of This Frm]]&lt;&gt;0,IF(Table4[[#This Row],[Per Raw]]&lt;0,Table4[[#This Row],[Per Raw]]+60,Table4[[#This Row],[Per Raw]]),"")</f>
        <v>0.10699999999999932</v>
      </c>
      <c r="AQ29" s="20" t="e">
        <f>IF(Table4[[#This Row],[ID]]=401,(HEX2DEC(Table4[[#This Row],[H1]])+256*HEX2DEC(Table4[[#This Row],[H2]]))/1000,NA())</f>
        <v>#N/A</v>
      </c>
      <c r="AR29" s="21" t="e">
        <f>IF(Table4[[#This Row],[ID]]=401,(HEX2DEC(Table4[[#This Row],[H5]])+256*HEX2DEC(Table4[[#This Row],[H6]]))/1000,NA())</f>
        <v>#N/A</v>
      </c>
      <c r="AS29" s="17" t="e">
        <f>IF(Table4[[#This Row],[ID]]=402,HEX2DEC(Table4[[#This Row],[H1]])/100,NA())</f>
        <v>#N/A</v>
      </c>
      <c r="AT29" s="19" t="e">
        <f>IF(Table4[[#This Row],[ID]]=404,((HEX2DEC(F29)+256*HEX2DEC(G29))/10)*(9/5)+32,NA())</f>
        <v>#N/A</v>
      </c>
      <c r="AU29" s="28" t="e">
        <f>IF(Table4[[#This Row],[ID]]=402,(HEX2DEC(Table4[[#This Row],[H7]])*256*256+HEX2DEC(Table4[[#This Row],[H6]])*256+HEX2DEC(Table4[[#This Row],[H5]]))/AU$3,IF(ISNUMBER(AU28),AU28,NA()))</f>
        <v>#N/A</v>
      </c>
      <c r="AV29" s="28" t="e">
        <f>IF(Table4[[#This Row],[ID]]=403,(HEX2DEC(Table4[[#This Row],[H7]])*256*256+HEX2DEC(Table4[[#This Row],[H6]])*256+HEX2DEC(Table4[[#This Row],[H5]]))/AV$3,IF(ISNUMBER(AV28),AV28,NA()))</f>
        <v>#N/A</v>
      </c>
      <c r="AW29" s="30" t="e">
        <f>Table4[[#This Row],[Unk 402-D7,6,5]]/Table4[[#This Row],[Batt V]]</f>
        <v>#N/A</v>
      </c>
      <c r="AX29" s="8" t="str" cm="1">
        <f t="array" aca="1" ref="AX29" ca="1">IF(Table4[[#This Row],[Prior of This Frm]]=0,"First",IF(Table4[[#This Row],[Data as String]]&lt;&gt;INDIRECT("R"&amp;AL29&amp;"C"&amp;COLUMN(Table4[[#This Row],[Data as String]]),FALSE),"Change",""))</f>
        <v/>
      </c>
      <c r="AY29" s="6" t="str" cm="1">
        <f t="array" aca="1" ref="AY29" ca="1">IF(Table4[[#This Row],[Prior of This Frm]]=0,"First",IF(Table4[[#This Row],[Data Masked States only]]&lt;&gt;INDIRECT("R"&amp;AL29&amp;"C"&amp;COLUMN(Table4[[#This Row],[Data Masked States only]]),FALSE),"Change",""))</f>
        <v/>
      </c>
      <c r="AZ29" s="6"/>
    </row>
    <row r="30" spans="1:52" hidden="1" x14ac:dyDescent="0.25">
      <c r="A30">
        <v>52.703000000000003</v>
      </c>
      <c r="B30">
        <v>401</v>
      </c>
      <c r="C30">
        <v>8</v>
      </c>
      <c r="D30" s="14" t="s">
        <v>28</v>
      </c>
      <c r="E30" s="15" t="s">
        <v>23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M30" s="5" t="str">
        <f t="shared" si="0"/>
        <v>…</v>
      </c>
      <c r="N30" t="str">
        <f t="shared" si="1"/>
        <v>…</v>
      </c>
      <c r="O30" t="str">
        <f t="shared" si="2"/>
        <v>…</v>
      </c>
      <c r="P30" t="str">
        <f t="shared" si="3"/>
        <v>…</v>
      </c>
      <c r="Q30" t="str">
        <f t="shared" si="4"/>
        <v>…</v>
      </c>
      <c r="R30" t="str">
        <f t="shared" si="5"/>
        <v>…</v>
      </c>
      <c r="S30" t="str">
        <f t="shared" si="6"/>
        <v>…</v>
      </c>
      <c r="T30" t="str">
        <f t="shared" si="7"/>
        <v>…</v>
      </c>
      <c r="U30" s="5"/>
      <c r="V30" s="23">
        <f t="shared" si="8"/>
        <v>154</v>
      </c>
      <c r="W30">
        <f t="shared" si="9"/>
        <v>210</v>
      </c>
      <c r="X30">
        <f t="shared" si="10"/>
        <v>0</v>
      </c>
      <c r="Y30">
        <f t="shared" si="11"/>
        <v>0</v>
      </c>
      <c r="Z30">
        <f t="shared" si="12"/>
        <v>0</v>
      </c>
      <c r="AA30">
        <f t="shared" si="13"/>
        <v>0</v>
      </c>
      <c r="AB30">
        <f t="shared" si="14"/>
        <v>0</v>
      </c>
      <c r="AC30">
        <f t="shared" si="15"/>
        <v>0</v>
      </c>
      <c r="AD30" s="5"/>
      <c r="AE30" s="27">
        <f t="shared" si="16"/>
        <v>53914</v>
      </c>
      <c r="AF30" s="28">
        <f t="shared" si="17"/>
        <v>0</v>
      </c>
      <c r="AG30" s="28">
        <f t="shared" si="18"/>
        <v>0</v>
      </c>
      <c r="AH30" s="28">
        <f t="shared" si="19"/>
        <v>0</v>
      </c>
      <c r="AI30" s="5"/>
      <c r="AJ3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0" s="6" t="str" cm="1">
        <f t="array" ref="AK3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0" s="6" cm="1">
        <f t="array" ref="AL30">IF(ROW(Table4[[#This Row],[ID]])-1=ROW(Table4[[#Headers],[ID]]),0,SUMPRODUCT(MAX(($B$5:$B29=Table4[[#This Row],[ID]])*ROW($B$5:$B29))))</f>
        <v>28</v>
      </c>
      <c r="AM30" s="11" cm="1">
        <f t="array" aca="1" ref="AM30" ca="1">IF(Table4[[#This Row],[Prior of This Frm]]&lt;&gt;0,Table4[[#This Row],[Time]]-INDIRECT("R"&amp;Table4[[#This Row],[Prior of This Frm]]&amp;"C"&amp;COLUMN(Table4[[#This Row],[Time]]),FALSE),"")</f>
        <v>0.10700000000000642</v>
      </c>
      <c r="AN30" s="8">
        <f>IF(ROW(Table4[[#This Row],[Time]])-1=ROW(Table4[[#Headers],[Time]]),0,IF(A30&lt;A29,AN29+1,AN29))</f>
        <v>0</v>
      </c>
      <c r="AO30" s="29">
        <f>(Table4[[#This Row],[Time]]+(Table4[[#This Row],[Mins]]*60)-$A$5)/60/60/24</f>
        <v>1.5347222222222229E-5</v>
      </c>
      <c r="AP30" s="11">
        <f ca="1">IF(Table4[[#This Row],[Prior of This Frm]]&lt;&gt;0,IF(Table4[[#This Row],[Per Raw]]&lt;0,Table4[[#This Row],[Per Raw]]+60,Table4[[#This Row],[Per Raw]]),"")</f>
        <v>0.10700000000000642</v>
      </c>
      <c r="AQ30" s="20">
        <f>IF(Table4[[#This Row],[ID]]=401,(HEX2DEC(Table4[[#This Row],[H1]])+256*HEX2DEC(Table4[[#This Row],[H2]]))/1000,NA())</f>
        <v>53.914000000000001</v>
      </c>
      <c r="AR30" s="21">
        <f>IF(Table4[[#This Row],[ID]]=401,(HEX2DEC(Table4[[#This Row],[H5]])+256*HEX2DEC(Table4[[#This Row],[H6]]))/1000,NA())</f>
        <v>0</v>
      </c>
      <c r="AS30" s="16" t="e">
        <f>IF(Table4[[#This Row],[ID]]=402,HEX2DEC(Table4[[#This Row],[H1]])/100,NA())</f>
        <v>#N/A</v>
      </c>
      <c r="AT30" s="19" t="e">
        <f>IF(Table4[[#This Row],[ID]]=404,((HEX2DEC(F30)+256*HEX2DEC(G30))/10)*(9/5)+32,NA())</f>
        <v>#N/A</v>
      </c>
      <c r="AU30" s="28" t="e">
        <f>IF(Table4[[#This Row],[ID]]=402,(HEX2DEC(Table4[[#This Row],[H7]])*256*256+HEX2DEC(Table4[[#This Row],[H6]])*256+HEX2DEC(Table4[[#This Row],[H5]]))/AU$3,IF(ISNUMBER(AU29),AU29,NA()))</f>
        <v>#N/A</v>
      </c>
      <c r="AV30" s="28" t="e">
        <f>IF(Table4[[#This Row],[ID]]=403,(HEX2DEC(Table4[[#This Row],[H7]])*256*256+HEX2DEC(Table4[[#This Row],[H6]])*256+HEX2DEC(Table4[[#This Row],[H5]]))/AV$3,IF(ISNUMBER(AV29),AV29,NA()))</f>
        <v>#N/A</v>
      </c>
      <c r="AW30" s="30" t="e">
        <f>Table4[[#This Row],[Unk 402-D7,6,5]]/Table4[[#This Row],[Batt V]]</f>
        <v>#N/A</v>
      </c>
      <c r="AX30" s="8" t="str" cm="1">
        <f t="array" aca="1" ref="AX30" ca="1">IF(Table4[[#This Row],[Prior of This Frm]]=0,"First",IF(Table4[[#This Row],[Data as String]]&lt;&gt;INDIRECT("R"&amp;AL30&amp;"C"&amp;COLUMN(Table4[[#This Row],[Data as String]]),FALSE),"Change",""))</f>
        <v/>
      </c>
      <c r="AY30" s="6" t="str" cm="1">
        <f t="array" aca="1" ref="AY30" ca="1">IF(Table4[[#This Row],[Prior of This Frm]]=0,"First",IF(Table4[[#This Row],[Data Masked States only]]&lt;&gt;INDIRECT("R"&amp;AL30&amp;"C"&amp;COLUMN(Table4[[#This Row],[Data Masked States only]]),FALSE),"Change",""))</f>
        <v/>
      </c>
      <c r="AZ30" s="6"/>
    </row>
    <row r="31" spans="1:52" hidden="1" x14ac:dyDescent="0.25">
      <c r="A31">
        <v>52.756</v>
      </c>
      <c r="B31">
        <v>400</v>
      </c>
      <c r="C31">
        <v>8</v>
      </c>
      <c r="D31" s="14">
        <v>0</v>
      </c>
      <c r="E31" s="15">
        <v>0</v>
      </c>
      <c r="F31" s="15">
        <v>0</v>
      </c>
      <c r="G31" s="15">
        <v>10</v>
      </c>
      <c r="H31" s="15">
        <v>39</v>
      </c>
      <c r="I31" s="15">
        <v>0</v>
      </c>
      <c r="J31" s="15">
        <v>0</v>
      </c>
      <c r="K31" s="15">
        <v>0</v>
      </c>
      <c r="M31" s="5" t="str">
        <f t="shared" si="0"/>
        <v>…</v>
      </c>
      <c r="N31" t="str">
        <f t="shared" si="1"/>
        <v>…</v>
      </c>
      <c r="O31" t="str">
        <f t="shared" si="2"/>
        <v>…</v>
      </c>
      <c r="P31" t="str">
        <f t="shared" si="3"/>
        <v>…</v>
      </c>
      <c r="Q31" t="str">
        <f t="shared" si="4"/>
        <v>9</v>
      </c>
      <c r="R31" t="str">
        <f t="shared" si="5"/>
        <v>…</v>
      </c>
      <c r="S31" t="str">
        <f t="shared" si="6"/>
        <v>…</v>
      </c>
      <c r="T31" t="str">
        <f t="shared" si="7"/>
        <v>…</v>
      </c>
      <c r="U31" s="5"/>
      <c r="V31" s="23">
        <f t="shared" si="8"/>
        <v>0</v>
      </c>
      <c r="W31">
        <f t="shared" si="9"/>
        <v>0</v>
      </c>
      <c r="X31">
        <f t="shared" si="10"/>
        <v>0</v>
      </c>
      <c r="Y31">
        <f t="shared" si="11"/>
        <v>16</v>
      </c>
      <c r="Z31">
        <f t="shared" si="12"/>
        <v>57</v>
      </c>
      <c r="AA31">
        <f t="shared" si="13"/>
        <v>0</v>
      </c>
      <c r="AB31">
        <f t="shared" si="14"/>
        <v>0</v>
      </c>
      <c r="AC31">
        <f t="shared" si="15"/>
        <v>0</v>
      </c>
      <c r="AD31" s="5"/>
      <c r="AE31" s="27">
        <f t="shared" si="16"/>
        <v>0</v>
      </c>
      <c r="AF31" s="28">
        <f t="shared" si="17"/>
        <v>4096</v>
      </c>
      <c r="AG31" s="28">
        <f t="shared" si="18"/>
        <v>57</v>
      </c>
      <c r="AH31" s="28">
        <f t="shared" si="19"/>
        <v>0</v>
      </c>
      <c r="AI31" s="5"/>
      <c r="AJ3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1" s="6" t="str" cm="1">
        <f t="array" ref="AK3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1" s="6" cm="1">
        <f t="array" ref="AL31">IF(ROW(Table4[[#This Row],[ID]])-1=ROW(Table4[[#Headers],[ID]]),0,SUMPRODUCT(MAX(($B$5:$B30=Table4[[#This Row],[ID]])*ROW($B$5:$B30))))</f>
        <v>29</v>
      </c>
      <c r="AM31" s="11" cm="1">
        <f t="array" aca="1" ref="AM31" ca="1">IF(Table4[[#This Row],[Prior of This Frm]]&lt;&gt;0,Table4[[#This Row],[Time]]-INDIRECT("R"&amp;Table4[[#This Row],[Prior of This Frm]]&amp;"C"&amp;COLUMN(Table4[[#This Row],[Time]]),FALSE),"")</f>
        <v>0.10600000000000165</v>
      </c>
      <c r="AN31" s="8">
        <f>IF(ROW(Table4[[#This Row],[Time]])-1=ROW(Table4[[#Headers],[Time]]),0,IF(A31&lt;A30,AN30+1,AN30))</f>
        <v>0</v>
      </c>
      <c r="AO31" s="29">
        <f>(Table4[[#This Row],[Time]]+(Table4[[#This Row],[Mins]]*60)-$A$5)/60/60/24</f>
        <v>1.5960648148148121E-5</v>
      </c>
      <c r="AP31" s="11">
        <f ca="1">IF(Table4[[#This Row],[Prior of This Frm]]&lt;&gt;0,IF(Table4[[#This Row],[Per Raw]]&lt;0,Table4[[#This Row],[Per Raw]]+60,Table4[[#This Row],[Per Raw]]),"")</f>
        <v>0.10600000000000165</v>
      </c>
      <c r="AQ31" s="20" t="e">
        <f>IF(Table4[[#This Row],[ID]]=401,(HEX2DEC(Table4[[#This Row],[H1]])+256*HEX2DEC(Table4[[#This Row],[H2]]))/1000,NA())</f>
        <v>#N/A</v>
      </c>
      <c r="AR31" s="21" t="e">
        <f>IF(Table4[[#This Row],[ID]]=401,(HEX2DEC(Table4[[#This Row],[H5]])+256*HEX2DEC(Table4[[#This Row],[H6]]))/1000,NA())</f>
        <v>#N/A</v>
      </c>
      <c r="AS31" s="17" t="e">
        <f>IF(Table4[[#This Row],[ID]]=402,HEX2DEC(Table4[[#This Row],[H1]])/100,NA())</f>
        <v>#N/A</v>
      </c>
      <c r="AT31" s="19" t="e">
        <f>IF(Table4[[#This Row],[ID]]=404,((HEX2DEC(F31)+256*HEX2DEC(G31))/10)*(9/5)+32,NA())</f>
        <v>#N/A</v>
      </c>
      <c r="AU31" s="28" t="e">
        <f>IF(Table4[[#This Row],[ID]]=402,(HEX2DEC(Table4[[#This Row],[H7]])*256*256+HEX2DEC(Table4[[#This Row],[H6]])*256+HEX2DEC(Table4[[#This Row],[H5]]))/AU$3,IF(ISNUMBER(AU30),AU30,NA()))</f>
        <v>#N/A</v>
      </c>
      <c r="AV31" s="28" t="e">
        <f>IF(Table4[[#This Row],[ID]]=403,(HEX2DEC(Table4[[#This Row],[H7]])*256*256+HEX2DEC(Table4[[#This Row],[H6]])*256+HEX2DEC(Table4[[#This Row],[H5]]))/AV$3,IF(ISNUMBER(AV30),AV30,NA()))</f>
        <v>#N/A</v>
      </c>
      <c r="AW31" s="30" t="e">
        <f>Table4[[#This Row],[Unk 402-D7,6,5]]/Table4[[#This Row],[Batt V]]</f>
        <v>#N/A</v>
      </c>
      <c r="AX31" s="8" t="str" cm="1">
        <f t="array" aca="1" ref="AX31" ca="1">IF(Table4[[#This Row],[Prior of This Frm]]=0,"First",IF(Table4[[#This Row],[Data as String]]&lt;&gt;INDIRECT("R"&amp;AL31&amp;"C"&amp;COLUMN(Table4[[#This Row],[Data as String]]),FALSE),"Change",""))</f>
        <v/>
      </c>
      <c r="AY31" s="6" t="str" cm="1">
        <f t="array" aca="1" ref="AY31" ca="1">IF(Table4[[#This Row],[Prior of This Frm]]=0,"First",IF(Table4[[#This Row],[Data Masked States only]]&lt;&gt;INDIRECT("R"&amp;AL31&amp;"C"&amp;COLUMN(Table4[[#This Row],[Data Masked States only]]),FALSE),"Change",""))</f>
        <v/>
      </c>
      <c r="AZ31" s="6"/>
    </row>
    <row r="32" spans="1:52" hidden="1" x14ac:dyDescent="0.25">
      <c r="A32">
        <v>52.808999999999997</v>
      </c>
      <c r="B32">
        <v>401</v>
      </c>
      <c r="C32">
        <v>8</v>
      </c>
      <c r="D32" s="14" t="s">
        <v>28</v>
      </c>
      <c r="E32" s="15" t="s">
        <v>23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M32" s="5" t="str">
        <f t="shared" si="0"/>
        <v>…</v>
      </c>
      <c r="N32" t="str">
        <f t="shared" si="1"/>
        <v>…</v>
      </c>
      <c r="O32" t="str">
        <f t="shared" si="2"/>
        <v>…</v>
      </c>
      <c r="P32" t="str">
        <f t="shared" si="3"/>
        <v>…</v>
      </c>
      <c r="Q32" t="str">
        <f t="shared" si="4"/>
        <v>…</v>
      </c>
      <c r="R32" t="str">
        <f t="shared" si="5"/>
        <v>…</v>
      </c>
      <c r="S32" t="str">
        <f t="shared" si="6"/>
        <v>…</v>
      </c>
      <c r="T32" t="str">
        <f t="shared" si="7"/>
        <v>…</v>
      </c>
      <c r="U32" s="5"/>
      <c r="V32" s="23">
        <f t="shared" si="8"/>
        <v>154</v>
      </c>
      <c r="W32">
        <f t="shared" si="9"/>
        <v>210</v>
      </c>
      <c r="X32">
        <f t="shared" si="10"/>
        <v>0</v>
      </c>
      <c r="Y32">
        <f t="shared" si="11"/>
        <v>0</v>
      </c>
      <c r="Z32">
        <f t="shared" si="12"/>
        <v>0</v>
      </c>
      <c r="AA32">
        <f t="shared" si="13"/>
        <v>0</v>
      </c>
      <c r="AB32">
        <f t="shared" si="14"/>
        <v>0</v>
      </c>
      <c r="AC32">
        <f t="shared" si="15"/>
        <v>0</v>
      </c>
      <c r="AD32" s="5"/>
      <c r="AE32" s="27">
        <f t="shared" si="16"/>
        <v>53914</v>
      </c>
      <c r="AF32" s="28">
        <f t="shared" si="17"/>
        <v>0</v>
      </c>
      <c r="AG32" s="28">
        <f t="shared" si="18"/>
        <v>0</v>
      </c>
      <c r="AH32" s="28">
        <f t="shared" si="19"/>
        <v>0</v>
      </c>
      <c r="AI32" s="5"/>
      <c r="AJ3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2" s="6" t="str" cm="1">
        <f t="array" ref="AK3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2" s="6" cm="1">
        <f t="array" ref="AL32">IF(ROW(Table4[[#This Row],[ID]])-1=ROW(Table4[[#Headers],[ID]]),0,SUMPRODUCT(MAX(($B$5:$B31=Table4[[#This Row],[ID]])*ROW($B$5:$B31))))</f>
        <v>30</v>
      </c>
      <c r="AM32" s="11" cm="1">
        <f t="array" aca="1" ref="AM32" ca="1">IF(Table4[[#This Row],[Prior of This Frm]]&lt;&gt;0,Table4[[#This Row],[Time]]-INDIRECT("R"&amp;Table4[[#This Row],[Prior of This Frm]]&amp;"C"&amp;COLUMN(Table4[[#This Row],[Time]]),FALSE),"")</f>
        <v>0.10599999999999454</v>
      </c>
      <c r="AN32" s="8">
        <f>IF(ROW(Table4[[#This Row],[Time]])-1=ROW(Table4[[#Headers],[Time]]),0,IF(A32&lt;A31,AN31+1,AN31))</f>
        <v>0</v>
      </c>
      <c r="AO32" s="29">
        <f>(Table4[[#This Row],[Time]]+(Table4[[#This Row],[Mins]]*60)-$A$5)/60/60/24</f>
        <v>1.6574074074074017E-5</v>
      </c>
      <c r="AP32" s="11">
        <f ca="1">IF(Table4[[#This Row],[Prior of This Frm]]&lt;&gt;0,IF(Table4[[#This Row],[Per Raw]]&lt;0,Table4[[#This Row],[Per Raw]]+60,Table4[[#This Row],[Per Raw]]),"")</f>
        <v>0.10599999999999454</v>
      </c>
      <c r="AQ32" s="20">
        <f>IF(Table4[[#This Row],[ID]]=401,(HEX2DEC(Table4[[#This Row],[H1]])+256*HEX2DEC(Table4[[#This Row],[H2]]))/1000,NA())</f>
        <v>53.914000000000001</v>
      </c>
      <c r="AR32" s="21">
        <f>IF(Table4[[#This Row],[ID]]=401,(HEX2DEC(Table4[[#This Row],[H5]])+256*HEX2DEC(Table4[[#This Row],[H6]]))/1000,NA())</f>
        <v>0</v>
      </c>
      <c r="AS32" s="16" t="e">
        <f>IF(Table4[[#This Row],[ID]]=402,HEX2DEC(Table4[[#This Row],[H1]])/100,NA())</f>
        <v>#N/A</v>
      </c>
      <c r="AT32" s="19" t="e">
        <f>IF(Table4[[#This Row],[ID]]=404,((HEX2DEC(F32)+256*HEX2DEC(G32))/10)*(9/5)+32,NA())</f>
        <v>#N/A</v>
      </c>
      <c r="AU32" s="28" t="e">
        <f>IF(Table4[[#This Row],[ID]]=402,(HEX2DEC(Table4[[#This Row],[H7]])*256*256+HEX2DEC(Table4[[#This Row],[H6]])*256+HEX2DEC(Table4[[#This Row],[H5]]))/AU$3,IF(ISNUMBER(AU31),AU31,NA()))</f>
        <v>#N/A</v>
      </c>
      <c r="AV32" s="28" t="e">
        <f>IF(Table4[[#This Row],[ID]]=403,(HEX2DEC(Table4[[#This Row],[H7]])*256*256+HEX2DEC(Table4[[#This Row],[H6]])*256+HEX2DEC(Table4[[#This Row],[H5]]))/AV$3,IF(ISNUMBER(AV31),AV31,NA()))</f>
        <v>#N/A</v>
      </c>
      <c r="AW32" s="30" t="e">
        <f>Table4[[#This Row],[Unk 402-D7,6,5]]/Table4[[#This Row],[Batt V]]</f>
        <v>#N/A</v>
      </c>
      <c r="AX32" s="8" t="str" cm="1">
        <f t="array" aca="1" ref="AX32" ca="1">IF(Table4[[#This Row],[Prior of This Frm]]=0,"First",IF(Table4[[#This Row],[Data as String]]&lt;&gt;INDIRECT("R"&amp;AL32&amp;"C"&amp;COLUMN(Table4[[#This Row],[Data as String]]),FALSE),"Change",""))</f>
        <v/>
      </c>
      <c r="AY32" s="6" t="str" cm="1">
        <f t="array" aca="1" ref="AY32" ca="1">IF(Table4[[#This Row],[Prior of This Frm]]=0,"First",IF(Table4[[#This Row],[Data Masked States only]]&lt;&gt;INDIRECT("R"&amp;AL32&amp;"C"&amp;COLUMN(Table4[[#This Row],[Data Masked States only]]),FALSE),"Change",""))</f>
        <v/>
      </c>
      <c r="AZ32" s="6"/>
    </row>
    <row r="33" spans="1:52" hidden="1" x14ac:dyDescent="0.25">
      <c r="A33">
        <v>52.863</v>
      </c>
      <c r="B33">
        <v>400</v>
      </c>
      <c r="C33">
        <v>8</v>
      </c>
      <c r="D33" s="14">
        <v>0</v>
      </c>
      <c r="E33" s="15">
        <v>0</v>
      </c>
      <c r="F33" s="15">
        <v>0</v>
      </c>
      <c r="G33" s="15">
        <v>10</v>
      </c>
      <c r="H33" s="15">
        <v>39</v>
      </c>
      <c r="I33" s="15">
        <v>0</v>
      </c>
      <c r="J33" s="15">
        <v>0</v>
      </c>
      <c r="K33" s="15">
        <v>0</v>
      </c>
      <c r="M33" s="5" t="str">
        <f t="shared" si="0"/>
        <v>…</v>
      </c>
      <c r="N33" t="str">
        <f t="shared" si="1"/>
        <v>…</v>
      </c>
      <c r="O33" t="str">
        <f t="shared" si="2"/>
        <v>…</v>
      </c>
      <c r="P33" t="str">
        <f t="shared" si="3"/>
        <v>…</v>
      </c>
      <c r="Q33" t="str">
        <f t="shared" si="4"/>
        <v>9</v>
      </c>
      <c r="R33" t="str">
        <f t="shared" si="5"/>
        <v>…</v>
      </c>
      <c r="S33" t="str">
        <f t="shared" si="6"/>
        <v>…</v>
      </c>
      <c r="T33" t="str">
        <f t="shared" si="7"/>
        <v>…</v>
      </c>
      <c r="U33" s="5"/>
      <c r="V33" s="23">
        <f t="shared" si="8"/>
        <v>0</v>
      </c>
      <c r="W33">
        <f t="shared" si="9"/>
        <v>0</v>
      </c>
      <c r="X33">
        <f t="shared" si="10"/>
        <v>0</v>
      </c>
      <c r="Y33">
        <f t="shared" si="11"/>
        <v>16</v>
      </c>
      <c r="Z33">
        <f t="shared" si="12"/>
        <v>57</v>
      </c>
      <c r="AA33">
        <f t="shared" si="13"/>
        <v>0</v>
      </c>
      <c r="AB33">
        <f t="shared" si="14"/>
        <v>0</v>
      </c>
      <c r="AC33">
        <f t="shared" si="15"/>
        <v>0</v>
      </c>
      <c r="AD33" s="5"/>
      <c r="AE33" s="27">
        <f t="shared" si="16"/>
        <v>0</v>
      </c>
      <c r="AF33" s="28">
        <f t="shared" si="17"/>
        <v>4096</v>
      </c>
      <c r="AG33" s="28">
        <f t="shared" si="18"/>
        <v>57</v>
      </c>
      <c r="AH33" s="28">
        <f t="shared" si="19"/>
        <v>0</v>
      </c>
      <c r="AI33" s="5"/>
      <c r="AJ3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3" s="6" t="str" cm="1">
        <f t="array" ref="AK3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3" s="6" cm="1">
        <f t="array" ref="AL33">IF(ROW(Table4[[#This Row],[ID]])-1=ROW(Table4[[#Headers],[ID]]),0,SUMPRODUCT(MAX(($B$5:$B32=Table4[[#This Row],[ID]])*ROW($B$5:$B32))))</f>
        <v>31</v>
      </c>
      <c r="AM33" s="11" cm="1">
        <f t="array" aca="1" ref="AM33" ca="1">IF(Table4[[#This Row],[Prior of This Frm]]&lt;&gt;0,Table4[[#This Row],[Time]]-INDIRECT("R"&amp;Table4[[#This Row],[Prior of This Frm]]&amp;"C"&amp;COLUMN(Table4[[#This Row],[Time]]),FALSE),"")</f>
        <v>0.10699999999999932</v>
      </c>
      <c r="AN33" s="8">
        <f>IF(ROW(Table4[[#This Row],[Time]])-1=ROW(Table4[[#Headers],[Time]]),0,IF(A33&lt;A32,AN32+1,AN32))</f>
        <v>0</v>
      </c>
      <c r="AO33" s="29">
        <f>(Table4[[#This Row],[Time]]+(Table4[[#This Row],[Mins]]*60)-$A$5)/60/60/24</f>
        <v>1.7199074074074039E-5</v>
      </c>
      <c r="AP33" s="11">
        <f ca="1">IF(Table4[[#This Row],[Prior of This Frm]]&lt;&gt;0,IF(Table4[[#This Row],[Per Raw]]&lt;0,Table4[[#This Row],[Per Raw]]+60,Table4[[#This Row],[Per Raw]]),"")</f>
        <v>0.10699999999999932</v>
      </c>
      <c r="AQ33" s="20" t="e">
        <f>IF(Table4[[#This Row],[ID]]=401,(HEX2DEC(Table4[[#This Row],[H1]])+256*HEX2DEC(Table4[[#This Row],[H2]]))/1000,NA())</f>
        <v>#N/A</v>
      </c>
      <c r="AR33" s="21" t="e">
        <f>IF(Table4[[#This Row],[ID]]=401,(HEX2DEC(Table4[[#This Row],[H5]])+256*HEX2DEC(Table4[[#This Row],[H6]]))/1000,NA())</f>
        <v>#N/A</v>
      </c>
      <c r="AS33" s="17" t="e">
        <f>IF(Table4[[#This Row],[ID]]=402,HEX2DEC(Table4[[#This Row],[H1]])/100,NA())</f>
        <v>#N/A</v>
      </c>
      <c r="AT33" s="19" t="e">
        <f>IF(Table4[[#This Row],[ID]]=404,((HEX2DEC(F33)+256*HEX2DEC(G33))/10)*(9/5)+32,NA())</f>
        <v>#N/A</v>
      </c>
      <c r="AU33" s="28" t="e">
        <f>IF(Table4[[#This Row],[ID]]=402,(HEX2DEC(Table4[[#This Row],[H7]])*256*256+HEX2DEC(Table4[[#This Row],[H6]])*256+HEX2DEC(Table4[[#This Row],[H5]]))/AU$3,IF(ISNUMBER(AU32),AU32,NA()))</f>
        <v>#N/A</v>
      </c>
      <c r="AV33" s="28" t="e">
        <f>IF(Table4[[#This Row],[ID]]=403,(HEX2DEC(Table4[[#This Row],[H7]])*256*256+HEX2DEC(Table4[[#This Row],[H6]])*256+HEX2DEC(Table4[[#This Row],[H5]]))/AV$3,IF(ISNUMBER(AV32),AV32,NA()))</f>
        <v>#N/A</v>
      </c>
      <c r="AW33" s="30" t="e">
        <f>Table4[[#This Row],[Unk 402-D7,6,5]]/Table4[[#This Row],[Batt V]]</f>
        <v>#N/A</v>
      </c>
      <c r="AX33" s="8" t="str" cm="1">
        <f t="array" aca="1" ref="AX33" ca="1">IF(Table4[[#This Row],[Prior of This Frm]]=0,"First",IF(Table4[[#This Row],[Data as String]]&lt;&gt;INDIRECT("R"&amp;AL33&amp;"C"&amp;COLUMN(Table4[[#This Row],[Data as String]]),FALSE),"Change",""))</f>
        <v/>
      </c>
      <c r="AY33" s="6" t="str" cm="1">
        <f t="array" aca="1" ref="AY33" ca="1">IF(Table4[[#This Row],[Prior of This Frm]]=0,"First",IF(Table4[[#This Row],[Data Masked States only]]&lt;&gt;INDIRECT("R"&amp;AL33&amp;"C"&amp;COLUMN(Table4[[#This Row],[Data Masked States only]]),FALSE),"Change",""))</f>
        <v/>
      </c>
      <c r="AZ33" s="6"/>
    </row>
    <row r="34" spans="1:52" hidden="1" x14ac:dyDescent="0.25">
      <c r="A34">
        <v>52.914999999999999</v>
      </c>
      <c r="B34">
        <v>401</v>
      </c>
      <c r="C34">
        <v>8</v>
      </c>
      <c r="D34" s="14" t="s">
        <v>28</v>
      </c>
      <c r="E34" s="15" t="s">
        <v>23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M34" s="5" t="str">
        <f t="shared" si="0"/>
        <v>…</v>
      </c>
      <c r="N34" t="str">
        <f t="shared" si="1"/>
        <v>…</v>
      </c>
      <c r="O34" t="str">
        <f t="shared" si="2"/>
        <v>…</v>
      </c>
      <c r="P34" t="str">
        <f t="shared" si="3"/>
        <v>…</v>
      </c>
      <c r="Q34" t="str">
        <f t="shared" si="4"/>
        <v>…</v>
      </c>
      <c r="R34" t="str">
        <f t="shared" si="5"/>
        <v>…</v>
      </c>
      <c r="S34" t="str">
        <f t="shared" si="6"/>
        <v>…</v>
      </c>
      <c r="T34" t="str">
        <f t="shared" si="7"/>
        <v>…</v>
      </c>
      <c r="U34" s="5"/>
      <c r="V34" s="23">
        <f t="shared" si="8"/>
        <v>154</v>
      </c>
      <c r="W34">
        <f t="shared" si="9"/>
        <v>210</v>
      </c>
      <c r="X34">
        <f t="shared" si="10"/>
        <v>0</v>
      </c>
      <c r="Y34">
        <f t="shared" si="11"/>
        <v>0</v>
      </c>
      <c r="Z34">
        <f t="shared" si="12"/>
        <v>0</v>
      </c>
      <c r="AA34">
        <f t="shared" si="13"/>
        <v>0</v>
      </c>
      <c r="AB34">
        <f t="shared" si="14"/>
        <v>0</v>
      </c>
      <c r="AC34">
        <f t="shared" si="15"/>
        <v>0</v>
      </c>
      <c r="AD34" s="5"/>
      <c r="AE34" s="27">
        <f t="shared" si="16"/>
        <v>53914</v>
      </c>
      <c r="AF34" s="28">
        <f t="shared" si="17"/>
        <v>0</v>
      </c>
      <c r="AG34" s="28">
        <f t="shared" si="18"/>
        <v>0</v>
      </c>
      <c r="AH34" s="28">
        <f t="shared" si="19"/>
        <v>0</v>
      </c>
      <c r="AI34" s="5"/>
      <c r="AJ3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4" s="6" t="str" cm="1">
        <f t="array" ref="AK3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4" s="6" cm="1">
        <f t="array" ref="AL34">IF(ROW(Table4[[#This Row],[ID]])-1=ROW(Table4[[#Headers],[ID]]),0,SUMPRODUCT(MAX(($B$5:$B33=Table4[[#This Row],[ID]])*ROW($B$5:$B33))))</f>
        <v>32</v>
      </c>
      <c r="AM34" s="11" cm="1">
        <f t="array" aca="1" ref="AM34" ca="1">IF(Table4[[#This Row],[Prior of This Frm]]&lt;&gt;0,Table4[[#This Row],[Time]]-INDIRECT("R"&amp;Table4[[#This Row],[Prior of This Frm]]&amp;"C"&amp;COLUMN(Table4[[#This Row],[Time]]),FALSE),"")</f>
        <v>0.10600000000000165</v>
      </c>
      <c r="AN34" s="8">
        <f>IF(ROW(Table4[[#This Row],[Time]])-1=ROW(Table4[[#Headers],[Time]]),0,IF(A34&lt;A33,AN33+1,AN33))</f>
        <v>0</v>
      </c>
      <c r="AO34" s="29">
        <f>(Table4[[#This Row],[Time]]+(Table4[[#This Row],[Mins]]*60)-$A$5)/60/60/24</f>
        <v>1.7800925925925887E-5</v>
      </c>
      <c r="AP34" s="11">
        <f ca="1">IF(Table4[[#This Row],[Prior of This Frm]]&lt;&gt;0,IF(Table4[[#This Row],[Per Raw]]&lt;0,Table4[[#This Row],[Per Raw]]+60,Table4[[#This Row],[Per Raw]]),"")</f>
        <v>0.10600000000000165</v>
      </c>
      <c r="AQ34" s="20">
        <f>IF(Table4[[#This Row],[ID]]=401,(HEX2DEC(Table4[[#This Row],[H1]])+256*HEX2DEC(Table4[[#This Row],[H2]]))/1000,NA())</f>
        <v>53.914000000000001</v>
      </c>
      <c r="AR34" s="21">
        <f>IF(Table4[[#This Row],[ID]]=401,(HEX2DEC(Table4[[#This Row],[H5]])+256*HEX2DEC(Table4[[#This Row],[H6]]))/1000,NA())</f>
        <v>0</v>
      </c>
      <c r="AS34" s="16" t="e">
        <f>IF(Table4[[#This Row],[ID]]=402,HEX2DEC(Table4[[#This Row],[H1]])/100,NA())</f>
        <v>#N/A</v>
      </c>
      <c r="AT34" s="19" t="e">
        <f>IF(Table4[[#This Row],[ID]]=404,((HEX2DEC(F34)+256*HEX2DEC(G34))/10)*(9/5)+32,NA())</f>
        <v>#N/A</v>
      </c>
      <c r="AU34" s="28" t="e">
        <f>IF(Table4[[#This Row],[ID]]=402,(HEX2DEC(Table4[[#This Row],[H7]])*256*256+HEX2DEC(Table4[[#This Row],[H6]])*256+HEX2DEC(Table4[[#This Row],[H5]]))/AU$3,IF(ISNUMBER(AU33),AU33,NA()))</f>
        <v>#N/A</v>
      </c>
      <c r="AV34" s="28" t="e">
        <f>IF(Table4[[#This Row],[ID]]=403,(HEX2DEC(Table4[[#This Row],[H7]])*256*256+HEX2DEC(Table4[[#This Row],[H6]])*256+HEX2DEC(Table4[[#This Row],[H5]]))/AV$3,IF(ISNUMBER(AV33),AV33,NA()))</f>
        <v>#N/A</v>
      </c>
      <c r="AW34" s="30" t="e">
        <f>Table4[[#This Row],[Unk 402-D7,6,5]]/Table4[[#This Row],[Batt V]]</f>
        <v>#N/A</v>
      </c>
      <c r="AX34" s="8" t="str" cm="1">
        <f t="array" aca="1" ref="AX34" ca="1">IF(Table4[[#This Row],[Prior of This Frm]]=0,"First",IF(Table4[[#This Row],[Data as String]]&lt;&gt;INDIRECT("R"&amp;AL34&amp;"C"&amp;COLUMN(Table4[[#This Row],[Data as String]]),FALSE),"Change",""))</f>
        <v/>
      </c>
      <c r="AY34" s="6" t="str" cm="1">
        <f t="array" aca="1" ref="AY34" ca="1">IF(Table4[[#This Row],[Prior of This Frm]]=0,"First",IF(Table4[[#This Row],[Data Masked States only]]&lt;&gt;INDIRECT("R"&amp;AL34&amp;"C"&amp;COLUMN(Table4[[#This Row],[Data Masked States only]]),FALSE),"Change",""))</f>
        <v/>
      </c>
      <c r="AZ34" s="6"/>
    </row>
    <row r="35" spans="1:52" hidden="1" x14ac:dyDescent="0.25">
      <c r="A35">
        <v>52.968000000000004</v>
      </c>
      <c r="B35">
        <v>400</v>
      </c>
      <c r="C35">
        <v>8</v>
      </c>
      <c r="D35" s="14">
        <v>0</v>
      </c>
      <c r="E35" s="15">
        <v>0</v>
      </c>
      <c r="F35" s="15">
        <v>0</v>
      </c>
      <c r="G35" s="15">
        <v>10</v>
      </c>
      <c r="H35" s="15">
        <v>39</v>
      </c>
      <c r="I35" s="15">
        <v>0</v>
      </c>
      <c r="J35" s="15">
        <v>0</v>
      </c>
      <c r="K35" s="15">
        <v>0</v>
      </c>
      <c r="M35" s="5" t="str">
        <f t="shared" si="0"/>
        <v>…</v>
      </c>
      <c r="N35" t="str">
        <f t="shared" si="1"/>
        <v>…</v>
      </c>
      <c r="O35" t="str">
        <f t="shared" si="2"/>
        <v>…</v>
      </c>
      <c r="P35" t="str">
        <f t="shared" si="3"/>
        <v>…</v>
      </c>
      <c r="Q35" t="str">
        <f t="shared" si="4"/>
        <v>9</v>
      </c>
      <c r="R35" t="str">
        <f t="shared" si="5"/>
        <v>…</v>
      </c>
      <c r="S35" t="str">
        <f t="shared" si="6"/>
        <v>…</v>
      </c>
      <c r="T35" t="str">
        <f t="shared" si="7"/>
        <v>…</v>
      </c>
      <c r="U35" s="5"/>
      <c r="V35" s="23">
        <f t="shared" si="8"/>
        <v>0</v>
      </c>
      <c r="W35">
        <f t="shared" si="9"/>
        <v>0</v>
      </c>
      <c r="X35">
        <f t="shared" si="10"/>
        <v>0</v>
      </c>
      <c r="Y35">
        <f t="shared" si="11"/>
        <v>16</v>
      </c>
      <c r="Z35">
        <f t="shared" si="12"/>
        <v>57</v>
      </c>
      <c r="AA35">
        <f t="shared" si="13"/>
        <v>0</v>
      </c>
      <c r="AB35">
        <f t="shared" si="14"/>
        <v>0</v>
      </c>
      <c r="AC35">
        <f t="shared" si="15"/>
        <v>0</v>
      </c>
      <c r="AD35" s="5"/>
      <c r="AE35" s="27">
        <f t="shared" si="16"/>
        <v>0</v>
      </c>
      <c r="AF35" s="28">
        <f t="shared" si="17"/>
        <v>4096</v>
      </c>
      <c r="AG35" s="28">
        <f t="shared" si="18"/>
        <v>57</v>
      </c>
      <c r="AH35" s="28">
        <f t="shared" si="19"/>
        <v>0</v>
      </c>
      <c r="AI35" s="5"/>
      <c r="AJ3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5" s="6" t="str" cm="1">
        <f t="array" ref="AK3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5" s="6" cm="1">
        <f t="array" ref="AL35">IF(ROW(Table4[[#This Row],[ID]])-1=ROW(Table4[[#Headers],[ID]]),0,SUMPRODUCT(MAX(($B$5:$B34=Table4[[#This Row],[ID]])*ROW($B$5:$B34))))</f>
        <v>33</v>
      </c>
      <c r="AM35" s="11" cm="1">
        <f t="array" aca="1" ref="AM35" ca="1">IF(Table4[[#This Row],[Prior of This Frm]]&lt;&gt;0,Table4[[#This Row],[Time]]-INDIRECT("R"&amp;Table4[[#This Row],[Prior of This Frm]]&amp;"C"&amp;COLUMN(Table4[[#This Row],[Time]]),FALSE),"")</f>
        <v>0.10500000000000398</v>
      </c>
      <c r="AN35" s="8">
        <f>IF(ROW(Table4[[#This Row],[Time]])-1=ROW(Table4[[#Headers],[Time]]),0,IF(A35&lt;A34,AN34+1,AN34))</f>
        <v>0</v>
      </c>
      <c r="AO35" s="29">
        <f>(Table4[[#This Row],[Time]]+(Table4[[#This Row],[Mins]]*60)-$A$5)/60/60/24</f>
        <v>1.8414351851851864E-5</v>
      </c>
      <c r="AP35" s="11">
        <f ca="1">IF(Table4[[#This Row],[Prior of This Frm]]&lt;&gt;0,IF(Table4[[#This Row],[Per Raw]]&lt;0,Table4[[#This Row],[Per Raw]]+60,Table4[[#This Row],[Per Raw]]),"")</f>
        <v>0.10500000000000398</v>
      </c>
      <c r="AQ35" s="20" t="e">
        <f>IF(Table4[[#This Row],[ID]]=401,(HEX2DEC(Table4[[#This Row],[H1]])+256*HEX2DEC(Table4[[#This Row],[H2]]))/1000,NA())</f>
        <v>#N/A</v>
      </c>
      <c r="AR35" s="21" t="e">
        <f>IF(Table4[[#This Row],[ID]]=401,(HEX2DEC(Table4[[#This Row],[H5]])+256*HEX2DEC(Table4[[#This Row],[H6]]))/1000,NA())</f>
        <v>#N/A</v>
      </c>
      <c r="AS35" s="17" t="e">
        <f>IF(Table4[[#This Row],[ID]]=402,HEX2DEC(Table4[[#This Row],[H1]])/100,NA())</f>
        <v>#N/A</v>
      </c>
      <c r="AT35" s="19" t="e">
        <f>IF(Table4[[#This Row],[ID]]=404,((HEX2DEC(F35)+256*HEX2DEC(G35))/10)*(9/5)+32,NA())</f>
        <v>#N/A</v>
      </c>
      <c r="AU35" s="28" t="e">
        <f>IF(Table4[[#This Row],[ID]]=402,(HEX2DEC(Table4[[#This Row],[H7]])*256*256+HEX2DEC(Table4[[#This Row],[H6]])*256+HEX2DEC(Table4[[#This Row],[H5]]))/AU$3,IF(ISNUMBER(AU34),AU34,NA()))</f>
        <v>#N/A</v>
      </c>
      <c r="AV35" s="28" t="e">
        <f>IF(Table4[[#This Row],[ID]]=403,(HEX2DEC(Table4[[#This Row],[H7]])*256*256+HEX2DEC(Table4[[#This Row],[H6]])*256+HEX2DEC(Table4[[#This Row],[H5]]))/AV$3,IF(ISNUMBER(AV34),AV34,NA()))</f>
        <v>#N/A</v>
      </c>
      <c r="AW35" s="30" t="e">
        <f>Table4[[#This Row],[Unk 402-D7,6,5]]/Table4[[#This Row],[Batt V]]</f>
        <v>#N/A</v>
      </c>
      <c r="AX35" s="8" t="str" cm="1">
        <f t="array" aca="1" ref="AX35" ca="1">IF(Table4[[#This Row],[Prior of This Frm]]=0,"First",IF(Table4[[#This Row],[Data as String]]&lt;&gt;INDIRECT("R"&amp;AL35&amp;"C"&amp;COLUMN(Table4[[#This Row],[Data as String]]),FALSE),"Change",""))</f>
        <v/>
      </c>
      <c r="AY35" s="6" t="str" cm="1">
        <f t="array" aca="1" ref="AY35" ca="1">IF(Table4[[#This Row],[Prior of This Frm]]=0,"First",IF(Table4[[#This Row],[Data Masked States only]]&lt;&gt;INDIRECT("R"&amp;AL35&amp;"C"&amp;COLUMN(Table4[[#This Row],[Data Masked States only]]),FALSE),"Change",""))</f>
        <v/>
      </c>
      <c r="AZ35" s="6"/>
    </row>
    <row r="36" spans="1:52" hidden="1" x14ac:dyDescent="0.25">
      <c r="A36">
        <v>53.021000000000001</v>
      </c>
      <c r="B36">
        <v>401</v>
      </c>
      <c r="C36">
        <v>8</v>
      </c>
      <c r="D36" s="14" t="s">
        <v>28</v>
      </c>
      <c r="E36" s="15" t="s">
        <v>23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M36" s="5" t="str">
        <f t="shared" si="0"/>
        <v>…</v>
      </c>
      <c r="N36" t="str">
        <f t="shared" si="1"/>
        <v>…</v>
      </c>
      <c r="O36" t="str">
        <f t="shared" si="2"/>
        <v>…</v>
      </c>
      <c r="P36" t="str">
        <f t="shared" si="3"/>
        <v>…</v>
      </c>
      <c r="Q36" t="str">
        <f t="shared" si="4"/>
        <v>…</v>
      </c>
      <c r="R36" t="str">
        <f t="shared" si="5"/>
        <v>…</v>
      </c>
      <c r="S36" t="str">
        <f t="shared" si="6"/>
        <v>…</v>
      </c>
      <c r="T36" t="str">
        <f t="shared" si="7"/>
        <v>…</v>
      </c>
      <c r="U36" s="5"/>
      <c r="V36" s="23">
        <f t="shared" si="8"/>
        <v>154</v>
      </c>
      <c r="W36">
        <f t="shared" si="9"/>
        <v>210</v>
      </c>
      <c r="X36">
        <f t="shared" si="10"/>
        <v>0</v>
      </c>
      <c r="Y36">
        <f t="shared" si="11"/>
        <v>0</v>
      </c>
      <c r="Z36">
        <f t="shared" si="12"/>
        <v>0</v>
      </c>
      <c r="AA36">
        <f t="shared" si="13"/>
        <v>0</v>
      </c>
      <c r="AB36">
        <f t="shared" si="14"/>
        <v>0</v>
      </c>
      <c r="AC36">
        <f t="shared" si="15"/>
        <v>0</v>
      </c>
      <c r="AD36" s="5"/>
      <c r="AE36" s="27">
        <f t="shared" si="16"/>
        <v>53914</v>
      </c>
      <c r="AF36" s="28">
        <f t="shared" si="17"/>
        <v>0</v>
      </c>
      <c r="AG36" s="28">
        <f t="shared" si="18"/>
        <v>0</v>
      </c>
      <c r="AH36" s="28">
        <f t="shared" si="19"/>
        <v>0</v>
      </c>
      <c r="AI36" s="5"/>
      <c r="AJ3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6" s="6" t="str" cm="1">
        <f t="array" ref="AK3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6" s="6" cm="1">
        <f t="array" ref="AL36">IF(ROW(Table4[[#This Row],[ID]])-1=ROW(Table4[[#Headers],[ID]]),0,SUMPRODUCT(MAX(($B$5:$B35=Table4[[#This Row],[ID]])*ROW($B$5:$B35))))</f>
        <v>34</v>
      </c>
      <c r="AM36" s="11" cm="1">
        <f t="array" aca="1" ref="AM36" ca="1">IF(Table4[[#This Row],[Prior of This Frm]]&lt;&gt;0,Table4[[#This Row],[Time]]-INDIRECT("R"&amp;Table4[[#This Row],[Prior of This Frm]]&amp;"C"&amp;COLUMN(Table4[[#This Row],[Time]]),FALSE),"")</f>
        <v>0.10600000000000165</v>
      </c>
      <c r="AN36" s="8">
        <f>IF(ROW(Table4[[#This Row],[Time]])-1=ROW(Table4[[#Headers],[Time]]),0,IF(A36&lt;A35,AN35+1,AN35))</f>
        <v>0</v>
      </c>
      <c r="AO36" s="29">
        <f>(Table4[[#This Row],[Time]]+(Table4[[#This Row],[Mins]]*60)-$A$5)/60/60/24</f>
        <v>1.902777777777776E-5</v>
      </c>
      <c r="AP36" s="11">
        <f ca="1">IF(Table4[[#This Row],[Prior of This Frm]]&lt;&gt;0,IF(Table4[[#This Row],[Per Raw]]&lt;0,Table4[[#This Row],[Per Raw]]+60,Table4[[#This Row],[Per Raw]]),"")</f>
        <v>0.10600000000000165</v>
      </c>
      <c r="AQ36" s="20">
        <f>IF(Table4[[#This Row],[ID]]=401,(HEX2DEC(Table4[[#This Row],[H1]])+256*HEX2DEC(Table4[[#This Row],[H2]]))/1000,NA())</f>
        <v>53.914000000000001</v>
      </c>
      <c r="AR36" s="21">
        <f>IF(Table4[[#This Row],[ID]]=401,(HEX2DEC(Table4[[#This Row],[H5]])+256*HEX2DEC(Table4[[#This Row],[H6]]))/1000,NA())</f>
        <v>0</v>
      </c>
      <c r="AS36" s="16" t="e">
        <f>IF(Table4[[#This Row],[ID]]=402,HEX2DEC(Table4[[#This Row],[H1]])/100,NA())</f>
        <v>#N/A</v>
      </c>
      <c r="AT36" s="19" t="e">
        <f>IF(Table4[[#This Row],[ID]]=404,((HEX2DEC(F36)+256*HEX2DEC(G36))/10)*(9/5)+32,NA())</f>
        <v>#N/A</v>
      </c>
      <c r="AU36" s="28" t="e">
        <f>IF(Table4[[#This Row],[ID]]=402,(HEX2DEC(Table4[[#This Row],[H7]])*256*256+HEX2DEC(Table4[[#This Row],[H6]])*256+HEX2DEC(Table4[[#This Row],[H5]]))/AU$3,IF(ISNUMBER(AU35),AU35,NA()))</f>
        <v>#N/A</v>
      </c>
      <c r="AV36" s="28" t="e">
        <f>IF(Table4[[#This Row],[ID]]=403,(HEX2DEC(Table4[[#This Row],[H7]])*256*256+HEX2DEC(Table4[[#This Row],[H6]])*256+HEX2DEC(Table4[[#This Row],[H5]]))/AV$3,IF(ISNUMBER(AV35),AV35,NA()))</f>
        <v>#N/A</v>
      </c>
      <c r="AW36" s="30" t="e">
        <f>Table4[[#This Row],[Unk 402-D7,6,5]]/Table4[[#This Row],[Batt V]]</f>
        <v>#N/A</v>
      </c>
      <c r="AX36" s="8" t="str" cm="1">
        <f t="array" aca="1" ref="AX36" ca="1">IF(Table4[[#This Row],[Prior of This Frm]]=0,"First",IF(Table4[[#This Row],[Data as String]]&lt;&gt;INDIRECT("R"&amp;AL36&amp;"C"&amp;COLUMN(Table4[[#This Row],[Data as String]]),FALSE),"Change",""))</f>
        <v/>
      </c>
      <c r="AY36" s="6" t="str" cm="1">
        <f t="array" aca="1" ref="AY36" ca="1">IF(Table4[[#This Row],[Prior of This Frm]]=0,"First",IF(Table4[[#This Row],[Data Masked States only]]&lt;&gt;INDIRECT("R"&amp;AL36&amp;"C"&amp;COLUMN(Table4[[#This Row],[Data Masked States only]]),FALSE),"Change",""))</f>
        <v/>
      </c>
      <c r="AZ36" s="6"/>
    </row>
    <row r="37" spans="1:52" hidden="1" x14ac:dyDescent="0.25">
      <c r="A37">
        <v>53.075000000000003</v>
      </c>
      <c r="B37">
        <v>400</v>
      </c>
      <c r="C37">
        <v>8</v>
      </c>
      <c r="D37" s="14">
        <v>0</v>
      </c>
      <c r="E37" s="15">
        <v>0</v>
      </c>
      <c r="F37" s="15">
        <v>0</v>
      </c>
      <c r="G37" s="15">
        <v>10</v>
      </c>
      <c r="H37" s="15">
        <v>39</v>
      </c>
      <c r="I37" s="15">
        <v>0</v>
      </c>
      <c r="J37" s="15">
        <v>0</v>
      </c>
      <c r="K37" s="15">
        <v>0</v>
      </c>
      <c r="M37" s="5" t="str">
        <f t="shared" si="0"/>
        <v>…</v>
      </c>
      <c r="N37" t="str">
        <f t="shared" si="1"/>
        <v>…</v>
      </c>
      <c r="O37" t="str">
        <f t="shared" si="2"/>
        <v>…</v>
      </c>
      <c r="P37" t="str">
        <f t="shared" si="3"/>
        <v>…</v>
      </c>
      <c r="Q37" t="str">
        <f t="shared" si="4"/>
        <v>9</v>
      </c>
      <c r="R37" t="str">
        <f t="shared" si="5"/>
        <v>…</v>
      </c>
      <c r="S37" t="str">
        <f t="shared" si="6"/>
        <v>…</v>
      </c>
      <c r="T37" t="str">
        <f t="shared" si="7"/>
        <v>…</v>
      </c>
      <c r="U37" s="5"/>
      <c r="V37" s="23">
        <f t="shared" si="8"/>
        <v>0</v>
      </c>
      <c r="W37">
        <f t="shared" ref="W37:W68" si="20">HEX2DEC(E37)</f>
        <v>0</v>
      </c>
      <c r="X37">
        <f t="shared" si="10"/>
        <v>0</v>
      </c>
      <c r="Y37">
        <f t="shared" si="11"/>
        <v>16</v>
      </c>
      <c r="Z37">
        <f t="shared" si="12"/>
        <v>57</v>
      </c>
      <c r="AA37">
        <f t="shared" si="13"/>
        <v>0</v>
      </c>
      <c r="AB37">
        <f t="shared" si="14"/>
        <v>0</v>
      </c>
      <c r="AC37">
        <f t="shared" si="15"/>
        <v>0</v>
      </c>
      <c r="AD37" s="5"/>
      <c r="AE37" s="27">
        <f t="shared" si="16"/>
        <v>0</v>
      </c>
      <c r="AF37" s="28">
        <f t="shared" si="17"/>
        <v>4096</v>
      </c>
      <c r="AG37" s="28">
        <f t="shared" si="18"/>
        <v>57</v>
      </c>
      <c r="AH37" s="28">
        <f t="shared" si="19"/>
        <v>0</v>
      </c>
      <c r="AI37" s="5"/>
      <c r="AJ3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7" s="6" t="str" cm="1">
        <f t="array" ref="AK3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7" s="6" cm="1">
        <f t="array" ref="AL37">IF(ROW(Table4[[#This Row],[ID]])-1=ROW(Table4[[#Headers],[ID]]),0,SUMPRODUCT(MAX(($B$5:$B36=Table4[[#This Row],[ID]])*ROW($B$5:$B36))))</f>
        <v>35</v>
      </c>
      <c r="AM37" s="11" cm="1">
        <f t="array" aca="1" ref="AM37" ca="1">IF(Table4[[#This Row],[Prior of This Frm]]&lt;&gt;0,Table4[[#This Row],[Time]]-INDIRECT("R"&amp;Table4[[#This Row],[Prior of This Frm]]&amp;"C"&amp;COLUMN(Table4[[#This Row],[Time]]),FALSE),"")</f>
        <v>0.10699999999999932</v>
      </c>
      <c r="AN37" s="8">
        <f>IF(ROW(Table4[[#This Row],[Time]])-1=ROW(Table4[[#Headers],[Time]]),0,IF(A37&lt;A36,AN36+1,AN36))</f>
        <v>0</v>
      </c>
      <c r="AO37" s="29">
        <f>(Table4[[#This Row],[Time]]+(Table4[[#This Row],[Mins]]*60)-$A$5)/60/60/24</f>
        <v>1.9652777777777782E-5</v>
      </c>
      <c r="AP37" s="11">
        <f ca="1">IF(Table4[[#This Row],[Prior of This Frm]]&lt;&gt;0,IF(Table4[[#This Row],[Per Raw]]&lt;0,Table4[[#This Row],[Per Raw]]+60,Table4[[#This Row],[Per Raw]]),"")</f>
        <v>0.10699999999999932</v>
      </c>
      <c r="AQ37" s="20" t="e">
        <f>IF(Table4[[#This Row],[ID]]=401,(HEX2DEC(Table4[[#This Row],[H1]])+256*HEX2DEC(Table4[[#This Row],[H2]]))/1000,NA())</f>
        <v>#N/A</v>
      </c>
      <c r="AR37" s="21" t="e">
        <f>IF(Table4[[#This Row],[ID]]=401,(HEX2DEC(Table4[[#This Row],[H5]])+256*HEX2DEC(Table4[[#This Row],[H6]]))/1000,NA())</f>
        <v>#N/A</v>
      </c>
      <c r="AS37" s="17" t="e">
        <f>IF(Table4[[#This Row],[ID]]=402,HEX2DEC(Table4[[#This Row],[H1]])/100,NA())</f>
        <v>#N/A</v>
      </c>
      <c r="AT37" s="19" t="e">
        <f>IF(Table4[[#This Row],[ID]]=404,((HEX2DEC(F37)+256*HEX2DEC(G37))/10)*(9/5)+32,NA())</f>
        <v>#N/A</v>
      </c>
      <c r="AU37" s="28" t="e">
        <f>IF(Table4[[#This Row],[ID]]=402,(HEX2DEC(Table4[[#This Row],[H7]])*256*256+HEX2DEC(Table4[[#This Row],[H6]])*256+HEX2DEC(Table4[[#This Row],[H5]]))/AU$3,IF(ISNUMBER(AU36),AU36,NA()))</f>
        <v>#N/A</v>
      </c>
      <c r="AV37" s="28" t="e">
        <f>IF(Table4[[#This Row],[ID]]=403,(HEX2DEC(Table4[[#This Row],[H7]])*256*256+HEX2DEC(Table4[[#This Row],[H6]])*256+HEX2DEC(Table4[[#This Row],[H5]]))/AV$3,IF(ISNUMBER(AV36),AV36,NA()))</f>
        <v>#N/A</v>
      </c>
      <c r="AW37" s="30" t="e">
        <f>Table4[[#This Row],[Unk 402-D7,6,5]]/Table4[[#This Row],[Batt V]]</f>
        <v>#N/A</v>
      </c>
      <c r="AX37" s="8" t="str" cm="1">
        <f t="array" aca="1" ref="AX37" ca="1">IF(Table4[[#This Row],[Prior of This Frm]]=0,"First",IF(Table4[[#This Row],[Data as String]]&lt;&gt;INDIRECT("R"&amp;AL37&amp;"C"&amp;COLUMN(Table4[[#This Row],[Data as String]]),FALSE),"Change",""))</f>
        <v/>
      </c>
      <c r="AY37" s="6" t="str" cm="1">
        <f t="array" aca="1" ref="AY37" ca="1">IF(Table4[[#This Row],[Prior of This Frm]]=0,"First",IF(Table4[[#This Row],[Data Masked States only]]&lt;&gt;INDIRECT("R"&amp;AL37&amp;"C"&amp;COLUMN(Table4[[#This Row],[Data Masked States only]]),FALSE),"Change",""))</f>
        <v/>
      </c>
      <c r="AZ37" s="6"/>
    </row>
    <row r="38" spans="1:52" hidden="1" x14ac:dyDescent="0.25">
      <c r="A38">
        <v>53.128</v>
      </c>
      <c r="B38">
        <v>401</v>
      </c>
      <c r="C38">
        <v>8</v>
      </c>
      <c r="D38" s="14" t="s">
        <v>28</v>
      </c>
      <c r="E38" s="15" t="s">
        <v>23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M38" s="5" t="str">
        <f t="shared" si="0"/>
        <v>…</v>
      </c>
      <c r="N38" t="str">
        <f t="shared" si="1"/>
        <v>…</v>
      </c>
      <c r="O38" t="str">
        <f t="shared" si="2"/>
        <v>…</v>
      </c>
      <c r="P38" t="str">
        <f t="shared" si="3"/>
        <v>…</v>
      </c>
      <c r="Q38" t="str">
        <f t="shared" si="4"/>
        <v>…</v>
      </c>
      <c r="R38" t="str">
        <f t="shared" si="5"/>
        <v>…</v>
      </c>
      <c r="S38" t="str">
        <f t="shared" si="6"/>
        <v>…</v>
      </c>
      <c r="T38" t="str">
        <f t="shared" si="7"/>
        <v>…</v>
      </c>
      <c r="U38" s="5"/>
      <c r="V38" s="23">
        <f t="shared" si="8"/>
        <v>154</v>
      </c>
      <c r="W38">
        <f t="shared" si="20"/>
        <v>210</v>
      </c>
      <c r="X38">
        <f t="shared" si="10"/>
        <v>0</v>
      </c>
      <c r="Y38">
        <f t="shared" si="11"/>
        <v>0</v>
      </c>
      <c r="Z38">
        <f t="shared" si="12"/>
        <v>0</v>
      </c>
      <c r="AA38">
        <f t="shared" si="13"/>
        <v>0</v>
      </c>
      <c r="AB38">
        <f t="shared" si="14"/>
        <v>0</v>
      </c>
      <c r="AC38">
        <f t="shared" si="15"/>
        <v>0</v>
      </c>
      <c r="AD38" s="5"/>
      <c r="AE38" s="27">
        <f t="shared" si="16"/>
        <v>53914</v>
      </c>
      <c r="AF38" s="28">
        <f t="shared" si="17"/>
        <v>0</v>
      </c>
      <c r="AG38" s="28">
        <f t="shared" si="18"/>
        <v>0</v>
      </c>
      <c r="AH38" s="28">
        <f t="shared" si="19"/>
        <v>0</v>
      </c>
      <c r="AI38" s="5"/>
      <c r="AJ3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8" s="6" t="str" cm="1">
        <f t="array" ref="AK3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8" s="6" cm="1">
        <f t="array" ref="AL38">IF(ROW(Table4[[#This Row],[ID]])-1=ROW(Table4[[#Headers],[ID]]),0,SUMPRODUCT(MAX(($B$5:$B37=Table4[[#This Row],[ID]])*ROW($B$5:$B37))))</f>
        <v>36</v>
      </c>
      <c r="AM38" s="11" cm="1">
        <f t="array" aca="1" ref="AM38" ca="1">IF(Table4[[#This Row],[Prior of This Frm]]&lt;&gt;0,Table4[[#This Row],[Time]]-INDIRECT("R"&amp;Table4[[#This Row],[Prior of This Frm]]&amp;"C"&amp;COLUMN(Table4[[#This Row],[Time]]),FALSE),"")</f>
        <v>0.10699999999999932</v>
      </c>
      <c r="AN38" s="8">
        <f>IF(ROW(Table4[[#This Row],[Time]])-1=ROW(Table4[[#Headers],[Time]]),0,IF(A38&lt;A37,AN37+1,AN37))</f>
        <v>0</v>
      </c>
      <c r="AO38" s="29">
        <f>(Table4[[#This Row],[Time]]+(Table4[[#This Row],[Mins]]*60)-$A$5)/60/60/24</f>
        <v>2.0266203703703677E-5</v>
      </c>
      <c r="AP38" s="11">
        <f ca="1">IF(Table4[[#This Row],[Prior of This Frm]]&lt;&gt;0,IF(Table4[[#This Row],[Per Raw]]&lt;0,Table4[[#This Row],[Per Raw]]+60,Table4[[#This Row],[Per Raw]]),"")</f>
        <v>0.10699999999999932</v>
      </c>
      <c r="AQ38" s="20">
        <f>IF(Table4[[#This Row],[ID]]=401,(HEX2DEC(Table4[[#This Row],[H1]])+256*HEX2DEC(Table4[[#This Row],[H2]]))/1000,NA())</f>
        <v>53.914000000000001</v>
      </c>
      <c r="AR38" s="21">
        <f>IF(Table4[[#This Row],[ID]]=401,(HEX2DEC(Table4[[#This Row],[H5]])+256*HEX2DEC(Table4[[#This Row],[H6]]))/1000,NA())</f>
        <v>0</v>
      </c>
      <c r="AS38" s="16" t="e">
        <f>IF(Table4[[#This Row],[ID]]=402,HEX2DEC(Table4[[#This Row],[H1]])/100,NA())</f>
        <v>#N/A</v>
      </c>
      <c r="AT38" s="19" t="e">
        <f>IF(Table4[[#This Row],[ID]]=404,((HEX2DEC(F38)+256*HEX2DEC(G38))/10)*(9/5)+32,NA())</f>
        <v>#N/A</v>
      </c>
      <c r="AU38" s="28" t="e">
        <f>IF(Table4[[#This Row],[ID]]=402,(HEX2DEC(Table4[[#This Row],[H7]])*256*256+HEX2DEC(Table4[[#This Row],[H6]])*256+HEX2DEC(Table4[[#This Row],[H5]]))/AU$3,IF(ISNUMBER(AU37),AU37,NA()))</f>
        <v>#N/A</v>
      </c>
      <c r="AV38" s="28" t="e">
        <f>IF(Table4[[#This Row],[ID]]=403,(HEX2DEC(Table4[[#This Row],[H7]])*256*256+HEX2DEC(Table4[[#This Row],[H6]])*256+HEX2DEC(Table4[[#This Row],[H5]]))/AV$3,IF(ISNUMBER(AV37),AV37,NA()))</f>
        <v>#N/A</v>
      </c>
      <c r="AW38" s="30" t="e">
        <f>Table4[[#This Row],[Unk 402-D7,6,5]]/Table4[[#This Row],[Batt V]]</f>
        <v>#N/A</v>
      </c>
      <c r="AX38" s="8" t="str" cm="1">
        <f t="array" aca="1" ref="AX38" ca="1">IF(Table4[[#This Row],[Prior of This Frm]]=0,"First",IF(Table4[[#This Row],[Data as String]]&lt;&gt;INDIRECT("R"&amp;AL38&amp;"C"&amp;COLUMN(Table4[[#This Row],[Data as String]]),FALSE),"Change",""))</f>
        <v/>
      </c>
      <c r="AY38" s="6" t="str" cm="1">
        <f t="array" aca="1" ref="AY38" ca="1">IF(Table4[[#This Row],[Prior of This Frm]]=0,"First",IF(Table4[[#This Row],[Data Masked States only]]&lt;&gt;INDIRECT("R"&amp;AL38&amp;"C"&amp;COLUMN(Table4[[#This Row],[Data Masked States only]]),FALSE),"Change",""))</f>
        <v/>
      </c>
      <c r="AZ38" s="6"/>
    </row>
    <row r="39" spans="1:52" hidden="1" x14ac:dyDescent="0.25">
      <c r="A39">
        <v>53.180999999999997</v>
      </c>
      <c r="B39">
        <v>400</v>
      </c>
      <c r="C39">
        <v>8</v>
      </c>
      <c r="D39" s="14">
        <v>0</v>
      </c>
      <c r="E39" s="15">
        <v>0</v>
      </c>
      <c r="F39" s="15">
        <v>0</v>
      </c>
      <c r="G39" s="15">
        <v>10</v>
      </c>
      <c r="H39" s="15">
        <v>39</v>
      </c>
      <c r="I39" s="15">
        <v>0</v>
      </c>
      <c r="J39" s="15">
        <v>0</v>
      </c>
      <c r="K39" s="15">
        <v>0</v>
      </c>
      <c r="M39" s="5" t="str">
        <f t="shared" si="0"/>
        <v>…</v>
      </c>
      <c r="N39" t="str">
        <f t="shared" si="1"/>
        <v>…</v>
      </c>
      <c r="O39" t="str">
        <f t="shared" si="2"/>
        <v>…</v>
      </c>
      <c r="P39" t="str">
        <f t="shared" si="3"/>
        <v>…</v>
      </c>
      <c r="Q39" t="str">
        <f t="shared" si="4"/>
        <v>9</v>
      </c>
      <c r="R39" t="str">
        <f t="shared" si="5"/>
        <v>…</v>
      </c>
      <c r="S39" t="str">
        <f t="shared" si="6"/>
        <v>…</v>
      </c>
      <c r="T39" t="str">
        <f t="shared" si="7"/>
        <v>…</v>
      </c>
      <c r="U39" s="5"/>
      <c r="V39" s="23">
        <f t="shared" si="8"/>
        <v>0</v>
      </c>
      <c r="W39">
        <f t="shared" si="20"/>
        <v>0</v>
      </c>
      <c r="X39">
        <f t="shared" si="10"/>
        <v>0</v>
      </c>
      <c r="Y39">
        <f t="shared" si="11"/>
        <v>16</v>
      </c>
      <c r="Z39">
        <f t="shared" si="12"/>
        <v>57</v>
      </c>
      <c r="AA39">
        <f t="shared" si="13"/>
        <v>0</v>
      </c>
      <c r="AB39">
        <f t="shared" si="14"/>
        <v>0</v>
      </c>
      <c r="AC39">
        <f t="shared" si="15"/>
        <v>0</v>
      </c>
      <c r="AD39" s="5"/>
      <c r="AE39" s="27">
        <f t="shared" si="16"/>
        <v>0</v>
      </c>
      <c r="AF39" s="28">
        <f t="shared" si="17"/>
        <v>4096</v>
      </c>
      <c r="AG39" s="28">
        <f t="shared" si="18"/>
        <v>57</v>
      </c>
      <c r="AH39" s="28">
        <f t="shared" si="19"/>
        <v>0</v>
      </c>
      <c r="AI39" s="5"/>
      <c r="AJ3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9" s="6" t="str" cm="1">
        <f t="array" ref="AK3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9" s="6" cm="1">
        <f t="array" ref="AL39">IF(ROW(Table4[[#This Row],[ID]])-1=ROW(Table4[[#Headers],[ID]]),0,SUMPRODUCT(MAX(($B$5:$B38=Table4[[#This Row],[ID]])*ROW($B$5:$B38))))</f>
        <v>37</v>
      </c>
      <c r="AM39" s="11" cm="1">
        <f t="array" aca="1" ref="AM39" ca="1">IF(Table4[[#This Row],[Prior of This Frm]]&lt;&gt;0,Table4[[#This Row],[Time]]-INDIRECT("R"&amp;Table4[[#This Row],[Prior of This Frm]]&amp;"C"&amp;COLUMN(Table4[[#This Row],[Time]]),FALSE),"")</f>
        <v>0.10599999999999454</v>
      </c>
      <c r="AN39" s="8">
        <f>IF(ROW(Table4[[#This Row],[Time]])-1=ROW(Table4[[#Headers],[Time]]),0,IF(A39&lt;A38,AN38+1,AN38))</f>
        <v>0</v>
      </c>
      <c r="AO39" s="29">
        <f>(Table4[[#This Row],[Time]]+(Table4[[#This Row],[Mins]]*60)-$A$5)/60/60/24</f>
        <v>2.0879629629629573E-5</v>
      </c>
      <c r="AP39" s="11">
        <f ca="1">IF(Table4[[#This Row],[Prior of This Frm]]&lt;&gt;0,IF(Table4[[#This Row],[Per Raw]]&lt;0,Table4[[#This Row],[Per Raw]]+60,Table4[[#This Row],[Per Raw]]),"")</f>
        <v>0.10599999999999454</v>
      </c>
      <c r="AQ39" s="20" t="e">
        <f>IF(Table4[[#This Row],[ID]]=401,(HEX2DEC(Table4[[#This Row],[H1]])+256*HEX2DEC(Table4[[#This Row],[H2]]))/1000,NA())</f>
        <v>#N/A</v>
      </c>
      <c r="AR39" s="21" t="e">
        <f>IF(Table4[[#This Row],[ID]]=401,(HEX2DEC(Table4[[#This Row],[H5]])+256*HEX2DEC(Table4[[#This Row],[H6]]))/1000,NA())</f>
        <v>#N/A</v>
      </c>
      <c r="AS39" s="17" t="e">
        <f>IF(Table4[[#This Row],[ID]]=402,HEX2DEC(Table4[[#This Row],[H1]])/100,NA())</f>
        <v>#N/A</v>
      </c>
      <c r="AT39" s="19" t="e">
        <f>IF(Table4[[#This Row],[ID]]=404,((HEX2DEC(F39)+256*HEX2DEC(G39))/10)*(9/5)+32,NA())</f>
        <v>#N/A</v>
      </c>
      <c r="AU39" s="28" t="e">
        <f>IF(Table4[[#This Row],[ID]]=402,(HEX2DEC(Table4[[#This Row],[H7]])*256*256+HEX2DEC(Table4[[#This Row],[H6]])*256+HEX2DEC(Table4[[#This Row],[H5]]))/AU$3,IF(ISNUMBER(AU38),AU38,NA()))</f>
        <v>#N/A</v>
      </c>
      <c r="AV39" s="28" t="e">
        <f>IF(Table4[[#This Row],[ID]]=403,(HEX2DEC(Table4[[#This Row],[H7]])*256*256+HEX2DEC(Table4[[#This Row],[H6]])*256+HEX2DEC(Table4[[#This Row],[H5]]))/AV$3,IF(ISNUMBER(AV38),AV38,NA()))</f>
        <v>#N/A</v>
      </c>
      <c r="AW39" s="30" t="e">
        <f>Table4[[#This Row],[Unk 402-D7,6,5]]/Table4[[#This Row],[Batt V]]</f>
        <v>#N/A</v>
      </c>
      <c r="AX39" s="8" t="str" cm="1">
        <f t="array" aca="1" ref="AX39" ca="1">IF(Table4[[#This Row],[Prior of This Frm]]=0,"First",IF(Table4[[#This Row],[Data as String]]&lt;&gt;INDIRECT("R"&amp;AL39&amp;"C"&amp;COLUMN(Table4[[#This Row],[Data as String]]),FALSE),"Change",""))</f>
        <v/>
      </c>
      <c r="AY39" s="6" t="str" cm="1">
        <f t="array" aca="1" ref="AY39" ca="1">IF(Table4[[#This Row],[Prior of This Frm]]=0,"First",IF(Table4[[#This Row],[Data Masked States only]]&lt;&gt;INDIRECT("R"&amp;AL39&amp;"C"&amp;COLUMN(Table4[[#This Row],[Data Masked States only]]),FALSE),"Change",""))</f>
        <v/>
      </c>
      <c r="AZ39" s="6"/>
    </row>
    <row r="40" spans="1:52" hidden="1" x14ac:dyDescent="0.25">
      <c r="A40">
        <v>53.232999999999997</v>
      </c>
      <c r="B40">
        <v>401</v>
      </c>
      <c r="C40">
        <v>8</v>
      </c>
      <c r="D40" s="14" t="s">
        <v>28</v>
      </c>
      <c r="E40" s="15" t="s">
        <v>23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M40" s="5" t="str">
        <f t="shared" si="0"/>
        <v>…</v>
      </c>
      <c r="N40" t="str">
        <f t="shared" si="1"/>
        <v>…</v>
      </c>
      <c r="O40" t="str">
        <f t="shared" si="2"/>
        <v>…</v>
      </c>
      <c r="P40" t="str">
        <f t="shared" si="3"/>
        <v>…</v>
      </c>
      <c r="Q40" t="str">
        <f t="shared" si="4"/>
        <v>…</v>
      </c>
      <c r="R40" t="str">
        <f t="shared" si="5"/>
        <v>…</v>
      </c>
      <c r="S40" t="str">
        <f t="shared" si="6"/>
        <v>…</v>
      </c>
      <c r="T40" t="str">
        <f t="shared" si="7"/>
        <v>…</v>
      </c>
      <c r="U40" s="5"/>
      <c r="V40" s="23">
        <f t="shared" si="8"/>
        <v>154</v>
      </c>
      <c r="W40">
        <f t="shared" si="20"/>
        <v>210</v>
      </c>
      <c r="X40">
        <f t="shared" si="10"/>
        <v>0</v>
      </c>
      <c r="Y40">
        <f t="shared" si="11"/>
        <v>0</v>
      </c>
      <c r="Z40">
        <f t="shared" si="12"/>
        <v>0</v>
      </c>
      <c r="AA40">
        <f t="shared" si="13"/>
        <v>0</v>
      </c>
      <c r="AB40">
        <f t="shared" si="14"/>
        <v>0</v>
      </c>
      <c r="AC40">
        <f t="shared" si="15"/>
        <v>0</v>
      </c>
      <c r="AD40" s="5"/>
      <c r="AE40" s="27">
        <f t="shared" si="16"/>
        <v>53914</v>
      </c>
      <c r="AF40" s="28">
        <f t="shared" si="17"/>
        <v>0</v>
      </c>
      <c r="AG40" s="28">
        <f t="shared" si="18"/>
        <v>0</v>
      </c>
      <c r="AH40" s="28">
        <f t="shared" si="19"/>
        <v>0</v>
      </c>
      <c r="AI40" s="5"/>
      <c r="AJ4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0" s="6" t="str" cm="1">
        <f t="array" ref="AK4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0" s="6" cm="1">
        <f t="array" ref="AL40">IF(ROW(Table4[[#This Row],[ID]])-1=ROW(Table4[[#Headers],[ID]]),0,SUMPRODUCT(MAX(($B$5:$B39=Table4[[#This Row],[ID]])*ROW($B$5:$B39))))</f>
        <v>38</v>
      </c>
      <c r="AM40" s="11" cm="1">
        <f t="array" aca="1" ref="AM40" ca="1">IF(Table4[[#This Row],[Prior of This Frm]]&lt;&gt;0,Table4[[#This Row],[Time]]-INDIRECT("R"&amp;Table4[[#This Row],[Prior of This Frm]]&amp;"C"&amp;COLUMN(Table4[[#This Row],[Time]]),FALSE),"")</f>
        <v>0.10499999999999687</v>
      </c>
      <c r="AN40" s="8">
        <f>IF(ROW(Table4[[#This Row],[Time]])-1=ROW(Table4[[#Headers],[Time]]),0,IF(A40&lt;A39,AN39+1,AN39))</f>
        <v>0</v>
      </c>
      <c r="AO40" s="29">
        <f>(Table4[[#This Row],[Time]]+(Table4[[#This Row],[Mins]]*60)-$A$5)/60/60/24</f>
        <v>2.1481481481481417E-5</v>
      </c>
      <c r="AP40" s="11">
        <f ca="1">IF(Table4[[#This Row],[Prior of This Frm]]&lt;&gt;0,IF(Table4[[#This Row],[Per Raw]]&lt;0,Table4[[#This Row],[Per Raw]]+60,Table4[[#This Row],[Per Raw]]),"")</f>
        <v>0.10499999999999687</v>
      </c>
      <c r="AQ40" s="20">
        <f>IF(Table4[[#This Row],[ID]]=401,(HEX2DEC(Table4[[#This Row],[H1]])+256*HEX2DEC(Table4[[#This Row],[H2]]))/1000,NA())</f>
        <v>53.914000000000001</v>
      </c>
      <c r="AR40" s="21">
        <f>IF(Table4[[#This Row],[ID]]=401,(HEX2DEC(Table4[[#This Row],[H5]])+256*HEX2DEC(Table4[[#This Row],[H6]]))/1000,NA())</f>
        <v>0</v>
      </c>
      <c r="AS40" s="16" t="e">
        <f>IF(Table4[[#This Row],[ID]]=402,HEX2DEC(Table4[[#This Row],[H1]])/100,NA())</f>
        <v>#N/A</v>
      </c>
      <c r="AT40" s="19" t="e">
        <f>IF(Table4[[#This Row],[ID]]=404,((HEX2DEC(F40)+256*HEX2DEC(G40))/10)*(9/5)+32,NA())</f>
        <v>#N/A</v>
      </c>
      <c r="AU40" s="28" t="e">
        <f>IF(Table4[[#This Row],[ID]]=402,(HEX2DEC(Table4[[#This Row],[H7]])*256*256+HEX2DEC(Table4[[#This Row],[H6]])*256+HEX2DEC(Table4[[#This Row],[H5]]))/AU$3,IF(ISNUMBER(AU39),AU39,NA()))</f>
        <v>#N/A</v>
      </c>
      <c r="AV40" s="28" t="e">
        <f>IF(Table4[[#This Row],[ID]]=403,(HEX2DEC(Table4[[#This Row],[H7]])*256*256+HEX2DEC(Table4[[#This Row],[H6]])*256+HEX2DEC(Table4[[#This Row],[H5]]))/AV$3,IF(ISNUMBER(AV39),AV39,NA()))</f>
        <v>#N/A</v>
      </c>
      <c r="AW40" s="30" t="e">
        <f>Table4[[#This Row],[Unk 402-D7,6,5]]/Table4[[#This Row],[Batt V]]</f>
        <v>#N/A</v>
      </c>
      <c r="AX40" s="8" t="str" cm="1">
        <f t="array" aca="1" ref="AX40" ca="1">IF(Table4[[#This Row],[Prior of This Frm]]=0,"First",IF(Table4[[#This Row],[Data as String]]&lt;&gt;INDIRECT("R"&amp;AL40&amp;"C"&amp;COLUMN(Table4[[#This Row],[Data as String]]),FALSE),"Change",""))</f>
        <v/>
      </c>
      <c r="AY40" s="6" t="str" cm="1">
        <f t="array" aca="1" ref="AY40" ca="1">IF(Table4[[#This Row],[Prior of This Frm]]=0,"First",IF(Table4[[#This Row],[Data Masked States only]]&lt;&gt;INDIRECT("R"&amp;AL40&amp;"C"&amp;COLUMN(Table4[[#This Row],[Data Masked States only]]),FALSE),"Change",""))</f>
        <v/>
      </c>
      <c r="AZ40" s="6"/>
    </row>
    <row r="41" spans="1:52" hidden="1" x14ac:dyDescent="0.25">
      <c r="A41">
        <v>53.286999999999999</v>
      </c>
      <c r="B41">
        <v>400</v>
      </c>
      <c r="C41">
        <v>8</v>
      </c>
      <c r="D41" s="14">
        <v>0</v>
      </c>
      <c r="E41" s="15">
        <v>0</v>
      </c>
      <c r="F41" s="15">
        <v>0</v>
      </c>
      <c r="G41" s="15">
        <v>10</v>
      </c>
      <c r="H41" s="15">
        <v>39</v>
      </c>
      <c r="I41" s="15">
        <v>0</v>
      </c>
      <c r="J41" s="15">
        <v>0</v>
      </c>
      <c r="K41" s="15">
        <v>0</v>
      </c>
      <c r="M41" s="5" t="str">
        <f t="shared" si="0"/>
        <v>…</v>
      </c>
      <c r="N41" t="str">
        <f t="shared" si="1"/>
        <v>…</v>
      </c>
      <c r="O41" t="str">
        <f t="shared" si="2"/>
        <v>…</v>
      </c>
      <c r="P41" t="str">
        <f t="shared" si="3"/>
        <v>…</v>
      </c>
      <c r="Q41" t="str">
        <f t="shared" si="4"/>
        <v>9</v>
      </c>
      <c r="R41" t="str">
        <f t="shared" si="5"/>
        <v>…</v>
      </c>
      <c r="S41" t="str">
        <f t="shared" si="6"/>
        <v>…</v>
      </c>
      <c r="T41" t="str">
        <f t="shared" si="7"/>
        <v>…</v>
      </c>
      <c r="U41" s="5"/>
      <c r="V41" s="23">
        <f t="shared" si="8"/>
        <v>0</v>
      </c>
      <c r="W41">
        <f t="shared" si="20"/>
        <v>0</v>
      </c>
      <c r="X41">
        <f t="shared" si="10"/>
        <v>0</v>
      </c>
      <c r="Y41">
        <f t="shared" si="11"/>
        <v>16</v>
      </c>
      <c r="Z41">
        <f t="shared" si="12"/>
        <v>57</v>
      </c>
      <c r="AA41">
        <f t="shared" si="13"/>
        <v>0</v>
      </c>
      <c r="AB41">
        <f t="shared" si="14"/>
        <v>0</v>
      </c>
      <c r="AC41">
        <f t="shared" si="15"/>
        <v>0</v>
      </c>
      <c r="AD41" s="5"/>
      <c r="AE41" s="27">
        <f t="shared" si="16"/>
        <v>0</v>
      </c>
      <c r="AF41" s="28">
        <f t="shared" si="17"/>
        <v>4096</v>
      </c>
      <c r="AG41" s="28">
        <f t="shared" si="18"/>
        <v>57</v>
      </c>
      <c r="AH41" s="28">
        <f t="shared" si="19"/>
        <v>0</v>
      </c>
      <c r="AI41" s="5"/>
      <c r="AJ4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1" s="6" t="str" cm="1">
        <f t="array" ref="AK4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1" s="6" cm="1">
        <f t="array" ref="AL41">IF(ROW(Table4[[#This Row],[ID]])-1=ROW(Table4[[#Headers],[ID]]),0,SUMPRODUCT(MAX(($B$5:$B40=Table4[[#This Row],[ID]])*ROW($B$5:$B40))))</f>
        <v>39</v>
      </c>
      <c r="AM41" s="11" cm="1">
        <f t="array" aca="1" ref="AM41" ca="1">IF(Table4[[#This Row],[Prior of This Frm]]&lt;&gt;0,Table4[[#This Row],[Time]]-INDIRECT("R"&amp;Table4[[#This Row],[Prior of This Frm]]&amp;"C"&amp;COLUMN(Table4[[#This Row],[Time]]),FALSE),"")</f>
        <v>0.10600000000000165</v>
      </c>
      <c r="AN41" s="8">
        <f>IF(ROW(Table4[[#This Row],[Time]])-1=ROW(Table4[[#Headers],[Time]]),0,IF(A41&lt;A40,AN40+1,AN40))</f>
        <v>0</v>
      </c>
      <c r="AO41" s="29">
        <f>(Table4[[#This Row],[Time]]+(Table4[[#This Row],[Mins]]*60)-$A$5)/60/60/24</f>
        <v>2.2106481481481443E-5</v>
      </c>
      <c r="AP41" s="11">
        <f ca="1">IF(Table4[[#This Row],[Prior of This Frm]]&lt;&gt;0,IF(Table4[[#This Row],[Per Raw]]&lt;0,Table4[[#This Row],[Per Raw]]+60,Table4[[#This Row],[Per Raw]]),"")</f>
        <v>0.10600000000000165</v>
      </c>
      <c r="AQ41" s="20" t="e">
        <f>IF(Table4[[#This Row],[ID]]=401,(HEX2DEC(Table4[[#This Row],[H1]])+256*HEX2DEC(Table4[[#This Row],[H2]]))/1000,NA())</f>
        <v>#N/A</v>
      </c>
      <c r="AR41" s="21" t="e">
        <f>IF(Table4[[#This Row],[ID]]=401,(HEX2DEC(Table4[[#This Row],[H5]])+256*HEX2DEC(Table4[[#This Row],[H6]]))/1000,NA())</f>
        <v>#N/A</v>
      </c>
      <c r="AS41" s="17" t="e">
        <f>IF(Table4[[#This Row],[ID]]=402,HEX2DEC(Table4[[#This Row],[H1]])/100,NA())</f>
        <v>#N/A</v>
      </c>
      <c r="AT41" s="19" t="e">
        <f>IF(Table4[[#This Row],[ID]]=404,((HEX2DEC(F41)+256*HEX2DEC(G41))/10)*(9/5)+32,NA())</f>
        <v>#N/A</v>
      </c>
      <c r="AU41" s="28" t="e">
        <f>IF(Table4[[#This Row],[ID]]=402,(HEX2DEC(Table4[[#This Row],[H7]])*256*256+HEX2DEC(Table4[[#This Row],[H6]])*256+HEX2DEC(Table4[[#This Row],[H5]]))/AU$3,IF(ISNUMBER(AU40),AU40,NA()))</f>
        <v>#N/A</v>
      </c>
      <c r="AV41" s="28" t="e">
        <f>IF(Table4[[#This Row],[ID]]=403,(HEX2DEC(Table4[[#This Row],[H7]])*256*256+HEX2DEC(Table4[[#This Row],[H6]])*256+HEX2DEC(Table4[[#This Row],[H5]]))/AV$3,IF(ISNUMBER(AV40),AV40,NA()))</f>
        <v>#N/A</v>
      </c>
      <c r="AW41" s="30" t="e">
        <f>Table4[[#This Row],[Unk 402-D7,6,5]]/Table4[[#This Row],[Batt V]]</f>
        <v>#N/A</v>
      </c>
      <c r="AX41" s="8" t="str" cm="1">
        <f t="array" aca="1" ref="AX41" ca="1">IF(Table4[[#This Row],[Prior of This Frm]]=0,"First",IF(Table4[[#This Row],[Data as String]]&lt;&gt;INDIRECT("R"&amp;AL41&amp;"C"&amp;COLUMN(Table4[[#This Row],[Data as String]]),FALSE),"Change",""))</f>
        <v/>
      </c>
      <c r="AY41" s="6" t="str" cm="1">
        <f t="array" aca="1" ref="AY41" ca="1">IF(Table4[[#This Row],[Prior of This Frm]]=0,"First",IF(Table4[[#This Row],[Data Masked States only]]&lt;&gt;INDIRECT("R"&amp;AL41&amp;"C"&amp;COLUMN(Table4[[#This Row],[Data Masked States only]]),FALSE),"Change",""))</f>
        <v/>
      </c>
      <c r="AZ41" s="6"/>
    </row>
    <row r="42" spans="1:52" hidden="1" x14ac:dyDescent="0.25">
      <c r="A42">
        <v>53.34</v>
      </c>
      <c r="B42">
        <v>401</v>
      </c>
      <c r="C42">
        <v>8</v>
      </c>
      <c r="D42" s="14" t="s">
        <v>28</v>
      </c>
      <c r="E42" s="15" t="s">
        <v>23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M42" s="5" t="str">
        <f t="shared" si="0"/>
        <v>…</v>
      </c>
      <c r="N42" t="str">
        <f t="shared" si="1"/>
        <v>…</v>
      </c>
      <c r="O42" t="str">
        <f t="shared" si="2"/>
        <v>…</v>
      </c>
      <c r="P42" t="str">
        <f t="shared" si="3"/>
        <v>…</v>
      </c>
      <c r="Q42" t="str">
        <f t="shared" si="4"/>
        <v>…</v>
      </c>
      <c r="R42" t="str">
        <f t="shared" si="5"/>
        <v>…</v>
      </c>
      <c r="S42" t="str">
        <f t="shared" si="6"/>
        <v>…</v>
      </c>
      <c r="T42" t="str">
        <f t="shared" si="7"/>
        <v>…</v>
      </c>
      <c r="U42" s="5"/>
      <c r="V42" s="23">
        <f t="shared" si="8"/>
        <v>154</v>
      </c>
      <c r="W42">
        <f t="shared" si="20"/>
        <v>210</v>
      </c>
      <c r="X42">
        <f t="shared" si="10"/>
        <v>0</v>
      </c>
      <c r="Y42">
        <f t="shared" si="11"/>
        <v>0</v>
      </c>
      <c r="Z42">
        <f t="shared" si="12"/>
        <v>0</v>
      </c>
      <c r="AA42">
        <f t="shared" si="13"/>
        <v>0</v>
      </c>
      <c r="AB42">
        <f t="shared" si="14"/>
        <v>0</v>
      </c>
      <c r="AC42">
        <f t="shared" si="15"/>
        <v>0</v>
      </c>
      <c r="AD42" s="5"/>
      <c r="AE42" s="27">
        <f t="shared" si="16"/>
        <v>53914</v>
      </c>
      <c r="AF42" s="28">
        <f t="shared" si="17"/>
        <v>0</v>
      </c>
      <c r="AG42" s="28">
        <f t="shared" si="18"/>
        <v>0</v>
      </c>
      <c r="AH42" s="28">
        <f t="shared" si="19"/>
        <v>0</v>
      </c>
      <c r="AI42" s="5"/>
      <c r="AJ4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2" s="6" t="str" cm="1">
        <f t="array" ref="AK4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2" s="6" cm="1">
        <f t="array" ref="AL42">IF(ROW(Table4[[#This Row],[ID]])-1=ROW(Table4[[#Headers],[ID]]),0,SUMPRODUCT(MAX(($B$5:$B41=Table4[[#This Row],[ID]])*ROW($B$5:$B41))))</f>
        <v>40</v>
      </c>
      <c r="AM42" s="11" cm="1">
        <f t="array" aca="1" ref="AM42" ca="1">IF(Table4[[#This Row],[Prior of This Frm]]&lt;&gt;0,Table4[[#This Row],[Time]]-INDIRECT("R"&amp;Table4[[#This Row],[Prior of This Frm]]&amp;"C"&amp;COLUMN(Table4[[#This Row],[Time]]),FALSE),"")</f>
        <v>0.10700000000000642</v>
      </c>
      <c r="AN42" s="8">
        <f>IF(ROW(Table4[[#This Row],[Time]])-1=ROW(Table4[[#Headers],[Time]]),0,IF(A42&lt;A41,AN41+1,AN41))</f>
        <v>0</v>
      </c>
      <c r="AO42" s="29">
        <f>(Table4[[#This Row],[Time]]+(Table4[[#This Row],[Mins]]*60)-$A$5)/60/60/24</f>
        <v>2.271990740740742E-5</v>
      </c>
      <c r="AP42" s="11">
        <f ca="1">IF(Table4[[#This Row],[Prior of This Frm]]&lt;&gt;0,IF(Table4[[#This Row],[Per Raw]]&lt;0,Table4[[#This Row],[Per Raw]]+60,Table4[[#This Row],[Per Raw]]),"")</f>
        <v>0.10700000000000642</v>
      </c>
      <c r="AQ42" s="20">
        <f>IF(Table4[[#This Row],[ID]]=401,(HEX2DEC(Table4[[#This Row],[H1]])+256*HEX2DEC(Table4[[#This Row],[H2]]))/1000,NA())</f>
        <v>53.914000000000001</v>
      </c>
      <c r="AR42" s="21">
        <f>IF(Table4[[#This Row],[ID]]=401,(HEX2DEC(Table4[[#This Row],[H5]])+256*HEX2DEC(Table4[[#This Row],[H6]]))/1000,NA())</f>
        <v>0</v>
      </c>
      <c r="AS42" s="16" t="e">
        <f>IF(Table4[[#This Row],[ID]]=402,HEX2DEC(Table4[[#This Row],[H1]])/100,NA())</f>
        <v>#N/A</v>
      </c>
      <c r="AT42" s="19" t="e">
        <f>IF(Table4[[#This Row],[ID]]=404,((HEX2DEC(F42)+256*HEX2DEC(G42))/10)*(9/5)+32,NA())</f>
        <v>#N/A</v>
      </c>
      <c r="AU42" s="28" t="e">
        <f>IF(Table4[[#This Row],[ID]]=402,(HEX2DEC(Table4[[#This Row],[H7]])*256*256+HEX2DEC(Table4[[#This Row],[H6]])*256+HEX2DEC(Table4[[#This Row],[H5]]))/AU$3,IF(ISNUMBER(AU41),AU41,NA()))</f>
        <v>#N/A</v>
      </c>
      <c r="AV42" s="28" t="e">
        <f>IF(Table4[[#This Row],[ID]]=403,(HEX2DEC(Table4[[#This Row],[H7]])*256*256+HEX2DEC(Table4[[#This Row],[H6]])*256+HEX2DEC(Table4[[#This Row],[H5]]))/AV$3,IF(ISNUMBER(AV41),AV41,NA()))</f>
        <v>#N/A</v>
      </c>
      <c r="AW42" s="30" t="e">
        <f>Table4[[#This Row],[Unk 402-D7,6,5]]/Table4[[#This Row],[Batt V]]</f>
        <v>#N/A</v>
      </c>
      <c r="AX42" s="8" t="str" cm="1">
        <f t="array" aca="1" ref="AX42" ca="1">IF(Table4[[#This Row],[Prior of This Frm]]=0,"First",IF(Table4[[#This Row],[Data as String]]&lt;&gt;INDIRECT("R"&amp;AL42&amp;"C"&amp;COLUMN(Table4[[#This Row],[Data as String]]),FALSE),"Change",""))</f>
        <v/>
      </c>
      <c r="AY42" s="6" t="str" cm="1">
        <f t="array" aca="1" ref="AY42" ca="1">IF(Table4[[#This Row],[Prior of This Frm]]=0,"First",IF(Table4[[#This Row],[Data Masked States only]]&lt;&gt;INDIRECT("R"&amp;AL42&amp;"C"&amp;COLUMN(Table4[[#This Row],[Data Masked States only]]),FALSE),"Change",""))</f>
        <v/>
      </c>
      <c r="AZ42" s="6"/>
    </row>
    <row r="43" spans="1:52" hidden="1" x14ac:dyDescent="0.25">
      <c r="A43">
        <v>53.393000000000001</v>
      </c>
      <c r="B43">
        <v>400</v>
      </c>
      <c r="C43">
        <v>8</v>
      </c>
      <c r="D43" s="14">
        <v>0</v>
      </c>
      <c r="E43" s="15">
        <v>0</v>
      </c>
      <c r="F43" s="15">
        <v>0</v>
      </c>
      <c r="G43" s="15">
        <v>10</v>
      </c>
      <c r="H43" s="15">
        <v>39</v>
      </c>
      <c r="I43" s="15">
        <v>0</v>
      </c>
      <c r="J43" s="15">
        <v>0</v>
      </c>
      <c r="K43" s="15">
        <v>0</v>
      </c>
      <c r="M43" s="5" t="str">
        <f t="shared" si="0"/>
        <v>…</v>
      </c>
      <c r="N43" t="str">
        <f t="shared" si="1"/>
        <v>…</v>
      </c>
      <c r="O43" t="str">
        <f t="shared" si="2"/>
        <v>…</v>
      </c>
      <c r="P43" t="str">
        <f t="shared" si="3"/>
        <v>…</v>
      </c>
      <c r="Q43" t="str">
        <f t="shared" si="4"/>
        <v>9</v>
      </c>
      <c r="R43" t="str">
        <f t="shared" si="5"/>
        <v>…</v>
      </c>
      <c r="S43" t="str">
        <f t="shared" si="6"/>
        <v>…</v>
      </c>
      <c r="T43" t="str">
        <f t="shared" si="7"/>
        <v>…</v>
      </c>
      <c r="U43" s="5"/>
      <c r="V43" s="23">
        <f t="shared" si="8"/>
        <v>0</v>
      </c>
      <c r="W43">
        <f t="shared" si="20"/>
        <v>0</v>
      </c>
      <c r="X43">
        <f t="shared" si="10"/>
        <v>0</v>
      </c>
      <c r="Y43">
        <f t="shared" si="11"/>
        <v>16</v>
      </c>
      <c r="Z43">
        <f t="shared" si="12"/>
        <v>57</v>
      </c>
      <c r="AA43">
        <f t="shared" si="13"/>
        <v>0</v>
      </c>
      <c r="AB43">
        <f t="shared" si="14"/>
        <v>0</v>
      </c>
      <c r="AC43">
        <f t="shared" si="15"/>
        <v>0</v>
      </c>
      <c r="AD43" s="5"/>
      <c r="AE43" s="27">
        <f t="shared" si="16"/>
        <v>0</v>
      </c>
      <c r="AF43" s="28">
        <f t="shared" si="17"/>
        <v>4096</v>
      </c>
      <c r="AG43" s="28">
        <f t="shared" si="18"/>
        <v>57</v>
      </c>
      <c r="AH43" s="28">
        <f t="shared" si="19"/>
        <v>0</v>
      </c>
      <c r="AI43" s="5"/>
      <c r="AJ4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3" s="6" t="str" cm="1">
        <f t="array" ref="AK4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3" s="6" cm="1">
        <f t="array" ref="AL43">IF(ROW(Table4[[#This Row],[ID]])-1=ROW(Table4[[#Headers],[ID]]),0,SUMPRODUCT(MAX(($B$5:$B42=Table4[[#This Row],[ID]])*ROW($B$5:$B42))))</f>
        <v>41</v>
      </c>
      <c r="AM43" s="11" cm="1">
        <f t="array" aca="1" ref="AM43" ca="1">IF(Table4[[#This Row],[Prior of This Frm]]&lt;&gt;0,Table4[[#This Row],[Time]]-INDIRECT("R"&amp;Table4[[#This Row],[Prior of This Frm]]&amp;"C"&amp;COLUMN(Table4[[#This Row],[Time]]),FALSE),"")</f>
        <v>0.10600000000000165</v>
      </c>
      <c r="AN43" s="8">
        <f>IF(ROW(Table4[[#This Row],[Time]])-1=ROW(Table4[[#Headers],[Time]]),0,IF(A43&lt;A42,AN42+1,AN42))</f>
        <v>0</v>
      </c>
      <c r="AO43" s="29">
        <f>(Table4[[#This Row],[Time]]+(Table4[[#This Row],[Mins]]*60)-$A$5)/60/60/24</f>
        <v>2.3333333333333312E-5</v>
      </c>
      <c r="AP43" s="11">
        <f ca="1">IF(Table4[[#This Row],[Prior of This Frm]]&lt;&gt;0,IF(Table4[[#This Row],[Per Raw]]&lt;0,Table4[[#This Row],[Per Raw]]+60,Table4[[#This Row],[Per Raw]]),"")</f>
        <v>0.10600000000000165</v>
      </c>
      <c r="AQ43" s="20" t="e">
        <f>IF(Table4[[#This Row],[ID]]=401,(HEX2DEC(Table4[[#This Row],[H1]])+256*HEX2DEC(Table4[[#This Row],[H2]]))/1000,NA())</f>
        <v>#N/A</v>
      </c>
      <c r="AR43" s="21" t="e">
        <f>IF(Table4[[#This Row],[ID]]=401,(HEX2DEC(Table4[[#This Row],[H5]])+256*HEX2DEC(Table4[[#This Row],[H6]]))/1000,NA())</f>
        <v>#N/A</v>
      </c>
      <c r="AS43" s="17" t="e">
        <f>IF(Table4[[#This Row],[ID]]=402,HEX2DEC(Table4[[#This Row],[H1]])/100,NA())</f>
        <v>#N/A</v>
      </c>
      <c r="AT43" s="19" t="e">
        <f>IF(Table4[[#This Row],[ID]]=404,((HEX2DEC(F43)+256*HEX2DEC(G43))/10)*(9/5)+32,NA())</f>
        <v>#N/A</v>
      </c>
      <c r="AU43" s="28" t="e">
        <f>IF(Table4[[#This Row],[ID]]=402,(HEX2DEC(Table4[[#This Row],[H7]])*256*256+HEX2DEC(Table4[[#This Row],[H6]])*256+HEX2DEC(Table4[[#This Row],[H5]]))/AU$3,IF(ISNUMBER(AU42),AU42,NA()))</f>
        <v>#N/A</v>
      </c>
      <c r="AV43" s="28" t="e">
        <f>IF(Table4[[#This Row],[ID]]=403,(HEX2DEC(Table4[[#This Row],[H7]])*256*256+HEX2DEC(Table4[[#This Row],[H6]])*256+HEX2DEC(Table4[[#This Row],[H5]]))/AV$3,IF(ISNUMBER(AV42),AV42,NA()))</f>
        <v>#N/A</v>
      </c>
      <c r="AW43" s="30" t="e">
        <f>Table4[[#This Row],[Unk 402-D7,6,5]]/Table4[[#This Row],[Batt V]]</f>
        <v>#N/A</v>
      </c>
      <c r="AX43" s="8" t="str" cm="1">
        <f t="array" aca="1" ref="AX43" ca="1">IF(Table4[[#This Row],[Prior of This Frm]]=0,"First",IF(Table4[[#This Row],[Data as String]]&lt;&gt;INDIRECT("R"&amp;AL43&amp;"C"&amp;COLUMN(Table4[[#This Row],[Data as String]]),FALSE),"Change",""))</f>
        <v/>
      </c>
      <c r="AY43" s="6" t="str" cm="1">
        <f t="array" aca="1" ref="AY43" ca="1">IF(Table4[[#This Row],[Prior of This Frm]]=0,"First",IF(Table4[[#This Row],[Data Masked States only]]&lt;&gt;INDIRECT("R"&amp;AL43&amp;"C"&amp;COLUMN(Table4[[#This Row],[Data Masked States only]]),FALSE),"Change",""))</f>
        <v/>
      </c>
      <c r="AZ43" s="6"/>
    </row>
    <row r="44" spans="1:52" hidden="1" x14ac:dyDescent="0.25">
      <c r="A44">
        <v>53.445999999999998</v>
      </c>
      <c r="B44">
        <v>401</v>
      </c>
      <c r="C44">
        <v>8</v>
      </c>
      <c r="D44" s="14" t="s">
        <v>28</v>
      </c>
      <c r="E44" s="15" t="s">
        <v>23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M44" s="5" t="str">
        <f t="shared" si="0"/>
        <v>…</v>
      </c>
      <c r="N44" t="str">
        <f t="shared" si="1"/>
        <v>…</v>
      </c>
      <c r="O44" t="str">
        <f t="shared" si="2"/>
        <v>…</v>
      </c>
      <c r="P44" t="str">
        <f t="shared" si="3"/>
        <v>…</v>
      </c>
      <c r="Q44" t="str">
        <f t="shared" si="4"/>
        <v>…</v>
      </c>
      <c r="R44" t="str">
        <f t="shared" si="5"/>
        <v>…</v>
      </c>
      <c r="S44" t="str">
        <f t="shared" si="6"/>
        <v>…</v>
      </c>
      <c r="T44" t="str">
        <f t="shared" si="7"/>
        <v>…</v>
      </c>
      <c r="U44" s="5"/>
      <c r="V44" s="23">
        <f t="shared" si="8"/>
        <v>154</v>
      </c>
      <c r="W44">
        <f t="shared" si="20"/>
        <v>210</v>
      </c>
      <c r="X44">
        <f t="shared" si="10"/>
        <v>0</v>
      </c>
      <c r="Y44">
        <f t="shared" si="11"/>
        <v>0</v>
      </c>
      <c r="Z44">
        <f t="shared" si="12"/>
        <v>0</v>
      </c>
      <c r="AA44">
        <f t="shared" si="13"/>
        <v>0</v>
      </c>
      <c r="AB44">
        <f t="shared" si="14"/>
        <v>0</v>
      </c>
      <c r="AC44">
        <f t="shared" si="15"/>
        <v>0</v>
      </c>
      <c r="AD44" s="5"/>
      <c r="AE44" s="27">
        <f t="shared" si="16"/>
        <v>53914</v>
      </c>
      <c r="AF44" s="28">
        <f t="shared" si="17"/>
        <v>0</v>
      </c>
      <c r="AG44" s="28">
        <f t="shared" si="18"/>
        <v>0</v>
      </c>
      <c r="AH44" s="28">
        <f t="shared" si="19"/>
        <v>0</v>
      </c>
      <c r="AI44" s="5"/>
      <c r="AJ4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4" s="6" t="str" cm="1">
        <f t="array" ref="AK4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4" s="6" cm="1">
        <f t="array" ref="AL44">IF(ROW(Table4[[#This Row],[ID]])-1=ROW(Table4[[#Headers],[ID]]),0,SUMPRODUCT(MAX(($B$5:$B43=Table4[[#This Row],[ID]])*ROW($B$5:$B43))))</f>
        <v>42</v>
      </c>
      <c r="AM44" s="11" cm="1">
        <f t="array" aca="1" ref="AM44" ca="1">IF(Table4[[#This Row],[Prior of This Frm]]&lt;&gt;0,Table4[[#This Row],[Time]]-INDIRECT("R"&amp;Table4[[#This Row],[Prior of This Frm]]&amp;"C"&amp;COLUMN(Table4[[#This Row],[Time]]),FALSE),"")</f>
        <v>0.10599999999999454</v>
      </c>
      <c r="AN44" s="8">
        <f>IF(ROW(Table4[[#This Row],[Time]])-1=ROW(Table4[[#Headers],[Time]]),0,IF(A44&lt;A43,AN43+1,AN43))</f>
        <v>0</v>
      </c>
      <c r="AO44" s="29">
        <f>(Table4[[#This Row],[Time]]+(Table4[[#This Row],[Mins]]*60)-$A$5)/60/60/24</f>
        <v>2.3946759259259211E-5</v>
      </c>
      <c r="AP44" s="11">
        <f ca="1">IF(Table4[[#This Row],[Prior of This Frm]]&lt;&gt;0,IF(Table4[[#This Row],[Per Raw]]&lt;0,Table4[[#This Row],[Per Raw]]+60,Table4[[#This Row],[Per Raw]]),"")</f>
        <v>0.10599999999999454</v>
      </c>
      <c r="AQ44" s="20">
        <f>IF(Table4[[#This Row],[ID]]=401,(HEX2DEC(Table4[[#This Row],[H1]])+256*HEX2DEC(Table4[[#This Row],[H2]]))/1000,NA())</f>
        <v>53.914000000000001</v>
      </c>
      <c r="AR44" s="21">
        <f>IF(Table4[[#This Row],[ID]]=401,(HEX2DEC(Table4[[#This Row],[H5]])+256*HEX2DEC(Table4[[#This Row],[H6]]))/1000,NA())</f>
        <v>0</v>
      </c>
      <c r="AS44" s="16" t="e">
        <f>IF(Table4[[#This Row],[ID]]=402,HEX2DEC(Table4[[#This Row],[H1]])/100,NA())</f>
        <v>#N/A</v>
      </c>
      <c r="AT44" s="19" t="e">
        <f>IF(Table4[[#This Row],[ID]]=404,((HEX2DEC(F44)+256*HEX2DEC(G44))/10)*(9/5)+32,NA())</f>
        <v>#N/A</v>
      </c>
      <c r="AU44" s="28" t="e">
        <f>IF(Table4[[#This Row],[ID]]=402,(HEX2DEC(Table4[[#This Row],[H7]])*256*256+HEX2DEC(Table4[[#This Row],[H6]])*256+HEX2DEC(Table4[[#This Row],[H5]]))/AU$3,IF(ISNUMBER(AU43),AU43,NA()))</f>
        <v>#N/A</v>
      </c>
      <c r="AV44" s="28" t="e">
        <f>IF(Table4[[#This Row],[ID]]=403,(HEX2DEC(Table4[[#This Row],[H7]])*256*256+HEX2DEC(Table4[[#This Row],[H6]])*256+HEX2DEC(Table4[[#This Row],[H5]]))/AV$3,IF(ISNUMBER(AV43),AV43,NA()))</f>
        <v>#N/A</v>
      </c>
      <c r="AW44" s="30" t="e">
        <f>Table4[[#This Row],[Unk 402-D7,6,5]]/Table4[[#This Row],[Batt V]]</f>
        <v>#N/A</v>
      </c>
      <c r="AX44" s="8" t="str" cm="1">
        <f t="array" aca="1" ref="AX44" ca="1">IF(Table4[[#This Row],[Prior of This Frm]]=0,"First",IF(Table4[[#This Row],[Data as String]]&lt;&gt;INDIRECT("R"&amp;AL44&amp;"C"&amp;COLUMN(Table4[[#This Row],[Data as String]]),FALSE),"Change",""))</f>
        <v/>
      </c>
      <c r="AY44" s="6" t="str" cm="1">
        <f t="array" aca="1" ref="AY44" ca="1">IF(Table4[[#This Row],[Prior of This Frm]]=0,"First",IF(Table4[[#This Row],[Data Masked States only]]&lt;&gt;INDIRECT("R"&amp;AL44&amp;"C"&amp;COLUMN(Table4[[#This Row],[Data Masked States only]]),FALSE),"Change",""))</f>
        <v/>
      </c>
      <c r="AZ44" s="6"/>
    </row>
    <row r="45" spans="1:52" x14ac:dyDescent="0.25">
      <c r="A45">
        <v>53.448</v>
      </c>
      <c r="B45">
        <v>466</v>
      </c>
      <c r="C45">
        <v>8</v>
      </c>
      <c r="D45" s="14">
        <v>30</v>
      </c>
      <c r="E45" s="15">
        <v>32</v>
      </c>
      <c r="F45" s="15">
        <v>30</v>
      </c>
      <c r="G45" s="15">
        <v>35</v>
      </c>
      <c r="H45" s="15">
        <v>56</v>
      </c>
      <c r="I45" s="15">
        <v>35</v>
      </c>
      <c r="J45" s="15">
        <v>30</v>
      </c>
      <c r="K45" s="15">
        <v>31</v>
      </c>
      <c r="M45" s="5" t="str">
        <f t="shared" si="0"/>
        <v>0</v>
      </c>
      <c r="N45" t="str">
        <f t="shared" si="1"/>
        <v>2</v>
      </c>
      <c r="O45" t="str">
        <f t="shared" si="2"/>
        <v>0</v>
      </c>
      <c r="P45" t="str">
        <f t="shared" si="3"/>
        <v>5</v>
      </c>
      <c r="Q45" t="str">
        <f t="shared" si="4"/>
        <v>V</v>
      </c>
      <c r="R45" t="str">
        <f t="shared" si="5"/>
        <v>5</v>
      </c>
      <c r="S45" t="str">
        <f t="shared" si="6"/>
        <v>0</v>
      </c>
      <c r="T45" t="str">
        <f t="shared" si="7"/>
        <v>1</v>
      </c>
      <c r="U45" s="5"/>
      <c r="V45" s="23">
        <f t="shared" si="8"/>
        <v>48</v>
      </c>
      <c r="W45">
        <f t="shared" si="20"/>
        <v>50</v>
      </c>
      <c r="X45">
        <f t="shared" si="10"/>
        <v>48</v>
      </c>
      <c r="Y45">
        <f t="shared" si="11"/>
        <v>53</v>
      </c>
      <c r="Z45">
        <f t="shared" si="12"/>
        <v>86</v>
      </c>
      <c r="AA45">
        <f t="shared" si="13"/>
        <v>53</v>
      </c>
      <c r="AB45">
        <f t="shared" si="14"/>
        <v>48</v>
      </c>
      <c r="AC45">
        <f t="shared" si="15"/>
        <v>49</v>
      </c>
      <c r="AD45" s="5"/>
      <c r="AE45" s="27">
        <f t="shared" si="16"/>
        <v>12848</v>
      </c>
      <c r="AF45" s="28">
        <f t="shared" si="17"/>
        <v>13616</v>
      </c>
      <c r="AG45" s="28">
        <f t="shared" si="18"/>
        <v>13654</v>
      </c>
      <c r="AH45" s="28">
        <f t="shared" si="19"/>
        <v>12592</v>
      </c>
      <c r="AI45" s="5"/>
      <c r="AJ4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45" s="6" t="str" cm="1">
        <f t="array" ref="AK4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45" s="6" cm="1">
        <f t="array" ref="AL45">IF(ROW(Table4[[#This Row],[ID]])-1=ROW(Table4[[#Headers],[ID]]),0,SUMPRODUCT(MAX(($B$5:$B44=Table4[[#This Row],[ID]])*ROW($B$5:$B44))))</f>
        <v>0</v>
      </c>
      <c r="AM45" s="11" t="str" cm="1">
        <f t="array" aca="1" ref="AM45" ca="1">IF(Table4[[#This Row],[Prior of This Frm]]&lt;&gt;0,Table4[[#This Row],[Time]]-INDIRECT("R"&amp;Table4[[#This Row],[Prior of This Frm]]&amp;"C"&amp;COLUMN(Table4[[#This Row],[Time]]),FALSE),"")</f>
        <v/>
      </c>
      <c r="AN45" s="8">
        <f>IF(ROW(Table4[[#This Row],[Time]])-1=ROW(Table4[[#Headers],[Time]]),0,IF(A45&lt;A44,AN44+1,AN44))</f>
        <v>0</v>
      </c>
      <c r="AO45" s="29">
        <f>(Table4[[#This Row],[Time]]+(Table4[[#This Row],[Mins]]*60)-$A$5)/60/60/24</f>
        <v>2.3969907407407382E-5</v>
      </c>
      <c r="AP45" s="11" t="str">
        <f>IF(Table4[[#This Row],[Prior of This Frm]]&lt;&gt;0,IF(Table4[[#This Row],[Per Raw]]&lt;0,Table4[[#This Row],[Per Raw]]+60,Table4[[#This Row],[Per Raw]]),"")</f>
        <v/>
      </c>
      <c r="AQ45" s="20" t="e">
        <f>IF(Table4[[#This Row],[ID]]=401,(HEX2DEC(Table4[[#This Row],[H1]])+256*HEX2DEC(Table4[[#This Row],[H2]]))/1000,NA())</f>
        <v>#N/A</v>
      </c>
      <c r="AR45" s="21" t="e">
        <f>IF(Table4[[#This Row],[ID]]=401,(HEX2DEC(Table4[[#This Row],[H5]])+256*HEX2DEC(Table4[[#This Row],[H6]]))/1000,NA())</f>
        <v>#N/A</v>
      </c>
      <c r="AS45" s="17" t="e">
        <f>IF(Table4[[#This Row],[ID]]=402,HEX2DEC(Table4[[#This Row],[H1]])/100,NA())</f>
        <v>#N/A</v>
      </c>
      <c r="AT45" s="19" t="e">
        <f>IF(Table4[[#This Row],[ID]]=404,((HEX2DEC(F45)+256*HEX2DEC(G45))/10)*(9/5)+32,NA())</f>
        <v>#N/A</v>
      </c>
      <c r="AU45" s="28" t="e">
        <f>IF(Table4[[#This Row],[ID]]=402,(HEX2DEC(Table4[[#This Row],[H7]])*256*256+HEX2DEC(Table4[[#This Row],[H6]])*256+HEX2DEC(Table4[[#This Row],[H5]]))/AU$3,IF(ISNUMBER(AU44),AU44,NA()))</f>
        <v>#N/A</v>
      </c>
      <c r="AV45" s="28" t="e">
        <f>IF(Table4[[#This Row],[ID]]=403,(HEX2DEC(Table4[[#This Row],[H7]])*256*256+HEX2DEC(Table4[[#This Row],[H6]])*256+HEX2DEC(Table4[[#This Row],[H5]]))/AV$3,IF(ISNUMBER(AV44),AV44,NA()))</f>
        <v>#N/A</v>
      </c>
      <c r="AW45" s="30" t="e">
        <f>Table4[[#This Row],[Unk 402-D7,6,5]]/Table4[[#This Row],[Batt V]]</f>
        <v>#N/A</v>
      </c>
      <c r="AX45" s="8" t="str" cm="1">
        <f t="array" aca="1" ref="AX45" ca="1">IF(Table4[[#This Row],[Prior of This Frm]]=0,"First",IF(Table4[[#This Row],[Data as String]]&lt;&gt;INDIRECT("R"&amp;AL45&amp;"C"&amp;COLUMN(Table4[[#This Row],[Data as String]]),FALSE),"Change",""))</f>
        <v>First</v>
      </c>
      <c r="AY45" s="6" t="str" cm="1">
        <f t="array" aca="1" ref="AY45" ca="1">IF(Table4[[#This Row],[Prior of This Frm]]=0,"First",IF(Table4[[#This Row],[Data Masked States only]]&lt;&gt;INDIRECT("R"&amp;AL45&amp;"C"&amp;COLUMN(Table4[[#This Row],[Data Masked States only]]),FALSE),"Change",""))</f>
        <v>First</v>
      </c>
      <c r="AZ45" s="6"/>
    </row>
    <row r="46" spans="1:52" hidden="1" x14ac:dyDescent="0.25">
      <c r="A46">
        <v>53.5</v>
      </c>
      <c r="B46">
        <v>400</v>
      </c>
      <c r="C46">
        <v>8</v>
      </c>
      <c r="D46" s="14">
        <v>0</v>
      </c>
      <c r="E46" s="15">
        <v>0</v>
      </c>
      <c r="F46" s="15">
        <v>0</v>
      </c>
      <c r="G46" s="15">
        <v>10</v>
      </c>
      <c r="H46" s="15">
        <v>39</v>
      </c>
      <c r="I46" s="15">
        <v>0</v>
      </c>
      <c r="J46" s="15">
        <v>0</v>
      </c>
      <c r="K46" s="15">
        <v>0</v>
      </c>
      <c r="M46" s="5" t="str">
        <f t="shared" si="0"/>
        <v>…</v>
      </c>
      <c r="N46" t="str">
        <f t="shared" si="1"/>
        <v>…</v>
      </c>
      <c r="O46" t="str">
        <f t="shared" si="2"/>
        <v>…</v>
      </c>
      <c r="P46" t="str">
        <f t="shared" si="3"/>
        <v>…</v>
      </c>
      <c r="Q46" t="str">
        <f t="shared" si="4"/>
        <v>9</v>
      </c>
      <c r="R46" t="str">
        <f t="shared" si="5"/>
        <v>…</v>
      </c>
      <c r="S46" t="str">
        <f t="shared" si="6"/>
        <v>…</v>
      </c>
      <c r="T46" t="str">
        <f t="shared" si="7"/>
        <v>…</v>
      </c>
      <c r="U46" s="5"/>
      <c r="V46" s="23">
        <f t="shared" si="8"/>
        <v>0</v>
      </c>
      <c r="W46">
        <f t="shared" si="20"/>
        <v>0</v>
      </c>
      <c r="X46">
        <f t="shared" si="10"/>
        <v>0</v>
      </c>
      <c r="Y46">
        <f t="shared" si="11"/>
        <v>16</v>
      </c>
      <c r="Z46">
        <f t="shared" si="12"/>
        <v>57</v>
      </c>
      <c r="AA46">
        <f t="shared" si="13"/>
        <v>0</v>
      </c>
      <c r="AB46">
        <f t="shared" si="14"/>
        <v>0</v>
      </c>
      <c r="AC46">
        <f t="shared" si="15"/>
        <v>0</v>
      </c>
      <c r="AD46" s="5"/>
      <c r="AE46" s="27">
        <f t="shared" si="16"/>
        <v>0</v>
      </c>
      <c r="AF46" s="28">
        <f t="shared" si="17"/>
        <v>4096</v>
      </c>
      <c r="AG46" s="28">
        <f t="shared" si="18"/>
        <v>57</v>
      </c>
      <c r="AH46" s="28">
        <f t="shared" si="19"/>
        <v>0</v>
      </c>
      <c r="AI46" s="5"/>
      <c r="AJ4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6" s="6" t="str" cm="1">
        <f t="array" ref="AK4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6" s="6" cm="1">
        <f t="array" ref="AL46">IF(ROW(Table4[[#This Row],[ID]])-1=ROW(Table4[[#Headers],[ID]]),0,SUMPRODUCT(MAX(($B$5:$B45=Table4[[#This Row],[ID]])*ROW($B$5:$B45))))</f>
        <v>43</v>
      </c>
      <c r="AM46" s="11" cm="1">
        <f t="array" aca="1" ref="AM46" ca="1">IF(Table4[[#This Row],[Prior of This Frm]]&lt;&gt;0,Table4[[#This Row],[Time]]-INDIRECT("R"&amp;Table4[[#This Row],[Prior of This Frm]]&amp;"C"&amp;COLUMN(Table4[[#This Row],[Time]]),FALSE),"")</f>
        <v>0.10699999999999932</v>
      </c>
      <c r="AN46" s="8">
        <f>IF(ROW(Table4[[#This Row],[Time]])-1=ROW(Table4[[#Headers],[Time]]),0,IF(A46&lt;A45,AN45+1,AN45))</f>
        <v>0</v>
      </c>
      <c r="AO46" s="29">
        <f>(Table4[[#This Row],[Time]]+(Table4[[#This Row],[Mins]]*60)-$A$5)/60/60/24</f>
        <v>2.4571759259259233E-5</v>
      </c>
      <c r="AP46" s="11">
        <f ca="1">IF(Table4[[#This Row],[Prior of This Frm]]&lt;&gt;0,IF(Table4[[#This Row],[Per Raw]]&lt;0,Table4[[#This Row],[Per Raw]]+60,Table4[[#This Row],[Per Raw]]),"")</f>
        <v>0.10699999999999932</v>
      </c>
      <c r="AQ46" s="20" t="e">
        <f>IF(Table4[[#This Row],[ID]]=401,(HEX2DEC(Table4[[#This Row],[H1]])+256*HEX2DEC(Table4[[#This Row],[H2]]))/1000,NA())</f>
        <v>#N/A</v>
      </c>
      <c r="AR46" s="21" t="e">
        <f>IF(Table4[[#This Row],[ID]]=401,(HEX2DEC(Table4[[#This Row],[H5]])+256*HEX2DEC(Table4[[#This Row],[H6]]))/1000,NA())</f>
        <v>#N/A</v>
      </c>
      <c r="AS46" s="16" t="e">
        <f>IF(Table4[[#This Row],[ID]]=402,HEX2DEC(Table4[[#This Row],[H1]])/100,NA())</f>
        <v>#N/A</v>
      </c>
      <c r="AT46" s="19" t="e">
        <f>IF(Table4[[#This Row],[ID]]=404,((HEX2DEC(F46)+256*HEX2DEC(G46))/10)*(9/5)+32,NA())</f>
        <v>#N/A</v>
      </c>
      <c r="AU46" s="28" t="e">
        <f>IF(Table4[[#This Row],[ID]]=402,(HEX2DEC(Table4[[#This Row],[H7]])*256*256+HEX2DEC(Table4[[#This Row],[H6]])*256+HEX2DEC(Table4[[#This Row],[H5]]))/AU$3,IF(ISNUMBER(AU45),AU45,NA()))</f>
        <v>#N/A</v>
      </c>
      <c r="AV46" s="28" t="e">
        <f>IF(Table4[[#This Row],[ID]]=403,(HEX2DEC(Table4[[#This Row],[H7]])*256*256+HEX2DEC(Table4[[#This Row],[H6]])*256+HEX2DEC(Table4[[#This Row],[H5]]))/AV$3,IF(ISNUMBER(AV45),AV45,NA()))</f>
        <v>#N/A</v>
      </c>
      <c r="AW46" s="30" t="e">
        <f>Table4[[#This Row],[Unk 402-D7,6,5]]/Table4[[#This Row],[Batt V]]</f>
        <v>#N/A</v>
      </c>
      <c r="AX46" s="8" t="str" cm="1">
        <f t="array" aca="1" ref="AX46" ca="1">IF(Table4[[#This Row],[Prior of This Frm]]=0,"First",IF(Table4[[#This Row],[Data as String]]&lt;&gt;INDIRECT("R"&amp;AL46&amp;"C"&amp;COLUMN(Table4[[#This Row],[Data as String]]),FALSE),"Change",""))</f>
        <v/>
      </c>
      <c r="AY46" s="6" t="str" cm="1">
        <f t="array" aca="1" ref="AY46" ca="1">IF(Table4[[#This Row],[Prior of This Frm]]=0,"First",IF(Table4[[#This Row],[Data Masked States only]]&lt;&gt;INDIRECT("R"&amp;AL46&amp;"C"&amp;COLUMN(Table4[[#This Row],[Data Masked States only]]),FALSE),"Change",""))</f>
        <v/>
      </c>
      <c r="AZ46" s="6"/>
    </row>
    <row r="47" spans="1:52" hidden="1" x14ac:dyDescent="0.25">
      <c r="A47">
        <v>53.552999999999997</v>
      </c>
      <c r="B47">
        <v>401</v>
      </c>
      <c r="C47">
        <v>8</v>
      </c>
      <c r="D47" s="14" t="s">
        <v>28</v>
      </c>
      <c r="E47" s="15" t="s">
        <v>23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M47" s="5" t="str">
        <f t="shared" si="0"/>
        <v>…</v>
      </c>
      <c r="N47" t="str">
        <f t="shared" si="1"/>
        <v>…</v>
      </c>
      <c r="O47" t="str">
        <f t="shared" si="2"/>
        <v>…</v>
      </c>
      <c r="P47" t="str">
        <f t="shared" si="3"/>
        <v>…</v>
      </c>
      <c r="Q47" t="str">
        <f t="shared" si="4"/>
        <v>…</v>
      </c>
      <c r="R47" t="str">
        <f t="shared" si="5"/>
        <v>…</v>
      </c>
      <c r="S47" t="str">
        <f t="shared" si="6"/>
        <v>…</v>
      </c>
      <c r="T47" t="str">
        <f t="shared" si="7"/>
        <v>…</v>
      </c>
      <c r="U47" s="5"/>
      <c r="V47" s="23">
        <f t="shared" si="8"/>
        <v>154</v>
      </c>
      <c r="W47">
        <f t="shared" si="20"/>
        <v>210</v>
      </c>
      <c r="X47">
        <f t="shared" si="10"/>
        <v>0</v>
      </c>
      <c r="Y47">
        <f t="shared" si="11"/>
        <v>0</v>
      </c>
      <c r="Z47">
        <f t="shared" si="12"/>
        <v>0</v>
      </c>
      <c r="AA47">
        <f t="shared" si="13"/>
        <v>0</v>
      </c>
      <c r="AB47">
        <f t="shared" si="14"/>
        <v>0</v>
      </c>
      <c r="AC47">
        <f t="shared" si="15"/>
        <v>0</v>
      </c>
      <c r="AD47" s="5"/>
      <c r="AE47" s="27">
        <f t="shared" si="16"/>
        <v>53914</v>
      </c>
      <c r="AF47" s="28">
        <f t="shared" si="17"/>
        <v>0</v>
      </c>
      <c r="AG47" s="28">
        <f t="shared" si="18"/>
        <v>0</v>
      </c>
      <c r="AH47" s="28">
        <f t="shared" si="19"/>
        <v>0</v>
      </c>
      <c r="AI47" s="5"/>
      <c r="AJ4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7" s="6" t="str" cm="1">
        <f t="array" ref="AK4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7" s="6" cm="1">
        <f t="array" ref="AL47">IF(ROW(Table4[[#This Row],[ID]])-1=ROW(Table4[[#Headers],[ID]]),0,SUMPRODUCT(MAX(($B$5:$B46=Table4[[#This Row],[ID]])*ROW($B$5:$B46))))</f>
        <v>44</v>
      </c>
      <c r="AM47" s="11" cm="1">
        <f t="array" aca="1" ref="AM47" ca="1">IF(Table4[[#This Row],[Prior of This Frm]]&lt;&gt;0,Table4[[#This Row],[Time]]-INDIRECT("R"&amp;Table4[[#This Row],[Prior of This Frm]]&amp;"C"&amp;COLUMN(Table4[[#This Row],[Time]]),FALSE),"")</f>
        <v>0.10699999999999932</v>
      </c>
      <c r="AN47" s="8">
        <f>IF(ROW(Table4[[#This Row],[Time]])-1=ROW(Table4[[#Headers],[Time]]),0,IF(A47&lt;A46,AN46+1,AN46))</f>
        <v>0</v>
      </c>
      <c r="AO47" s="29">
        <f>(Table4[[#This Row],[Time]]+(Table4[[#This Row],[Mins]]*60)-$A$5)/60/60/24</f>
        <v>2.5185185185185122E-5</v>
      </c>
      <c r="AP47" s="11">
        <f ca="1">IF(Table4[[#This Row],[Prior of This Frm]]&lt;&gt;0,IF(Table4[[#This Row],[Per Raw]]&lt;0,Table4[[#This Row],[Per Raw]]+60,Table4[[#This Row],[Per Raw]]),"")</f>
        <v>0.10699999999999932</v>
      </c>
      <c r="AQ47" s="20">
        <f>IF(Table4[[#This Row],[ID]]=401,(HEX2DEC(Table4[[#This Row],[H1]])+256*HEX2DEC(Table4[[#This Row],[H2]]))/1000,NA())</f>
        <v>53.914000000000001</v>
      </c>
      <c r="AR47" s="21">
        <f>IF(Table4[[#This Row],[ID]]=401,(HEX2DEC(Table4[[#This Row],[H5]])+256*HEX2DEC(Table4[[#This Row],[H6]]))/1000,NA())</f>
        <v>0</v>
      </c>
      <c r="AS47" s="17" t="e">
        <f>IF(Table4[[#This Row],[ID]]=402,HEX2DEC(Table4[[#This Row],[H1]])/100,NA())</f>
        <v>#N/A</v>
      </c>
      <c r="AT47" s="19" t="e">
        <f>IF(Table4[[#This Row],[ID]]=404,((HEX2DEC(F47)+256*HEX2DEC(G47))/10)*(9/5)+32,NA())</f>
        <v>#N/A</v>
      </c>
      <c r="AU47" s="28" t="e">
        <f>IF(Table4[[#This Row],[ID]]=402,(HEX2DEC(Table4[[#This Row],[H7]])*256*256+HEX2DEC(Table4[[#This Row],[H6]])*256+HEX2DEC(Table4[[#This Row],[H5]]))/AU$3,IF(ISNUMBER(AU46),AU46,NA()))</f>
        <v>#N/A</v>
      </c>
      <c r="AV47" s="28" t="e">
        <f>IF(Table4[[#This Row],[ID]]=403,(HEX2DEC(Table4[[#This Row],[H7]])*256*256+HEX2DEC(Table4[[#This Row],[H6]])*256+HEX2DEC(Table4[[#This Row],[H5]]))/AV$3,IF(ISNUMBER(AV46),AV46,NA()))</f>
        <v>#N/A</v>
      </c>
      <c r="AW47" s="30" t="e">
        <f>Table4[[#This Row],[Unk 402-D7,6,5]]/Table4[[#This Row],[Batt V]]</f>
        <v>#N/A</v>
      </c>
      <c r="AX47" s="8" t="str" cm="1">
        <f t="array" aca="1" ref="AX47" ca="1">IF(Table4[[#This Row],[Prior of This Frm]]=0,"First",IF(Table4[[#This Row],[Data as String]]&lt;&gt;INDIRECT("R"&amp;AL47&amp;"C"&amp;COLUMN(Table4[[#This Row],[Data as String]]),FALSE),"Change",""))</f>
        <v/>
      </c>
      <c r="AY47" s="6" t="str" cm="1">
        <f t="array" aca="1" ref="AY47" ca="1">IF(Table4[[#This Row],[Prior of This Frm]]=0,"First",IF(Table4[[#This Row],[Data Masked States only]]&lt;&gt;INDIRECT("R"&amp;AL47&amp;"C"&amp;COLUMN(Table4[[#This Row],[Data Masked States only]]),FALSE),"Change",""))</f>
        <v/>
      </c>
      <c r="AZ47" s="6"/>
    </row>
    <row r="48" spans="1:52" hidden="1" x14ac:dyDescent="0.25">
      <c r="A48">
        <v>53.604999999999997</v>
      </c>
      <c r="B48">
        <v>400</v>
      </c>
      <c r="C48">
        <v>8</v>
      </c>
      <c r="D48" s="14">
        <v>0</v>
      </c>
      <c r="E48" s="15">
        <v>0</v>
      </c>
      <c r="F48" s="15">
        <v>0</v>
      </c>
      <c r="G48" s="15">
        <v>10</v>
      </c>
      <c r="H48" s="15">
        <v>39</v>
      </c>
      <c r="I48" s="15">
        <v>0</v>
      </c>
      <c r="J48" s="15">
        <v>0</v>
      </c>
      <c r="K48" s="15">
        <v>0</v>
      </c>
      <c r="M48" s="5" t="str">
        <f t="shared" si="0"/>
        <v>…</v>
      </c>
      <c r="N48" t="str">
        <f t="shared" si="1"/>
        <v>…</v>
      </c>
      <c r="O48" t="str">
        <f t="shared" si="2"/>
        <v>…</v>
      </c>
      <c r="P48" t="str">
        <f t="shared" si="3"/>
        <v>…</v>
      </c>
      <c r="Q48" t="str">
        <f t="shared" si="4"/>
        <v>9</v>
      </c>
      <c r="R48" t="str">
        <f t="shared" si="5"/>
        <v>…</v>
      </c>
      <c r="S48" t="str">
        <f t="shared" si="6"/>
        <v>…</v>
      </c>
      <c r="T48" t="str">
        <f t="shared" si="7"/>
        <v>…</v>
      </c>
      <c r="U48" s="5"/>
      <c r="V48" s="23">
        <f t="shared" si="8"/>
        <v>0</v>
      </c>
      <c r="W48">
        <f t="shared" si="20"/>
        <v>0</v>
      </c>
      <c r="X48">
        <f t="shared" si="10"/>
        <v>0</v>
      </c>
      <c r="Y48">
        <f t="shared" si="11"/>
        <v>16</v>
      </c>
      <c r="Z48">
        <f t="shared" si="12"/>
        <v>57</v>
      </c>
      <c r="AA48">
        <f t="shared" si="13"/>
        <v>0</v>
      </c>
      <c r="AB48">
        <f t="shared" si="14"/>
        <v>0</v>
      </c>
      <c r="AC48">
        <f t="shared" si="15"/>
        <v>0</v>
      </c>
      <c r="AD48" s="5"/>
      <c r="AE48" s="27">
        <f t="shared" si="16"/>
        <v>0</v>
      </c>
      <c r="AF48" s="28">
        <f t="shared" si="17"/>
        <v>4096</v>
      </c>
      <c r="AG48" s="28">
        <f t="shared" si="18"/>
        <v>57</v>
      </c>
      <c r="AH48" s="28">
        <f t="shared" si="19"/>
        <v>0</v>
      </c>
      <c r="AI48" s="5"/>
      <c r="AJ4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8" s="6" t="str" cm="1">
        <f t="array" ref="AK4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8" s="6" cm="1">
        <f t="array" ref="AL48">IF(ROW(Table4[[#This Row],[ID]])-1=ROW(Table4[[#Headers],[ID]]),0,SUMPRODUCT(MAX(($B$5:$B47=Table4[[#This Row],[ID]])*ROW($B$5:$B47))))</f>
        <v>46</v>
      </c>
      <c r="AM48" s="11" cm="1">
        <f t="array" aca="1" ref="AM48" ca="1">IF(Table4[[#This Row],[Prior of This Frm]]&lt;&gt;0,Table4[[#This Row],[Time]]-INDIRECT("R"&amp;Table4[[#This Row],[Prior of This Frm]]&amp;"C"&amp;COLUMN(Table4[[#This Row],[Time]]),FALSE),"")</f>
        <v>0.10499999999999687</v>
      </c>
      <c r="AN48" s="8">
        <f>IF(ROW(Table4[[#This Row],[Time]])-1=ROW(Table4[[#Headers],[Time]]),0,IF(A48&lt;A47,AN47+1,AN47))</f>
        <v>0</v>
      </c>
      <c r="AO48" s="29">
        <f>(Table4[[#This Row],[Time]]+(Table4[[#This Row],[Mins]]*60)-$A$5)/60/60/24</f>
        <v>2.5787037037036973E-5</v>
      </c>
      <c r="AP48" s="11">
        <f ca="1">IF(Table4[[#This Row],[Prior of This Frm]]&lt;&gt;0,IF(Table4[[#This Row],[Per Raw]]&lt;0,Table4[[#This Row],[Per Raw]]+60,Table4[[#This Row],[Per Raw]]),"")</f>
        <v>0.10499999999999687</v>
      </c>
      <c r="AQ48" s="20" t="e">
        <f>IF(Table4[[#This Row],[ID]]=401,(HEX2DEC(Table4[[#This Row],[H1]])+256*HEX2DEC(Table4[[#This Row],[H2]]))/1000,NA())</f>
        <v>#N/A</v>
      </c>
      <c r="AR48" s="21" t="e">
        <f>IF(Table4[[#This Row],[ID]]=401,(HEX2DEC(Table4[[#This Row],[H5]])+256*HEX2DEC(Table4[[#This Row],[H6]]))/1000,NA())</f>
        <v>#N/A</v>
      </c>
      <c r="AS48" s="17" t="e">
        <f>IF(Table4[[#This Row],[ID]]=402,HEX2DEC(Table4[[#This Row],[H1]])/100,NA())</f>
        <v>#N/A</v>
      </c>
      <c r="AT48" s="19" t="e">
        <f>IF(Table4[[#This Row],[ID]]=404,((HEX2DEC(F48)+256*HEX2DEC(G48))/10)*(9/5)+32,NA())</f>
        <v>#N/A</v>
      </c>
      <c r="AU48" s="28" t="e">
        <f>IF(Table4[[#This Row],[ID]]=402,(HEX2DEC(Table4[[#This Row],[H7]])*256*256+HEX2DEC(Table4[[#This Row],[H6]])*256+HEX2DEC(Table4[[#This Row],[H5]]))/AU$3,IF(ISNUMBER(AU47),AU47,NA()))</f>
        <v>#N/A</v>
      </c>
      <c r="AV48" s="28" t="e">
        <f>IF(Table4[[#This Row],[ID]]=403,(HEX2DEC(Table4[[#This Row],[H7]])*256*256+HEX2DEC(Table4[[#This Row],[H6]])*256+HEX2DEC(Table4[[#This Row],[H5]]))/AV$3,IF(ISNUMBER(AV47),AV47,NA()))</f>
        <v>#N/A</v>
      </c>
      <c r="AW48" s="30" t="e">
        <f>Table4[[#This Row],[Unk 402-D7,6,5]]/Table4[[#This Row],[Batt V]]</f>
        <v>#N/A</v>
      </c>
      <c r="AX48" s="8" t="str" cm="1">
        <f t="array" aca="1" ref="AX48" ca="1">IF(Table4[[#This Row],[Prior of This Frm]]=0,"First",IF(Table4[[#This Row],[Data as String]]&lt;&gt;INDIRECT("R"&amp;AL48&amp;"C"&amp;COLUMN(Table4[[#This Row],[Data as String]]),FALSE),"Change",""))</f>
        <v/>
      </c>
      <c r="AY48" s="6" t="str" cm="1">
        <f t="array" aca="1" ref="AY48" ca="1">IF(Table4[[#This Row],[Prior of This Frm]]=0,"First",IF(Table4[[#This Row],[Data Masked States only]]&lt;&gt;INDIRECT("R"&amp;AL48&amp;"C"&amp;COLUMN(Table4[[#This Row],[Data Masked States only]]),FALSE),"Change",""))</f>
        <v/>
      </c>
      <c r="AZ48" s="6"/>
    </row>
    <row r="49" spans="1:52" hidden="1" x14ac:dyDescent="0.25">
      <c r="A49">
        <v>53.658000000000001</v>
      </c>
      <c r="B49">
        <v>401</v>
      </c>
      <c r="C49">
        <v>8</v>
      </c>
      <c r="D49" s="14" t="s">
        <v>28</v>
      </c>
      <c r="E49" s="15" t="s">
        <v>23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M49" s="5" t="str">
        <f t="shared" si="0"/>
        <v>…</v>
      </c>
      <c r="N49" t="str">
        <f t="shared" si="1"/>
        <v>…</v>
      </c>
      <c r="O49" t="str">
        <f t="shared" si="2"/>
        <v>…</v>
      </c>
      <c r="P49" t="str">
        <f t="shared" si="3"/>
        <v>…</v>
      </c>
      <c r="Q49" t="str">
        <f t="shared" si="4"/>
        <v>…</v>
      </c>
      <c r="R49" t="str">
        <f t="shared" si="5"/>
        <v>…</v>
      </c>
      <c r="S49" t="str">
        <f t="shared" si="6"/>
        <v>…</v>
      </c>
      <c r="T49" t="str">
        <f t="shared" si="7"/>
        <v>…</v>
      </c>
      <c r="U49" s="5"/>
      <c r="V49" s="23">
        <f t="shared" si="8"/>
        <v>154</v>
      </c>
      <c r="W49">
        <f t="shared" si="20"/>
        <v>210</v>
      </c>
      <c r="X49">
        <f t="shared" si="10"/>
        <v>0</v>
      </c>
      <c r="Y49">
        <f t="shared" si="11"/>
        <v>0</v>
      </c>
      <c r="Z49">
        <f t="shared" si="12"/>
        <v>0</v>
      </c>
      <c r="AA49">
        <f t="shared" si="13"/>
        <v>0</v>
      </c>
      <c r="AB49">
        <f t="shared" si="14"/>
        <v>0</v>
      </c>
      <c r="AC49">
        <f t="shared" si="15"/>
        <v>0</v>
      </c>
      <c r="AD49" s="5"/>
      <c r="AE49" s="27">
        <f t="shared" si="16"/>
        <v>53914</v>
      </c>
      <c r="AF49" s="28">
        <f t="shared" si="17"/>
        <v>0</v>
      </c>
      <c r="AG49" s="28">
        <f t="shared" si="18"/>
        <v>0</v>
      </c>
      <c r="AH49" s="28">
        <f t="shared" si="19"/>
        <v>0</v>
      </c>
      <c r="AI49" s="5"/>
      <c r="AJ4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9" s="6" t="str" cm="1">
        <f t="array" ref="AK4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9" s="6" cm="1">
        <f t="array" ref="AL49">IF(ROW(Table4[[#This Row],[ID]])-1=ROW(Table4[[#Headers],[ID]]),0,SUMPRODUCT(MAX(($B$5:$B48=Table4[[#This Row],[ID]])*ROW($B$5:$B48))))</f>
        <v>47</v>
      </c>
      <c r="AM49" s="11" cm="1">
        <f t="array" aca="1" ref="AM49" ca="1">IF(Table4[[#This Row],[Prior of This Frm]]&lt;&gt;0,Table4[[#This Row],[Time]]-INDIRECT("R"&amp;Table4[[#This Row],[Prior of This Frm]]&amp;"C"&amp;COLUMN(Table4[[#This Row],[Time]]),FALSE),"")</f>
        <v>0.10500000000000398</v>
      </c>
      <c r="AN49" s="8">
        <f>IF(ROW(Table4[[#This Row],[Time]])-1=ROW(Table4[[#Headers],[Time]]),0,IF(A49&lt;A48,AN48+1,AN48))</f>
        <v>0</v>
      </c>
      <c r="AO49" s="29">
        <f>(Table4[[#This Row],[Time]]+(Table4[[#This Row],[Mins]]*60)-$A$5)/60/60/24</f>
        <v>2.640046296296295E-5</v>
      </c>
      <c r="AP49" s="11">
        <f ca="1">IF(Table4[[#This Row],[Prior of This Frm]]&lt;&gt;0,IF(Table4[[#This Row],[Per Raw]]&lt;0,Table4[[#This Row],[Per Raw]]+60,Table4[[#This Row],[Per Raw]]),"")</f>
        <v>0.10500000000000398</v>
      </c>
      <c r="AQ49" s="20">
        <f>IF(Table4[[#This Row],[ID]]=401,(HEX2DEC(Table4[[#This Row],[H1]])+256*HEX2DEC(Table4[[#This Row],[H2]]))/1000,NA())</f>
        <v>53.914000000000001</v>
      </c>
      <c r="AR49" s="21">
        <f>IF(Table4[[#This Row],[ID]]=401,(HEX2DEC(Table4[[#This Row],[H5]])+256*HEX2DEC(Table4[[#This Row],[H6]]))/1000,NA())</f>
        <v>0</v>
      </c>
      <c r="AS49" s="17" t="e">
        <f>IF(Table4[[#This Row],[ID]]=402,HEX2DEC(Table4[[#This Row],[H1]])/100,NA())</f>
        <v>#N/A</v>
      </c>
      <c r="AT49" s="19" t="e">
        <f>IF(Table4[[#This Row],[ID]]=404,((HEX2DEC(F49)+256*HEX2DEC(G49))/10)*(9/5)+32,NA())</f>
        <v>#N/A</v>
      </c>
      <c r="AU49" s="28" t="e">
        <f>IF(Table4[[#This Row],[ID]]=402,(HEX2DEC(Table4[[#This Row],[H7]])*256*256+HEX2DEC(Table4[[#This Row],[H6]])*256+HEX2DEC(Table4[[#This Row],[H5]]))/AU$3,IF(ISNUMBER(AU48),AU48,NA()))</f>
        <v>#N/A</v>
      </c>
      <c r="AV49" s="28" t="e">
        <f>IF(Table4[[#This Row],[ID]]=403,(HEX2DEC(Table4[[#This Row],[H7]])*256*256+HEX2DEC(Table4[[#This Row],[H6]])*256+HEX2DEC(Table4[[#This Row],[H5]]))/AV$3,IF(ISNUMBER(AV48),AV48,NA()))</f>
        <v>#N/A</v>
      </c>
      <c r="AW49" s="30" t="e">
        <f>Table4[[#This Row],[Unk 402-D7,6,5]]/Table4[[#This Row],[Batt V]]</f>
        <v>#N/A</v>
      </c>
      <c r="AX49" s="8" t="str" cm="1">
        <f t="array" aca="1" ref="AX49" ca="1">IF(Table4[[#This Row],[Prior of This Frm]]=0,"First",IF(Table4[[#This Row],[Data as String]]&lt;&gt;INDIRECT("R"&amp;AL49&amp;"C"&amp;COLUMN(Table4[[#This Row],[Data as String]]),FALSE),"Change",""))</f>
        <v/>
      </c>
      <c r="AY49" s="6" t="str" cm="1">
        <f t="array" aca="1" ref="AY49" ca="1">IF(Table4[[#This Row],[Prior of This Frm]]=0,"First",IF(Table4[[#This Row],[Data Masked States only]]&lt;&gt;INDIRECT("R"&amp;AL49&amp;"C"&amp;COLUMN(Table4[[#This Row],[Data Masked States only]]),FALSE),"Change",""))</f>
        <v/>
      </c>
      <c r="AZ49" s="6"/>
    </row>
    <row r="50" spans="1:52" hidden="1" x14ac:dyDescent="0.25">
      <c r="A50">
        <v>53.712000000000003</v>
      </c>
      <c r="B50">
        <v>400</v>
      </c>
      <c r="C50">
        <v>8</v>
      </c>
      <c r="D50" s="14">
        <v>0</v>
      </c>
      <c r="E50" s="15">
        <v>0</v>
      </c>
      <c r="F50" s="15">
        <v>0</v>
      </c>
      <c r="G50" s="15">
        <v>10</v>
      </c>
      <c r="H50" s="15">
        <v>39</v>
      </c>
      <c r="I50" s="15">
        <v>0</v>
      </c>
      <c r="J50" s="15">
        <v>0</v>
      </c>
      <c r="K50" s="15">
        <v>0</v>
      </c>
      <c r="M50" s="5" t="str">
        <f t="shared" si="0"/>
        <v>…</v>
      </c>
      <c r="N50" t="str">
        <f t="shared" si="1"/>
        <v>…</v>
      </c>
      <c r="O50" t="str">
        <f t="shared" si="2"/>
        <v>…</v>
      </c>
      <c r="P50" t="str">
        <f t="shared" si="3"/>
        <v>…</v>
      </c>
      <c r="Q50" t="str">
        <f t="shared" si="4"/>
        <v>9</v>
      </c>
      <c r="R50" t="str">
        <f t="shared" si="5"/>
        <v>…</v>
      </c>
      <c r="S50" t="str">
        <f t="shared" si="6"/>
        <v>…</v>
      </c>
      <c r="T50" t="str">
        <f t="shared" si="7"/>
        <v>…</v>
      </c>
      <c r="U50" s="5"/>
      <c r="V50" s="23">
        <f t="shared" si="8"/>
        <v>0</v>
      </c>
      <c r="W50">
        <f t="shared" si="20"/>
        <v>0</v>
      </c>
      <c r="X50">
        <f t="shared" si="10"/>
        <v>0</v>
      </c>
      <c r="Y50">
        <f t="shared" si="11"/>
        <v>16</v>
      </c>
      <c r="Z50">
        <f t="shared" si="12"/>
        <v>57</v>
      </c>
      <c r="AA50">
        <f t="shared" si="13"/>
        <v>0</v>
      </c>
      <c r="AB50">
        <f t="shared" si="14"/>
        <v>0</v>
      </c>
      <c r="AC50">
        <f t="shared" si="15"/>
        <v>0</v>
      </c>
      <c r="AD50" s="5"/>
      <c r="AE50" s="27">
        <f t="shared" si="16"/>
        <v>0</v>
      </c>
      <c r="AF50" s="28">
        <f t="shared" si="17"/>
        <v>4096</v>
      </c>
      <c r="AG50" s="28">
        <f t="shared" si="18"/>
        <v>57</v>
      </c>
      <c r="AH50" s="28">
        <f t="shared" si="19"/>
        <v>0</v>
      </c>
      <c r="AI50" s="5"/>
      <c r="AJ5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0" s="6" t="str" cm="1">
        <f t="array" ref="AK5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0" s="6" cm="1">
        <f t="array" ref="AL50">IF(ROW(Table4[[#This Row],[ID]])-1=ROW(Table4[[#Headers],[ID]]),0,SUMPRODUCT(MAX(($B$5:$B49=Table4[[#This Row],[ID]])*ROW($B$5:$B49))))</f>
        <v>48</v>
      </c>
      <c r="AM50" s="11" cm="1">
        <f t="array" aca="1" ref="AM50" ca="1">IF(Table4[[#This Row],[Prior of This Frm]]&lt;&gt;0,Table4[[#This Row],[Time]]-INDIRECT("R"&amp;Table4[[#This Row],[Prior of This Frm]]&amp;"C"&amp;COLUMN(Table4[[#This Row],[Time]]),FALSE),"")</f>
        <v>0.10700000000000642</v>
      </c>
      <c r="AN50" s="8">
        <f>IF(ROW(Table4[[#This Row],[Time]])-1=ROW(Table4[[#Headers],[Time]]),0,IF(A50&lt;A49,AN49+1,AN49))</f>
        <v>0</v>
      </c>
      <c r="AO50" s="29">
        <f>(Table4[[#This Row],[Time]]+(Table4[[#This Row],[Mins]]*60)-$A$5)/60/60/24</f>
        <v>2.7025462962962976E-5</v>
      </c>
      <c r="AP50" s="11">
        <f ca="1">IF(Table4[[#This Row],[Prior of This Frm]]&lt;&gt;0,IF(Table4[[#This Row],[Per Raw]]&lt;0,Table4[[#This Row],[Per Raw]]+60,Table4[[#This Row],[Per Raw]]),"")</f>
        <v>0.10700000000000642</v>
      </c>
      <c r="AQ50" s="20" t="e">
        <f>IF(Table4[[#This Row],[ID]]=401,(HEX2DEC(Table4[[#This Row],[H1]])+256*HEX2DEC(Table4[[#This Row],[H2]]))/1000,NA())</f>
        <v>#N/A</v>
      </c>
      <c r="AR50" s="21" t="e">
        <f>IF(Table4[[#This Row],[ID]]=401,(HEX2DEC(Table4[[#This Row],[H5]])+256*HEX2DEC(Table4[[#This Row],[H6]]))/1000,NA())</f>
        <v>#N/A</v>
      </c>
      <c r="AS50" s="17" t="e">
        <f>IF(Table4[[#This Row],[ID]]=402,HEX2DEC(Table4[[#This Row],[H1]])/100,NA())</f>
        <v>#N/A</v>
      </c>
      <c r="AT50" s="19" t="e">
        <f>IF(Table4[[#This Row],[ID]]=404,((HEX2DEC(F50)+256*HEX2DEC(G50))/10)*(9/5)+32,NA())</f>
        <v>#N/A</v>
      </c>
      <c r="AU50" s="28" t="e">
        <f>IF(Table4[[#This Row],[ID]]=402,(HEX2DEC(Table4[[#This Row],[H7]])*256*256+HEX2DEC(Table4[[#This Row],[H6]])*256+HEX2DEC(Table4[[#This Row],[H5]]))/AU$3,IF(ISNUMBER(AU49),AU49,NA()))</f>
        <v>#N/A</v>
      </c>
      <c r="AV50" s="28" t="e">
        <f>IF(Table4[[#This Row],[ID]]=403,(HEX2DEC(Table4[[#This Row],[H7]])*256*256+HEX2DEC(Table4[[#This Row],[H6]])*256+HEX2DEC(Table4[[#This Row],[H5]]))/AV$3,IF(ISNUMBER(AV49),AV49,NA()))</f>
        <v>#N/A</v>
      </c>
      <c r="AW50" s="30" t="e">
        <f>Table4[[#This Row],[Unk 402-D7,6,5]]/Table4[[#This Row],[Batt V]]</f>
        <v>#N/A</v>
      </c>
      <c r="AX50" s="8" t="str" cm="1">
        <f t="array" aca="1" ref="AX50" ca="1">IF(Table4[[#This Row],[Prior of This Frm]]=0,"First",IF(Table4[[#This Row],[Data as String]]&lt;&gt;INDIRECT("R"&amp;AL50&amp;"C"&amp;COLUMN(Table4[[#This Row],[Data as String]]),FALSE),"Change",""))</f>
        <v/>
      </c>
      <c r="AY50" s="6" t="str" cm="1">
        <f t="array" aca="1" ref="AY50" ca="1">IF(Table4[[#This Row],[Prior of This Frm]]=0,"First",IF(Table4[[#This Row],[Data Masked States only]]&lt;&gt;INDIRECT("R"&amp;AL50&amp;"C"&amp;COLUMN(Table4[[#This Row],[Data Masked States only]]),FALSE),"Change",""))</f>
        <v/>
      </c>
      <c r="AZ50" s="6"/>
    </row>
    <row r="51" spans="1:52" hidden="1" x14ac:dyDescent="0.25">
      <c r="A51">
        <v>53.765000000000001</v>
      </c>
      <c r="B51">
        <v>401</v>
      </c>
      <c r="C51">
        <v>8</v>
      </c>
      <c r="D51" s="14" t="s">
        <v>28</v>
      </c>
      <c r="E51" s="15" t="s">
        <v>23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M51" s="5" t="str">
        <f t="shared" si="0"/>
        <v>…</v>
      </c>
      <c r="N51" t="str">
        <f t="shared" si="1"/>
        <v>…</v>
      </c>
      <c r="O51" t="str">
        <f t="shared" si="2"/>
        <v>…</v>
      </c>
      <c r="P51" t="str">
        <f t="shared" si="3"/>
        <v>…</v>
      </c>
      <c r="Q51" t="str">
        <f t="shared" si="4"/>
        <v>…</v>
      </c>
      <c r="R51" t="str">
        <f t="shared" si="5"/>
        <v>…</v>
      </c>
      <c r="S51" t="str">
        <f t="shared" si="6"/>
        <v>…</v>
      </c>
      <c r="T51" t="str">
        <f t="shared" si="7"/>
        <v>…</v>
      </c>
      <c r="U51" s="5"/>
      <c r="V51" s="23">
        <f t="shared" si="8"/>
        <v>154</v>
      </c>
      <c r="W51">
        <f t="shared" si="20"/>
        <v>210</v>
      </c>
      <c r="X51">
        <f t="shared" si="10"/>
        <v>0</v>
      </c>
      <c r="Y51">
        <f t="shared" si="11"/>
        <v>0</v>
      </c>
      <c r="Z51">
        <f t="shared" si="12"/>
        <v>0</v>
      </c>
      <c r="AA51">
        <f t="shared" si="13"/>
        <v>0</v>
      </c>
      <c r="AB51">
        <f t="shared" si="14"/>
        <v>0</v>
      </c>
      <c r="AC51">
        <f t="shared" si="15"/>
        <v>0</v>
      </c>
      <c r="AD51" s="5"/>
      <c r="AE51" s="27">
        <f t="shared" si="16"/>
        <v>53914</v>
      </c>
      <c r="AF51" s="28">
        <f t="shared" si="17"/>
        <v>0</v>
      </c>
      <c r="AG51" s="28">
        <f t="shared" si="18"/>
        <v>0</v>
      </c>
      <c r="AH51" s="28">
        <f t="shared" si="19"/>
        <v>0</v>
      </c>
      <c r="AI51" s="5"/>
      <c r="AJ5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1" s="6" t="str" cm="1">
        <f t="array" ref="AK5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1" s="6" cm="1">
        <f t="array" ref="AL51">IF(ROW(Table4[[#This Row],[ID]])-1=ROW(Table4[[#Headers],[ID]]),0,SUMPRODUCT(MAX(($B$5:$B50=Table4[[#This Row],[ID]])*ROW($B$5:$B50))))</f>
        <v>49</v>
      </c>
      <c r="AM51" s="11" cm="1">
        <f t="array" aca="1" ref="AM51" ca="1">IF(Table4[[#This Row],[Prior of This Frm]]&lt;&gt;0,Table4[[#This Row],[Time]]-INDIRECT("R"&amp;Table4[[#This Row],[Prior of This Frm]]&amp;"C"&amp;COLUMN(Table4[[#This Row],[Time]]),FALSE),"")</f>
        <v>0.10699999999999932</v>
      </c>
      <c r="AN51" s="8">
        <f>IF(ROW(Table4[[#This Row],[Time]])-1=ROW(Table4[[#Headers],[Time]]),0,IF(A51&lt;A50,AN50+1,AN50))</f>
        <v>0</v>
      </c>
      <c r="AO51" s="29">
        <f>(Table4[[#This Row],[Time]]+(Table4[[#This Row],[Mins]]*60)-$A$5)/60/60/24</f>
        <v>2.7638888888888868E-5</v>
      </c>
      <c r="AP51" s="11">
        <f ca="1">IF(Table4[[#This Row],[Prior of This Frm]]&lt;&gt;0,IF(Table4[[#This Row],[Per Raw]]&lt;0,Table4[[#This Row],[Per Raw]]+60,Table4[[#This Row],[Per Raw]]),"")</f>
        <v>0.10699999999999932</v>
      </c>
      <c r="AQ51" s="20">
        <f>IF(Table4[[#This Row],[ID]]=401,(HEX2DEC(Table4[[#This Row],[H1]])+256*HEX2DEC(Table4[[#This Row],[H2]]))/1000,NA())</f>
        <v>53.914000000000001</v>
      </c>
      <c r="AR51" s="21">
        <f>IF(Table4[[#This Row],[ID]]=401,(HEX2DEC(Table4[[#This Row],[H5]])+256*HEX2DEC(Table4[[#This Row],[H6]]))/1000,NA())</f>
        <v>0</v>
      </c>
      <c r="AS51" s="17" t="e">
        <f>IF(Table4[[#This Row],[ID]]=402,HEX2DEC(Table4[[#This Row],[H1]])/100,NA())</f>
        <v>#N/A</v>
      </c>
      <c r="AT51" s="19" t="e">
        <f>IF(Table4[[#This Row],[ID]]=404,((HEX2DEC(F51)+256*HEX2DEC(G51))/10)*(9/5)+32,NA())</f>
        <v>#N/A</v>
      </c>
      <c r="AU51" s="28" t="e">
        <f>IF(Table4[[#This Row],[ID]]=402,(HEX2DEC(Table4[[#This Row],[H7]])*256*256+HEX2DEC(Table4[[#This Row],[H6]])*256+HEX2DEC(Table4[[#This Row],[H5]]))/AU$3,IF(ISNUMBER(AU50),AU50,NA()))</f>
        <v>#N/A</v>
      </c>
      <c r="AV51" s="28" t="e">
        <f>IF(Table4[[#This Row],[ID]]=403,(HEX2DEC(Table4[[#This Row],[H7]])*256*256+HEX2DEC(Table4[[#This Row],[H6]])*256+HEX2DEC(Table4[[#This Row],[H5]]))/AV$3,IF(ISNUMBER(AV50),AV50,NA()))</f>
        <v>#N/A</v>
      </c>
      <c r="AW51" s="30" t="e">
        <f>Table4[[#This Row],[Unk 402-D7,6,5]]/Table4[[#This Row],[Batt V]]</f>
        <v>#N/A</v>
      </c>
      <c r="AX51" s="8" t="str" cm="1">
        <f t="array" aca="1" ref="AX51" ca="1">IF(Table4[[#This Row],[Prior of This Frm]]=0,"First",IF(Table4[[#This Row],[Data as String]]&lt;&gt;INDIRECT("R"&amp;AL51&amp;"C"&amp;COLUMN(Table4[[#This Row],[Data as String]]),FALSE),"Change",""))</f>
        <v/>
      </c>
      <c r="AY51" s="6" t="str" cm="1">
        <f t="array" aca="1" ref="AY51" ca="1">IF(Table4[[#This Row],[Prior of This Frm]]=0,"First",IF(Table4[[#This Row],[Data Masked States only]]&lt;&gt;INDIRECT("R"&amp;AL51&amp;"C"&amp;COLUMN(Table4[[#This Row],[Data Masked States only]]),FALSE),"Change",""))</f>
        <v/>
      </c>
      <c r="AZ51" s="6"/>
    </row>
    <row r="52" spans="1:52" hidden="1" x14ac:dyDescent="0.25">
      <c r="A52">
        <v>53.817999999999998</v>
      </c>
      <c r="B52">
        <v>400</v>
      </c>
      <c r="C52">
        <v>8</v>
      </c>
      <c r="D52" s="14">
        <v>0</v>
      </c>
      <c r="E52" s="15">
        <v>0</v>
      </c>
      <c r="F52" s="15">
        <v>0</v>
      </c>
      <c r="G52" s="15">
        <v>10</v>
      </c>
      <c r="H52" s="15">
        <v>39</v>
      </c>
      <c r="I52" s="15">
        <v>0</v>
      </c>
      <c r="J52" s="15">
        <v>0</v>
      </c>
      <c r="K52" s="15">
        <v>0</v>
      </c>
      <c r="M52" s="5" t="str">
        <f t="shared" si="0"/>
        <v>…</v>
      </c>
      <c r="N52" t="str">
        <f t="shared" si="1"/>
        <v>…</v>
      </c>
      <c r="O52" t="str">
        <f t="shared" si="2"/>
        <v>…</v>
      </c>
      <c r="P52" t="str">
        <f t="shared" si="3"/>
        <v>…</v>
      </c>
      <c r="Q52" t="str">
        <f t="shared" si="4"/>
        <v>9</v>
      </c>
      <c r="R52" t="str">
        <f t="shared" si="5"/>
        <v>…</v>
      </c>
      <c r="S52" t="str">
        <f t="shared" si="6"/>
        <v>…</v>
      </c>
      <c r="T52" t="str">
        <f t="shared" si="7"/>
        <v>…</v>
      </c>
      <c r="U52" s="5"/>
      <c r="V52" s="23">
        <f t="shared" si="8"/>
        <v>0</v>
      </c>
      <c r="W52">
        <f t="shared" si="20"/>
        <v>0</v>
      </c>
      <c r="X52">
        <f t="shared" si="10"/>
        <v>0</v>
      </c>
      <c r="Y52">
        <f t="shared" si="11"/>
        <v>16</v>
      </c>
      <c r="Z52">
        <f t="shared" si="12"/>
        <v>57</v>
      </c>
      <c r="AA52">
        <f t="shared" si="13"/>
        <v>0</v>
      </c>
      <c r="AB52">
        <f t="shared" si="14"/>
        <v>0</v>
      </c>
      <c r="AC52">
        <f t="shared" si="15"/>
        <v>0</v>
      </c>
      <c r="AD52" s="5"/>
      <c r="AE52" s="27">
        <f t="shared" si="16"/>
        <v>0</v>
      </c>
      <c r="AF52" s="28">
        <f t="shared" si="17"/>
        <v>4096</v>
      </c>
      <c r="AG52" s="28">
        <f t="shared" si="18"/>
        <v>57</v>
      </c>
      <c r="AH52" s="28">
        <f t="shared" si="19"/>
        <v>0</v>
      </c>
      <c r="AI52" s="5"/>
      <c r="AJ5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2" s="6" t="str" cm="1">
        <f t="array" ref="AK5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2" s="6" cm="1">
        <f t="array" ref="AL52">IF(ROW(Table4[[#This Row],[ID]])-1=ROW(Table4[[#Headers],[ID]]),0,SUMPRODUCT(MAX(($B$5:$B51=Table4[[#This Row],[ID]])*ROW($B$5:$B51))))</f>
        <v>50</v>
      </c>
      <c r="AM52" s="11" cm="1">
        <f t="array" aca="1" ref="AM52" ca="1">IF(Table4[[#This Row],[Prior of This Frm]]&lt;&gt;0,Table4[[#This Row],[Time]]-INDIRECT("R"&amp;Table4[[#This Row],[Prior of This Frm]]&amp;"C"&amp;COLUMN(Table4[[#This Row],[Time]]),FALSE),"")</f>
        <v>0.10599999999999454</v>
      </c>
      <c r="AN52" s="8">
        <f>IF(ROW(Table4[[#This Row],[Time]])-1=ROW(Table4[[#Headers],[Time]]),0,IF(A52&lt;A51,AN51+1,AN51))</f>
        <v>0</v>
      </c>
      <c r="AO52" s="29">
        <f>(Table4[[#This Row],[Time]]+(Table4[[#This Row],[Mins]]*60)-$A$5)/60/60/24</f>
        <v>2.8252314814814764E-5</v>
      </c>
      <c r="AP52" s="11">
        <f ca="1">IF(Table4[[#This Row],[Prior of This Frm]]&lt;&gt;0,IF(Table4[[#This Row],[Per Raw]]&lt;0,Table4[[#This Row],[Per Raw]]+60,Table4[[#This Row],[Per Raw]]),"")</f>
        <v>0.10599999999999454</v>
      </c>
      <c r="AQ52" s="20" t="e">
        <f>IF(Table4[[#This Row],[ID]]=401,(HEX2DEC(Table4[[#This Row],[H1]])+256*HEX2DEC(Table4[[#This Row],[H2]]))/1000,NA())</f>
        <v>#N/A</v>
      </c>
      <c r="AR52" s="21" t="e">
        <f>IF(Table4[[#This Row],[ID]]=401,(HEX2DEC(Table4[[#This Row],[H5]])+256*HEX2DEC(Table4[[#This Row],[H6]]))/1000,NA())</f>
        <v>#N/A</v>
      </c>
      <c r="AS52" s="16" t="e">
        <f>IF(Table4[[#This Row],[ID]]=402,HEX2DEC(Table4[[#This Row],[H1]])/100,NA())</f>
        <v>#N/A</v>
      </c>
      <c r="AT52" s="19" t="e">
        <f>IF(Table4[[#This Row],[ID]]=404,((HEX2DEC(F52)+256*HEX2DEC(G52))/10)*(9/5)+32,NA())</f>
        <v>#N/A</v>
      </c>
      <c r="AU52" s="28" t="e">
        <f>IF(Table4[[#This Row],[ID]]=402,(HEX2DEC(Table4[[#This Row],[H7]])*256*256+HEX2DEC(Table4[[#This Row],[H6]])*256+HEX2DEC(Table4[[#This Row],[H5]]))/AU$3,IF(ISNUMBER(AU51),AU51,NA()))</f>
        <v>#N/A</v>
      </c>
      <c r="AV52" s="28" t="e">
        <f>IF(Table4[[#This Row],[ID]]=403,(HEX2DEC(Table4[[#This Row],[H7]])*256*256+HEX2DEC(Table4[[#This Row],[H6]])*256+HEX2DEC(Table4[[#This Row],[H5]]))/AV$3,IF(ISNUMBER(AV51),AV51,NA()))</f>
        <v>#N/A</v>
      </c>
      <c r="AW52" s="30" t="e">
        <f>Table4[[#This Row],[Unk 402-D7,6,5]]/Table4[[#This Row],[Batt V]]</f>
        <v>#N/A</v>
      </c>
      <c r="AX52" s="8" t="str" cm="1">
        <f t="array" aca="1" ref="AX52" ca="1">IF(Table4[[#This Row],[Prior of This Frm]]=0,"First",IF(Table4[[#This Row],[Data as String]]&lt;&gt;INDIRECT("R"&amp;AL52&amp;"C"&amp;COLUMN(Table4[[#This Row],[Data as String]]),FALSE),"Change",""))</f>
        <v/>
      </c>
      <c r="AY52" s="6" t="str" cm="1">
        <f t="array" aca="1" ref="AY52" ca="1">IF(Table4[[#This Row],[Prior of This Frm]]=0,"First",IF(Table4[[#This Row],[Data Masked States only]]&lt;&gt;INDIRECT("R"&amp;AL52&amp;"C"&amp;COLUMN(Table4[[#This Row],[Data Masked States only]]),FALSE),"Change",""))</f>
        <v/>
      </c>
      <c r="AZ52" s="6"/>
    </row>
    <row r="53" spans="1:52" hidden="1" x14ac:dyDescent="0.25">
      <c r="A53">
        <v>53.871000000000002</v>
      </c>
      <c r="B53">
        <v>401</v>
      </c>
      <c r="C53">
        <v>8</v>
      </c>
      <c r="D53" s="14" t="s">
        <v>28</v>
      </c>
      <c r="E53" s="15" t="s">
        <v>23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M53" s="5" t="str">
        <f t="shared" si="0"/>
        <v>…</v>
      </c>
      <c r="N53" t="str">
        <f t="shared" si="1"/>
        <v>…</v>
      </c>
      <c r="O53" t="str">
        <f t="shared" si="2"/>
        <v>…</v>
      </c>
      <c r="P53" t="str">
        <f t="shared" si="3"/>
        <v>…</v>
      </c>
      <c r="Q53" t="str">
        <f t="shared" si="4"/>
        <v>…</v>
      </c>
      <c r="R53" t="str">
        <f t="shared" si="5"/>
        <v>…</v>
      </c>
      <c r="S53" t="str">
        <f t="shared" si="6"/>
        <v>…</v>
      </c>
      <c r="T53" t="str">
        <f t="shared" si="7"/>
        <v>…</v>
      </c>
      <c r="U53" s="5"/>
      <c r="V53" s="23">
        <f t="shared" si="8"/>
        <v>154</v>
      </c>
      <c r="W53">
        <f t="shared" si="20"/>
        <v>210</v>
      </c>
      <c r="X53">
        <f t="shared" si="10"/>
        <v>0</v>
      </c>
      <c r="Y53">
        <f t="shared" si="11"/>
        <v>0</v>
      </c>
      <c r="Z53">
        <f t="shared" si="12"/>
        <v>0</v>
      </c>
      <c r="AA53">
        <f t="shared" si="13"/>
        <v>0</v>
      </c>
      <c r="AB53">
        <f t="shared" si="14"/>
        <v>0</v>
      </c>
      <c r="AC53">
        <f t="shared" si="15"/>
        <v>0</v>
      </c>
      <c r="AD53" s="5"/>
      <c r="AE53" s="27">
        <f t="shared" si="16"/>
        <v>53914</v>
      </c>
      <c r="AF53" s="28">
        <f t="shared" si="17"/>
        <v>0</v>
      </c>
      <c r="AG53" s="28">
        <f t="shared" si="18"/>
        <v>0</v>
      </c>
      <c r="AH53" s="28">
        <f t="shared" si="19"/>
        <v>0</v>
      </c>
      <c r="AI53" s="5"/>
      <c r="AJ5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3" s="6" t="str" cm="1">
        <f t="array" ref="AK5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3" s="6" cm="1">
        <f t="array" ref="AL53">IF(ROW(Table4[[#This Row],[ID]])-1=ROW(Table4[[#Headers],[ID]]),0,SUMPRODUCT(MAX(($B$5:$B52=Table4[[#This Row],[ID]])*ROW($B$5:$B52))))</f>
        <v>51</v>
      </c>
      <c r="AM53" s="11" cm="1">
        <f t="array" aca="1" ref="AM53" ca="1">IF(Table4[[#This Row],[Prior of This Frm]]&lt;&gt;0,Table4[[#This Row],[Time]]-INDIRECT("R"&amp;Table4[[#This Row],[Prior of This Frm]]&amp;"C"&amp;COLUMN(Table4[[#This Row],[Time]]),FALSE),"")</f>
        <v>0.10600000000000165</v>
      </c>
      <c r="AN53" s="8">
        <f>IF(ROW(Table4[[#This Row],[Time]])-1=ROW(Table4[[#Headers],[Time]]),0,IF(A53&lt;A52,AN52+1,AN52))</f>
        <v>0</v>
      </c>
      <c r="AO53" s="29">
        <f>(Table4[[#This Row],[Time]]+(Table4[[#This Row],[Mins]]*60)-$A$5)/60/60/24</f>
        <v>2.8865740740740738E-5</v>
      </c>
      <c r="AP53" s="11">
        <f ca="1">IF(Table4[[#This Row],[Prior of This Frm]]&lt;&gt;0,IF(Table4[[#This Row],[Per Raw]]&lt;0,Table4[[#This Row],[Per Raw]]+60,Table4[[#This Row],[Per Raw]]),"")</f>
        <v>0.10600000000000165</v>
      </c>
      <c r="AQ53" s="20">
        <f>IF(Table4[[#This Row],[ID]]=401,(HEX2DEC(Table4[[#This Row],[H1]])+256*HEX2DEC(Table4[[#This Row],[H2]]))/1000,NA())</f>
        <v>53.914000000000001</v>
      </c>
      <c r="AR53" s="21">
        <f>IF(Table4[[#This Row],[ID]]=401,(HEX2DEC(Table4[[#This Row],[H5]])+256*HEX2DEC(Table4[[#This Row],[H6]]))/1000,NA())</f>
        <v>0</v>
      </c>
      <c r="AS53" s="17" t="e">
        <f>IF(Table4[[#This Row],[ID]]=402,HEX2DEC(Table4[[#This Row],[H1]])/100,NA())</f>
        <v>#N/A</v>
      </c>
      <c r="AT53" s="19" t="e">
        <f>IF(Table4[[#This Row],[ID]]=404,((HEX2DEC(F53)+256*HEX2DEC(G53))/10)*(9/5)+32,NA())</f>
        <v>#N/A</v>
      </c>
      <c r="AU53" s="28" t="e">
        <f>IF(Table4[[#This Row],[ID]]=402,(HEX2DEC(Table4[[#This Row],[H7]])*256*256+HEX2DEC(Table4[[#This Row],[H6]])*256+HEX2DEC(Table4[[#This Row],[H5]]))/AU$3,IF(ISNUMBER(AU52),AU52,NA()))</f>
        <v>#N/A</v>
      </c>
      <c r="AV53" s="28" t="e">
        <f>IF(Table4[[#This Row],[ID]]=403,(HEX2DEC(Table4[[#This Row],[H7]])*256*256+HEX2DEC(Table4[[#This Row],[H6]])*256+HEX2DEC(Table4[[#This Row],[H5]]))/AV$3,IF(ISNUMBER(AV52),AV52,NA()))</f>
        <v>#N/A</v>
      </c>
      <c r="AW53" s="30" t="e">
        <f>Table4[[#This Row],[Unk 402-D7,6,5]]/Table4[[#This Row],[Batt V]]</f>
        <v>#N/A</v>
      </c>
      <c r="AX53" s="8" t="str" cm="1">
        <f t="array" aca="1" ref="AX53" ca="1">IF(Table4[[#This Row],[Prior of This Frm]]=0,"First",IF(Table4[[#This Row],[Data as String]]&lt;&gt;INDIRECT("R"&amp;AL53&amp;"C"&amp;COLUMN(Table4[[#This Row],[Data as String]]),FALSE),"Change",""))</f>
        <v/>
      </c>
      <c r="AY53" s="6" t="str" cm="1">
        <f t="array" aca="1" ref="AY53" ca="1">IF(Table4[[#This Row],[Prior of This Frm]]=0,"First",IF(Table4[[#This Row],[Data Masked States only]]&lt;&gt;INDIRECT("R"&amp;AL53&amp;"C"&amp;COLUMN(Table4[[#This Row],[Data Masked States only]]),FALSE),"Change",""))</f>
        <v/>
      </c>
      <c r="AZ53" s="6"/>
    </row>
    <row r="54" spans="1:52" hidden="1" x14ac:dyDescent="0.25">
      <c r="A54">
        <v>53.924999999999997</v>
      </c>
      <c r="B54">
        <v>400</v>
      </c>
      <c r="C54">
        <v>8</v>
      </c>
      <c r="D54" s="14">
        <v>0</v>
      </c>
      <c r="E54" s="15">
        <v>0</v>
      </c>
      <c r="F54" s="15">
        <v>0</v>
      </c>
      <c r="G54" s="15">
        <v>10</v>
      </c>
      <c r="H54" s="15">
        <v>39</v>
      </c>
      <c r="I54" s="15">
        <v>0</v>
      </c>
      <c r="J54" s="15">
        <v>0</v>
      </c>
      <c r="K54" s="15">
        <v>0</v>
      </c>
      <c r="M54" s="5" t="str">
        <f t="shared" si="0"/>
        <v>…</v>
      </c>
      <c r="N54" t="str">
        <f t="shared" si="1"/>
        <v>…</v>
      </c>
      <c r="O54" t="str">
        <f t="shared" si="2"/>
        <v>…</v>
      </c>
      <c r="P54" t="str">
        <f t="shared" si="3"/>
        <v>…</v>
      </c>
      <c r="Q54" t="str">
        <f t="shared" si="4"/>
        <v>9</v>
      </c>
      <c r="R54" t="str">
        <f t="shared" si="5"/>
        <v>…</v>
      </c>
      <c r="S54" t="str">
        <f t="shared" si="6"/>
        <v>…</v>
      </c>
      <c r="T54" t="str">
        <f t="shared" si="7"/>
        <v>…</v>
      </c>
      <c r="U54" s="5"/>
      <c r="V54" s="23">
        <f t="shared" si="8"/>
        <v>0</v>
      </c>
      <c r="W54">
        <f t="shared" si="20"/>
        <v>0</v>
      </c>
      <c r="X54">
        <f t="shared" si="10"/>
        <v>0</v>
      </c>
      <c r="Y54">
        <f t="shared" si="11"/>
        <v>16</v>
      </c>
      <c r="Z54">
        <f t="shared" si="12"/>
        <v>57</v>
      </c>
      <c r="AA54">
        <f t="shared" si="13"/>
        <v>0</v>
      </c>
      <c r="AB54">
        <f t="shared" si="14"/>
        <v>0</v>
      </c>
      <c r="AC54">
        <f t="shared" si="15"/>
        <v>0</v>
      </c>
      <c r="AD54" s="5"/>
      <c r="AE54" s="27">
        <f t="shared" si="16"/>
        <v>0</v>
      </c>
      <c r="AF54" s="28">
        <f t="shared" si="17"/>
        <v>4096</v>
      </c>
      <c r="AG54" s="28">
        <f t="shared" si="18"/>
        <v>57</v>
      </c>
      <c r="AH54" s="28">
        <f t="shared" si="19"/>
        <v>0</v>
      </c>
      <c r="AI54" s="5"/>
      <c r="AJ5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4" s="6" t="str" cm="1">
        <f t="array" ref="AK5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4" s="6" cm="1">
        <f t="array" ref="AL54">IF(ROW(Table4[[#This Row],[ID]])-1=ROW(Table4[[#Headers],[ID]]),0,SUMPRODUCT(MAX(($B$5:$B53=Table4[[#This Row],[ID]])*ROW($B$5:$B53))))</f>
        <v>52</v>
      </c>
      <c r="AM54" s="11" cm="1">
        <f t="array" aca="1" ref="AM54" ca="1">IF(Table4[[#This Row],[Prior of This Frm]]&lt;&gt;0,Table4[[#This Row],[Time]]-INDIRECT("R"&amp;Table4[[#This Row],[Prior of This Frm]]&amp;"C"&amp;COLUMN(Table4[[#This Row],[Time]]),FALSE),"")</f>
        <v>0.10699999999999932</v>
      </c>
      <c r="AN54" s="8">
        <f>IF(ROW(Table4[[#This Row],[Time]])-1=ROW(Table4[[#Headers],[Time]]),0,IF(A54&lt;A53,AN53+1,AN53))</f>
        <v>0</v>
      </c>
      <c r="AO54" s="29">
        <f>(Table4[[#This Row],[Time]]+(Table4[[#This Row],[Mins]]*60)-$A$5)/60/60/24</f>
        <v>2.9490740740740678E-5</v>
      </c>
      <c r="AP54" s="11">
        <f ca="1">IF(Table4[[#This Row],[Prior of This Frm]]&lt;&gt;0,IF(Table4[[#This Row],[Per Raw]]&lt;0,Table4[[#This Row],[Per Raw]]+60,Table4[[#This Row],[Per Raw]]),"")</f>
        <v>0.10699999999999932</v>
      </c>
      <c r="AQ54" s="20" t="e">
        <f>IF(Table4[[#This Row],[ID]]=401,(HEX2DEC(Table4[[#This Row],[H1]])+256*HEX2DEC(Table4[[#This Row],[H2]]))/1000,NA())</f>
        <v>#N/A</v>
      </c>
      <c r="AR54" s="21" t="e">
        <f>IF(Table4[[#This Row],[ID]]=401,(HEX2DEC(Table4[[#This Row],[H5]])+256*HEX2DEC(Table4[[#This Row],[H6]]))/1000,NA())</f>
        <v>#N/A</v>
      </c>
      <c r="AS54" s="16" t="e">
        <f>IF(Table4[[#This Row],[ID]]=402,HEX2DEC(Table4[[#This Row],[H1]])/100,NA())</f>
        <v>#N/A</v>
      </c>
      <c r="AT54" s="19" t="e">
        <f>IF(Table4[[#This Row],[ID]]=404,((HEX2DEC(F54)+256*HEX2DEC(G54))/10)*(9/5)+32,NA())</f>
        <v>#N/A</v>
      </c>
      <c r="AU54" s="28" t="e">
        <f>IF(Table4[[#This Row],[ID]]=402,(HEX2DEC(Table4[[#This Row],[H7]])*256*256+HEX2DEC(Table4[[#This Row],[H6]])*256+HEX2DEC(Table4[[#This Row],[H5]]))/AU$3,IF(ISNUMBER(AU53),AU53,NA()))</f>
        <v>#N/A</v>
      </c>
      <c r="AV54" s="28" t="e">
        <f>IF(Table4[[#This Row],[ID]]=403,(HEX2DEC(Table4[[#This Row],[H7]])*256*256+HEX2DEC(Table4[[#This Row],[H6]])*256+HEX2DEC(Table4[[#This Row],[H5]]))/AV$3,IF(ISNUMBER(AV53),AV53,NA()))</f>
        <v>#N/A</v>
      </c>
      <c r="AW54" s="30" t="e">
        <f>Table4[[#This Row],[Unk 402-D7,6,5]]/Table4[[#This Row],[Batt V]]</f>
        <v>#N/A</v>
      </c>
      <c r="AX54" s="8" t="str" cm="1">
        <f t="array" aca="1" ref="AX54" ca="1">IF(Table4[[#This Row],[Prior of This Frm]]=0,"First",IF(Table4[[#This Row],[Data as String]]&lt;&gt;INDIRECT("R"&amp;AL54&amp;"C"&amp;COLUMN(Table4[[#This Row],[Data as String]]),FALSE),"Change",""))</f>
        <v/>
      </c>
      <c r="AY54" s="6" t="str" cm="1">
        <f t="array" aca="1" ref="AY54" ca="1">IF(Table4[[#This Row],[Prior of This Frm]]=0,"First",IF(Table4[[#This Row],[Data Masked States only]]&lt;&gt;INDIRECT("R"&amp;AL54&amp;"C"&amp;COLUMN(Table4[[#This Row],[Data Masked States only]]),FALSE),"Change",""))</f>
        <v/>
      </c>
      <c r="AZ54" s="6"/>
    </row>
    <row r="55" spans="1:52" hidden="1" x14ac:dyDescent="0.25">
      <c r="A55">
        <v>53.976999999999997</v>
      </c>
      <c r="B55">
        <v>401</v>
      </c>
      <c r="C55">
        <v>8</v>
      </c>
      <c r="D55" s="14" t="s">
        <v>28</v>
      </c>
      <c r="E55" s="15" t="s">
        <v>23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M55" s="5" t="str">
        <f t="shared" si="0"/>
        <v>…</v>
      </c>
      <c r="N55" t="str">
        <f t="shared" si="1"/>
        <v>…</v>
      </c>
      <c r="O55" t="str">
        <f t="shared" si="2"/>
        <v>…</v>
      </c>
      <c r="P55" t="str">
        <f t="shared" si="3"/>
        <v>…</v>
      </c>
      <c r="Q55" t="str">
        <f t="shared" si="4"/>
        <v>…</v>
      </c>
      <c r="R55" t="str">
        <f t="shared" si="5"/>
        <v>…</v>
      </c>
      <c r="S55" t="str">
        <f t="shared" si="6"/>
        <v>…</v>
      </c>
      <c r="T55" t="str">
        <f t="shared" si="7"/>
        <v>…</v>
      </c>
      <c r="U55" s="5"/>
      <c r="V55" s="23">
        <f t="shared" si="8"/>
        <v>154</v>
      </c>
      <c r="W55">
        <f t="shared" si="20"/>
        <v>210</v>
      </c>
      <c r="X55">
        <f t="shared" si="10"/>
        <v>0</v>
      </c>
      <c r="Y55">
        <f t="shared" si="11"/>
        <v>0</v>
      </c>
      <c r="Z55">
        <f t="shared" si="12"/>
        <v>0</v>
      </c>
      <c r="AA55">
        <f t="shared" si="13"/>
        <v>0</v>
      </c>
      <c r="AB55">
        <f t="shared" si="14"/>
        <v>0</v>
      </c>
      <c r="AC55">
        <f t="shared" si="15"/>
        <v>0</v>
      </c>
      <c r="AD55" s="5"/>
      <c r="AE55" s="27">
        <f t="shared" si="16"/>
        <v>53914</v>
      </c>
      <c r="AF55" s="28">
        <f t="shared" si="17"/>
        <v>0</v>
      </c>
      <c r="AG55" s="28">
        <f t="shared" si="18"/>
        <v>0</v>
      </c>
      <c r="AH55" s="28">
        <f t="shared" si="19"/>
        <v>0</v>
      </c>
      <c r="AI55" s="5"/>
      <c r="AJ5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5" s="6" t="str" cm="1">
        <f t="array" ref="AK5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5" s="6" cm="1">
        <f t="array" ref="AL55">IF(ROW(Table4[[#This Row],[ID]])-1=ROW(Table4[[#Headers],[ID]]),0,SUMPRODUCT(MAX(($B$5:$B54=Table4[[#This Row],[ID]])*ROW($B$5:$B54))))</f>
        <v>53</v>
      </c>
      <c r="AM55" s="11" cm="1">
        <f t="array" aca="1" ref="AM55" ca="1">IF(Table4[[#This Row],[Prior of This Frm]]&lt;&gt;0,Table4[[#This Row],[Time]]-INDIRECT("R"&amp;Table4[[#This Row],[Prior of This Frm]]&amp;"C"&amp;COLUMN(Table4[[#This Row],[Time]]),FALSE),"")</f>
        <v>0.10599999999999454</v>
      </c>
      <c r="AN55" s="8">
        <f>IF(ROW(Table4[[#This Row],[Time]])-1=ROW(Table4[[#Headers],[Time]]),0,IF(A55&lt;A54,AN54+1,AN54))</f>
        <v>0</v>
      </c>
      <c r="AO55" s="29">
        <f>(Table4[[#This Row],[Time]]+(Table4[[#This Row],[Mins]]*60)-$A$5)/60/60/24</f>
        <v>3.0092592592592529E-5</v>
      </c>
      <c r="AP55" s="11">
        <f ca="1">IF(Table4[[#This Row],[Prior of This Frm]]&lt;&gt;0,IF(Table4[[#This Row],[Per Raw]]&lt;0,Table4[[#This Row],[Per Raw]]+60,Table4[[#This Row],[Per Raw]]),"")</f>
        <v>0.10599999999999454</v>
      </c>
      <c r="AQ55" s="20">
        <f>IF(Table4[[#This Row],[ID]]=401,(HEX2DEC(Table4[[#This Row],[H1]])+256*HEX2DEC(Table4[[#This Row],[H2]]))/1000,NA())</f>
        <v>53.914000000000001</v>
      </c>
      <c r="AR55" s="21">
        <f>IF(Table4[[#This Row],[ID]]=401,(HEX2DEC(Table4[[#This Row],[H5]])+256*HEX2DEC(Table4[[#This Row],[H6]]))/1000,NA())</f>
        <v>0</v>
      </c>
      <c r="AS55" s="17" t="e">
        <f>IF(Table4[[#This Row],[ID]]=402,HEX2DEC(Table4[[#This Row],[H1]])/100,NA())</f>
        <v>#N/A</v>
      </c>
      <c r="AT55" s="19" t="e">
        <f>IF(Table4[[#This Row],[ID]]=404,((HEX2DEC(F55)+256*HEX2DEC(G55))/10)*(9/5)+32,NA())</f>
        <v>#N/A</v>
      </c>
      <c r="AU55" s="28" t="e">
        <f>IF(Table4[[#This Row],[ID]]=402,(HEX2DEC(Table4[[#This Row],[H7]])*256*256+HEX2DEC(Table4[[#This Row],[H6]])*256+HEX2DEC(Table4[[#This Row],[H5]]))/AU$3,IF(ISNUMBER(AU54),AU54,NA()))</f>
        <v>#N/A</v>
      </c>
      <c r="AV55" s="28" t="e">
        <f>IF(Table4[[#This Row],[ID]]=403,(HEX2DEC(Table4[[#This Row],[H7]])*256*256+HEX2DEC(Table4[[#This Row],[H6]])*256+HEX2DEC(Table4[[#This Row],[H5]]))/AV$3,IF(ISNUMBER(AV54),AV54,NA()))</f>
        <v>#N/A</v>
      </c>
      <c r="AW55" s="30" t="e">
        <f>Table4[[#This Row],[Unk 402-D7,6,5]]/Table4[[#This Row],[Batt V]]</f>
        <v>#N/A</v>
      </c>
      <c r="AX55" s="8" t="str" cm="1">
        <f t="array" aca="1" ref="AX55" ca="1">IF(Table4[[#This Row],[Prior of This Frm]]=0,"First",IF(Table4[[#This Row],[Data as String]]&lt;&gt;INDIRECT("R"&amp;AL55&amp;"C"&amp;COLUMN(Table4[[#This Row],[Data as String]]),FALSE),"Change",""))</f>
        <v/>
      </c>
      <c r="AY55" s="6" t="str" cm="1">
        <f t="array" aca="1" ref="AY55" ca="1">IF(Table4[[#This Row],[Prior of This Frm]]=0,"First",IF(Table4[[#This Row],[Data Masked States only]]&lt;&gt;INDIRECT("R"&amp;AL55&amp;"C"&amp;COLUMN(Table4[[#This Row],[Data Masked States only]]),FALSE),"Change",""))</f>
        <v/>
      </c>
      <c r="AZ55" s="6"/>
    </row>
    <row r="56" spans="1:52" hidden="1" x14ac:dyDescent="0.25">
      <c r="A56">
        <v>54.03</v>
      </c>
      <c r="B56">
        <v>400</v>
      </c>
      <c r="C56">
        <v>8</v>
      </c>
      <c r="D56" s="14">
        <v>0</v>
      </c>
      <c r="E56" s="15">
        <v>0</v>
      </c>
      <c r="F56" s="15">
        <v>0</v>
      </c>
      <c r="G56" s="15">
        <v>10</v>
      </c>
      <c r="H56" s="15">
        <v>39</v>
      </c>
      <c r="I56" s="15">
        <v>0</v>
      </c>
      <c r="J56" s="15">
        <v>0</v>
      </c>
      <c r="K56" s="15">
        <v>0</v>
      </c>
      <c r="M56" s="5" t="str">
        <f t="shared" si="0"/>
        <v>…</v>
      </c>
      <c r="N56" t="str">
        <f t="shared" si="1"/>
        <v>…</v>
      </c>
      <c r="O56" t="str">
        <f t="shared" si="2"/>
        <v>…</v>
      </c>
      <c r="P56" t="str">
        <f t="shared" si="3"/>
        <v>…</v>
      </c>
      <c r="Q56" t="str">
        <f t="shared" si="4"/>
        <v>9</v>
      </c>
      <c r="R56" t="str">
        <f t="shared" si="5"/>
        <v>…</v>
      </c>
      <c r="S56" t="str">
        <f t="shared" si="6"/>
        <v>…</v>
      </c>
      <c r="T56" t="str">
        <f t="shared" si="7"/>
        <v>…</v>
      </c>
      <c r="U56" s="5"/>
      <c r="V56" s="23">
        <f t="shared" si="8"/>
        <v>0</v>
      </c>
      <c r="W56">
        <f t="shared" si="20"/>
        <v>0</v>
      </c>
      <c r="X56">
        <f t="shared" si="10"/>
        <v>0</v>
      </c>
      <c r="Y56">
        <f t="shared" si="11"/>
        <v>16</v>
      </c>
      <c r="Z56">
        <f t="shared" si="12"/>
        <v>57</v>
      </c>
      <c r="AA56">
        <f t="shared" si="13"/>
        <v>0</v>
      </c>
      <c r="AB56">
        <f t="shared" si="14"/>
        <v>0</v>
      </c>
      <c r="AC56">
        <f t="shared" si="15"/>
        <v>0</v>
      </c>
      <c r="AD56" s="5"/>
      <c r="AE56" s="27">
        <f t="shared" si="16"/>
        <v>0</v>
      </c>
      <c r="AF56" s="28">
        <f t="shared" si="17"/>
        <v>4096</v>
      </c>
      <c r="AG56" s="28">
        <f t="shared" si="18"/>
        <v>57</v>
      </c>
      <c r="AH56" s="28">
        <f t="shared" si="19"/>
        <v>0</v>
      </c>
      <c r="AI56" s="5"/>
      <c r="AJ5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6" s="6" t="str" cm="1">
        <f t="array" ref="AK5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6" s="6" cm="1">
        <f t="array" ref="AL56">IF(ROW(Table4[[#This Row],[ID]])-1=ROW(Table4[[#Headers],[ID]]),0,SUMPRODUCT(MAX(($B$5:$B55=Table4[[#This Row],[ID]])*ROW($B$5:$B55))))</f>
        <v>54</v>
      </c>
      <c r="AM56" s="11" cm="1">
        <f t="array" aca="1" ref="AM56" ca="1">IF(Table4[[#This Row],[Prior of This Frm]]&lt;&gt;0,Table4[[#This Row],[Time]]-INDIRECT("R"&amp;Table4[[#This Row],[Prior of This Frm]]&amp;"C"&amp;COLUMN(Table4[[#This Row],[Time]]),FALSE),"")</f>
        <v>0.10500000000000398</v>
      </c>
      <c r="AN56" s="8">
        <f>IF(ROW(Table4[[#This Row],[Time]])-1=ROW(Table4[[#Headers],[Time]]),0,IF(A56&lt;A55,AN55+1,AN55))</f>
        <v>0</v>
      </c>
      <c r="AO56" s="29">
        <f>(Table4[[#This Row],[Time]]+(Table4[[#This Row],[Mins]]*60)-$A$5)/60/60/24</f>
        <v>3.0706018518518506E-5</v>
      </c>
      <c r="AP56" s="11">
        <f ca="1">IF(Table4[[#This Row],[Prior of This Frm]]&lt;&gt;0,IF(Table4[[#This Row],[Per Raw]]&lt;0,Table4[[#This Row],[Per Raw]]+60,Table4[[#This Row],[Per Raw]]),"")</f>
        <v>0.10500000000000398</v>
      </c>
      <c r="AQ56" s="20" t="e">
        <f>IF(Table4[[#This Row],[ID]]=401,(HEX2DEC(Table4[[#This Row],[H1]])+256*HEX2DEC(Table4[[#This Row],[H2]]))/1000,NA())</f>
        <v>#N/A</v>
      </c>
      <c r="AR56" s="21" t="e">
        <f>IF(Table4[[#This Row],[ID]]=401,(HEX2DEC(Table4[[#This Row],[H5]])+256*HEX2DEC(Table4[[#This Row],[H6]]))/1000,NA())</f>
        <v>#N/A</v>
      </c>
      <c r="AS56" s="16" t="e">
        <f>IF(Table4[[#This Row],[ID]]=402,HEX2DEC(Table4[[#This Row],[H1]])/100,NA())</f>
        <v>#N/A</v>
      </c>
      <c r="AT56" s="19" t="e">
        <f>IF(Table4[[#This Row],[ID]]=404,((HEX2DEC(F56)+256*HEX2DEC(G56))/10)*(9/5)+32,NA())</f>
        <v>#N/A</v>
      </c>
      <c r="AU56" s="28" t="e">
        <f>IF(Table4[[#This Row],[ID]]=402,(HEX2DEC(Table4[[#This Row],[H7]])*256*256+HEX2DEC(Table4[[#This Row],[H6]])*256+HEX2DEC(Table4[[#This Row],[H5]]))/AU$3,IF(ISNUMBER(AU55),AU55,NA()))</f>
        <v>#N/A</v>
      </c>
      <c r="AV56" s="28" t="e">
        <f>IF(Table4[[#This Row],[ID]]=403,(HEX2DEC(Table4[[#This Row],[H7]])*256*256+HEX2DEC(Table4[[#This Row],[H6]])*256+HEX2DEC(Table4[[#This Row],[H5]]))/AV$3,IF(ISNUMBER(AV55),AV55,NA()))</f>
        <v>#N/A</v>
      </c>
      <c r="AW56" s="30" t="e">
        <f>Table4[[#This Row],[Unk 402-D7,6,5]]/Table4[[#This Row],[Batt V]]</f>
        <v>#N/A</v>
      </c>
      <c r="AX56" s="8" t="str" cm="1">
        <f t="array" aca="1" ref="AX56" ca="1">IF(Table4[[#This Row],[Prior of This Frm]]=0,"First",IF(Table4[[#This Row],[Data as String]]&lt;&gt;INDIRECT("R"&amp;AL56&amp;"C"&amp;COLUMN(Table4[[#This Row],[Data as String]]),FALSE),"Change",""))</f>
        <v/>
      </c>
      <c r="AY56" s="6" t="str" cm="1">
        <f t="array" aca="1" ref="AY56" ca="1">IF(Table4[[#This Row],[Prior of This Frm]]=0,"First",IF(Table4[[#This Row],[Data Masked States only]]&lt;&gt;INDIRECT("R"&amp;AL56&amp;"C"&amp;COLUMN(Table4[[#This Row],[Data Masked States only]]),FALSE),"Change",""))</f>
        <v/>
      </c>
      <c r="AZ56" s="6"/>
    </row>
    <row r="57" spans="1:52" hidden="1" x14ac:dyDescent="0.25">
      <c r="A57">
        <v>54.082999999999998</v>
      </c>
      <c r="B57">
        <v>401</v>
      </c>
      <c r="C57">
        <v>8</v>
      </c>
      <c r="D57" s="14" t="s">
        <v>28</v>
      </c>
      <c r="E57" s="15" t="s">
        <v>23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M57" s="5" t="str">
        <f t="shared" si="0"/>
        <v>…</v>
      </c>
      <c r="N57" t="str">
        <f t="shared" si="1"/>
        <v>…</v>
      </c>
      <c r="O57" t="str">
        <f t="shared" si="2"/>
        <v>…</v>
      </c>
      <c r="P57" t="str">
        <f t="shared" si="3"/>
        <v>…</v>
      </c>
      <c r="Q57" t="str">
        <f t="shared" si="4"/>
        <v>…</v>
      </c>
      <c r="R57" t="str">
        <f t="shared" si="5"/>
        <v>…</v>
      </c>
      <c r="S57" t="str">
        <f t="shared" si="6"/>
        <v>…</v>
      </c>
      <c r="T57" t="str">
        <f t="shared" si="7"/>
        <v>…</v>
      </c>
      <c r="U57" s="5"/>
      <c r="V57" s="23">
        <f t="shared" si="8"/>
        <v>154</v>
      </c>
      <c r="W57">
        <f t="shared" si="20"/>
        <v>210</v>
      </c>
      <c r="X57">
        <f t="shared" si="10"/>
        <v>0</v>
      </c>
      <c r="Y57">
        <f t="shared" si="11"/>
        <v>0</v>
      </c>
      <c r="Z57">
        <f t="shared" si="12"/>
        <v>0</v>
      </c>
      <c r="AA57">
        <f t="shared" si="13"/>
        <v>0</v>
      </c>
      <c r="AB57">
        <f t="shared" si="14"/>
        <v>0</v>
      </c>
      <c r="AC57">
        <f t="shared" si="15"/>
        <v>0</v>
      </c>
      <c r="AD57" s="5"/>
      <c r="AE57" s="27">
        <f t="shared" si="16"/>
        <v>53914</v>
      </c>
      <c r="AF57" s="28">
        <f t="shared" si="17"/>
        <v>0</v>
      </c>
      <c r="AG57" s="28">
        <f t="shared" si="18"/>
        <v>0</v>
      </c>
      <c r="AH57" s="28">
        <f t="shared" si="19"/>
        <v>0</v>
      </c>
      <c r="AI57" s="5"/>
      <c r="AJ5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7" s="6" t="str" cm="1">
        <f t="array" ref="AK5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7" s="6" cm="1">
        <f t="array" ref="AL57">IF(ROW(Table4[[#This Row],[ID]])-1=ROW(Table4[[#Headers],[ID]]),0,SUMPRODUCT(MAX(($B$5:$B56=Table4[[#This Row],[ID]])*ROW($B$5:$B56))))</f>
        <v>55</v>
      </c>
      <c r="AM57" s="11" cm="1">
        <f t="array" aca="1" ref="AM57" ca="1">IF(Table4[[#This Row],[Prior of This Frm]]&lt;&gt;0,Table4[[#This Row],[Time]]-INDIRECT("R"&amp;Table4[[#This Row],[Prior of This Frm]]&amp;"C"&amp;COLUMN(Table4[[#This Row],[Time]]),FALSE),"")</f>
        <v>0.10600000000000165</v>
      </c>
      <c r="AN57" s="8">
        <f>IF(ROW(Table4[[#This Row],[Time]])-1=ROW(Table4[[#Headers],[Time]]),0,IF(A57&lt;A56,AN56+1,AN56))</f>
        <v>0</v>
      </c>
      <c r="AO57" s="29">
        <f>(Table4[[#This Row],[Time]]+(Table4[[#This Row],[Mins]]*60)-$A$5)/60/60/24</f>
        <v>3.1319444444444399E-5</v>
      </c>
      <c r="AP57" s="11">
        <f ca="1">IF(Table4[[#This Row],[Prior of This Frm]]&lt;&gt;0,IF(Table4[[#This Row],[Per Raw]]&lt;0,Table4[[#This Row],[Per Raw]]+60,Table4[[#This Row],[Per Raw]]),"")</f>
        <v>0.10600000000000165</v>
      </c>
      <c r="AQ57" s="20">
        <f>IF(Table4[[#This Row],[ID]]=401,(HEX2DEC(Table4[[#This Row],[H1]])+256*HEX2DEC(Table4[[#This Row],[H2]]))/1000,NA())</f>
        <v>53.914000000000001</v>
      </c>
      <c r="AR57" s="21">
        <f>IF(Table4[[#This Row],[ID]]=401,(HEX2DEC(Table4[[#This Row],[H5]])+256*HEX2DEC(Table4[[#This Row],[H6]]))/1000,NA())</f>
        <v>0</v>
      </c>
      <c r="AS57" s="17" t="e">
        <f>IF(Table4[[#This Row],[ID]]=402,HEX2DEC(Table4[[#This Row],[H1]])/100,NA())</f>
        <v>#N/A</v>
      </c>
      <c r="AT57" s="19" t="e">
        <f>IF(Table4[[#This Row],[ID]]=404,((HEX2DEC(F57)+256*HEX2DEC(G57))/10)*(9/5)+32,NA())</f>
        <v>#N/A</v>
      </c>
      <c r="AU57" s="28" t="e">
        <f>IF(Table4[[#This Row],[ID]]=402,(HEX2DEC(Table4[[#This Row],[H7]])*256*256+HEX2DEC(Table4[[#This Row],[H6]])*256+HEX2DEC(Table4[[#This Row],[H5]]))/AU$3,IF(ISNUMBER(AU56),AU56,NA()))</f>
        <v>#N/A</v>
      </c>
      <c r="AV57" s="28" t="e">
        <f>IF(Table4[[#This Row],[ID]]=403,(HEX2DEC(Table4[[#This Row],[H7]])*256*256+HEX2DEC(Table4[[#This Row],[H6]])*256+HEX2DEC(Table4[[#This Row],[H5]]))/AV$3,IF(ISNUMBER(AV56),AV56,NA()))</f>
        <v>#N/A</v>
      </c>
      <c r="AW57" s="30" t="e">
        <f>Table4[[#This Row],[Unk 402-D7,6,5]]/Table4[[#This Row],[Batt V]]</f>
        <v>#N/A</v>
      </c>
      <c r="AX57" s="8" t="str" cm="1">
        <f t="array" aca="1" ref="AX57" ca="1">IF(Table4[[#This Row],[Prior of This Frm]]=0,"First",IF(Table4[[#This Row],[Data as String]]&lt;&gt;INDIRECT("R"&amp;AL57&amp;"C"&amp;COLUMN(Table4[[#This Row],[Data as String]]),FALSE),"Change",""))</f>
        <v/>
      </c>
      <c r="AY57" s="6" t="str" cm="1">
        <f t="array" aca="1" ref="AY57" ca="1">IF(Table4[[#This Row],[Prior of This Frm]]=0,"First",IF(Table4[[#This Row],[Data Masked States only]]&lt;&gt;INDIRECT("R"&amp;AL57&amp;"C"&amp;COLUMN(Table4[[#This Row],[Data Masked States only]]),FALSE),"Change",""))</f>
        <v/>
      </c>
      <c r="AZ57" s="6"/>
    </row>
    <row r="58" spans="1:52" hidden="1" x14ac:dyDescent="0.25">
      <c r="A58">
        <v>54.137</v>
      </c>
      <c r="B58">
        <v>400</v>
      </c>
      <c r="C58">
        <v>8</v>
      </c>
      <c r="D58" s="14">
        <v>0</v>
      </c>
      <c r="E58" s="15">
        <v>0</v>
      </c>
      <c r="F58" s="15">
        <v>0</v>
      </c>
      <c r="G58" s="15">
        <v>10</v>
      </c>
      <c r="H58" s="15">
        <v>39</v>
      </c>
      <c r="I58" s="15">
        <v>0</v>
      </c>
      <c r="J58" s="15">
        <v>0</v>
      </c>
      <c r="K58" s="15">
        <v>0</v>
      </c>
      <c r="M58" s="5" t="str">
        <f t="shared" si="0"/>
        <v>…</v>
      </c>
      <c r="N58" t="str">
        <f t="shared" si="1"/>
        <v>…</v>
      </c>
      <c r="O58" t="str">
        <f t="shared" si="2"/>
        <v>…</v>
      </c>
      <c r="P58" t="str">
        <f t="shared" si="3"/>
        <v>…</v>
      </c>
      <c r="Q58" t="str">
        <f t="shared" si="4"/>
        <v>9</v>
      </c>
      <c r="R58" t="str">
        <f t="shared" si="5"/>
        <v>…</v>
      </c>
      <c r="S58" t="str">
        <f t="shared" si="6"/>
        <v>…</v>
      </c>
      <c r="T58" t="str">
        <f t="shared" si="7"/>
        <v>…</v>
      </c>
      <c r="U58" s="5"/>
      <c r="V58" s="23">
        <f t="shared" si="8"/>
        <v>0</v>
      </c>
      <c r="W58">
        <f t="shared" si="20"/>
        <v>0</v>
      </c>
      <c r="X58">
        <f t="shared" si="10"/>
        <v>0</v>
      </c>
      <c r="Y58">
        <f t="shared" si="11"/>
        <v>16</v>
      </c>
      <c r="Z58">
        <f t="shared" si="12"/>
        <v>57</v>
      </c>
      <c r="AA58">
        <f t="shared" si="13"/>
        <v>0</v>
      </c>
      <c r="AB58">
        <f t="shared" si="14"/>
        <v>0</v>
      </c>
      <c r="AC58">
        <f t="shared" si="15"/>
        <v>0</v>
      </c>
      <c r="AD58" s="5"/>
      <c r="AE58" s="27">
        <f t="shared" si="16"/>
        <v>0</v>
      </c>
      <c r="AF58" s="28">
        <f t="shared" si="17"/>
        <v>4096</v>
      </c>
      <c r="AG58" s="28">
        <f t="shared" si="18"/>
        <v>57</v>
      </c>
      <c r="AH58" s="28">
        <f t="shared" si="19"/>
        <v>0</v>
      </c>
      <c r="AI58" s="5"/>
      <c r="AJ5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8" s="6" t="str" cm="1">
        <f t="array" ref="AK5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8" s="6" cm="1">
        <f t="array" ref="AL58">IF(ROW(Table4[[#This Row],[ID]])-1=ROW(Table4[[#Headers],[ID]]),0,SUMPRODUCT(MAX(($B$5:$B57=Table4[[#This Row],[ID]])*ROW($B$5:$B57))))</f>
        <v>56</v>
      </c>
      <c r="AM58" s="11" cm="1">
        <f t="array" aca="1" ref="AM58" ca="1">IF(Table4[[#This Row],[Prior of This Frm]]&lt;&gt;0,Table4[[#This Row],[Time]]-INDIRECT("R"&amp;Table4[[#This Row],[Prior of This Frm]]&amp;"C"&amp;COLUMN(Table4[[#This Row],[Time]]),FALSE),"")</f>
        <v>0.10699999999999932</v>
      </c>
      <c r="AN58" s="8">
        <f>IF(ROW(Table4[[#This Row],[Time]])-1=ROW(Table4[[#Headers],[Time]]),0,IF(A58&lt;A57,AN57+1,AN57))</f>
        <v>0</v>
      </c>
      <c r="AO58" s="29">
        <f>(Table4[[#This Row],[Time]]+(Table4[[#This Row],[Mins]]*60)-$A$5)/60/60/24</f>
        <v>3.1944444444444421E-5</v>
      </c>
      <c r="AP58" s="11">
        <f ca="1">IF(Table4[[#This Row],[Prior of This Frm]]&lt;&gt;0,IF(Table4[[#This Row],[Per Raw]]&lt;0,Table4[[#This Row],[Per Raw]]+60,Table4[[#This Row],[Per Raw]]),"")</f>
        <v>0.10699999999999932</v>
      </c>
      <c r="AQ58" s="20" t="e">
        <f>IF(Table4[[#This Row],[ID]]=401,(HEX2DEC(Table4[[#This Row],[H1]])+256*HEX2DEC(Table4[[#This Row],[H2]]))/1000,NA())</f>
        <v>#N/A</v>
      </c>
      <c r="AR58" s="21" t="e">
        <f>IF(Table4[[#This Row],[ID]]=401,(HEX2DEC(Table4[[#This Row],[H5]])+256*HEX2DEC(Table4[[#This Row],[H6]]))/1000,NA())</f>
        <v>#N/A</v>
      </c>
      <c r="AS58" s="16" t="e">
        <f>IF(Table4[[#This Row],[ID]]=402,HEX2DEC(Table4[[#This Row],[H1]])/100,NA())</f>
        <v>#N/A</v>
      </c>
      <c r="AT58" s="19" t="e">
        <f>IF(Table4[[#This Row],[ID]]=404,((HEX2DEC(F58)+256*HEX2DEC(G58))/10)*(9/5)+32,NA())</f>
        <v>#N/A</v>
      </c>
      <c r="AU58" s="28" t="e">
        <f>IF(Table4[[#This Row],[ID]]=402,(HEX2DEC(Table4[[#This Row],[H7]])*256*256+HEX2DEC(Table4[[#This Row],[H6]])*256+HEX2DEC(Table4[[#This Row],[H5]]))/AU$3,IF(ISNUMBER(AU57),AU57,NA()))</f>
        <v>#N/A</v>
      </c>
      <c r="AV58" s="28" t="e">
        <f>IF(Table4[[#This Row],[ID]]=403,(HEX2DEC(Table4[[#This Row],[H7]])*256*256+HEX2DEC(Table4[[#This Row],[H6]])*256+HEX2DEC(Table4[[#This Row],[H5]]))/AV$3,IF(ISNUMBER(AV57),AV57,NA()))</f>
        <v>#N/A</v>
      </c>
      <c r="AW58" s="30" t="e">
        <f>Table4[[#This Row],[Unk 402-D7,6,5]]/Table4[[#This Row],[Batt V]]</f>
        <v>#N/A</v>
      </c>
      <c r="AX58" s="8" t="str" cm="1">
        <f t="array" aca="1" ref="AX58" ca="1">IF(Table4[[#This Row],[Prior of This Frm]]=0,"First",IF(Table4[[#This Row],[Data as String]]&lt;&gt;INDIRECT("R"&amp;AL58&amp;"C"&amp;COLUMN(Table4[[#This Row],[Data as String]]),FALSE),"Change",""))</f>
        <v/>
      </c>
      <c r="AY58" s="6" t="str" cm="1">
        <f t="array" aca="1" ref="AY58" ca="1">IF(Table4[[#This Row],[Prior of This Frm]]=0,"First",IF(Table4[[#This Row],[Data Masked States only]]&lt;&gt;INDIRECT("R"&amp;AL58&amp;"C"&amp;COLUMN(Table4[[#This Row],[Data Masked States only]]),FALSE),"Change",""))</f>
        <v/>
      </c>
      <c r="AZ58" s="6"/>
    </row>
    <row r="59" spans="1:52" hidden="1" x14ac:dyDescent="0.25">
      <c r="A59">
        <v>54.19</v>
      </c>
      <c r="B59">
        <v>401</v>
      </c>
      <c r="C59">
        <v>8</v>
      </c>
      <c r="D59" s="14" t="s">
        <v>28</v>
      </c>
      <c r="E59" s="15" t="s">
        <v>23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M59" s="5" t="str">
        <f t="shared" si="0"/>
        <v>…</v>
      </c>
      <c r="N59" t="str">
        <f t="shared" si="1"/>
        <v>…</v>
      </c>
      <c r="O59" t="str">
        <f t="shared" si="2"/>
        <v>…</v>
      </c>
      <c r="P59" t="str">
        <f t="shared" si="3"/>
        <v>…</v>
      </c>
      <c r="Q59" t="str">
        <f t="shared" si="4"/>
        <v>…</v>
      </c>
      <c r="R59" t="str">
        <f t="shared" si="5"/>
        <v>…</v>
      </c>
      <c r="S59" t="str">
        <f t="shared" si="6"/>
        <v>…</v>
      </c>
      <c r="T59" t="str">
        <f t="shared" si="7"/>
        <v>…</v>
      </c>
      <c r="U59" s="5"/>
      <c r="V59" s="23">
        <f t="shared" si="8"/>
        <v>154</v>
      </c>
      <c r="W59">
        <f t="shared" si="20"/>
        <v>210</v>
      </c>
      <c r="X59">
        <f t="shared" si="10"/>
        <v>0</v>
      </c>
      <c r="Y59">
        <f t="shared" si="11"/>
        <v>0</v>
      </c>
      <c r="Z59">
        <f t="shared" si="12"/>
        <v>0</v>
      </c>
      <c r="AA59">
        <f t="shared" si="13"/>
        <v>0</v>
      </c>
      <c r="AB59">
        <f t="shared" si="14"/>
        <v>0</v>
      </c>
      <c r="AC59">
        <f t="shared" si="15"/>
        <v>0</v>
      </c>
      <c r="AD59" s="5"/>
      <c r="AE59" s="27">
        <f t="shared" si="16"/>
        <v>53914</v>
      </c>
      <c r="AF59" s="28">
        <f t="shared" si="17"/>
        <v>0</v>
      </c>
      <c r="AG59" s="28">
        <f t="shared" si="18"/>
        <v>0</v>
      </c>
      <c r="AH59" s="28">
        <f t="shared" si="19"/>
        <v>0</v>
      </c>
      <c r="AI59" s="5"/>
      <c r="AJ5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9" s="6" t="str" cm="1">
        <f t="array" ref="AK5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9" s="6" cm="1">
        <f t="array" ref="AL59">IF(ROW(Table4[[#This Row],[ID]])-1=ROW(Table4[[#Headers],[ID]]),0,SUMPRODUCT(MAX(($B$5:$B58=Table4[[#This Row],[ID]])*ROW($B$5:$B58))))</f>
        <v>57</v>
      </c>
      <c r="AM59" s="11" cm="1">
        <f t="array" aca="1" ref="AM59" ca="1">IF(Table4[[#This Row],[Prior of This Frm]]&lt;&gt;0,Table4[[#This Row],[Time]]-INDIRECT("R"&amp;Table4[[#This Row],[Prior of This Frm]]&amp;"C"&amp;COLUMN(Table4[[#This Row],[Time]]),FALSE),"")</f>
        <v>0.10699999999999932</v>
      </c>
      <c r="AN59" s="8">
        <f>IF(ROW(Table4[[#This Row],[Time]])-1=ROW(Table4[[#Headers],[Time]]),0,IF(A59&lt;A58,AN58+1,AN58))</f>
        <v>0</v>
      </c>
      <c r="AO59" s="29">
        <f>(Table4[[#This Row],[Time]]+(Table4[[#This Row],[Mins]]*60)-$A$5)/60/60/24</f>
        <v>3.2557870370370313E-5</v>
      </c>
      <c r="AP59" s="11">
        <f ca="1">IF(Table4[[#This Row],[Prior of This Frm]]&lt;&gt;0,IF(Table4[[#This Row],[Per Raw]]&lt;0,Table4[[#This Row],[Per Raw]]+60,Table4[[#This Row],[Per Raw]]),"")</f>
        <v>0.10699999999999932</v>
      </c>
      <c r="AQ59" s="20">
        <f>IF(Table4[[#This Row],[ID]]=401,(HEX2DEC(Table4[[#This Row],[H1]])+256*HEX2DEC(Table4[[#This Row],[H2]]))/1000,NA())</f>
        <v>53.914000000000001</v>
      </c>
      <c r="AR59" s="21">
        <f>IF(Table4[[#This Row],[ID]]=401,(HEX2DEC(Table4[[#This Row],[H5]])+256*HEX2DEC(Table4[[#This Row],[H6]]))/1000,NA())</f>
        <v>0</v>
      </c>
      <c r="AS59" s="17" t="e">
        <f>IF(Table4[[#This Row],[ID]]=402,HEX2DEC(Table4[[#This Row],[H1]])/100,NA())</f>
        <v>#N/A</v>
      </c>
      <c r="AT59" s="19" t="e">
        <f>IF(Table4[[#This Row],[ID]]=404,((HEX2DEC(F59)+256*HEX2DEC(G59))/10)*(9/5)+32,NA())</f>
        <v>#N/A</v>
      </c>
      <c r="AU59" s="28" t="e">
        <f>IF(Table4[[#This Row],[ID]]=402,(HEX2DEC(Table4[[#This Row],[H7]])*256*256+HEX2DEC(Table4[[#This Row],[H6]])*256+HEX2DEC(Table4[[#This Row],[H5]]))/AU$3,IF(ISNUMBER(AU58),AU58,NA()))</f>
        <v>#N/A</v>
      </c>
      <c r="AV59" s="28" t="e">
        <f>IF(Table4[[#This Row],[ID]]=403,(HEX2DEC(Table4[[#This Row],[H7]])*256*256+HEX2DEC(Table4[[#This Row],[H6]])*256+HEX2DEC(Table4[[#This Row],[H5]]))/AV$3,IF(ISNUMBER(AV58),AV58,NA()))</f>
        <v>#N/A</v>
      </c>
      <c r="AW59" s="30" t="e">
        <f>Table4[[#This Row],[Unk 402-D7,6,5]]/Table4[[#This Row],[Batt V]]</f>
        <v>#N/A</v>
      </c>
      <c r="AX59" s="8" t="str" cm="1">
        <f t="array" aca="1" ref="AX59" ca="1">IF(Table4[[#This Row],[Prior of This Frm]]=0,"First",IF(Table4[[#This Row],[Data as String]]&lt;&gt;INDIRECT("R"&amp;AL59&amp;"C"&amp;COLUMN(Table4[[#This Row],[Data as String]]),FALSE),"Change",""))</f>
        <v/>
      </c>
      <c r="AY59" s="6" t="str" cm="1">
        <f t="array" aca="1" ref="AY59" ca="1">IF(Table4[[#This Row],[Prior of This Frm]]=0,"First",IF(Table4[[#This Row],[Data Masked States only]]&lt;&gt;INDIRECT("R"&amp;AL59&amp;"C"&amp;COLUMN(Table4[[#This Row],[Data Masked States only]]),FALSE),"Change",""))</f>
        <v/>
      </c>
      <c r="AZ59" s="6"/>
    </row>
    <row r="60" spans="1:52" hidden="1" x14ac:dyDescent="0.25">
      <c r="A60">
        <v>54.243000000000002</v>
      </c>
      <c r="B60">
        <v>400</v>
      </c>
      <c r="C60">
        <v>8</v>
      </c>
      <c r="D60" s="14">
        <v>0</v>
      </c>
      <c r="E60" s="15">
        <v>0</v>
      </c>
      <c r="F60" s="15">
        <v>0</v>
      </c>
      <c r="G60" s="15">
        <v>10</v>
      </c>
      <c r="H60" s="15">
        <v>39</v>
      </c>
      <c r="I60" s="15">
        <v>0</v>
      </c>
      <c r="J60" s="15">
        <v>0</v>
      </c>
      <c r="K60" s="15">
        <v>0</v>
      </c>
      <c r="M60" s="5" t="str">
        <f t="shared" si="0"/>
        <v>…</v>
      </c>
      <c r="N60" t="str">
        <f t="shared" si="1"/>
        <v>…</v>
      </c>
      <c r="O60" t="str">
        <f t="shared" si="2"/>
        <v>…</v>
      </c>
      <c r="P60" t="str">
        <f t="shared" si="3"/>
        <v>…</v>
      </c>
      <c r="Q60" t="str">
        <f t="shared" si="4"/>
        <v>9</v>
      </c>
      <c r="R60" t="str">
        <f t="shared" si="5"/>
        <v>…</v>
      </c>
      <c r="S60" t="str">
        <f t="shared" si="6"/>
        <v>…</v>
      </c>
      <c r="T60" t="str">
        <f t="shared" si="7"/>
        <v>…</v>
      </c>
      <c r="U60" s="5"/>
      <c r="V60" s="23">
        <f t="shared" si="8"/>
        <v>0</v>
      </c>
      <c r="W60">
        <f t="shared" si="20"/>
        <v>0</v>
      </c>
      <c r="X60">
        <f t="shared" si="10"/>
        <v>0</v>
      </c>
      <c r="Y60">
        <f t="shared" si="11"/>
        <v>16</v>
      </c>
      <c r="Z60">
        <f t="shared" si="12"/>
        <v>57</v>
      </c>
      <c r="AA60">
        <f t="shared" si="13"/>
        <v>0</v>
      </c>
      <c r="AB60">
        <f t="shared" si="14"/>
        <v>0</v>
      </c>
      <c r="AC60">
        <f t="shared" si="15"/>
        <v>0</v>
      </c>
      <c r="AD60" s="5"/>
      <c r="AE60" s="27">
        <f t="shared" si="16"/>
        <v>0</v>
      </c>
      <c r="AF60" s="28">
        <f t="shared" si="17"/>
        <v>4096</v>
      </c>
      <c r="AG60" s="28">
        <f t="shared" si="18"/>
        <v>57</v>
      </c>
      <c r="AH60" s="28">
        <f t="shared" si="19"/>
        <v>0</v>
      </c>
      <c r="AI60" s="5"/>
      <c r="AJ6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0" s="6" t="str" cm="1">
        <f t="array" ref="AK6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0" s="6" cm="1">
        <f t="array" ref="AL60">IF(ROW(Table4[[#This Row],[ID]])-1=ROW(Table4[[#Headers],[ID]]),0,SUMPRODUCT(MAX(($B$5:$B59=Table4[[#This Row],[ID]])*ROW($B$5:$B59))))</f>
        <v>58</v>
      </c>
      <c r="AM60" s="11" cm="1">
        <f t="array" aca="1" ref="AM60" ca="1">IF(Table4[[#This Row],[Prior of This Frm]]&lt;&gt;0,Table4[[#This Row],[Time]]-INDIRECT("R"&amp;Table4[[#This Row],[Prior of This Frm]]&amp;"C"&amp;COLUMN(Table4[[#This Row],[Time]]),FALSE),"")</f>
        <v>0.10600000000000165</v>
      </c>
      <c r="AN60" s="8">
        <f>IF(ROW(Table4[[#This Row],[Time]])-1=ROW(Table4[[#Headers],[Time]]),0,IF(A60&lt;A59,AN59+1,AN59))</f>
        <v>0</v>
      </c>
      <c r="AO60" s="29">
        <f>(Table4[[#This Row],[Time]]+(Table4[[#This Row],[Mins]]*60)-$A$5)/60/60/24</f>
        <v>3.3171296296296287E-5</v>
      </c>
      <c r="AP60" s="11">
        <f ca="1">IF(Table4[[#This Row],[Prior of This Frm]]&lt;&gt;0,IF(Table4[[#This Row],[Per Raw]]&lt;0,Table4[[#This Row],[Per Raw]]+60,Table4[[#This Row],[Per Raw]]),"")</f>
        <v>0.10600000000000165</v>
      </c>
      <c r="AQ60" s="20" t="e">
        <f>IF(Table4[[#This Row],[ID]]=401,(HEX2DEC(Table4[[#This Row],[H1]])+256*HEX2DEC(Table4[[#This Row],[H2]]))/1000,NA())</f>
        <v>#N/A</v>
      </c>
      <c r="AR60" s="21" t="e">
        <f>IF(Table4[[#This Row],[ID]]=401,(HEX2DEC(Table4[[#This Row],[H5]])+256*HEX2DEC(Table4[[#This Row],[H6]]))/1000,NA())</f>
        <v>#N/A</v>
      </c>
      <c r="AS60" s="16" t="e">
        <f>IF(Table4[[#This Row],[ID]]=402,HEX2DEC(Table4[[#This Row],[H1]])/100,NA())</f>
        <v>#N/A</v>
      </c>
      <c r="AT60" s="19" t="e">
        <f>IF(Table4[[#This Row],[ID]]=404,((HEX2DEC(F60)+256*HEX2DEC(G60))/10)*(9/5)+32,NA())</f>
        <v>#N/A</v>
      </c>
      <c r="AU60" s="28" t="e">
        <f>IF(Table4[[#This Row],[ID]]=402,(HEX2DEC(Table4[[#This Row],[H7]])*256*256+HEX2DEC(Table4[[#This Row],[H6]])*256+HEX2DEC(Table4[[#This Row],[H5]]))/AU$3,IF(ISNUMBER(AU59),AU59,NA()))</f>
        <v>#N/A</v>
      </c>
      <c r="AV60" s="28" t="e">
        <f>IF(Table4[[#This Row],[ID]]=403,(HEX2DEC(Table4[[#This Row],[H7]])*256*256+HEX2DEC(Table4[[#This Row],[H6]])*256+HEX2DEC(Table4[[#This Row],[H5]]))/AV$3,IF(ISNUMBER(AV59),AV59,NA()))</f>
        <v>#N/A</v>
      </c>
      <c r="AW60" s="30" t="e">
        <f>Table4[[#This Row],[Unk 402-D7,6,5]]/Table4[[#This Row],[Batt V]]</f>
        <v>#N/A</v>
      </c>
      <c r="AX60" s="8" t="str" cm="1">
        <f t="array" aca="1" ref="AX60" ca="1">IF(Table4[[#This Row],[Prior of This Frm]]=0,"First",IF(Table4[[#This Row],[Data as String]]&lt;&gt;INDIRECT("R"&amp;AL60&amp;"C"&amp;COLUMN(Table4[[#This Row],[Data as String]]),FALSE),"Change",""))</f>
        <v/>
      </c>
      <c r="AY60" s="6" t="str" cm="1">
        <f t="array" aca="1" ref="AY60" ca="1">IF(Table4[[#This Row],[Prior of This Frm]]=0,"First",IF(Table4[[#This Row],[Data Masked States only]]&lt;&gt;INDIRECT("R"&amp;AL60&amp;"C"&amp;COLUMN(Table4[[#This Row],[Data Masked States only]]),FALSE),"Change",""))</f>
        <v/>
      </c>
      <c r="AZ60" s="6"/>
    </row>
    <row r="61" spans="1:52" hidden="1" x14ac:dyDescent="0.25">
      <c r="A61">
        <v>54.295999999999999</v>
      </c>
      <c r="B61">
        <v>401</v>
      </c>
      <c r="C61">
        <v>8</v>
      </c>
      <c r="D61" s="14" t="s">
        <v>28</v>
      </c>
      <c r="E61" s="15" t="s">
        <v>23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M61" s="5" t="str">
        <f t="shared" si="0"/>
        <v>…</v>
      </c>
      <c r="N61" t="str">
        <f t="shared" si="1"/>
        <v>…</v>
      </c>
      <c r="O61" t="str">
        <f t="shared" si="2"/>
        <v>…</v>
      </c>
      <c r="P61" t="str">
        <f t="shared" si="3"/>
        <v>…</v>
      </c>
      <c r="Q61" t="str">
        <f t="shared" si="4"/>
        <v>…</v>
      </c>
      <c r="R61" t="str">
        <f t="shared" si="5"/>
        <v>…</v>
      </c>
      <c r="S61" t="str">
        <f t="shared" si="6"/>
        <v>…</v>
      </c>
      <c r="T61" t="str">
        <f t="shared" si="7"/>
        <v>…</v>
      </c>
      <c r="U61" s="5"/>
      <c r="V61" s="23">
        <f t="shared" si="8"/>
        <v>154</v>
      </c>
      <c r="W61">
        <f t="shared" si="20"/>
        <v>210</v>
      </c>
      <c r="X61">
        <f t="shared" si="10"/>
        <v>0</v>
      </c>
      <c r="Y61">
        <f t="shared" si="11"/>
        <v>0</v>
      </c>
      <c r="Z61">
        <f t="shared" si="12"/>
        <v>0</v>
      </c>
      <c r="AA61">
        <f t="shared" si="13"/>
        <v>0</v>
      </c>
      <c r="AB61">
        <f t="shared" si="14"/>
        <v>0</v>
      </c>
      <c r="AC61">
        <f t="shared" si="15"/>
        <v>0</v>
      </c>
      <c r="AD61" s="5"/>
      <c r="AE61" s="27">
        <f t="shared" si="16"/>
        <v>53914</v>
      </c>
      <c r="AF61" s="28">
        <f t="shared" si="17"/>
        <v>0</v>
      </c>
      <c r="AG61" s="28">
        <f t="shared" si="18"/>
        <v>0</v>
      </c>
      <c r="AH61" s="28">
        <f t="shared" si="19"/>
        <v>0</v>
      </c>
      <c r="AI61" s="5"/>
      <c r="AJ6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1" s="6" t="str" cm="1">
        <f t="array" ref="AK6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1" s="6" cm="1">
        <f t="array" ref="AL61">IF(ROW(Table4[[#This Row],[ID]])-1=ROW(Table4[[#Headers],[ID]]),0,SUMPRODUCT(MAX(($B$5:$B60=Table4[[#This Row],[ID]])*ROW($B$5:$B60))))</f>
        <v>59</v>
      </c>
      <c r="AM61" s="11" cm="1">
        <f t="array" aca="1" ref="AM61" ca="1">IF(Table4[[#This Row],[Prior of This Frm]]&lt;&gt;0,Table4[[#This Row],[Time]]-INDIRECT("R"&amp;Table4[[#This Row],[Prior of This Frm]]&amp;"C"&amp;COLUMN(Table4[[#This Row],[Time]]),FALSE),"")</f>
        <v>0.10600000000000165</v>
      </c>
      <c r="AN61" s="8">
        <f>IF(ROW(Table4[[#This Row],[Time]])-1=ROW(Table4[[#Headers],[Time]]),0,IF(A61&lt;A60,AN60+1,AN60))</f>
        <v>0</v>
      </c>
      <c r="AO61" s="29">
        <f>(Table4[[#This Row],[Time]]+(Table4[[#This Row],[Mins]]*60)-$A$5)/60/60/24</f>
        <v>3.3784722222222186E-5</v>
      </c>
      <c r="AP61" s="11">
        <f ca="1">IF(Table4[[#This Row],[Prior of This Frm]]&lt;&gt;0,IF(Table4[[#This Row],[Per Raw]]&lt;0,Table4[[#This Row],[Per Raw]]+60,Table4[[#This Row],[Per Raw]]),"")</f>
        <v>0.10600000000000165</v>
      </c>
      <c r="AQ61" s="20">
        <f>IF(Table4[[#This Row],[ID]]=401,(HEX2DEC(Table4[[#This Row],[H1]])+256*HEX2DEC(Table4[[#This Row],[H2]]))/1000,NA())</f>
        <v>53.914000000000001</v>
      </c>
      <c r="AR61" s="21">
        <f>IF(Table4[[#This Row],[ID]]=401,(HEX2DEC(Table4[[#This Row],[H5]])+256*HEX2DEC(Table4[[#This Row],[H6]]))/1000,NA())</f>
        <v>0</v>
      </c>
      <c r="AS61" s="17" t="e">
        <f>IF(Table4[[#This Row],[ID]]=402,HEX2DEC(Table4[[#This Row],[H1]])/100,NA())</f>
        <v>#N/A</v>
      </c>
      <c r="AT61" s="19" t="e">
        <f>IF(Table4[[#This Row],[ID]]=404,((HEX2DEC(F61)+256*HEX2DEC(G61))/10)*(9/5)+32,NA())</f>
        <v>#N/A</v>
      </c>
      <c r="AU61" s="28" t="e">
        <f>IF(Table4[[#This Row],[ID]]=402,(HEX2DEC(Table4[[#This Row],[H7]])*256*256+HEX2DEC(Table4[[#This Row],[H6]])*256+HEX2DEC(Table4[[#This Row],[H5]]))/AU$3,IF(ISNUMBER(AU60),AU60,NA()))</f>
        <v>#N/A</v>
      </c>
      <c r="AV61" s="28" t="e">
        <f>IF(Table4[[#This Row],[ID]]=403,(HEX2DEC(Table4[[#This Row],[H7]])*256*256+HEX2DEC(Table4[[#This Row],[H6]])*256+HEX2DEC(Table4[[#This Row],[H5]]))/AV$3,IF(ISNUMBER(AV60),AV60,NA()))</f>
        <v>#N/A</v>
      </c>
      <c r="AW61" s="30" t="e">
        <f>Table4[[#This Row],[Unk 402-D7,6,5]]/Table4[[#This Row],[Batt V]]</f>
        <v>#N/A</v>
      </c>
      <c r="AX61" s="8" t="str" cm="1">
        <f t="array" aca="1" ref="AX61" ca="1">IF(Table4[[#This Row],[Prior of This Frm]]=0,"First",IF(Table4[[#This Row],[Data as String]]&lt;&gt;INDIRECT("R"&amp;AL61&amp;"C"&amp;COLUMN(Table4[[#This Row],[Data as String]]),FALSE),"Change",""))</f>
        <v/>
      </c>
      <c r="AY61" s="6" t="str" cm="1">
        <f t="array" aca="1" ref="AY61" ca="1">IF(Table4[[#This Row],[Prior of This Frm]]=0,"First",IF(Table4[[#This Row],[Data Masked States only]]&lt;&gt;INDIRECT("R"&amp;AL61&amp;"C"&amp;COLUMN(Table4[[#This Row],[Data Masked States only]]),FALSE),"Change",""))</f>
        <v/>
      </c>
      <c r="AZ61" s="6"/>
    </row>
    <row r="62" spans="1:52" hidden="1" x14ac:dyDescent="0.25">
      <c r="A62">
        <v>54.348999999999997</v>
      </c>
      <c r="B62">
        <v>400</v>
      </c>
      <c r="C62">
        <v>8</v>
      </c>
      <c r="D62" s="14">
        <v>0</v>
      </c>
      <c r="E62" s="15">
        <v>0</v>
      </c>
      <c r="F62" s="15">
        <v>0</v>
      </c>
      <c r="G62" s="15">
        <v>10</v>
      </c>
      <c r="H62" s="15">
        <v>39</v>
      </c>
      <c r="I62" s="15">
        <v>0</v>
      </c>
      <c r="J62" s="15">
        <v>0</v>
      </c>
      <c r="K62" s="15">
        <v>0</v>
      </c>
      <c r="M62" s="5" t="str">
        <f t="shared" si="0"/>
        <v>…</v>
      </c>
      <c r="N62" t="str">
        <f t="shared" si="1"/>
        <v>…</v>
      </c>
      <c r="O62" t="str">
        <f t="shared" si="2"/>
        <v>…</v>
      </c>
      <c r="P62" t="str">
        <f t="shared" si="3"/>
        <v>…</v>
      </c>
      <c r="Q62" t="str">
        <f t="shared" si="4"/>
        <v>9</v>
      </c>
      <c r="R62" t="str">
        <f t="shared" si="5"/>
        <v>…</v>
      </c>
      <c r="S62" t="str">
        <f t="shared" si="6"/>
        <v>…</v>
      </c>
      <c r="T62" t="str">
        <f t="shared" si="7"/>
        <v>…</v>
      </c>
      <c r="U62" s="5"/>
      <c r="V62" s="23">
        <f t="shared" si="8"/>
        <v>0</v>
      </c>
      <c r="W62">
        <f t="shared" si="20"/>
        <v>0</v>
      </c>
      <c r="X62">
        <f t="shared" si="10"/>
        <v>0</v>
      </c>
      <c r="Y62">
        <f t="shared" si="11"/>
        <v>16</v>
      </c>
      <c r="Z62">
        <f t="shared" si="12"/>
        <v>57</v>
      </c>
      <c r="AA62">
        <f t="shared" si="13"/>
        <v>0</v>
      </c>
      <c r="AB62">
        <f t="shared" si="14"/>
        <v>0</v>
      </c>
      <c r="AC62">
        <f t="shared" si="15"/>
        <v>0</v>
      </c>
      <c r="AD62" s="5"/>
      <c r="AE62" s="27">
        <f t="shared" si="16"/>
        <v>0</v>
      </c>
      <c r="AF62" s="28">
        <f t="shared" si="17"/>
        <v>4096</v>
      </c>
      <c r="AG62" s="28">
        <f t="shared" si="18"/>
        <v>57</v>
      </c>
      <c r="AH62" s="28">
        <f t="shared" si="19"/>
        <v>0</v>
      </c>
      <c r="AI62" s="5"/>
      <c r="AJ6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2" s="6" t="str" cm="1">
        <f t="array" ref="AK6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2" s="6" cm="1">
        <f t="array" ref="AL62">IF(ROW(Table4[[#This Row],[ID]])-1=ROW(Table4[[#Headers],[ID]]),0,SUMPRODUCT(MAX(($B$5:$B61=Table4[[#This Row],[ID]])*ROW($B$5:$B61))))</f>
        <v>60</v>
      </c>
      <c r="AM62" s="11" cm="1">
        <f t="array" aca="1" ref="AM62" ca="1">IF(Table4[[#This Row],[Prior of This Frm]]&lt;&gt;0,Table4[[#This Row],[Time]]-INDIRECT("R"&amp;Table4[[#This Row],[Prior of This Frm]]&amp;"C"&amp;COLUMN(Table4[[#This Row],[Time]]),FALSE),"")</f>
        <v>0.10599999999999454</v>
      </c>
      <c r="AN62" s="8">
        <f>IF(ROW(Table4[[#This Row],[Time]])-1=ROW(Table4[[#Headers],[Time]]),0,IF(A62&lt;A61,AN61+1,AN61))</f>
        <v>0</v>
      </c>
      <c r="AO62" s="29">
        <f>(Table4[[#This Row],[Time]]+(Table4[[#This Row],[Mins]]*60)-$A$5)/60/60/24</f>
        <v>3.4398148148148078E-5</v>
      </c>
      <c r="AP62" s="11">
        <f ca="1">IF(Table4[[#This Row],[Prior of This Frm]]&lt;&gt;0,IF(Table4[[#This Row],[Per Raw]]&lt;0,Table4[[#This Row],[Per Raw]]+60,Table4[[#This Row],[Per Raw]]),"")</f>
        <v>0.10599999999999454</v>
      </c>
      <c r="AQ62" s="20" t="e">
        <f>IF(Table4[[#This Row],[ID]]=401,(HEX2DEC(Table4[[#This Row],[H1]])+256*HEX2DEC(Table4[[#This Row],[H2]]))/1000,NA())</f>
        <v>#N/A</v>
      </c>
      <c r="AR62" s="21" t="e">
        <f>IF(Table4[[#This Row],[ID]]=401,(HEX2DEC(Table4[[#This Row],[H5]])+256*HEX2DEC(Table4[[#This Row],[H6]]))/1000,NA())</f>
        <v>#N/A</v>
      </c>
      <c r="AS62" s="16" t="e">
        <f>IF(Table4[[#This Row],[ID]]=402,HEX2DEC(Table4[[#This Row],[H1]])/100,NA())</f>
        <v>#N/A</v>
      </c>
      <c r="AT62" s="19" t="e">
        <f>IF(Table4[[#This Row],[ID]]=404,((HEX2DEC(F62)+256*HEX2DEC(G62))/10)*(9/5)+32,NA())</f>
        <v>#N/A</v>
      </c>
      <c r="AU62" s="28" t="e">
        <f>IF(Table4[[#This Row],[ID]]=402,(HEX2DEC(Table4[[#This Row],[H7]])*256*256+HEX2DEC(Table4[[#This Row],[H6]])*256+HEX2DEC(Table4[[#This Row],[H5]]))/AU$3,IF(ISNUMBER(AU61),AU61,NA()))</f>
        <v>#N/A</v>
      </c>
      <c r="AV62" s="28" t="e">
        <f>IF(Table4[[#This Row],[ID]]=403,(HEX2DEC(Table4[[#This Row],[H7]])*256*256+HEX2DEC(Table4[[#This Row],[H6]])*256+HEX2DEC(Table4[[#This Row],[H5]]))/AV$3,IF(ISNUMBER(AV61),AV61,NA()))</f>
        <v>#N/A</v>
      </c>
      <c r="AW62" s="30" t="e">
        <f>Table4[[#This Row],[Unk 402-D7,6,5]]/Table4[[#This Row],[Batt V]]</f>
        <v>#N/A</v>
      </c>
      <c r="AX62" s="8" t="str" cm="1">
        <f t="array" aca="1" ref="AX62" ca="1">IF(Table4[[#This Row],[Prior of This Frm]]=0,"First",IF(Table4[[#This Row],[Data as String]]&lt;&gt;INDIRECT("R"&amp;AL62&amp;"C"&amp;COLUMN(Table4[[#This Row],[Data as String]]),FALSE),"Change",""))</f>
        <v/>
      </c>
      <c r="AY62" s="6" t="str" cm="1">
        <f t="array" aca="1" ref="AY62" ca="1">IF(Table4[[#This Row],[Prior of This Frm]]=0,"First",IF(Table4[[#This Row],[Data Masked States only]]&lt;&gt;INDIRECT("R"&amp;AL62&amp;"C"&amp;COLUMN(Table4[[#This Row],[Data Masked States only]]),FALSE),"Change",""))</f>
        <v/>
      </c>
      <c r="AZ62" s="6"/>
    </row>
    <row r="63" spans="1:52" hidden="1" x14ac:dyDescent="0.25">
      <c r="A63">
        <v>54.402000000000001</v>
      </c>
      <c r="B63">
        <v>401</v>
      </c>
      <c r="C63">
        <v>8</v>
      </c>
      <c r="D63" s="14" t="s">
        <v>28</v>
      </c>
      <c r="E63" s="15" t="s">
        <v>23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M63" s="5" t="str">
        <f t="shared" si="0"/>
        <v>…</v>
      </c>
      <c r="N63" t="str">
        <f t="shared" si="1"/>
        <v>…</v>
      </c>
      <c r="O63" t="str">
        <f t="shared" si="2"/>
        <v>…</v>
      </c>
      <c r="P63" t="str">
        <f t="shared" si="3"/>
        <v>…</v>
      </c>
      <c r="Q63" t="str">
        <f t="shared" si="4"/>
        <v>…</v>
      </c>
      <c r="R63" t="str">
        <f t="shared" si="5"/>
        <v>…</v>
      </c>
      <c r="S63" t="str">
        <f t="shared" si="6"/>
        <v>…</v>
      </c>
      <c r="T63" t="str">
        <f t="shared" si="7"/>
        <v>…</v>
      </c>
      <c r="U63" s="5"/>
      <c r="V63" s="23">
        <f t="shared" si="8"/>
        <v>154</v>
      </c>
      <c r="W63">
        <f t="shared" si="20"/>
        <v>210</v>
      </c>
      <c r="X63">
        <f t="shared" si="10"/>
        <v>0</v>
      </c>
      <c r="Y63">
        <f t="shared" si="11"/>
        <v>0</v>
      </c>
      <c r="Z63">
        <f t="shared" si="12"/>
        <v>0</v>
      </c>
      <c r="AA63">
        <f t="shared" si="13"/>
        <v>0</v>
      </c>
      <c r="AB63">
        <f t="shared" si="14"/>
        <v>0</v>
      </c>
      <c r="AC63">
        <f t="shared" si="15"/>
        <v>0</v>
      </c>
      <c r="AD63" s="5"/>
      <c r="AE63" s="27">
        <f t="shared" si="16"/>
        <v>53914</v>
      </c>
      <c r="AF63" s="28">
        <f t="shared" si="17"/>
        <v>0</v>
      </c>
      <c r="AG63" s="28">
        <f t="shared" si="18"/>
        <v>0</v>
      </c>
      <c r="AH63" s="28">
        <f t="shared" si="19"/>
        <v>0</v>
      </c>
      <c r="AI63" s="5"/>
      <c r="AJ6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3" s="6" t="str" cm="1">
        <f t="array" ref="AK6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3" s="6" cm="1">
        <f t="array" ref="AL63">IF(ROW(Table4[[#This Row],[ID]])-1=ROW(Table4[[#Headers],[ID]]),0,SUMPRODUCT(MAX(($B$5:$B62=Table4[[#This Row],[ID]])*ROW($B$5:$B62))))</f>
        <v>61</v>
      </c>
      <c r="AM63" s="11" cm="1">
        <f t="array" aca="1" ref="AM63" ca="1">IF(Table4[[#This Row],[Prior of This Frm]]&lt;&gt;0,Table4[[#This Row],[Time]]-INDIRECT("R"&amp;Table4[[#This Row],[Prior of This Frm]]&amp;"C"&amp;COLUMN(Table4[[#This Row],[Time]]),FALSE),"")</f>
        <v>0.10600000000000165</v>
      </c>
      <c r="AN63" s="8">
        <f>IF(ROW(Table4[[#This Row],[Time]])-1=ROW(Table4[[#Headers],[Time]]),0,IF(A63&lt;A62,AN62+1,AN62))</f>
        <v>0</v>
      </c>
      <c r="AO63" s="29">
        <f>(Table4[[#This Row],[Time]]+(Table4[[#This Row],[Mins]]*60)-$A$5)/60/60/24</f>
        <v>3.5011574074074059E-5</v>
      </c>
      <c r="AP63" s="11">
        <f ca="1">IF(Table4[[#This Row],[Prior of This Frm]]&lt;&gt;0,IF(Table4[[#This Row],[Per Raw]]&lt;0,Table4[[#This Row],[Per Raw]]+60,Table4[[#This Row],[Per Raw]]),"")</f>
        <v>0.10600000000000165</v>
      </c>
      <c r="AQ63" s="20">
        <f>IF(Table4[[#This Row],[ID]]=401,(HEX2DEC(Table4[[#This Row],[H1]])+256*HEX2DEC(Table4[[#This Row],[H2]]))/1000,NA())</f>
        <v>53.914000000000001</v>
      </c>
      <c r="AR63" s="21">
        <f>IF(Table4[[#This Row],[ID]]=401,(HEX2DEC(Table4[[#This Row],[H5]])+256*HEX2DEC(Table4[[#This Row],[H6]]))/1000,NA())</f>
        <v>0</v>
      </c>
      <c r="AS63" s="17" t="e">
        <f>IF(Table4[[#This Row],[ID]]=402,HEX2DEC(Table4[[#This Row],[H1]])/100,NA())</f>
        <v>#N/A</v>
      </c>
      <c r="AT63" s="19" t="e">
        <f>IF(Table4[[#This Row],[ID]]=404,((HEX2DEC(F63)+256*HEX2DEC(G63))/10)*(9/5)+32,NA())</f>
        <v>#N/A</v>
      </c>
      <c r="AU63" s="28" t="e">
        <f>IF(Table4[[#This Row],[ID]]=402,(HEX2DEC(Table4[[#This Row],[H7]])*256*256+HEX2DEC(Table4[[#This Row],[H6]])*256+HEX2DEC(Table4[[#This Row],[H5]]))/AU$3,IF(ISNUMBER(AU62),AU62,NA()))</f>
        <v>#N/A</v>
      </c>
      <c r="AV63" s="28" t="e">
        <f>IF(Table4[[#This Row],[ID]]=403,(HEX2DEC(Table4[[#This Row],[H7]])*256*256+HEX2DEC(Table4[[#This Row],[H6]])*256+HEX2DEC(Table4[[#This Row],[H5]]))/AV$3,IF(ISNUMBER(AV62),AV62,NA()))</f>
        <v>#N/A</v>
      </c>
      <c r="AW63" s="30" t="e">
        <f>Table4[[#This Row],[Unk 402-D7,6,5]]/Table4[[#This Row],[Batt V]]</f>
        <v>#N/A</v>
      </c>
      <c r="AX63" s="8" t="str" cm="1">
        <f t="array" aca="1" ref="AX63" ca="1">IF(Table4[[#This Row],[Prior of This Frm]]=0,"First",IF(Table4[[#This Row],[Data as String]]&lt;&gt;INDIRECT("R"&amp;AL63&amp;"C"&amp;COLUMN(Table4[[#This Row],[Data as String]]),FALSE),"Change",""))</f>
        <v/>
      </c>
      <c r="AY63" s="6" t="str" cm="1">
        <f t="array" aca="1" ref="AY63" ca="1">IF(Table4[[#This Row],[Prior of This Frm]]=0,"First",IF(Table4[[#This Row],[Data Masked States only]]&lt;&gt;INDIRECT("R"&amp;AL63&amp;"C"&amp;COLUMN(Table4[[#This Row],[Data Masked States only]]),FALSE),"Change",""))</f>
        <v/>
      </c>
      <c r="AZ63" s="6"/>
    </row>
    <row r="64" spans="1:52" hidden="1" x14ac:dyDescent="0.25">
      <c r="A64">
        <v>54.454999999999998</v>
      </c>
      <c r="B64">
        <v>400</v>
      </c>
      <c r="C64">
        <v>8</v>
      </c>
      <c r="D64" s="14">
        <v>0</v>
      </c>
      <c r="E64" s="15">
        <v>0</v>
      </c>
      <c r="F64" s="15">
        <v>0</v>
      </c>
      <c r="G64" s="15">
        <v>10</v>
      </c>
      <c r="H64" s="15">
        <v>39</v>
      </c>
      <c r="I64" s="15">
        <v>0</v>
      </c>
      <c r="J64" s="15">
        <v>0</v>
      </c>
      <c r="K64" s="15">
        <v>0</v>
      </c>
      <c r="M64" s="5" t="str">
        <f t="shared" si="0"/>
        <v>…</v>
      </c>
      <c r="N64" t="str">
        <f t="shared" si="1"/>
        <v>…</v>
      </c>
      <c r="O64" t="str">
        <f t="shared" si="2"/>
        <v>…</v>
      </c>
      <c r="P64" t="str">
        <f t="shared" si="3"/>
        <v>…</v>
      </c>
      <c r="Q64" t="str">
        <f t="shared" si="4"/>
        <v>9</v>
      </c>
      <c r="R64" t="str">
        <f t="shared" si="5"/>
        <v>…</v>
      </c>
      <c r="S64" t="str">
        <f t="shared" si="6"/>
        <v>…</v>
      </c>
      <c r="T64" t="str">
        <f t="shared" si="7"/>
        <v>…</v>
      </c>
      <c r="U64" s="5"/>
      <c r="V64" s="23">
        <f t="shared" si="8"/>
        <v>0</v>
      </c>
      <c r="W64">
        <f t="shared" si="20"/>
        <v>0</v>
      </c>
      <c r="X64">
        <f t="shared" si="10"/>
        <v>0</v>
      </c>
      <c r="Y64">
        <f t="shared" si="11"/>
        <v>16</v>
      </c>
      <c r="Z64">
        <f t="shared" si="12"/>
        <v>57</v>
      </c>
      <c r="AA64">
        <f t="shared" si="13"/>
        <v>0</v>
      </c>
      <c r="AB64">
        <f t="shared" si="14"/>
        <v>0</v>
      </c>
      <c r="AC64">
        <f t="shared" si="15"/>
        <v>0</v>
      </c>
      <c r="AD64" s="5"/>
      <c r="AE64" s="27">
        <f t="shared" si="16"/>
        <v>0</v>
      </c>
      <c r="AF64" s="28">
        <f t="shared" si="17"/>
        <v>4096</v>
      </c>
      <c r="AG64" s="28">
        <f t="shared" si="18"/>
        <v>57</v>
      </c>
      <c r="AH64" s="28">
        <f t="shared" si="19"/>
        <v>0</v>
      </c>
      <c r="AI64" s="5"/>
      <c r="AJ6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4" s="6" t="str" cm="1">
        <f t="array" ref="AK6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4" s="6" cm="1">
        <f t="array" ref="AL64">IF(ROW(Table4[[#This Row],[ID]])-1=ROW(Table4[[#Headers],[ID]]),0,SUMPRODUCT(MAX(($B$5:$B63=Table4[[#This Row],[ID]])*ROW($B$5:$B63))))</f>
        <v>62</v>
      </c>
      <c r="AM64" s="11" cm="1">
        <f t="array" aca="1" ref="AM64" ca="1">IF(Table4[[#This Row],[Prior of This Frm]]&lt;&gt;0,Table4[[#This Row],[Time]]-INDIRECT("R"&amp;Table4[[#This Row],[Prior of This Frm]]&amp;"C"&amp;COLUMN(Table4[[#This Row],[Time]]),FALSE),"")</f>
        <v>0.10600000000000165</v>
      </c>
      <c r="AN64" s="8">
        <f>IF(ROW(Table4[[#This Row],[Time]])-1=ROW(Table4[[#Headers],[Time]]),0,IF(A64&lt;A63,AN63+1,AN63))</f>
        <v>0</v>
      </c>
      <c r="AO64" s="29">
        <f>(Table4[[#This Row],[Time]]+(Table4[[#This Row],[Mins]]*60)-$A$5)/60/60/24</f>
        <v>3.5624999999999951E-5</v>
      </c>
      <c r="AP64" s="11">
        <f ca="1">IF(Table4[[#This Row],[Prior of This Frm]]&lt;&gt;0,IF(Table4[[#This Row],[Per Raw]]&lt;0,Table4[[#This Row],[Per Raw]]+60,Table4[[#This Row],[Per Raw]]),"")</f>
        <v>0.10600000000000165</v>
      </c>
      <c r="AQ64" s="20" t="e">
        <f>IF(Table4[[#This Row],[ID]]=401,(HEX2DEC(Table4[[#This Row],[H1]])+256*HEX2DEC(Table4[[#This Row],[H2]]))/1000,NA())</f>
        <v>#N/A</v>
      </c>
      <c r="AR64" s="21" t="e">
        <f>IF(Table4[[#This Row],[ID]]=401,(HEX2DEC(Table4[[#This Row],[H5]])+256*HEX2DEC(Table4[[#This Row],[H6]]))/1000,NA())</f>
        <v>#N/A</v>
      </c>
      <c r="AS64" s="16" t="e">
        <f>IF(Table4[[#This Row],[ID]]=402,HEX2DEC(Table4[[#This Row],[H1]])/100,NA())</f>
        <v>#N/A</v>
      </c>
      <c r="AT64" s="19" t="e">
        <f>IF(Table4[[#This Row],[ID]]=404,((HEX2DEC(F64)+256*HEX2DEC(G64))/10)*(9/5)+32,NA())</f>
        <v>#N/A</v>
      </c>
      <c r="AU64" s="28" t="e">
        <f>IF(Table4[[#This Row],[ID]]=402,(HEX2DEC(Table4[[#This Row],[H7]])*256*256+HEX2DEC(Table4[[#This Row],[H6]])*256+HEX2DEC(Table4[[#This Row],[H5]]))/AU$3,IF(ISNUMBER(AU63),AU63,NA()))</f>
        <v>#N/A</v>
      </c>
      <c r="AV64" s="28" t="e">
        <f>IF(Table4[[#This Row],[ID]]=403,(HEX2DEC(Table4[[#This Row],[H7]])*256*256+HEX2DEC(Table4[[#This Row],[H6]])*256+HEX2DEC(Table4[[#This Row],[H5]]))/AV$3,IF(ISNUMBER(AV63),AV63,NA()))</f>
        <v>#N/A</v>
      </c>
      <c r="AW64" s="30" t="e">
        <f>Table4[[#This Row],[Unk 402-D7,6,5]]/Table4[[#This Row],[Batt V]]</f>
        <v>#N/A</v>
      </c>
      <c r="AX64" s="8" t="str" cm="1">
        <f t="array" aca="1" ref="AX64" ca="1">IF(Table4[[#This Row],[Prior of This Frm]]=0,"First",IF(Table4[[#This Row],[Data as String]]&lt;&gt;INDIRECT("R"&amp;AL64&amp;"C"&amp;COLUMN(Table4[[#This Row],[Data as String]]),FALSE),"Change",""))</f>
        <v/>
      </c>
      <c r="AY64" s="6" t="str" cm="1">
        <f t="array" aca="1" ref="AY64" ca="1">IF(Table4[[#This Row],[Prior of This Frm]]=0,"First",IF(Table4[[#This Row],[Data Masked States only]]&lt;&gt;INDIRECT("R"&amp;AL64&amp;"C"&amp;COLUMN(Table4[[#This Row],[Data Masked States only]]),FALSE),"Change",""))</f>
        <v/>
      </c>
      <c r="AZ64" s="6"/>
    </row>
    <row r="65" spans="1:52" hidden="1" x14ac:dyDescent="0.25">
      <c r="A65">
        <v>54.508000000000003</v>
      </c>
      <c r="B65">
        <v>401</v>
      </c>
      <c r="C65">
        <v>8</v>
      </c>
      <c r="D65" s="14" t="s">
        <v>28</v>
      </c>
      <c r="E65" s="15" t="s">
        <v>23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M65" s="5" t="str">
        <f t="shared" si="0"/>
        <v>…</v>
      </c>
      <c r="N65" t="str">
        <f t="shared" si="1"/>
        <v>…</v>
      </c>
      <c r="O65" t="str">
        <f t="shared" si="2"/>
        <v>…</v>
      </c>
      <c r="P65" t="str">
        <f t="shared" si="3"/>
        <v>…</v>
      </c>
      <c r="Q65" t="str">
        <f t="shared" si="4"/>
        <v>…</v>
      </c>
      <c r="R65" t="str">
        <f t="shared" si="5"/>
        <v>…</v>
      </c>
      <c r="S65" t="str">
        <f t="shared" si="6"/>
        <v>…</v>
      </c>
      <c r="T65" t="str">
        <f t="shared" si="7"/>
        <v>…</v>
      </c>
      <c r="U65" s="5"/>
      <c r="V65" s="23">
        <f t="shared" si="8"/>
        <v>154</v>
      </c>
      <c r="W65">
        <f t="shared" si="20"/>
        <v>210</v>
      </c>
      <c r="X65">
        <f t="shared" si="10"/>
        <v>0</v>
      </c>
      <c r="Y65">
        <f t="shared" si="11"/>
        <v>0</v>
      </c>
      <c r="Z65">
        <f t="shared" si="12"/>
        <v>0</v>
      </c>
      <c r="AA65">
        <f t="shared" si="13"/>
        <v>0</v>
      </c>
      <c r="AB65">
        <f t="shared" si="14"/>
        <v>0</v>
      </c>
      <c r="AC65">
        <f t="shared" si="15"/>
        <v>0</v>
      </c>
      <c r="AD65" s="5"/>
      <c r="AE65" s="27">
        <f t="shared" si="16"/>
        <v>53914</v>
      </c>
      <c r="AF65" s="28">
        <f t="shared" si="17"/>
        <v>0</v>
      </c>
      <c r="AG65" s="28">
        <f t="shared" si="18"/>
        <v>0</v>
      </c>
      <c r="AH65" s="28">
        <f t="shared" si="19"/>
        <v>0</v>
      </c>
      <c r="AI65" s="5"/>
      <c r="AJ6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5" s="6" t="str" cm="1">
        <f t="array" ref="AK6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5" s="6" cm="1">
        <f t="array" ref="AL65">IF(ROW(Table4[[#This Row],[ID]])-1=ROW(Table4[[#Headers],[ID]]),0,SUMPRODUCT(MAX(($B$5:$B64=Table4[[#This Row],[ID]])*ROW($B$5:$B64))))</f>
        <v>63</v>
      </c>
      <c r="AM65" s="11" cm="1">
        <f t="array" aca="1" ref="AM65" ca="1">IF(Table4[[#This Row],[Prior of This Frm]]&lt;&gt;0,Table4[[#This Row],[Time]]-INDIRECT("R"&amp;Table4[[#This Row],[Prior of This Frm]]&amp;"C"&amp;COLUMN(Table4[[#This Row],[Time]]),FALSE),"")</f>
        <v>0.10600000000000165</v>
      </c>
      <c r="AN65" s="8">
        <f>IF(ROW(Table4[[#This Row],[Time]])-1=ROW(Table4[[#Headers],[Time]]),0,IF(A65&lt;A64,AN64+1,AN64))</f>
        <v>0</v>
      </c>
      <c r="AO65" s="29">
        <f>(Table4[[#This Row],[Time]]+(Table4[[#This Row],[Mins]]*60)-$A$5)/60/60/24</f>
        <v>3.6238425925925932E-5</v>
      </c>
      <c r="AP65" s="11">
        <f ca="1">IF(Table4[[#This Row],[Prior of This Frm]]&lt;&gt;0,IF(Table4[[#This Row],[Per Raw]]&lt;0,Table4[[#This Row],[Per Raw]]+60,Table4[[#This Row],[Per Raw]]),"")</f>
        <v>0.10600000000000165</v>
      </c>
      <c r="AQ65" s="20">
        <f>IF(Table4[[#This Row],[ID]]=401,(HEX2DEC(Table4[[#This Row],[H1]])+256*HEX2DEC(Table4[[#This Row],[H2]]))/1000,NA())</f>
        <v>53.914000000000001</v>
      </c>
      <c r="AR65" s="21">
        <f>IF(Table4[[#This Row],[ID]]=401,(HEX2DEC(Table4[[#This Row],[H5]])+256*HEX2DEC(Table4[[#This Row],[H6]]))/1000,NA())</f>
        <v>0</v>
      </c>
      <c r="AS65" s="17" t="e">
        <f>IF(Table4[[#This Row],[ID]]=402,HEX2DEC(Table4[[#This Row],[H1]])/100,NA())</f>
        <v>#N/A</v>
      </c>
      <c r="AT65" s="19" t="e">
        <f>IF(Table4[[#This Row],[ID]]=404,((HEX2DEC(F65)+256*HEX2DEC(G65))/10)*(9/5)+32,NA())</f>
        <v>#N/A</v>
      </c>
      <c r="AU65" s="28" t="e">
        <f>IF(Table4[[#This Row],[ID]]=402,(HEX2DEC(Table4[[#This Row],[H7]])*256*256+HEX2DEC(Table4[[#This Row],[H6]])*256+HEX2DEC(Table4[[#This Row],[H5]]))/AU$3,IF(ISNUMBER(AU64),AU64,NA()))</f>
        <v>#N/A</v>
      </c>
      <c r="AV65" s="28" t="e">
        <f>IF(Table4[[#This Row],[ID]]=403,(HEX2DEC(Table4[[#This Row],[H7]])*256*256+HEX2DEC(Table4[[#This Row],[H6]])*256+HEX2DEC(Table4[[#This Row],[H5]]))/AV$3,IF(ISNUMBER(AV64),AV64,NA()))</f>
        <v>#N/A</v>
      </c>
      <c r="AW65" s="30" t="e">
        <f>Table4[[#This Row],[Unk 402-D7,6,5]]/Table4[[#This Row],[Batt V]]</f>
        <v>#N/A</v>
      </c>
      <c r="AX65" s="8" t="str" cm="1">
        <f t="array" aca="1" ref="AX65" ca="1">IF(Table4[[#This Row],[Prior of This Frm]]=0,"First",IF(Table4[[#This Row],[Data as String]]&lt;&gt;INDIRECT("R"&amp;AL65&amp;"C"&amp;COLUMN(Table4[[#This Row],[Data as String]]),FALSE),"Change",""))</f>
        <v/>
      </c>
      <c r="AY65" s="6" t="str" cm="1">
        <f t="array" aca="1" ref="AY65" ca="1">IF(Table4[[#This Row],[Prior of This Frm]]=0,"First",IF(Table4[[#This Row],[Data Masked States only]]&lt;&gt;INDIRECT("R"&amp;AL65&amp;"C"&amp;COLUMN(Table4[[#This Row],[Data Masked States only]]),FALSE),"Change",""))</f>
        <v/>
      </c>
      <c r="AZ65" s="6"/>
    </row>
    <row r="66" spans="1:52" x14ac:dyDescent="0.25">
      <c r="A66">
        <v>54.511000000000003</v>
      </c>
      <c r="B66">
        <v>402</v>
      </c>
      <c r="C66">
        <v>8</v>
      </c>
      <c r="D66" s="14">
        <v>64</v>
      </c>
      <c r="E66" s="15">
        <v>0</v>
      </c>
      <c r="F66" s="15">
        <v>0</v>
      </c>
      <c r="G66" s="15">
        <v>0</v>
      </c>
      <c r="H66" s="15">
        <v>13</v>
      </c>
      <c r="I66" s="15">
        <v>61</v>
      </c>
      <c r="J66" s="15">
        <v>10</v>
      </c>
      <c r="K66" s="15">
        <v>0</v>
      </c>
      <c r="M66" s="5" t="str">
        <f t="shared" si="0"/>
        <v>d</v>
      </c>
      <c r="N66" t="str">
        <f t="shared" si="1"/>
        <v>…</v>
      </c>
      <c r="O66" t="str">
        <f t="shared" si="2"/>
        <v>…</v>
      </c>
      <c r="P66" t="str">
        <f t="shared" si="3"/>
        <v>…</v>
      </c>
      <c r="Q66" t="str">
        <f t="shared" si="4"/>
        <v>…</v>
      </c>
      <c r="R66" t="str">
        <f t="shared" si="5"/>
        <v>a</v>
      </c>
      <c r="S66" t="str">
        <f t="shared" si="6"/>
        <v>…</v>
      </c>
      <c r="T66" t="str">
        <f t="shared" si="7"/>
        <v>…</v>
      </c>
      <c r="U66" s="5"/>
      <c r="V66" s="23">
        <f t="shared" si="8"/>
        <v>100</v>
      </c>
      <c r="W66">
        <f t="shared" si="20"/>
        <v>0</v>
      </c>
      <c r="X66">
        <f t="shared" si="10"/>
        <v>0</v>
      </c>
      <c r="Y66">
        <f t="shared" si="11"/>
        <v>0</v>
      </c>
      <c r="Z66">
        <f t="shared" si="12"/>
        <v>19</v>
      </c>
      <c r="AA66">
        <f t="shared" si="13"/>
        <v>97</v>
      </c>
      <c r="AB66">
        <f t="shared" si="14"/>
        <v>16</v>
      </c>
      <c r="AC66">
        <f t="shared" si="15"/>
        <v>0</v>
      </c>
      <c r="AD66" s="5"/>
      <c r="AE66" s="27">
        <f t="shared" si="16"/>
        <v>100</v>
      </c>
      <c r="AF66" s="28">
        <f t="shared" si="17"/>
        <v>0</v>
      </c>
      <c r="AG66" s="28">
        <f t="shared" si="18"/>
        <v>24851</v>
      </c>
      <c r="AH66" s="28">
        <f t="shared" si="19"/>
        <v>16</v>
      </c>
      <c r="AI66" s="5"/>
      <c r="AJ6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66" s="6" t="str" cm="1">
        <f t="array" ref="AK6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66" s="6" cm="1">
        <f t="array" ref="AL66">IF(ROW(Table4[[#This Row],[ID]])-1=ROW(Table4[[#Headers],[ID]]),0,SUMPRODUCT(MAX(($B$5:$B65=Table4[[#This Row],[ID]])*ROW($B$5:$B65))))</f>
        <v>0</v>
      </c>
      <c r="AM66" s="11" t="str" cm="1">
        <f t="array" aca="1" ref="AM66" ca="1">IF(Table4[[#This Row],[Prior of This Frm]]&lt;&gt;0,Table4[[#This Row],[Time]]-INDIRECT("R"&amp;Table4[[#This Row],[Prior of This Frm]]&amp;"C"&amp;COLUMN(Table4[[#This Row],[Time]]),FALSE),"")</f>
        <v/>
      </c>
      <c r="AN66" s="8">
        <f>IF(ROW(Table4[[#This Row],[Time]])-1=ROW(Table4[[#Headers],[Time]]),0,IF(A66&lt;A65,AN65+1,AN65))</f>
        <v>0</v>
      </c>
      <c r="AO66" s="29">
        <f>(Table4[[#This Row],[Time]]+(Table4[[#This Row],[Mins]]*60)-$A$5)/60/60/24</f>
        <v>3.6273148148148151E-5</v>
      </c>
      <c r="AP66" s="11" t="str">
        <f>IF(Table4[[#This Row],[Prior of This Frm]]&lt;&gt;0,IF(Table4[[#This Row],[Per Raw]]&lt;0,Table4[[#This Row],[Per Raw]]+60,Table4[[#This Row],[Per Raw]]),"")</f>
        <v/>
      </c>
      <c r="AQ66" s="20" t="e">
        <f>IF(Table4[[#This Row],[ID]]=401,(HEX2DEC(Table4[[#This Row],[H1]])+256*HEX2DEC(Table4[[#This Row],[H2]]))/1000,NA())</f>
        <v>#N/A</v>
      </c>
      <c r="AR66" s="21" t="e">
        <f>IF(Table4[[#This Row],[ID]]=401,(HEX2DEC(Table4[[#This Row],[H5]])+256*HEX2DEC(Table4[[#This Row],[H6]]))/1000,NA())</f>
        <v>#N/A</v>
      </c>
      <c r="AS66" s="16">
        <f>IF(Table4[[#This Row],[ID]]=402,HEX2DEC(Table4[[#This Row],[H1]])/100,NA())</f>
        <v>1</v>
      </c>
      <c r="AT66" s="19" t="e">
        <f>IF(Table4[[#This Row],[ID]]=404,((HEX2DEC(F66)+256*HEX2DEC(G66))/10)*(9/5)+32,NA())</f>
        <v>#N/A</v>
      </c>
      <c r="AU66" s="28">
        <f>IF(Table4[[#This Row],[ID]]=402,(HEX2DEC(Table4[[#This Row],[H7]])*256*256+HEX2DEC(Table4[[#This Row],[H6]])*256+HEX2DEC(Table4[[#This Row],[H5]]))/AU$3,IF(ISNUMBER(AU65),AU65,NA()))</f>
        <v>1073427</v>
      </c>
      <c r="AV66" s="28" t="e">
        <f>IF(Table4[[#This Row],[ID]]=403,(HEX2DEC(Table4[[#This Row],[H7]])*256*256+HEX2DEC(Table4[[#This Row],[H6]])*256+HEX2DEC(Table4[[#This Row],[H5]]))/AV$3,IF(ISNUMBER(AV65),AV65,NA()))</f>
        <v>#N/A</v>
      </c>
      <c r="AW66" s="30" t="e">
        <f>Table4[[#This Row],[Unk 402-D7,6,5]]/Table4[[#This Row],[Batt V]]</f>
        <v>#N/A</v>
      </c>
      <c r="AX66" s="8" t="str" cm="1">
        <f t="array" aca="1" ref="AX66" ca="1">IF(Table4[[#This Row],[Prior of This Frm]]=0,"First",IF(Table4[[#This Row],[Data as String]]&lt;&gt;INDIRECT("R"&amp;AL66&amp;"C"&amp;COLUMN(Table4[[#This Row],[Data as String]]),FALSE),"Change",""))</f>
        <v>First</v>
      </c>
      <c r="AY66" s="6" t="str" cm="1">
        <f t="array" aca="1" ref="AY66" ca="1">IF(Table4[[#This Row],[Prior of This Frm]]=0,"First",IF(Table4[[#This Row],[Data Masked States only]]&lt;&gt;INDIRECT("R"&amp;AL66&amp;"C"&amp;COLUMN(Table4[[#This Row],[Data Masked States only]]),FALSE),"Change",""))</f>
        <v>First</v>
      </c>
      <c r="AZ66" s="6"/>
    </row>
    <row r="67" spans="1:52" x14ac:dyDescent="0.25">
      <c r="A67">
        <v>54.512999999999998</v>
      </c>
      <c r="B67">
        <v>403</v>
      </c>
      <c r="C67">
        <v>8</v>
      </c>
      <c r="D67" s="14">
        <v>64</v>
      </c>
      <c r="E67" s="15">
        <v>0</v>
      </c>
      <c r="F67" s="15">
        <v>0</v>
      </c>
      <c r="G67" s="15">
        <v>0</v>
      </c>
      <c r="H67" s="15">
        <v>13</v>
      </c>
      <c r="I67" s="15">
        <v>61</v>
      </c>
      <c r="J67" s="15">
        <v>10</v>
      </c>
      <c r="K67" s="15">
        <v>0</v>
      </c>
      <c r="M67" s="5" t="str">
        <f t="shared" si="0"/>
        <v>d</v>
      </c>
      <c r="N67" t="str">
        <f t="shared" si="1"/>
        <v>…</v>
      </c>
      <c r="O67" t="str">
        <f t="shared" si="2"/>
        <v>…</v>
      </c>
      <c r="P67" t="str">
        <f t="shared" si="3"/>
        <v>…</v>
      </c>
      <c r="Q67" t="str">
        <f t="shared" si="4"/>
        <v>…</v>
      </c>
      <c r="R67" t="str">
        <f t="shared" si="5"/>
        <v>a</v>
      </c>
      <c r="S67" t="str">
        <f t="shared" si="6"/>
        <v>…</v>
      </c>
      <c r="T67" t="str">
        <f t="shared" si="7"/>
        <v>…</v>
      </c>
      <c r="U67" s="5"/>
      <c r="V67" s="23">
        <f t="shared" si="8"/>
        <v>100</v>
      </c>
      <c r="W67">
        <f t="shared" si="20"/>
        <v>0</v>
      </c>
      <c r="X67">
        <f t="shared" si="10"/>
        <v>0</v>
      </c>
      <c r="Y67">
        <f t="shared" si="11"/>
        <v>0</v>
      </c>
      <c r="Z67">
        <f t="shared" si="12"/>
        <v>19</v>
      </c>
      <c r="AA67">
        <f t="shared" si="13"/>
        <v>97</v>
      </c>
      <c r="AB67">
        <f t="shared" si="14"/>
        <v>16</v>
      </c>
      <c r="AC67">
        <f t="shared" si="15"/>
        <v>0</v>
      </c>
      <c r="AD67" s="5"/>
      <c r="AE67" s="27">
        <f t="shared" si="16"/>
        <v>100</v>
      </c>
      <c r="AF67" s="28">
        <f t="shared" si="17"/>
        <v>0</v>
      </c>
      <c r="AG67" s="28">
        <f t="shared" si="18"/>
        <v>24851</v>
      </c>
      <c r="AH67" s="28">
        <f t="shared" si="19"/>
        <v>16</v>
      </c>
      <c r="AI67" s="5"/>
      <c r="AJ6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67" s="6" t="str" cm="1">
        <f t="array" ref="AK6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67" s="6" cm="1">
        <f t="array" ref="AL67">IF(ROW(Table4[[#This Row],[ID]])-1=ROW(Table4[[#Headers],[ID]]),0,SUMPRODUCT(MAX(($B$5:$B66=Table4[[#This Row],[ID]])*ROW($B$5:$B66))))</f>
        <v>0</v>
      </c>
      <c r="AM67" s="11" t="str" cm="1">
        <f t="array" aca="1" ref="AM67" ca="1">IF(Table4[[#This Row],[Prior of This Frm]]&lt;&gt;0,Table4[[#This Row],[Time]]-INDIRECT("R"&amp;Table4[[#This Row],[Prior of This Frm]]&amp;"C"&amp;COLUMN(Table4[[#This Row],[Time]]),FALSE),"")</f>
        <v/>
      </c>
      <c r="AN67" s="8">
        <f>IF(ROW(Table4[[#This Row],[Time]])-1=ROW(Table4[[#Headers],[Time]]),0,IF(A67&lt;A66,AN66+1,AN66))</f>
        <v>0</v>
      </c>
      <c r="AO67" s="29">
        <f>(Table4[[#This Row],[Time]]+(Table4[[#This Row],[Mins]]*60)-$A$5)/60/60/24</f>
        <v>3.6296296296296247E-5</v>
      </c>
      <c r="AP67" s="11" t="str">
        <f>IF(Table4[[#This Row],[Prior of This Frm]]&lt;&gt;0,IF(Table4[[#This Row],[Per Raw]]&lt;0,Table4[[#This Row],[Per Raw]]+60,Table4[[#This Row],[Per Raw]]),"")</f>
        <v/>
      </c>
      <c r="AQ67" s="20" t="e">
        <f>IF(Table4[[#This Row],[ID]]=401,(HEX2DEC(Table4[[#This Row],[H1]])+256*HEX2DEC(Table4[[#This Row],[H2]]))/1000,NA())</f>
        <v>#N/A</v>
      </c>
      <c r="AR67" s="21" t="e">
        <f>IF(Table4[[#This Row],[ID]]=401,(HEX2DEC(Table4[[#This Row],[H5]])+256*HEX2DEC(Table4[[#This Row],[H6]]))/1000,NA())</f>
        <v>#N/A</v>
      </c>
      <c r="AS67" s="17" t="e">
        <f>IF(Table4[[#This Row],[ID]]=402,HEX2DEC(Table4[[#This Row],[H1]])/100,NA())</f>
        <v>#N/A</v>
      </c>
      <c r="AT67" s="19" t="e">
        <f>IF(Table4[[#This Row],[ID]]=404,((HEX2DEC(F67)+256*HEX2DEC(G67))/10)*(9/5)+32,NA())</f>
        <v>#N/A</v>
      </c>
      <c r="AU67" s="28">
        <f>IF(Table4[[#This Row],[ID]]=402,(HEX2DEC(Table4[[#This Row],[H7]])*256*256+HEX2DEC(Table4[[#This Row],[H6]])*256+HEX2DEC(Table4[[#This Row],[H5]]))/AU$3,IF(ISNUMBER(AU66),AU66,NA()))</f>
        <v>1073427</v>
      </c>
      <c r="AV67" s="28">
        <f>IF(Table4[[#This Row],[ID]]=403,(HEX2DEC(Table4[[#This Row],[H7]])*256*256+HEX2DEC(Table4[[#This Row],[H6]])*256+HEX2DEC(Table4[[#This Row],[H5]]))/AV$3,IF(ISNUMBER(AV66),AV66,NA()))</f>
        <v>1073427</v>
      </c>
      <c r="AW67" s="30" t="e">
        <f>Table4[[#This Row],[Unk 402-D7,6,5]]/Table4[[#This Row],[Batt V]]</f>
        <v>#N/A</v>
      </c>
      <c r="AX67" s="8" t="str" cm="1">
        <f t="array" aca="1" ref="AX67" ca="1">IF(Table4[[#This Row],[Prior of This Frm]]=0,"First",IF(Table4[[#This Row],[Data as String]]&lt;&gt;INDIRECT("R"&amp;AL67&amp;"C"&amp;COLUMN(Table4[[#This Row],[Data as String]]),FALSE),"Change",""))</f>
        <v>First</v>
      </c>
      <c r="AY67" s="6" t="str" cm="1">
        <f t="array" aca="1" ref="AY67" ca="1">IF(Table4[[#This Row],[Prior of This Frm]]=0,"First",IF(Table4[[#This Row],[Data Masked States only]]&lt;&gt;INDIRECT("R"&amp;AL67&amp;"C"&amp;COLUMN(Table4[[#This Row],[Data Masked States only]]),FALSE),"Change",""))</f>
        <v>First</v>
      </c>
      <c r="AZ67" s="6"/>
    </row>
    <row r="68" spans="1:52" x14ac:dyDescent="0.25">
      <c r="A68">
        <v>54.515999999999998</v>
      </c>
      <c r="B68">
        <v>404</v>
      </c>
      <c r="C68">
        <v>8</v>
      </c>
      <c r="D68" s="14">
        <v>0</v>
      </c>
      <c r="E68" s="15">
        <v>5</v>
      </c>
      <c r="F68" s="15" t="s">
        <v>29</v>
      </c>
      <c r="G68" s="15">
        <v>0</v>
      </c>
      <c r="H68" s="15" t="s">
        <v>2</v>
      </c>
      <c r="I68" s="15" t="s">
        <v>2</v>
      </c>
      <c r="J68" s="15" t="s">
        <v>2</v>
      </c>
      <c r="K68" s="15" t="s">
        <v>2</v>
      </c>
      <c r="M68" s="5" t="str">
        <f t="shared" si="0"/>
        <v>…</v>
      </c>
      <c r="N68" t="str">
        <f t="shared" si="1"/>
        <v>…</v>
      </c>
      <c r="O68" t="str">
        <f t="shared" si="2"/>
        <v>…</v>
      </c>
      <c r="P68" t="str">
        <f t="shared" si="3"/>
        <v>…</v>
      </c>
      <c r="Q68" t="str">
        <f t="shared" si="4"/>
        <v>…</v>
      </c>
      <c r="R68" t="str">
        <f t="shared" si="5"/>
        <v>…</v>
      </c>
      <c r="S68" t="str">
        <f t="shared" si="6"/>
        <v>…</v>
      </c>
      <c r="T68" t="str">
        <f t="shared" si="7"/>
        <v>…</v>
      </c>
      <c r="U68" s="5"/>
      <c r="V68" s="23">
        <f t="shared" si="8"/>
        <v>0</v>
      </c>
      <c r="W68">
        <f t="shared" si="20"/>
        <v>5</v>
      </c>
      <c r="X68">
        <f t="shared" si="10"/>
        <v>160</v>
      </c>
      <c r="Y68">
        <f t="shared" si="11"/>
        <v>0</v>
      </c>
      <c r="Z68">
        <f t="shared" si="12"/>
        <v>255</v>
      </c>
      <c r="AA68">
        <f t="shared" si="13"/>
        <v>255</v>
      </c>
      <c r="AB68">
        <f t="shared" si="14"/>
        <v>255</v>
      </c>
      <c r="AC68">
        <f t="shared" si="15"/>
        <v>255</v>
      </c>
      <c r="AD68" s="5"/>
      <c r="AE68" s="27">
        <f t="shared" si="16"/>
        <v>1280</v>
      </c>
      <c r="AF68" s="28">
        <f t="shared" si="17"/>
        <v>160</v>
      </c>
      <c r="AG68" s="28">
        <f t="shared" si="18"/>
        <v>65535</v>
      </c>
      <c r="AH68" s="28">
        <f t="shared" si="19"/>
        <v>65535</v>
      </c>
      <c r="AI68" s="5"/>
      <c r="AJ6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68" s="6" t="str" cm="1">
        <f t="array" ref="AK6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68" s="6" cm="1">
        <f t="array" ref="AL68">IF(ROW(Table4[[#This Row],[ID]])-1=ROW(Table4[[#Headers],[ID]]),0,SUMPRODUCT(MAX(($B$5:$B67=Table4[[#This Row],[ID]])*ROW($B$5:$B67))))</f>
        <v>0</v>
      </c>
      <c r="AM68" s="11" t="str" cm="1">
        <f t="array" aca="1" ref="AM68" ca="1">IF(Table4[[#This Row],[Prior of This Frm]]&lt;&gt;0,Table4[[#This Row],[Time]]-INDIRECT("R"&amp;Table4[[#This Row],[Prior of This Frm]]&amp;"C"&amp;COLUMN(Table4[[#This Row],[Time]]),FALSE),"")</f>
        <v/>
      </c>
      <c r="AN68" s="8">
        <f>IF(ROW(Table4[[#This Row],[Time]])-1=ROW(Table4[[#Headers],[Time]]),0,IF(A68&lt;A67,AN67+1,AN67))</f>
        <v>0</v>
      </c>
      <c r="AO68" s="29">
        <f>(Table4[[#This Row],[Time]]+(Table4[[#This Row],[Mins]]*60)-$A$5)/60/60/24</f>
        <v>3.6331018518518467E-5</v>
      </c>
      <c r="AP68" s="11" t="str">
        <f>IF(Table4[[#This Row],[Prior of This Frm]]&lt;&gt;0,IF(Table4[[#This Row],[Per Raw]]&lt;0,Table4[[#This Row],[Per Raw]]+60,Table4[[#This Row],[Per Raw]]),"")</f>
        <v/>
      </c>
      <c r="AQ68" s="20" t="e">
        <f>IF(Table4[[#This Row],[ID]]=401,(HEX2DEC(Table4[[#This Row],[H1]])+256*HEX2DEC(Table4[[#This Row],[H2]]))/1000,NA())</f>
        <v>#N/A</v>
      </c>
      <c r="AR68" s="21" t="e">
        <f>IF(Table4[[#This Row],[ID]]=401,(HEX2DEC(Table4[[#This Row],[H5]])+256*HEX2DEC(Table4[[#This Row],[H6]]))/1000,NA())</f>
        <v>#N/A</v>
      </c>
      <c r="AS68" s="16" t="e">
        <f>IF(Table4[[#This Row],[ID]]=402,HEX2DEC(Table4[[#This Row],[H1]])/100,NA())</f>
        <v>#N/A</v>
      </c>
      <c r="AT68" s="19">
        <f>IF(Table4[[#This Row],[ID]]=404,((HEX2DEC(F68)+256*HEX2DEC(G68))/10)*(9/5)+32,NA())</f>
        <v>60.8</v>
      </c>
      <c r="AU68" s="28">
        <f>IF(Table4[[#This Row],[ID]]=402,(HEX2DEC(Table4[[#This Row],[H7]])*256*256+HEX2DEC(Table4[[#This Row],[H6]])*256+HEX2DEC(Table4[[#This Row],[H5]]))/AU$3,IF(ISNUMBER(AU67),AU67,NA()))</f>
        <v>1073427</v>
      </c>
      <c r="AV68" s="28">
        <f>IF(Table4[[#This Row],[ID]]=403,(HEX2DEC(Table4[[#This Row],[H7]])*256*256+HEX2DEC(Table4[[#This Row],[H6]])*256+HEX2DEC(Table4[[#This Row],[H5]]))/AV$3,IF(ISNUMBER(AV67),AV67,NA()))</f>
        <v>1073427</v>
      </c>
      <c r="AW68" s="30" t="e">
        <f>Table4[[#This Row],[Unk 402-D7,6,5]]/Table4[[#This Row],[Batt V]]</f>
        <v>#N/A</v>
      </c>
      <c r="AX68" s="8" t="str" cm="1">
        <f t="array" aca="1" ref="AX68" ca="1">IF(Table4[[#This Row],[Prior of This Frm]]=0,"First",IF(Table4[[#This Row],[Data as String]]&lt;&gt;INDIRECT("R"&amp;AL68&amp;"C"&amp;COLUMN(Table4[[#This Row],[Data as String]]),FALSE),"Change",""))</f>
        <v>First</v>
      </c>
      <c r="AY68" s="6" t="str" cm="1">
        <f t="array" aca="1" ref="AY68" ca="1">IF(Table4[[#This Row],[Prior of This Frm]]=0,"First",IF(Table4[[#This Row],[Data Masked States only]]&lt;&gt;INDIRECT("R"&amp;AL68&amp;"C"&amp;COLUMN(Table4[[#This Row],[Data Masked States only]]),FALSE),"Change",""))</f>
        <v>First</v>
      </c>
      <c r="AZ68" s="6"/>
    </row>
    <row r="69" spans="1:52" hidden="1" x14ac:dyDescent="0.25">
      <c r="A69">
        <v>54.561999999999998</v>
      </c>
      <c r="B69">
        <v>400</v>
      </c>
      <c r="C69">
        <v>8</v>
      </c>
      <c r="D69" s="14">
        <v>0</v>
      </c>
      <c r="E69" s="15">
        <v>0</v>
      </c>
      <c r="F69" s="15">
        <v>0</v>
      </c>
      <c r="G69" s="15">
        <v>10</v>
      </c>
      <c r="H69" s="15">
        <v>39</v>
      </c>
      <c r="I69" s="15">
        <v>0</v>
      </c>
      <c r="J69" s="15">
        <v>0</v>
      </c>
      <c r="K69" s="15">
        <v>0</v>
      </c>
      <c r="M69" s="5" t="str">
        <f t="shared" ref="M69:M132" si="21">IF(OR(HEX2DEC(D69)&lt;32,HEX2DEC(D69)&gt;126),"…",CHAR(HEX2DEC(D69)))</f>
        <v>…</v>
      </c>
      <c r="N69" t="str">
        <f t="shared" ref="N69:N132" si="22">IF(OR(HEX2DEC(E69)&lt;32,HEX2DEC(E69)&gt;126),"…",CHAR(HEX2DEC(E69)))</f>
        <v>…</v>
      </c>
      <c r="O69" t="str">
        <f t="shared" ref="O69:O132" si="23">IF(OR(HEX2DEC(F69)&lt;32,HEX2DEC(F69)&gt;126),"…",CHAR(HEX2DEC(F69)))</f>
        <v>…</v>
      </c>
      <c r="P69" t="str">
        <f t="shared" ref="P69:P132" si="24">IF(OR(HEX2DEC(G69)&lt;32,HEX2DEC(G69)&gt;126),"…",CHAR(HEX2DEC(G69)))</f>
        <v>…</v>
      </c>
      <c r="Q69" t="str">
        <f t="shared" ref="Q69:Q132" si="25">IF(OR(HEX2DEC(H69)&lt;32,HEX2DEC(H69)&gt;126),"…",CHAR(HEX2DEC(H69)))</f>
        <v>9</v>
      </c>
      <c r="R69" t="str">
        <f t="shared" ref="R69:R132" si="26">IF(OR(HEX2DEC(I69)&lt;32,HEX2DEC(I69)&gt;126),"…",CHAR(HEX2DEC(I69)))</f>
        <v>…</v>
      </c>
      <c r="S69" t="str">
        <f t="shared" ref="S69:S132" si="27">IF(OR(HEX2DEC(J69)&lt;32,HEX2DEC(J69)&gt;126),"…",CHAR(HEX2DEC(J69)))</f>
        <v>…</v>
      </c>
      <c r="T69" t="str">
        <f t="shared" ref="T69:T132" si="28">IF(OR(HEX2DEC(K69)&lt;32,HEX2DEC(K69)&gt;126),"…",CHAR(HEX2DEC(K69)))</f>
        <v>…</v>
      </c>
      <c r="U69" s="5"/>
      <c r="V69" s="23">
        <f t="shared" ref="V69:V132" si="29">HEX2DEC(D69)</f>
        <v>0</v>
      </c>
      <c r="W69">
        <f t="shared" ref="W69:W132" si="30">HEX2DEC(E69)</f>
        <v>0</v>
      </c>
      <c r="X69">
        <f t="shared" ref="X69:X132" si="31">HEX2DEC(F69)</f>
        <v>0</v>
      </c>
      <c r="Y69">
        <f t="shared" ref="Y69:Y132" si="32">HEX2DEC(G69)</f>
        <v>16</v>
      </c>
      <c r="Z69">
        <f t="shared" ref="Z69:Z132" si="33">HEX2DEC(H69)</f>
        <v>57</v>
      </c>
      <c r="AA69">
        <f t="shared" ref="AA69:AA132" si="34">HEX2DEC(I69)</f>
        <v>0</v>
      </c>
      <c r="AB69">
        <f t="shared" ref="AB69:AB132" si="35">HEX2DEC(J69)</f>
        <v>0</v>
      </c>
      <c r="AC69">
        <f t="shared" ref="AC69:AC132" si="36">HEX2DEC(K69)</f>
        <v>0</v>
      </c>
      <c r="AD69" s="5"/>
      <c r="AE69" s="27">
        <f t="shared" ref="AE69:AE132" si="37">HEX2DEC(E69)*256+HEX2DEC(D69)</f>
        <v>0</v>
      </c>
      <c r="AF69" s="28">
        <f t="shared" ref="AF69:AF132" si="38">HEX2DEC(G69)*256+HEX2DEC(F69)</f>
        <v>4096</v>
      </c>
      <c r="AG69" s="28">
        <f t="shared" ref="AG69:AG132" si="39">HEX2DEC(I69)*256+HEX2DEC(H69)</f>
        <v>57</v>
      </c>
      <c r="AH69" s="28">
        <f t="shared" ref="AH69:AH132" si="40">HEX2DEC(K69)*256+HEX2DEC(J69)</f>
        <v>0</v>
      </c>
      <c r="AI69" s="5"/>
      <c r="AJ6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9" s="6" t="str" cm="1">
        <f t="array" ref="AK6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9" s="6" cm="1">
        <f t="array" ref="AL69">IF(ROW(Table4[[#This Row],[ID]])-1=ROW(Table4[[#Headers],[ID]]),0,SUMPRODUCT(MAX(($B$5:$B68=Table4[[#This Row],[ID]])*ROW($B$5:$B68))))</f>
        <v>64</v>
      </c>
      <c r="AM69" s="11" cm="1">
        <f t="array" aca="1" ref="AM69" ca="1">IF(Table4[[#This Row],[Prior of This Frm]]&lt;&gt;0,Table4[[#This Row],[Time]]-INDIRECT("R"&amp;Table4[[#This Row],[Prior of This Frm]]&amp;"C"&amp;COLUMN(Table4[[#This Row],[Time]]),FALSE),"")</f>
        <v>0.10699999999999932</v>
      </c>
      <c r="AN69" s="8">
        <f>IF(ROW(Table4[[#This Row],[Time]])-1=ROW(Table4[[#Headers],[Time]]),0,IF(A69&lt;A68,AN68+1,AN68))</f>
        <v>0</v>
      </c>
      <c r="AO69" s="29">
        <f>(Table4[[#This Row],[Time]]+(Table4[[#This Row],[Mins]]*60)-$A$5)/60/60/24</f>
        <v>3.6863425925925872E-5</v>
      </c>
      <c r="AP69" s="11">
        <f ca="1">IF(Table4[[#This Row],[Prior of This Frm]]&lt;&gt;0,IF(Table4[[#This Row],[Per Raw]]&lt;0,Table4[[#This Row],[Per Raw]]+60,Table4[[#This Row],[Per Raw]]),"")</f>
        <v>0.10699999999999932</v>
      </c>
      <c r="AQ69" s="20" t="e">
        <f>IF(Table4[[#This Row],[ID]]=401,(HEX2DEC(Table4[[#This Row],[H1]])+256*HEX2DEC(Table4[[#This Row],[H2]]))/1000,NA())</f>
        <v>#N/A</v>
      </c>
      <c r="AR69" s="21" t="e">
        <f>IF(Table4[[#This Row],[ID]]=401,(HEX2DEC(Table4[[#This Row],[H5]])+256*HEX2DEC(Table4[[#This Row],[H6]]))/1000,NA())</f>
        <v>#N/A</v>
      </c>
      <c r="AS69" s="17" t="e">
        <f>IF(Table4[[#This Row],[ID]]=402,HEX2DEC(Table4[[#This Row],[H1]])/100,NA())</f>
        <v>#N/A</v>
      </c>
      <c r="AT69" s="19" t="e">
        <f>IF(Table4[[#This Row],[ID]]=404,((HEX2DEC(F69)+256*HEX2DEC(G69))/10)*(9/5)+32,NA())</f>
        <v>#N/A</v>
      </c>
      <c r="AU69" s="28">
        <f>IF(Table4[[#This Row],[ID]]=402,(HEX2DEC(Table4[[#This Row],[H7]])*256*256+HEX2DEC(Table4[[#This Row],[H6]])*256+HEX2DEC(Table4[[#This Row],[H5]]))/AU$3,IF(ISNUMBER(AU68),AU68,NA()))</f>
        <v>1073427</v>
      </c>
      <c r="AV69" s="28">
        <f>IF(Table4[[#This Row],[ID]]=403,(HEX2DEC(Table4[[#This Row],[H7]])*256*256+HEX2DEC(Table4[[#This Row],[H6]])*256+HEX2DEC(Table4[[#This Row],[H5]]))/AV$3,IF(ISNUMBER(AV68),AV68,NA()))</f>
        <v>1073427</v>
      </c>
      <c r="AW69" s="30" t="e">
        <f>Table4[[#This Row],[Unk 402-D7,6,5]]/Table4[[#This Row],[Batt V]]</f>
        <v>#N/A</v>
      </c>
      <c r="AX69" s="8" t="str" cm="1">
        <f t="array" aca="1" ref="AX69" ca="1">IF(Table4[[#This Row],[Prior of This Frm]]=0,"First",IF(Table4[[#This Row],[Data as String]]&lt;&gt;INDIRECT("R"&amp;AL69&amp;"C"&amp;COLUMN(Table4[[#This Row],[Data as String]]),FALSE),"Change",""))</f>
        <v/>
      </c>
      <c r="AY69" s="6" t="str" cm="1">
        <f t="array" aca="1" ref="AY69" ca="1">IF(Table4[[#This Row],[Prior of This Frm]]=0,"First",IF(Table4[[#This Row],[Data Masked States only]]&lt;&gt;INDIRECT("R"&amp;AL69&amp;"C"&amp;COLUMN(Table4[[#This Row],[Data Masked States only]]),FALSE),"Change",""))</f>
        <v/>
      </c>
      <c r="AZ69" s="6"/>
    </row>
    <row r="70" spans="1:52" hidden="1" x14ac:dyDescent="0.25">
      <c r="A70">
        <v>54.615000000000002</v>
      </c>
      <c r="B70">
        <v>401</v>
      </c>
      <c r="C70">
        <v>8</v>
      </c>
      <c r="D70" s="14" t="s">
        <v>28</v>
      </c>
      <c r="E70" s="15" t="s">
        <v>23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M70" s="5" t="str">
        <f t="shared" si="21"/>
        <v>…</v>
      </c>
      <c r="N70" t="str">
        <f t="shared" si="22"/>
        <v>…</v>
      </c>
      <c r="O70" t="str">
        <f t="shared" si="23"/>
        <v>…</v>
      </c>
      <c r="P70" t="str">
        <f t="shared" si="24"/>
        <v>…</v>
      </c>
      <c r="Q70" t="str">
        <f t="shared" si="25"/>
        <v>…</v>
      </c>
      <c r="R70" t="str">
        <f t="shared" si="26"/>
        <v>…</v>
      </c>
      <c r="S70" t="str">
        <f t="shared" si="27"/>
        <v>…</v>
      </c>
      <c r="T70" t="str">
        <f t="shared" si="28"/>
        <v>…</v>
      </c>
      <c r="U70" s="5"/>
      <c r="V70" s="23">
        <f t="shared" si="29"/>
        <v>154</v>
      </c>
      <c r="W70">
        <f t="shared" si="30"/>
        <v>210</v>
      </c>
      <c r="X70">
        <f t="shared" si="31"/>
        <v>0</v>
      </c>
      <c r="Y70">
        <f t="shared" si="32"/>
        <v>0</v>
      </c>
      <c r="Z70">
        <f t="shared" si="33"/>
        <v>0</v>
      </c>
      <c r="AA70">
        <f t="shared" si="34"/>
        <v>0</v>
      </c>
      <c r="AB70">
        <f t="shared" si="35"/>
        <v>0</v>
      </c>
      <c r="AC70">
        <f t="shared" si="36"/>
        <v>0</v>
      </c>
      <c r="AD70" s="5"/>
      <c r="AE70" s="27">
        <f t="shared" si="37"/>
        <v>53914</v>
      </c>
      <c r="AF70" s="28">
        <f t="shared" si="38"/>
        <v>0</v>
      </c>
      <c r="AG70" s="28">
        <f t="shared" si="39"/>
        <v>0</v>
      </c>
      <c r="AH70" s="28">
        <f t="shared" si="40"/>
        <v>0</v>
      </c>
      <c r="AI70" s="5"/>
      <c r="AJ7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0" s="6" t="str" cm="1">
        <f t="array" ref="AK7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0" s="6" cm="1">
        <f t="array" ref="AL70">IF(ROW(Table4[[#This Row],[ID]])-1=ROW(Table4[[#Headers],[ID]]),0,SUMPRODUCT(MAX(($B$5:$B69=Table4[[#This Row],[ID]])*ROW($B$5:$B69))))</f>
        <v>65</v>
      </c>
      <c r="AM70" s="11" cm="1">
        <f t="array" aca="1" ref="AM70" ca="1">IF(Table4[[#This Row],[Prior of This Frm]]&lt;&gt;0,Table4[[#This Row],[Time]]-INDIRECT("R"&amp;Table4[[#This Row],[Prior of This Frm]]&amp;"C"&amp;COLUMN(Table4[[#This Row],[Time]]),FALSE),"")</f>
        <v>0.10699999999999932</v>
      </c>
      <c r="AN70" s="8">
        <f>IF(ROW(Table4[[#This Row],[Time]])-1=ROW(Table4[[#Headers],[Time]]),0,IF(A70&lt;A69,AN69+1,AN69))</f>
        <v>0</v>
      </c>
      <c r="AO70" s="29">
        <f>(Table4[[#This Row],[Time]]+(Table4[[#This Row],[Mins]]*60)-$A$5)/60/60/24</f>
        <v>3.7476851851851846E-5</v>
      </c>
      <c r="AP70" s="11">
        <f ca="1">IF(Table4[[#This Row],[Prior of This Frm]]&lt;&gt;0,IF(Table4[[#This Row],[Per Raw]]&lt;0,Table4[[#This Row],[Per Raw]]+60,Table4[[#This Row],[Per Raw]]),"")</f>
        <v>0.10699999999999932</v>
      </c>
      <c r="AQ70" s="20">
        <f>IF(Table4[[#This Row],[ID]]=401,(HEX2DEC(Table4[[#This Row],[H1]])+256*HEX2DEC(Table4[[#This Row],[H2]]))/1000,NA())</f>
        <v>53.914000000000001</v>
      </c>
      <c r="AR70" s="21">
        <f>IF(Table4[[#This Row],[ID]]=401,(HEX2DEC(Table4[[#This Row],[H5]])+256*HEX2DEC(Table4[[#This Row],[H6]]))/1000,NA())</f>
        <v>0</v>
      </c>
      <c r="AS70" s="16" t="e">
        <f>IF(Table4[[#This Row],[ID]]=402,HEX2DEC(Table4[[#This Row],[H1]])/100,NA())</f>
        <v>#N/A</v>
      </c>
      <c r="AT70" s="19" t="e">
        <f>IF(Table4[[#This Row],[ID]]=404,((HEX2DEC(F70)+256*HEX2DEC(G70))/10)*(9/5)+32,NA())</f>
        <v>#N/A</v>
      </c>
      <c r="AU70" s="28">
        <f>IF(Table4[[#This Row],[ID]]=402,(HEX2DEC(Table4[[#This Row],[H7]])*256*256+HEX2DEC(Table4[[#This Row],[H6]])*256+HEX2DEC(Table4[[#This Row],[H5]]))/AU$3,IF(ISNUMBER(AU69),AU69,NA()))</f>
        <v>1073427</v>
      </c>
      <c r="AV70" s="28">
        <f>IF(Table4[[#This Row],[ID]]=403,(HEX2DEC(Table4[[#This Row],[H7]])*256*256+HEX2DEC(Table4[[#This Row],[H6]])*256+HEX2DEC(Table4[[#This Row],[H5]]))/AV$3,IF(ISNUMBER(AV69),AV69,NA()))</f>
        <v>1073427</v>
      </c>
      <c r="AW70" s="30">
        <f>Table4[[#This Row],[Unk 402-D7,6,5]]/Table4[[#This Row],[Batt V]]</f>
        <v>19909.986274437066</v>
      </c>
      <c r="AX70" s="8" t="str" cm="1">
        <f t="array" aca="1" ref="AX70" ca="1">IF(Table4[[#This Row],[Prior of This Frm]]=0,"First",IF(Table4[[#This Row],[Data as String]]&lt;&gt;INDIRECT("R"&amp;AL70&amp;"C"&amp;COLUMN(Table4[[#This Row],[Data as String]]),FALSE),"Change",""))</f>
        <v/>
      </c>
      <c r="AY70" s="6" t="str" cm="1">
        <f t="array" aca="1" ref="AY70" ca="1">IF(Table4[[#This Row],[Prior of This Frm]]=0,"First",IF(Table4[[#This Row],[Data Masked States only]]&lt;&gt;INDIRECT("R"&amp;AL70&amp;"C"&amp;COLUMN(Table4[[#This Row],[Data Masked States only]]),FALSE),"Change",""))</f>
        <v/>
      </c>
      <c r="AZ70" s="6"/>
    </row>
    <row r="71" spans="1:52" hidden="1" x14ac:dyDescent="0.25">
      <c r="A71">
        <v>54.667999999999999</v>
      </c>
      <c r="B71">
        <v>400</v>
      </c>
      <c r="C71">
        <v>8</v>
      </c>
      <c r="D71" s="14">
        <v>0</v>
      </c>
      <c r="E71" s="15">
        <v>0</v>
      </c>
      <c r="F71" s="15">
        <v>0</v>
      </c>
      <c r="G71" s="15">
        <v>10</v>
      </c>
      <c r="H71" s="15">
        <v>39</v>
      </c>
      <c r="I71" s="15">
        <v>0</v>
      </c>
      <c r="J71" s="15">
        <v>0</v>
      </c>
      <c r="K71" s="15">
        <v>0</v>
      </c>
      <c r="M71" s="5" t="str">
        <f t="shared" si="21"/>
        <v>…</v>
      </c>
      <c r="N71" t="str">
        <f t="shared" si="22"/>
        <v>…</v>
      </c>
      <c r="O71" t="str">
        <f t="shared" si="23"/>
        <v>…</v>
      </c>
      <c r="P71" t="str">
        <f t="shared" si="24"/>
        <v>…</v>
      </c>
      <c r="Q71" t="str">
        <f t="shared" si="25"/>
        <v>9</v>
      </c>
      <c r="R71" t="str">
        <f t="shared" si="26"/>
        <v>…</v>
      </c>
      <c r="S71" t="str">
        <f t="shared" si="27"/>
        <v>…</v>
      </c>
      <c r="T71" t="str">
        <f t="shared" si="28"/>
        <v>…</v>
      </c>
      <c r="U71" s="5"/>
      <c r="V71" s="23">
        <f t="shared" si="29"/>
        <v>0</v>
      </c>
      <c r="W71">
        <f t="shared" si="30"/>
        <v>0</v>
      </c>
      <c r="X71">
        <f t="shared" si="31"/>
        <v>0</v>
      </c>
      <c r="Y71">
        <f t="shared" si="32"/>
        <v>16</v>
      </c>
      <c r="Z71">
        <f t="shared" si="33"/>
        <v>57</v>
      </c>
      <c r="AA71">
        <f t="shared" si="34"/>
        <v>0</v>
      </c>
      <c r="AB71">
        <f t="shared" si="35"/>
        <v>0</v>
      </c>
      <c r="AC71">
        <f t="shared" si="36"/>
        <v>0</v>
      </c>
      <c r="AD71" s="5"/>
      <c r="AE71" s="27">
        <f t="shared" si="37"/>
        <v>0</v>
      </c>
      <c r="AF71" s="28">
        <f t="shared" si="38"/>
        <v>4096</v>
      </c>
      <c r="AG71" s="28">
        <f t="shared" si="39"/>
        <v>57</v>
      </c>
      <c r="AH71" s="28">
        <f t="shared" si="40"/>
        <v>0</v>
      </c>
      <c r="AI71" s="5"/>
      <c r="AJ7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1" s="6" t="str" cm="1">
        <f t="array" ref="AK7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1" s="6" cm="1">
        <f t="array" ref="AL71">IF(ROW(Table4[[#This Row],[ID]])-1=ROW(Table4[[#Headers],[ID]]),0,SUMPRODUCT(MAX(($B$5:$B70=Table4[[#This Row],[ID]])*ROW($B$5:$B70))))</f>
        <v>69</v>
      </c>
      <c r="AM71" s="11" cm="1">
        <f t="array" aca="1" ref="AM71" ca="1">IF(Table4[[#This Row],[Prior of This Frm]]&lt;&gt;0,Table4[[#This Row],[Time]]-INDIRECT("R"&amp;Table4[[#This Row],[Prior of This Frm]]&amp;"C"&amp;COLUMN(Table4[[#This Row],[Time]]),FALSE),"")</f>
        <v>0.10600000000000165</v>
      </c>
      <c r="AN71" s="8">
        <f>IF(ROW(Table4[[#This Row],[Time]])-1=ROW(Table4[[#Headers],[Time]]),0,IF(A71&lt;A70,AN70+1,AN70))</f>
        <v>0</v>
      </c>
      <c r="AO71" s="29">
        <f>(Table4[[#This Row],[Time]]+(Table4[[#This Row],[Mins]]*60)-$A$5)/60/60/24</f>
        <v>3.8090277777777738E-5</v>
      </c>
      <c r="AP71" s="11">
        <f ca="1">IF(Table4[[#This Row],[Prior of This Frm]]&lt;&gt;0,IF(Table4[[#This Row],[Per Raw]]&lt;0,Table4[[#This Row],[Per Raw]]+60,Table4[[#This Row],[Per Raw]]),"")</f>
        <v>0.10600000000000165</v>
      </c>
      <c r="AQ71" s="20" t="e">
        <f>IF(Table4[[#This Row],[ID]]=401,(HEX2DEC(Table4[[#This Row],[H1]])+256*HEX2DEC(Table4[[#This Row],[H2]]))/1000,NA())</f>
        <v>#N/A</v>
      </c>
      <c r="AR71" s="21" t="e">
        <f>IF(Table4[[#This Row],[ID]]=401,(HEX2DEC(Table4[[#This Row],[H5]])+256*HEX2DEC(Table4[[#This Row],[H6]]))/1000,NA())</f>
        <v>#N/A</v>
      </c>
      <c r="AS71" s="17" t="e">
        <f>IF(Table4[[#This Row],[ID]]=402,HEX2DEC(Table4[[#This Row],[H1]])/100,NA())</f>
        <v>#N/A</v>
      </c>
      <c r="AT71" s="19" t="e">
        <f>IF(Table4[[#This Row],[ID]]=404,((HEX2DEC(F71)+256*HEX2DEC(G71))/10)*(9/5)+32,NA())</f>
        <v>#N/A</v>
      </c>
      <c r="AU71" s="28">
        <f>IF(Table4[[#This Row],[ID]]=402,(HEX2DEC(Table4[[#This Row],[H7]])*256*256+HEX2DEC(Table4[[#This Row],[H6]])*256+HEX2DEC(Table4[[#This Row],[H5]]))/AU$3,IF(ISNUMBER(AU70),AU70,NA()))</f>
        <v>1073427</v>
      </c>
      <c r="AV71" s="28">
        <f>IF(Table4[[#This Row],[ID]]=403,(HEX2DEC(Table4[[#This Row],[H7]])*256*256+HEX2DEC(Table4[[#This Row],[H6]])*256+HEX2DEC(Table4[[#This Row],[H5]]))/AV$3,IF(ISNUMBER(AV70),AV70,NA()))</f>
        <v>1073427</v>
      </c>
      <c r="AW71" s="30" t="e">
        <f>Table4[[#This Row],[Unk 402-D7,6,5]]/Table4[[#This Row],[Batt V]]</f>
        <v>#N/A</v>
      </c>
      <c r="AX71" s="8" t="str" cm="1">
        <f t="array" aca="1" ref="AX71" ca="1">IF(Table4[[#This Row],[Prior of This Frm]]=0,"First",IF(Table4[[#This Row],[Data as String]]&lt;&gt;INDIRECT("R"&amp;AL71&amp;"C"&amp;COLUMN(Table4[[#This Row],[Data as String]]),FALSE),"Change",""))</f>
        <v/>
      </c>
      <c r="AY71" s="6" t="str" cm="1">
        <f t="array" aca="1" ref="AY71" ca="1">IF(Table4[[#This Row],[Prior of This Frm]]=0,"First",IF(Table4[[#This Row],[Data Masked States only]]&lt;&gt;INDIRECT("R"&amp;AL71&amp;"C"&amp;COLUMN(Table4[[#This Row],[Data Masked States only]]),FALSE),"Change",""))</f>
        <v/>
      </c>
      <c r="AZ71" s="6"/>
    </row>
    <row r="72" spans="1:52" hidden="1" x14ac:dyDescent="0.25">
      <c r="A72">
        <v>54.72</v>
      </c>
      <c r="B72">
        <v>401</v>
      </c>
      <c r="C72">
        <v>8</v>
      </c>
      <c r="D72" s="14" t="s">
        <v>28</v>
      </c>
      <c r="E72" s="15" t="s">
        <v>23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M72" s="5" t="str">
        <f t="shared" si="21"/>
        <v>…</v>
      </c>
      <c r="N72" t="str">
        <f t="shared" si="22"/>
        <v>…</v>
      </c>
      <c r="O72" t="str">
        <f t="shared" si="23"/>
        <v>…</v>
      </c>
      <c r="P72" t="str">
        <f t="shared" si="24"/>
        <v>…</v>
      </c>
      <c r="Q72" t="str">
        <f t="shared" si="25"/>
        <v>…</v>
      </c>
      <c r="R72" t="str">
        <f t="shared" si="26"/>
        <v>…</v>
      </c>
      <c r="S72" t="str">
        <f t="shared" si="27"/>
        <v>…</v>
      </c>
      <c r="T72" t="str">
        <f t="shared" si="28"/>
        <v>…</v>
      </c>
      <c r="U72" s="5"/>
      <c r="V72" s="23">
        <f t="shared" si="29"/>
        <v>154</v>
      </c>
      <c r="W72">
        <f t="shared" si="30"/>
        <v>210</v>
      </c>
      <c r="X72">
        <f t="shared" si="31"/>
        <v>0</v>
      </c>
      <c r="Y72">
        <f t="shared" si="32"/>
        <v>0</v>
      </c>
      <c r="Z72">
        <f t="shared" si="33"/>
        <v>0</v>
      </c>
      <c r="AA72">
        <f t="shared" si="34"/>
        <v>0</v>
      </c>
      <c r="AB72">
        <f t="shared" si="35"/>
        <v>0</v>
      </c>
      <c r="AC72">
        <f t="shared" si="36"/>
        <v>0</v>
      </c>
      <c r="AD72" s="5"/>
      <c r="AE72" s="27">
        <f t="shared" si="37"/>
        <v>53914</v>
      </c>
      <c r="AF72" s="28">
        <f t="shared" si="38"/>
        <v>0</v>
      </c>
      <c r="AG72" s="28">
        <f t="shared" si="39"/>
        <v>0</v>
      </c>
      <c r="AH72" s="28">
        <f t="shared" si="40"/>
        <v>0</v>
      </c>
      <c r="AI72" s="5"/>
      <c r="AJ7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2" s="6" t="str" cm="1">
        <f t="array" ref="AK7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2" s="6" cm="1">
        <f t="array" ref="AL72">IF(ROW(Table4[[#This Row],[ID]])-1=ROW(Table4[[#Headers],[ID]]),0,SUMPRODUCT(MAX(($B$5:$B71=Table4[[#This Row],[ID]])*ROW($B$5:$B71))))</f>
        <v>70</v>
      </c>
      <c r="AM72" s="11" cm="1">
        <f t="array" aca="1" ref="AM72" ca="1">IF(Table4[[#This Row],[Prior of This Frm]]&lt;&gt;0,Table4[[#This Row],[Time]]-INDIRECT("R"&amp;Table4[[#This Row],[Prior of This Frm]]&amp;"C"&amp;COLUMN(Table4[[#This Row],[Time]]),FALSE),"")</f>
        <v>0.10499999999999687</v>
      </c>
      <c r="AN72" s="8">
        <f>IF(ROW(Table4[[#This Row],[Time]])-1=ROW(Table4[[#Headers],[Time]]),0,IF(A72&lt;A71,AN71+1,AN71))</f>
        <v>0</v>
      </c>
      <c r="AO72" s="29">
        <f>(Table4[[#This Row],[Time]]+(Table4[[#This Row],[Mins]]*60)-$A$5)/60/60/24</f>
        <v>3.8692129629629589E-5</v>
      </c>
      <c r="AP72" s="11">
        <f ca="1">IF(Table4[[#This Row],[Prior of This Frm]]&lt;&gt;0,IF(Table4[[#This Row],[Per Raw]]&lt;0,Table4[[#This Row],[Per Raw]]+60,Table4[[#This Row],[Per Raw]]),"")</f>
        <v>0.10499999999999687</v>
      </c>
      <c r="AQ72" s="20">
        <f>IF(Table4[[#This Row],[ID]]=401,(HEX2DEC(Table4[[#This Row],[H1]])+256*HEX2DEC(Table4[[#This Row],[H2]]))/1000,NA())</f>
        <v>53.914000000000001</v>
      </c>
      <c r="AR72" s="21">
        <f>IF(Table4[[#This Row],[ID]]=401,(HEX2DEC(Table4[[#This Row],[H5]])+256*HEX2DEC(Table4[[#This Row],[H6]]))/1000,NA())</f>
        <v>0</v>
      </c>
      <c r="AS72" s="16" t="e">
        <f>IF(Table4[[#This Row],[ID]]=402,HEX2DEC(Table4[[#This Row],[H1]])/100,NA())</f>
        <v>#N/A</v>
      </c>
      <c r="AT72" s="19" t="e">
        <f>IF(Table4[[#This Row],[ID]]=404,((HEX2DEC(F72)+256*HEX2DEC(G72))/10)*(9/5)+32,NA())</f>
        <v>#N/A</v>
      </c>
      <c r="AU72" s="28">
        <f>IF(Table4[[#This Row],[ID]]=402,(HEX2DEC(Table4[[#This Row],[H7]])*256*256+HEX2DEC(Table4[[#This Row],[H6]])*256+HEX2DEC(Table4[[#This Row],[H5]]))/AU$3,IF(ISNUMBER(AU71),AU71,NA()))</f>
        <v>1073427</v>
      </c>
      <c r="AV72" s="28">
        <f>IF(Table4[[#This Row],[ID]]=403,(HEX2DEC(Table4[[#This Row],[H7]])*256*256+HEX2DEC(Table4[[#This Row],[H6]])*256+HEX2DEC(Table4[[#This Row],[H5]]))/AV$3,IF(ISNUMBER(AV71),AV71,NA()))</f>
        <v>1073427</v>
      </c>
      <c r="AW72" s="30">
        <f>Table4[[#This Row],[Unk 402-D7,6,5]]/Table4[[#This Row],[Batt V]]</f>
        <v>19909.986274437066</v>
      </c>
      <c r="AX72" s="8" t="str" cm="1">
        <f t="array" aca="1" ref="AX72" ca="1">IF(Table4[[#This Row],[Prior of This Frm]]=0,"First",IF(Table4[[#This Row],[Data as String]]&lt;&gt;INDIRECT("R"&amp;AL72&amp;"C"&amp;COLUMN(Table4[[#This Row],[Data as String]]),FALSE),"Change",""))</f>
        <v/>
      </c>
      <c r="AY72" s="6" t="str" cm="1">
        <f t="array" aca="1" ref="AY72" ca="1">IF(Table4[[#This Row],[Prior of This Frm]]=0,"First",IF(Table4[[#This Row],[Data Masked States only]]&lt;&gt;INDIRECT("R"&amp;AL72&amp;"C"&amp;COLUMN(Table4[[#This Row],[Data Masked States only]]),FALSE),"Change",""))</f>
        <v/>
      </c>
      <c r="AZ72" s="6"/>
    </row>
    <row r="73" spans="1:52" hidden="1" x14ac:dyDescent="0.25">
      <c r="A73">
        <v>54.774000000000001</v>
      </c>
      <c r="B73">
        <v>400</v>
      </c>
      <c r="C73">
        <v>8</v>
      </c>
      <c r="D73" s="14">
        <v>0</v>
      </c>
      <c r="E73" s="15">
        <v>0</v>
      </c>
      <c r="F73" s="15">
        <v>0</v>
      </c>
      <c r="G73" s="15">
        <v>10</v>
      </c>
      <c r="H73" s="15">
        <v>39</v>
      </c>
      <c r="I73" s="15">
        <v>0</v>
      </c>
      <c r="J73" s="15">
        <v>0</v>
      </c>
      <c r="K73" s="15">
        <v>0</v>
      </c>
      <c r="M73" s="5" t="str">
        <f t="shared" si="21"/>
        <v>…</v>
      </c>
      <c r="N73" t="str">
        <f t="shared" si="22"/>
        <v>…</v>
      </c>
      <c r="O73" t="str">
        <f t="shared" si="23"/>
        <v>…</v>
      </c>
      <c r="P73" t="str">
        <f t="shared" si="24"/>
        <v>…</v>
      </c>
      <c r="Q73" t="str">
        <f t="shared" si="25"/>
        <v>9</v>
      </c>
      <c r="R73" t="str">
        <f t="shared" si="26"/>
        <v>…</v>
      </c>
      <c r="S73" t="str">
        <f t="shared" si="27"/>
        <v>…</v>
      </c>
      <c r="T73" t="str">
        <f t="shared" si="28"/>
        <v>…</v>
      </c>
      <c r="U73" s="5"/>
      <c r="V73" s="23">
        <f t="shared" si="29"/>
        <v>0</v>
      </c>
      <c r="W73">
        <f t="shared" si="30"/>
        <v>0</v>
      </c>
      <c r="X73">
        <f t="shared" si="31"/>
        <v>0</v>
      </c>
      <c r="Y73">
        <f t="shared" si="32"/>
        <v>16</v>
      </c>
      <c r="Z73">
        <f t="shared" si="33"/>
        <v>57</v>
      </c>
      <c r="AA73">
        <f t="shared" si="34"/>
        <v>0</v>
      </c>
      <c r="AB73">
        <f t="shared" si="35"/>
        <v>0</v>
      </c>
      <c r="AC73">
        <f t="shared" si="36"/>
        <v>0</v>
      </c>
      <c r="AD73" s="5"/>
      <c r="AE73" s="27">
        <f t="shared" si="37"/>
        <v>0</v>
      </c>
      <c r="AF73" s="28">
        <f t="shared" si="38"/>
        <v>4096</v>
      </c>
      <c r="AG73" s="28">
        <f t="shared" si="39"/>
        <v>57</v>
      </c>
      <c r="AH73" s="28">
        <f t="shared" si="40"/>
        <v>0</v>
      </c>
      <c r="AI73" s="5"/>
      <c r="AJ7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3" s="6" t="str" cm="1">
        <f t="array" ref="AK7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3" s="6" cm="1">
        <f t="array" ref="AL73">IF(ROW(Table4[[#This Row],[ID]])-1=ROW(Table4[[#Headers],[ID]]),0,SUMPRODUCT(MAX(($B$5:$B72=Table4[[#This Row],[ID]])*ROW($B$5:$B72))))</f>
        <v>71</v>
      </c>
      <c r="AM73" s="11" cm="1">
        <f t="array" aca="1" ref="AM73" ca="1">IF(Table4[[#This Row],[Prior of This Frm]]&lt;&gt;0,Table4[[#This Row],[Time]]-INDIRECT("R"&amp;Table4[[#This Row],[Prior of This Frm]]&amp;"C"&amp;COLUMN(Table4[[#This Row],[Time]]),FALSE),"")</f>
        <v>0.10600000000000165</v>
      </c>
      <c r="AN73" s="8">
        <f>IF(ROW(Table4[[#This Row],[Time]])-1=ROW(Table4[[#Headers],[Time]]),0,IF(A73&lt;A72,AN72+1,AN72))</f>
        <v>0</v>
      </c>
      <c r="AO73" s="29">
        <f>(Table4[[#This Row],[Time]]+(Table4[[#This Row],[Mins]]*60)-$A$5)/60/60/24</f>
        <v>3.9317129629629611E-5</v>
      </c>
      <c r="AP73" s="11">
        <f ca="1">IF(Table4[[#This Row],[Prior of This Frm]]&lt;&gt;0,IF(Table4[[#This Row],[Per Raw]]&lt;0,Table4[[#This Row],[Per Raw]]+60,Table4[[#This Row],[Per Raw]]),"")</f>
        <v>0.10600000000000165</v>
      </c>
      <c r="AQ73" s="20" t="e">
        <f>IF(Table4[[#This Row],[ID]]=401,(HEX2DEC(Table4[[#This Row],[H1]])+256*HEX2DEC(Table4[[#This Row],[H2]]))/1000,NA())</f>
        <v>#N/A</v>
      </c>
      <c r="AR73" s="21" t="e">
        <f>IF(Table4[[#This Row],[ID]]=401,(HEX2DEC(Table4[[#This Row],[H5]])+256*HEX2DEC(Table4[[#This Row],[H6]]))/1000,NA())</f>
        <v>#N/A</v>
      </c>
      <c r="AS73" s="17" t="e">
        <f>IF(Table4[[#This Row],[ID]]=402,HEX2DEC(Table4[[#This Row],[H1]])/100,NA())</f>
        <v>#N/A</v>
      </c>
      <c r="AT73" s="19" t="e">
        <f>IF(Table4[[#This Row],[ID]]=404,((HEX2DEC(F73)+256*HEX2DEC(G73))/10)*(9/5)+32,NA())</f>
        <v>#N/A</v>
      </c>
      <c r="AU73" s="28">
        <f>IF(Table4[[#This Row],[ID]]=402,(HEX2DEC(Table4[[#This Row],[H7]])*256*256+HEX2DEC(Table4[[#This Row],[H6]])*256+HEX2DEC(Table4[[#This Row],[H5]]))/AU$3,IF(ISNUMBER(AU72),AU72,NA()))</f>
        <v>1073427</v>
      </c>
      <c r="AV73" s="28">
        <f>IF(Table4[[#This Row],[ID]]=403,(HEX2DEC(Table4[[#This Row],[H7]])*256*256+HEX2DEC(Table4[[#This Row],[H6]])*256+HEX2DEC(Table4[[#This Row],[H5]]))/AV$3,IF(ISNUMBER(AV72),AV72,NA()))</f>
        <v>1073427</v>
      </c>
      <c r="AW73" s="30" t="e">
        <f>Table4[[#This Row],[Unk 402-D7,6,5]]/Table4[[#This Row],[Batt V]]</f>
        <v>#N/A</v>
      </c>
      <c r="AX73" s="8" t="str" cm="1">
        <f t="array" aca="1" ref="AX73" ca="1">IF(Table4[[#This Row],[Prior of This Frm]]=0,"First",IF(Table4[[#This Row],[Data as String]]&lt;&gt;INDIRECT("R"&amp;AL73&amp;"C"&amp;COLUMN(Table4[[#This Row],[Data as String]]),FALSE),"Change",""))</f>
        <v/>
      </c>
      <c r="AY73" s="6" t="str" cm="1">
        <f t="array" aca="1" ref="AY73" ca="1">IF(Table4[[#This Row],[Prior of This Frm]]=0,"First",IF(Table4[[#This Row],[Data Masked States only]]&lt;&gt;INDIRECT("R"&amp;AL73&amp;"C"&amp;COLUMN(Table4[[#This Row],[Data Masked States only]]),FALSE),"Change",""))</f>
        <v/>
      </c>
      <c r="AZ73" s="6"/>
    </row>
    <row r="74" spans="1:52" hidden="1" x14ac:dyDescent="0.25">
      <c r="A74">
        <v>54.826999999999998</v>
      </c>
      <c r="B74">
        <v>401</v>
      </c>
      <c r="C74">
        <v>8</v>
      </c>
      <c r="D74" s="14" t="s">
        <v>28</v>
      </c>
      <c r="E74" s="15" t="s">
        <v>23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M74" s="5" t="str">
        <f t="shared" si="21"/>
        <v>…</v>
      </c>
      <c r="N74" t="str">
        <f t="shared" si="22"/>
        <v>…</v>
      </c>
      <c r="O74" t="str">
        <f t="shared" si="23"/>
        <v>…</v>
      </c>
      <c r="P74" t="str">
        <f t="shared" si="24"/>
        <v>…</v>
      </c>
      <c r="Q74" t="str">
        <f t="shared" si="25"/>
        <v>…</v>
      </c>
      <c r="R74" t="str">
        <f t="shared" si="26"/>
        <v>…</v>
      </c>
      <c r="S74" t="str">
        <f t="shared" si="27"/>
        <v>…</v>
      </c>
      <c r="T74" t="str">
        <f t="shared" si="28"/>
        <v>…</v>
      </c>
      <c r="U74" s="5"/>
      <c r="V74" s="23">
        <f t="shared" si="29"/>
        <v>154</v>
      </c>
      <c r="W74">
        <f t="shared" si="30"/>
        <v>210</v>
      </c>
      <c r="X74">
        <f t="shared" si="31"/>
        <v>0</v>
      </c>
      <c r="Y74">
        <f t="shared" si="32"/>
        <v>0</v>
      </c>
      <c r="Z74">
        <f t="shared" si="33"/>
        <v>0</v>
      </c>
      <c r="AA74">
        <f t="shared" si="34"/>
        <v>0</v>
      </c>
      <c r="AB74">
        <f t="shared" si="35"/>
        <v>0</v>
      </c>
      <c r="AC74">
        <f t="shared" si="36"/>
        <v>0</v>
      </c>
      <c r="AD74" s="5"/>
      <c r="AE74" s="27">
        <f t="shared" si="37"/>
        <v>53914</v>
      </c>
      <c r="AF74" s="28">
        <f t="shared" si="38"/>
        <v>0</v>
      </c>
      <c r="AG74" s="28">
        <f t="shared" si="39"/>
        <v>0</v>
      </c>
      <c r="AH74" s="28">
        <f t="shared" si="40"/>
        <v>0</v>
      </c>
      <c r="AI74" s="5"/>
      <c r="AJ7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4" s="6" t="str" cm="1">
        <f t="array" ref="AK7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4" s="6" cm="1">
        <f t="array" ref="AL74">IF(ROW(Table4[[#This Row],[ID]])-1=ROW(Table4[[#Headers],[ID]]),0,SUMPRODUCT(MAX(($B$5:$B73=Table4[[#This Row],[ID]])*ROW($B$5:$B73))))</f>
        <v>72</v>
      </c>
      <c r="AM74" s="11" cm="1">
        <f t="array" aca="1" ref="AM74" ca="1">IF(Table4[[#This Row],[Prior of This Frm]]&lt;&gt;0,Table4[[#This Row],[Time]]-INDIRECT("R"&amp;Table4[[#This Row],[Prior of This Frm]]&amp;"C"&amp;COLUMN(Table4[[#This Row],[Time]]),FALSE),"")</f>
        <v>0.10699999999999932</v>
      </c>
      <c r="AN74" s="8">
        <f>IF(ROW(Table4[[#This Row],[Time]])-1=ROW(Table4[[#Headers],[Time]]),0,IF(A74&lt;A73,AN73+1,AN73))</f>
        <v>0</v>
      </c>
      <c r="AO74" s="29">
        <f>(Table4[[#This Row],[Time]]+(Table4[[#This Row],[Mins]]*60)-$A$5)/60/60/24</f>
        <v>3.9930555555555504E-5</v>
      </c>
      <c r="AP74" s="11">
        <f ca="1">IF(Table4[[#This Row],[Prior of This Frm]]&lt;&gt;0,IF(Table4[[#This Row],[Per Raw]]&lt;0,Table4[[#This Row],[Per Raw]]+60,Table4[[#This Row],[Per Raw]]),"")</f>
        <v>0.10699999999999932</v>
      </c>
      <c r="AQ74" s="20">
        <f>IF(Table4[[#This Row],[ID]]=401,(HEX2DEC(Table4[[#This Row],[H1]])+256*HEX2DEC(Table4[[#This Row],[H2]]))/1000,NA())</f>
        <v>53.914000000000001</v>
      </c>
      <c r="AR74" s="21">
        <f>IF(Table4[[#This Row],[ID]]=401,(HEX2DEC(Table4[[#This Row],[H5]])+256*HEX2DEC(Table4[[#This Row],[H6]]))/1000,NA())</f>
        <v>0</v>
      </c>
      <c r="AS74" s="16" t="e">
        <f>IF(Table4[[#This Row],[ID]]=402,HEX2DEC(Table4[[#This Row],[H1]])/100,NA())</f>
        <v>#N/A</v>
      </c>
      <c r="AT74" s="19" t="e">
        <f>IF(Table4[[#This Row],[ID]]=404,((HEX2DEC(F74)+256*HEX2DEC(G74))/10)*(9/5)+32,NA())</f>
        <v>#N/A</v>
      </c>
      <c r="AU74" s="28">
        <f>IF(Table4[[#This Row],[ID]]=402,(HEX2DEC(Table4[[#This Row],[H7]])*256*256+HEX2DEC(Table4[[#This Row],[H6]])*256+HEX2DEC(Table4[[#This Row],[H5]]))/AU$3,IF(ISNUMBER(AU73),AU73,NA()))</f>
        <v>1073427</v>
      </c>
      <c r="AV74" s="28">
        <f>IF(Table4[[#This Row],[ID]]=403,(HEX2DEC(Table4[[#This Row],[H7]])*256*256+HEX2DEC(Table4[[#This Row],[H6]])*256+HEX2DEC(Table4[[#This Row],[H5]]))/AV$3,IF(ISNUMBER(AV73),AV73,NA()))</f>
        <v>1073427</v>
      </c>
      <c r="AW74" s="30">
        <f>Table4[[#This Row],[Unk 402-D7,6,5]]/Table4[[#This Row],[Batt V]]</f>
        <v>19909.986274437066</v>
      </c>
      <c r="AX74" s="8" t="str" cm="1">
        <f t="array" aca="1" ref="AX74" ca="1">IF(Table4[[#This Row],[Prior of This Frm]]=0,"First",IF(Table4[[#This Row],[Data as String]]&lt;&gt;INDIRECT("R"&amp;AL74&amp;"C"&amp;COLUMN(Table4[[#This Row],[Data as String]]),FALSE),"Change",""))</f>
        <v/>
      </c>
      <c r="AY74" s="6" t="str" cm="1">
        <f t="array" aca="1" ref="AY74" ca="1">IF(Table4[[#This Row],[Prior of This Frm]]=0,"First",IF(Table4[[#This Row],[Data Masked States only]]&lt;&gt;INDIRECT("R"&amp;AL74&amp;"C"&amp;COLUMN(Table4[[#This Row],[Data Masked States only]]),FALSE),"Change",""))</f>
        <v/>
      </c>
      <c r="AZ74" s="6"/>
    </row>
    <row r="75" spans="1:52" hidden="1" x14ac:dyDescent="0.25">
      <c r="A75">
        <v>54.88</v>
      </c>
      <c r="B75">
        <v>400</v>
      </c>
      <c r="C75">
        <v>8</v>
      </c>
      <c r="D75" s="14">
        <v>0</v>
      </c>
      <c r="E75" s="15">
        <v>0</v>
      </c>
      <c r="F75" s="15">
        <v>0</v>
      </c>
      <c r="G75" s="15">
        <v>10</v>
      </c>
      <c r="H75" s="15">
        <v>39</v>
      </c>
      <c r="I75" s="15">
        <v>0</v>
      </c>
      <c r="J75" s="15">
        <v>0</v>
      </c>
      <c r="K75" s="15">
        <v>0</v>
      </c>
      <c r="M75" s="5" t="str">
        <f t="shared" si="21"/>
        <v>…</v>
      </c>
      <c r="N75" t="str">
        <f t="shared" si="22"/>
        <v>…</v>
      </c>
      <c r="O75" t="str">
        <f t="shared" si="23"/>
        <v>…</v>
      </c>
      <c r="P75" t="str">
        <f t="shared" si="24"/>
        <v>…</v>
      </c>
      <c r="Q75" t="str">
        <f t="shared" si="25"/>
        <v>9</v>
      </c>
      <c r="R75" t="str">
        <f t="shared" si="26"/>
        <v>…</v>
      </c>
      <c r="S75" t="str">
        <f t="shared" si="27"/>
        <v>…</v>
      </c>
      <c r="T75" t="str">
        <f t="shared" si="28"/>
        <v>…</v>
      </c>
      <c r="U75" s="5"/>
      <c r="V75" s="23">
        <f t="shared" si="29"/>
        <v>0</v>
      </c>
      <c r="W75">
        <f t="shared" si="30"/>
        <v>0</v>
      </c>
      <c r="X75">
        <f t="shared" si="31"/>
        <v>0</v>
      </c>
      <c r="Y75">
        <f t="shared" si="32"/>
        <v>16</v>
      </c>
      <c r="Z75">
        <f t="shared" si="33"/>
        <v>57</v>
      </c>
      <c r="AA75">
        <f t="shared" si="34"/>
        <v>0</v>
      </c>
      <c r="AB75">
        <f t="shared" si="35"/>
        <v>0</v>
      </c>
      <c r="AC75">
        <f t="shared" si="36"/>
        <v>0</v>
      </c>
      <c r="AD75" s="5"/>
      <c r="AE75" s="27">
        <f t="shared" si="37"/>
        <v>0</v>
      </c>
      <c r="AF75" s="28">
        <f t="shared" si="38"/>
        <v>4096</v>
      </c>
      <c r="AG75" s="28">
        <f t="shared" si="39"/>
        <v>57</v>
      </c>
      <c r="AH75" s="28">
        <f t="shared" si="40"/>
        <v>0</v>
      </c>
      <c r="AI75" s="5"/>
      <c r="AJ7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5" s="6" t="str" cm="1">
        <f t="array" ref="AK7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5" s="6" cm="1">
        <f t="array" ref="AL75">IF(ROW(Table4[[#This Row],[ID]])-1=ROW(Table4[[#Headers],[ID]]),0,SUMPRODUCT(MAX(($B$5:$B74=Table4[[#This Row],[ID]])*ROW($B$5:$B74))))</f>
        <v>73</v>
      </c>
      <c r="AM75" s="11" cm="1">
        <f t="array" aca="1" ref="AM75" ca="1">IF(Table4[[#This Row],[Prior of This Frm]]&lt;&gt;0,Table4[[#This Row],[Time]]-INDIRECT("R"&amp;Table4[[#This Row],[Prior of This Frm]]&amp;"C"&amp;COLUMN(Table4[[#This Row],[Time]]),FALSE),"")</f>
        <v>0.10600000000000165</v>
      </c>
      <c r="AN75" s="8">
        <f>IF(ROW(Table4[[#This Row],[Time]])-1=ROW(Table4[[#Headers],[Time]]),0,IF(A75&lt;A74,AN74+1,AN74))</f>
        <v>0</v>
      </c>
      <c r="AO75" s="29">
        <f>(Table4[[#This Row],[Time]]+(Table4[[#This Row],[Mins]]*60)-$A$5)/60/60/24</f>
        <v>4.0543981481481484E-5</v>
      </c>
      <c r="AP75" s="11">
        <f ca="1">IF(Table4[[#This Row],[Prior of This Frm]]&lt;&gt;0,IF(Table4[[#This Row],[Per Raw]]&lt;0,Table4[[#This Row],[Per Raw]]+60,Table4[[#This Row],[Per Raw]]),"")</f>
        <v>0.10600000000000165</v>
      </c>
      <c r="AQ75" s="20" t="e">
        <f>IF(Table4[[#This Row],[ID]]=401,(HEX2DEC(Table4[[#This Row],[H1]])+256*HEX2DEC(Table4[[#This Row],[H2]]))/1000,NA())</f>
        <v>#N/A</v>
      </c>
      <c r="AR75" s="21" t="e">
        <f>IF(Table4[[#This Row],[ID]]=401,(HEX2DEC(Table4[[#This Row],[H5]])+256*HEX2DEC(Table4[[#This Row],[H6]]))/1000,NA())</f>
        <v>#N/A</v>
      </c>
      <c r="AS75" s="17" t="e">
        <f>IF(Table4[[#This Row],[ID]]=402,HEX2DEC(Table4[[#This Row],[H1]])/100,NA())</f>
        <v>#N/A</v>
      </c>
      <c r="AT75" s="19" t="e">
        <f>IF(Table4[[#This Row],[ID]]=404,((HEX2DEC(F75)+256*HEX2DEC(G75))/10)*(9/5)+32,NA())</f>
        <v>#N/A</v>
      </c>
      <c r="AU75" s="28">
        <f>IF(Table4[[#This Row],[ID]]=402,(HEX2DEC(Table4[[#This Row],[H7]])*256*256+HEX2DEC(Table4[[#This Row],[H6]])*256+HEX2DEC(Table4[[#This Row],[H5]]))/AU$3,IF(ISNUMBER(AU74),AU74,NA()))</f>
        <v>1073427</v>
      </c>
      <c r="AV75" s="28">
        <f>IF(Table4[[#This Row],[ID]]=403,(HEX2DEC(Table4[[#This Row],[H7]])*256*256+HEX2DEC(Table4[[#This Row],[H6]])*256+HEX2DEC(Table4[[#This Row],[H5]]))/AV$3,IF(ISNUMBER(AV74),AV74,NA()))</f>
        <v>1073427</v>
      </c>
      <c r="AW75" s="30" t="e">
        <f>Table4[[#This Row],[Unk 402-D7,6,5]]/Table4[[#This Row],[Batt V]]</f>
        <v>#N/A</v>
      </c>
      <c r="AX75" s="8" t="str" cm="1">
        <f t="array" aca="1" ref="AX75" ca="1">IF(Table4[[#This Row],[Prior of This Frm]]=0,"First",IF(Table4[[#This Row],[Data as String]]&lt;&gt;INDIRECT("R"&amp;AL75&amp;"C"&amp;COLUMN(Table4[[#This Row],[Data as String]]),FALSE),"Change",""))</f>
        <v/>
      </c>
      <c r="AY75" s="6" t="str" cm="1">
        <f t="array" aca="1" ref="AY75" ca="1">IF(Table4[[#This Row],[Prior of This Frm]]=0,"First",IF(Table4[[#This Row],[Data Masked States only]]&lt;&gt;INDIRECT("R"&amp;AL75&amp;"C"&amp;COLUMN(Table4[[#This Row],[Data Masked States only]]),FALSE),"Change",""))</f>
        <v/>
      </c>
      <c r="AZ75" s="6"/>
    </row>
    <row r="76" spans="1:52" hidden="1" x14ac:dyDescent="0.25">
      <c r="A76">
        <v>54.933</v>
      </c>
      <c r="B76">
        <v>401</v>
      </c>
      <c r="C76">
        <v>8</v>
      </c>
      <c r="D76" s="14" t="s">
        <v>28</v>
      </c>
      <c r="E76" s="15" t="s">
        <v>23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M76" s="5" t="str">
        <f t="shared" si="21"/>
        <v>…</v>
      </c>
      <c r="N76" t="str">
        <f t="shared" si="22"/>
        <v>…</v>
      </c>
      <c r="O76" t="str">
        <f t="shared" si="23"/>
        <v>…</v>
      </c>
      <c r="P76" t="str">
        <f t="shared" si="24"/>
        <v>…</v>
      </c>
      <c r="Q76" t="str">
        <f t="shared" si="25"/>
        <v>…</v>
      </c>
      <c r="R76" t="str">
        <f t="shared" si="26"/>
        <v>…</v>
      </c>
      <c r="S76" t="str">
        <f t="shared" si="27"/>
        <v>…</v>
      </c>
      <c r="T76" t="str">
        <f t="shared" si="28"/>
        <v>…</v>
      </c>
      <c r="U76" s="5"/>
      <c r="V76" s="23">
        <f t="shared" si="29"/>
        <v>154</v>
      </c>
      <c r="W76">
        <f t="shared" si="30"/>
        <v>210</v>
      </c>
      <c r="X76">
        <f t="shared" si="31"/>
        <v>0</v>
      </c>
      <c r="Y76">
        <f t="shared" si="32"/>
        <v>0</v>
      </c>
      <c r="Z76">
        <f t="shared" si="33"/>
        <v>0</v>
      </c>
      <c r="AA76">
        <f t="shared" si="34"/>
        <v>0</v>
      </c>
      <c r="AB76">
        <f t="shared" si="35"/>
        <v>0</v>
      </c>
      <c r="AC76">
        <f t="shared" si="36"/>
        <v>0</v>
      </c>
      <c r="AD76" s="5"/>
      <c r="AE76" s="27">
        <f t="shared" si="37"/>
        <v>53914</v>
      </c>
      <c r="AF76" s="28">
        <f t="shared" si="38"/>
        <v>0</v>
      </c>
      <c r="AG76" s="28">
        <f t="shared" si="39"/>
        <v>0</v>
      </c>
      <c r="AH76" s="28">
        <f t="shared" si="40"/>
        <v>0</v>
      </c>
      <c r="AI76" s="5"/>
      <c r="AJ7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6" s="6" t="str" cm="1">
        <f t="array" ref="AK7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6" s="6" cm="1">
        <f t="array" ref="AL76">IF(ROW(Table4[[#This Row],[ID]])-1=ROW(Table4[[#Headers],[ID]]),0,SUMPRODUCT(MAX(($B$5:$B75=Table4[[#This Row],[ID]])*ROW($B$5:$B75))))</f>
        <v>74</v>
      </c>
      <c r="AM76" s="11" cm="1">
        <f t="array" aca="1" ref="AM76" ca="1">IF(Table4[[#This Row],[Prior of This Frm]]&lt;&gt;0,Table4[[#This Row],[Time]]-INDIRECT("R"&amp;Table4[[#This Row],[Prior of This Frm]]&amp;"C"&amp;COLUMN(Table4[[#This Row],[Time]]),FALSE),"")</f>
        <v>0.10600000000000165</v>
      </c>
      <c r="AN76" s="8">
        <f>IF(ROW(Table4[[#This Row],[Time]])-1=ROW(Table4[[#Headers],[Time]]),0,IF(A76&lt;A75,AN75+1,AN75))</f>
        <v>0</v>
      </c>
      <c r="AO76" s="29">
        <f>(Table4[[#This Row],[Time]]+(Table4[[#This Row],[Mins]]*60)-$A$5)/60/60/24</f>
        <v>4.1157407407407377E-5</v>
      </c>
      <c r="AP76" s="11">
        <f ca="1">IF(Table4[[#This Row],[Prior of This Frm]]&lt;&gt;0,IF(Table4[[#This Row],[Per Raw]]&lt;0,Table4[[#This Row],[Per Raw]]+60,Table4[[#This Row],[Per Raw]]),"")</f>
        <v>0.10600000000000165</v>
      </c>
      <c r="AQ76" s="20">
        <f>IF(Table4[[#This Row],[ID]]=401,(HEX2DEC(Table4[[#This Row],[H1]])+256*HEX2DEC(Table4[[#This Row],[H2]]))/1000,NA())</f>
        <v>53.914000000000001</v>
      </c>
      <c r="AR76" s="21">
        <f>IF(Table4[[#This Row],[ID]]=401,(HEX2DEC(Table4[[#This Row],[H5]])+256*HEX2DEC(Table4[[#This Row],[H6]]))/1000,NA())</f>
        <v>0</v>
      </c>
      <c r="AS76" s="16" t="e">
        <f>IF(Table4[[#This Row],[ID]]=402,HEX2DEC(Table4[[#This Row],[H1]])/100,NA())</f>
        <v>#N/A</v>
      </c>
      <c r="AT76" s="19" t="e">
        <f>IF(Table4[[#This Row],[ID]]=404,((HEX2DEC(F76)+256*HEX2DEC(G76))/10)*(9/5)+32,NA())</f>
        <v>#N/A</v>
      </c>
      <c r="AU76" s="28">
        <f>IF(Table4[[#This Row],[ID]]=402,(HEX2DEC(Table4[[#This Row],[H7]])*256*256+HEX2DEC(Table4[[#This Row],[H6]])*256+HEX2DEC(Table4[[#This Row],[H5]]))/AU$3,IF(ISNUMBER(AU75),AU75,NA()))</f>
        <v>1073427</v>
      </c>
      <c r="AV76" s="28">
        <f>IF(Table4[[#This Row],[ID]]=403,(HEX2DEC(Table4[[#This Row],[H7]])*256*256+HEX2DEC(Table4[[#This Row],[H6]])*256+HEX2DEC(Table4[[#This Row],[H5]]))/AV$3,IF(ISNUMBER(AV75),AV75,NA()))</f>
        <v>1073427</v>
      </c>
      <c r="AW76" s="30">
        <f>Table4[[#This Row],[Unk 402-D7,6,5]]/Table4[[#This Row],[Batt V]]</f>
        <v>19909.986274437066</v>
      </c>
      <c r="AX76" s="8" t="str" cm="1">
        <f t="array" aca="1" ref="AX76" ca="1">IF(Table4[[#This Row],[Prior of This Frm]]=0,"First",IF(Table4[[#This Row],[Data as String]]&lt;&gt;INDIRECT("R"&amp;AL76&amp;"C"&amp;COLUMN(Table4[[#This Row],[Data as String]]),FALSE),"Change",""))</f>
        <v/>
      </c>
      <c r="AY76" s="6" t="str" cm="1">
        <f t="array" aca="1" ref="AY76" ca="1">IF(Table4[[#This Row],[Prior of This Frm]]=0,"First",IF(Table4[[#This Row],[Data Masked States only]]&lt;&gt;INDIRECT("R"&amp;AL76&amp;"C"&amp;COLUMN(Table4[[#This Row],[Data Masked States only]]),FALSE),"Change",""))</f>
        <v/>
      </c>
      <c r="AZ76" s="6"/>
    </row>
    <row r="77" spans="1:52" hidden="1" x14ac:dyDescent="0.25">
      <c r="A77">
        <v>54.987000000000002</v>
      </c>
      <c r="B77">
        <v>400</v>
      </c>
      <c r="C77">
        <v>8</v>
      </c>
      <c r="D77" s="14">
        <v>0</v>
      </c>
      <c r="E77" s="15">
        <v>0</v>
      </c>
      <c r="F77" s="15">
        <v>0</v>
      </c>
      <c r="G77" s="15">
        <v>10</v>
      </c>
      <c r="H77" s="15">
        <v>39</v>
      </c>
      <c r="I77" s="15">
        <v>0</v>
      </c>
      <c r="J77" s="15">
        <v>0</v>
      </c>
      <c r="K77" s="15">
        <v>0</v>
      </c>
      <c r="M77" s="5" t="str">
        <f t="shared" si="21"/>
        <v>…</v>
      </c>
      <c r="N77" t="str">
        <f t="shared" si="22"/>
        <v>…</v>
      </c>
      <c r="O77" t="str">
        <f t="shared" si="23"/>
        <v>…</v>
      </c>
      <c r="P77" t="str">
        <f t="shared" si="24"/>
        <v>…</v>
      </c>
      <c r="Q77" t="str">
        <f t="shared" si="25"/>
        <v>9</v>
      </c>
      <c r="R77" t="str">
        <f t="shared" si="26"/>
        <v>…</v>
      </c>
      <c r="S77" t="str">
        <f t="shared" si="27"/>
        <v>…</v>
      </c>
      <c r="T77" t="str">
        <f t="shared" si="28"/>
        <v>…</v>
      </c>
      <c r="U77" s="5"/>
      <c r="V77" s="23">
        <f t="shared" si="29"/>
        <v>0</v>
      </c>
      <c r="W77">
        <f t="shared" si="30"/>
        <v>0</v>
      </c>
      <c r="X77">
        <f t="shared" si="31"/>
        <v>0</v>
      </c>
      <c r="Y77">
        <f t="shared" si="32"/>
        <v>16</v>
      </c>
      <c r="Z77">
        <f t="shared" si="33"/>
        <v>57</v>
      </c>
      <c r="AA77">
        <f t="shared" si="34"/>
        <v>0</v>
      </c>
      <c r="AB77">
        <f t="shared" si="35"/>
        <v>0</v>
      </c>
      <c r="AC77">
        <f t="shared" si="36"/>
        <v>0</v>
      </c>
      <c r="AD77" s="5"/>
      <c r="AE77" s="27">
        <f t="shared" si="37"/>
        <v>0</v>
      </c>
      <c r="AF77" s="28">
        <f t="shared" si="38"/>
        <v>4096</v>
      </c>
      <c r="AG77" s="28">
        <f t="shared" si="39"/>
        <v>57</v>
      </c>
      <c r="AH77" s="28">
        <f t="shared" si="40"/>
        <v>0</v>
      </c>
      <c r="AI77" s="5"/>
      <c r="AJ7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7" s="6" t="str" cm="1">
        <f t="array" ref="AK7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7" s="6" cm="1">
        <f t="array" ref="AL77">IF(ROW(Table4[[#This Row],[ID]])-1=ROW(Table4[[#Headers],[ID]]),0,SUMPRODUCT(MAX(($B$5:$B76=Table4[[#This Row],[ID]])*ROW($B$5:$B76))))</f>
        <v>75</v>
      </c>
      <c r="AM77" s="11" cm="1">
        <f t="array" aca="1" ref="AM77" ca="1">IF(Table4[[#This Row],[Prior of This Frm]]&lt;&gt;0,Table4[[#This Row],[Time]]-INDIRECT("R"&amp;Table4[[#This Row],[Prior of This Frm]]&amp;"C"&amp;COLUMN(Table4[[#This Row],[Time]]),FALSE),"")</f>
        <v>0.10699999999999932</v>
      </c>
      <c r="AN77" s="8">
        <f>IF(ROW(Table4[[#This Row],[Time]])-1=ROW(Table4[[#Headers],[Time]]),0,IF(A77&lt;A76,AN76+1,AN76))</f>
        <v>0</v>
      </c>
      <c r="AO77" s="29">
        <f>(Table4[[#This Row],[Time]]+(Table4[[#This Row],[Mins]]*60)-$A$5)/60/60/24</f>
        <v>4.1782407407407399E-5</v>
      </c>
      <c r="AP77" s="11">
        <f ca="1">IF(Table4[[#This Row],[Prior of This Frm]]&lt;&gt;0,IF(Table4[[#This Row],[Per Raw]]&lt;0,Table4[[#This Row],[Per Raw]]+60,Table4[[#This Row],[Per Raw]]),"")</f>
        <v>0.10699999999999932</v>
      </c>
      <c r="AQ77" s="20" t="e">
        <f>IF(Table4[[#This Row],[ID]]=401,(HEX2DEC(Table4[[#This Row],[H1]])+256*HEX2DEC(Table4[[#This Row],[H2]]))/1000,NA())</f>
        <v>#N/A</v>
      </c>
      <c r="AR77" s="21" t="e">
        <f>IF(Table4[[#This Row],[ID]]=401,(HEX2DEC(Table4[[#This Row],[H5]])+256*HEX2DEC(Table4[[#This Row],[H6]]))/1000,NA())</f>
        <v>#N/A</v>
      </c>
      <c r="AS77" s="17" t="e">
        <f>IF(Table4[[#This Row],[ID]]=402,HEX2DEC(Table4[[#This Row],[H1]])/100,NA())</f>
        <v>#N/A</v>
      </c>
      <c r="AT77" s="19" t="e">
        <f>IF(Table4[[#This Row],[ID]]=404,((HEX2DEC(F77)+256*HEX2DEC(G77))/10)*(9/5)+32,NA())</f>
        <v>#N/A</v>
      </c>
      <c r="AU77" s="28">
        <f>IF(Table4[[#This Row],[ID]]=402,(HEX2DEC(Table4[[#This Row],[H7]])*256*256+HEX2DEC(Table4[[#This Row],[H6]])*256+HEX2DEC(Table4[[#This Row],[H5]]))/AU$3,IF(ISNUMBER(AU76),AU76,NA()))</f>
        <v>1073427</v>
      </c>
      <c r="AV77" s="28">
        <f>IF(Table4[[#This Row],[ID]]=403,(HEX2DEC(Table4[[#This Row],[H7]])*256*256+HEX2DEC(Table4[[#This Row],[H6]])*256+HEX2DEC(Table4[[#This Row],[H5]]))/AV$3,IF(ISNUMBER(AV76),AV76,NA()))</f>
        <v>1073427</v>
      </c>
      <c r="AW77" s="30" t="e">
        <f>Table4[[#This Row],[Unk 402-D7,6,5]]/Table4[[#This Row],[Batt V]]</f>
        <v>#N/A</v>
      </c>
      <c r="AX77" s="8" t="str" cm="1">
        <f t="array" aca="1" ref="AX77" ca="1">IF(Table4[[#This Row],[Prior of This Frm]]=0,"First",IF(Table4[[#This Row],[Data as String]]&lt;&gt;INDIRECT("R"&amp;AL77&amp;"C"&amp;COLUMN(Table4[[#This Row],[Data as String]]),FALSE),"Change",""))</f>
        <v/>
      </c>
      <c r="AY77" s="6" t="str" cm="1">
        <f t="array" aca="1" ref="AY77" ca="1">IF(Table4[[#This Row],[Prior of This Frm]]=0,"First",IF(Table4[[#This Row],[Data Masked States only]]&lt;&gt;INDIRECT("R"&amp;AL77&amp;"C"&amp;COLUMN(Table4[[#This Row],[Data Masked States only]]),FALSE),"Change",""))</f>
        <v/>
      </c>
      <c r="AZ77" s="6"/>
    </row>
    <row r="78" spans="1:52" hidden="1" x14ac:dyDescent="0.25">
      <c r="A78">
        <v>55.039000000000001</v>
      </c>
      <c r="B78">
        <v>401</v>
      </c>
      <c r="C78">
        <v>8</v>
      </c>
      <c r="D78" s="14" t="s">
        <v>28</v>
      </c>
      <c r="E78" s="15" t="s">
        <v>23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M78" s="5" t="str">
        <f t="shared" si="21"/>
        <v>…</v>
      </c>
      <c r="N78" t="str">
        <f t="shared" si="22"/>
        <v>…</v>
      </c>
      <c r="O78" t="str">
        <f t="shared" si="23"/>
        <v>…</v>
      </c>
      <c r="P78" t="str">
        <f t="shared" si="24"/>
        <v>…</v>
      </c>
      <c r="Q78" t="str">
        <f t="shared" si="25"/>
        <v>…</v>
      </c>
      <c r="R78" t="str">
        <f t="shared" si="26"/>
        <v>…</v>
      </c>
      <c r="S78" t="str">
        <f t="shared" si="27"/>
        <v>…</v>
      </c>
      <c r="T78" t="str">
        <f t="shared" si="28"/>
        <v>…</v>
      </c>
      <c r="U78" s="5"/>
      <c r="V78" s="23">
        <f t="shared" si="29"/>
        <v>154</v>
      </c>
      <c r="W78">
        <f t="shared" si="30"/>
        <v>210</v>
      </c>
      <c r="X78">
        <f t="shared" si="31"/>
        <v>0</v>
      </c>
      <c r="Y78">
        <f t="shared" si="32"/>
        <v>0</v>
      </c>
      <c r="Z78">
        <f t="shared" si="33"/>
        <v>0</v>
      </c>
      <c r="AA78">
        <f t="shared" si="34"/>
        <v>0</v>
      </c>
      <c r="AB78">
        <f t="shared" si="35"/>
        <v>0</v>
      </c>
      <c r="AC78">
        <f t="shared" si="36"/>
        <v>0</v>
      </c>
      <c r="AD78" s="5"/>
      <c r="AE78" s="27">
        <f t="shared" si="37"/>
        <v>53914</v>
      </c>
      <c r="AF78" s="28">
        <f t="shared" si="38"/>
        <v>0</v>
      </c>
      <c r="AG78" s="28">
        <f t="shared" si="39"/>
        <v>0</v>
      </c>
      <c r="AH78" s="28">
        <f t="shared" si="40"/>
        <v>0</v>
      </c>
      <c r="AI78" s="5"/>
      <c r="AJ7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8" s="6" t="str" cm="1">
        <f t="array" ref="AK7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8" s="6" cm="1">
        <f t="array" ref="AL78">IF(ROW(Table4[[#This Row],[ID]])-1=ROW(Table4[[#Headers],[ID]]),0,SUMPRODUCT(MAX(($B$5:$B77=Table4[[#This Row],[ID]])*ROW($B$5:$B77))))</f>
        <v>76</v>
      </c>
      <c r="AM78" s="11" cm="1">
        <f t="array" aca="1" ref="AM78" ca="1">IF(Table4[[#This Row],[Prior of This Frm]]&lt;&gt;0,Table4[[#This Row],[Time]]-INDIRECT("R"&amp;Table4[[#This Row],[Prior of This Frm]]&amp;"C"&amp;COLUMN(Table4[[#This Row],[Time]]),FALSE),"")</f>
        <v>0.10600000000000165</v>
      </c>
      <c r="AN78" s="8">
        <f>IF(ROW(Table4[[#This Row],[Time]])-1=ROW(Table4[[#Headers],[Time]]),0,IF(A78&lt;A77,AN77+1,AN77))</f>
        <v>0</v>
      </c>
      <c r="AO78" s="29">
        <f>(Table4[[#This Row],[Time]]+(Table4[[#This Row],[Mins]]*60)-$A$5)/60/60/24</f>
        <v>4.2384259259259243E-5</v>
      </c>
      <c r="AP78" s="11">
        <f ca="1">IF(Table4[[#This Row],[Prior of This Frm]]&lt;&gt;0,IF(Table4[[#This Row],[Per Raw]]&lt;0,Table4[[#This Row],[Per Raw]]+60,Table4[[#This Row],[Per Raw]]),"")</f>
        <v>0.10600000000000165</v>
      </c>
      <c r="AQ78" s="20">
        <f>IF(Table4[[#This Row],[ID]]=401,(HEX2DEC(Table4[[#This Row],[H1]])+256*HEX2DEC(Table4[[#This Row],[H2]]))/1000,NA())</f>
        <v>53.914000000000001</v>
      </c>
      <c r="AR78" s="21">
        <f>IF(Table4[[#This Row],[ID]]=401,(HEX2DEC(Table4[[#This Row],[H5]])+256*HEX2DEC(Table4[[#This Row],[H6]]))/1000,NA())</f>
        <v>0</v>
      </c>
      <c r="AS78" s="16" t="e">
        <f>IF(Table4[[#This Row],[ID]]=402,HEX2DEC(Table4[[#This Row],[H1]])/100,NA())</f>
        <v>#N/A</v>
      </c>
      <c r="AT78" s="19" t="e">
        <f>IF(Table4[[#This Row],[ID]]=404,((HEX2DEC(F78)+256*HEX2DEC(G78))/10)*(9/5)+32,NA())</f>
        <v>#N/A</v>
      </c>
      <c r="AU78" s="28">
        <f>IF(Table4[[#This Row],[ID]]=402,(HEX2DEC(Table4[[#This Row],[H7]])*256*256+HEX2DEC(Table4[[#This Row],[H6]])*256+HEX2DEC(Table4[[#This Row],[H5]]))/AU$3,IF(ISNUMBER(AU77),AU77,NA()))</f>
        <v>1073427</v>
      </c>
      <c r="AV78" s="28">
        <f>IF(Table4[[#This Row],[ID]]=403,(HEX2DEC(Table4[[#This Row],[H7]])*256*256+HEX2DEC(Table4[[#This Row],[H6]])*256+HEX2DEC(Table4[[#This Row],[H5]]))/AV$3,IF(ISNUMBER(AV77),AV77,NA()))</f>
        <v>1073427</v>
      </c>
      <c r="AW78" s="30">
        <f>Table4[[#This Row],[Unk 402-D7,6,5]]/Table4[[#This Row],[Batt V]]</f>
        <v>19909.986274437066</v>
      </c>
      <c r="AX78" s="8" t="str" cm="1">
        <f t="array" aca="1" ref="AX78" ca="1">IF(Table4[[#This Row],[Prior of This Frm]]=0,"First",IF(Table4[[#This Row],[Data as String]]&lt;&gt;INDIRECT("R"&amp;AL78&amp;"C"&amp;COLUMN(Table4[[#This Row],[Data as String]]),FALSE),"Change",""))</f>
        <v/>
      </c>
      <c r="AY78" s="6" t="str" cm="1">
        <f t="array" aca="1" ref="AY78" ca="1">IF(Table4[[#This Row],[Prior of This Frm]]=0,"First",IF(Table4[[#This Row],[Data Masked States only]]&lt;&gt;INDIRECT("R"&amp;AL78&amp;"C"&amp;COLUMN(Table4[[#This Row],[Data Masked States only]]),FALSE),"Change",""))</f>
        <v/>
      </c>
      <c r="AZ78" s="6"/>
    </row>
    <row r="79" spans="1:52" hidden="1" x14ac:dyDescent="0.25">
      <c r="A79">
        <v>55.091999999999999</v>
      </c>
      <c r="B79">
        <v>400</v>
      </c>
      <c r="C79">
        <v>8</v>
      </c>
      <c r="D79" s="14">
        <v>0</v>
      </c>
      <c r="E79" s="15">
        <v>0</v>
      </c>
      <c r="F79" s="15">
        <v>0</v>
      </c>
      <c r="G79" s="15">
        <v>10</v>
      </c>
      <c r="H79" s="15">
        <v>39</v>
      </c>
      <c r="I79" s="15">
        <v>0</v>
      </c>
      <c r="J79" s="15">
        <v>0</v>
      </c>
      <c r="K79" s="15">
        <v>0</v>
      </c>
      <c r="M79" s="5" t="str">
        <f t="shared" si="21"/>
        <v>…</v>
      </c>
      <c r="N79" t="str">
        <f t="shared" si="22"/>
        <v>…</v>
      </c>
      <c r="O79" t="str">
        <f t="shared" si="23"/>
        <v>…</v>
      </c>
      <c r="P79" t="str">
        <f t="shared" si="24"/>
        <v>…</v>
      </c>
      <c r="Q79" t="str">
        <f t="shared" si="25"/>
        <v>9</v>
      </c>
      <c r="R79" t="str">
        <f t="shared" si="26"/>
        <v>…</v>
      </c>
      <c r="S79" t="str">
        <f t="shared" si="27"/>
        <v>…</v>
      </c>
      <c r="T79" t="str">
        <f t="shared" si="28"/>
        <v>…</v>
      </c>
      <c r="U79" s="5"/>
      <c r="V79" s="23">
        <f t="shared" si="29"/>
        <v>0</v>
      </c>
      <c r="W79">
        <f t="shared" si="30"/>
        <v>0</v>
      </c>
      <c r="X79">
        <f t="shared" si="31"/>
        <v>0</v>
      </c>
      <c r="Y79">
        <f t="shared" si="32"/>
        <v>16</v>
      </c>
      <c r="Z79">
        <f t="shared" si="33"/>
        <v>57</v>
      </c>
      <c r="AA79">
        <f t="shared" si="34"/>
        <v>0</v>
      </c>
      <c r="AB79">
        <f t="shared" si="35"/>
        <v>0</v>
      </c>
      <c r="AC79">
        <f t="shared" si="36"/>
        <v>0</v>
      </c>
      <c r="AD79" s="5"/>
      <c r="AE79" s="27">
        <f t="shared" si="37"/>
        <v>0</v>
      </c>
      <c r="AF79" s="28">
        <f t="shared" si="38"/>
        <v>4096</v>
      </c>
      <c r="AG79" s="28">
        <f t="shared" si="39"/>
        <v>57</v>
      </c>
      <c r="AH79" s="28">
        <f t="shared" si="40"/>
        <v>0</v>
      </c>
      <c r="AI79" s="5"/>
      <c r="AJ7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9" s="6" t="str" cm="1">
        <f t="array" ref="AK7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9" s="6" cm="1">
        <f t="array" ref="AL79">IF(ROW(Table4[[#This Row],[ID]])-1=ROW(Table4[[#Headers],[ID]]),0,SUMPRODUCT(MAX(($B$5:$B78=Table4[[#This Row],[ID]])*ROW($B$5:$B78))))</f>
        <v>77</v>
      </c>
      <c r="AM79" s="11" cm="1">
        <f t="array" aca="1" ref="AM79" ca="1">IF(Table4[[#This Row],[Prior of This Frm]]&lt;&gt;0,Table4[[#This Row],[Time]]-INDIRECT("R"&amp;Table4[[#This Row],[Prior of This Frm]]&amp;"C"&amp;COLUMN(Table4[[#This Row],[Time]]),FALSE),"")</f>
        <v>0.10499999999999687</v>
      </c>
      <c r="AN79" s="8">
        <f>IF(ROW(Table4[[#This Row],[Time]])-1=ROW(Table4[[#Headers],[Time]]),0,IF(A79&lt;A78,AN78+1,AN78))</f>
        <v>0</v>
      </c>
      <c r="AO79" s="29">
        <f>(Table4[[#This Row],[Time]]+(Table4[[#This Row],[Mins]]*60)-$A$5)/60/60/24</f>
        <v>4.2997685185185142E-5</v>
      </c>
      <c r="AP79" s="11">
        <f ca="1">IF(Table4[[#This Row],[Prior of This Frm]]&lt;&gt;0,IF(Table4[[#This Row],[Per Raw]]&lt;0,Table4[[#This Row],[Per Raw]]+60,Table4[[#This Row],[Per Raw]]),"")</f>
        <v>0.10499999999999687</v>
      </c>
      <c r="AQ79" s="20" t="e">
        <f>IF(Table4[[#This Row],[ID]]=401,(HEX2DEC(Table4[[#This Row],[H1]])+256*HEX2DEC(Table4[[#This Row],[H2]]))/1000,NA())</f>
        <v>#N/A</v>
      </c>
      <c r="AR79" s="21" t="e">
        <f>IF(Table4[[#This Row],[ID]]=401,(HEX2DEC(Table4[[#This Row],[H5]])+256*HEX2DEC(Table4[[#This Row],[H6]]))/1000,NA())</f>
        <v>#N/A</v>
      </c>
      <c r="AS79" s="17" t="e">
        <f>IF(Table4[[#This Row],[ID]]=402,HEX2DEC(Table4[[#This Row],[H1]])/100,NA())</f>
        <v>#N/A</v>
      </c>
      <c r="AT79" s="19" t="e">
        <f>IF(Table4[[#This Row],[ID]]=404,((HEX2DEC(F79)+256*HEX2DEC(G79))/10)*(9/5)+32,NA())</f>
        <v>#N/A</v>
      </c>
      <c r="AU79" s="28">
        <f>IF(Table4[[#This Row],[ID]]=402,(HEX2DEC(Table4[[#This Row],[H7]])*256*256+HEX2DEC(Table4[[#This Row],[H6]])*256+HEX2DEC(Table4[[#This Row],[H5]]))/AU$3,IF(ISNUMBER(AU78),AU78,NA()))</f>
        <v>1073427</v>
      </c>
      <c r="AV79" s="28">
        <f>IF(Table4[[#This Row],[ID]]=403,(HEX2DEC(Table4[[#This Row],[H7]])*256*256+HEX2DEC(Table4[[#This Row],[H6]])*256+HEX2DEC(Table4[[#This Row],[H5]]))/AV$3,IF(ISNUMBER(AV78),AV78,NA()))</f>
        <v>1073427</v>
      </c>
      <c r="AW79" s="30" t="e">
        <f>Table4[[#This Row],[Unk 402-D7,6,5]]/Table4[[#This Row],[Batt V]]</f>
        <v>#N/A</v>
      </c>
      <c r="AX79" s="8" t="str" cm="1">
        <f t="array" aca="1" ref="AX79" ca="1">IF(Table4[[#This Row],[Prior of This Frm]]=0,"First",IF(Table4[[#This Row],[Data as String]]&lt;&gt;INDIRECT("R"&amp;AL79&amp;"C"&amp;COLUMN(Table4[[#This Row],[Data as String]]),FALSE),"Change",""))</f>
        <v/>
      </c>
      <c r="AY79" s="6" t="str" cm="1">
        <f t="array" aca="1" ref="AY79" ca="1">IF(Table4[[#This Row],[Prior of This Frm]]=0,"First",IF(Table4[[#This Row],[Data Masked States only]]&lt;&gt;INDIRECT("R"&amp;AL79&amp;"C"&amp;COLUMN(Table4[[#This Row],[Data Masked States only]]),FALSE),"Change",""))</f>
        <v/>
      </c>
      <c r="AZ79" s="6"/>
    </row>
    <row r="80" spans="1:52" hidden="1" x14ac:dyDescent="0.25">
      <c r="A80">
        <v>55.145000000000003</v>
      </c>
      <c r="B80">
        <v>401</v>
      </c>
      <c r="C80">
        <v>8</v>
      </c>
      <c r="D80" s="14" t="s">
        <v>28</v>
      </c>
      <c r="E80" s="15" t="s">
        <v>23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M80" s="5" t="str">
        <f t="shared" si="21"/>
        <v>…</v>
      </c>
      <c r="N80" t="str">
        <f t="shared" si="22"/>
        <v>…</v>
      </c>
      <c r="O80" t="str">
        <f t="shared" si="23"/>
        <v>…</v>
      </c>
      <c r="P80" t="str">
        <f t="shared" si="24"/>
        <v>…</v>
      </c>
      <c r="Q80" t="str">
        <f t="shared" si="25"/>
        <v>…</v>
      </c>
      <c r="R80" t="str">
        <f t="shared" si="26"/>
        <v>…</v>
      </c>
      <c r="S80" t="str">
        <f t="shared" si="27"/>
        <v>…</v>
      </c>
      <c r="T80" t="str">
        <f t="shared" si="28"/>
        <v>…</v>
      </c>
      <c r="U80" s="5"/>
      <c r="V80" s="23">
        <f t="shared" si="29"/>
        <v>154</v>
      </c>
      <c r="W80">
        <f t="shared" si="30"/>
        <v>210</v>
      </c>
      <c r="X80">
        <f t="shared" si="31"/>
        <v>0</v>
      </c>
      <c r="Y80">
        <f t="shared" si="32"/>
        <v>0</v>
      </c>
      <c r="Z80">
        <f t="shared" si="33"/>
        <v>0</v>
      </c>
      <c r="AA80">
        <f t="shared" si="34"/>
        <v>0</v>
      </c>
      <c r="AB80">
        <f t="shared" si="35"/>
        <v>0</v>
      </c>
      <c r="AC80">
        <f t="shared" si="36"/>
        <v>0</v>
      </c>
      <c r="AD80" s="5"/>
      <c r="AE80" s="27">
        <f t="shared" si="37"/>
        <v>53914</v>
      </c>
      <c r="AF80" s="28">
        <f t="shared" si="38"/>
        <v>0</v>
      </c>
      <c r="AG80" s="28">
        <f t="shared" si="39"/>
        <v>0</v>
      </c>
      <c r="AH80" s="28">
        <f t="shared" si="40"/>
        <v>0</v>
      </c>
      <c r="AI80" s="5"/>
      <c r="AJ8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0" s="6" t="str" cm="1">
        <f t="array" ref="AK8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0" s="6" cm="1">
        <f t="array" ref="AL80">IF(ROW(Table4[[#This Row],[ID]])-1=ROW(Table4[[#Headers],[ID]]),0,SUMPRODUCT(MAX(($B$5:$B79=Table4[[#This Row],[ID]])*ROW($B$5:$B79))))</f>
        <v>78</v>
      </c>
      <c r="AM80" s="11" cm="1">
        <f t="array" aca="1" ref="AM80" ca="1">IF(Table4[[#This Row],[Prior of This Frm]]&lt;&gt;0,Table4[[#This Row],[Time]]-INDIRECT("R"&amp;Table4[[#This Row],[Prior of This Frm]]&amp;"C"&amp;COLUMN(Table4[[#This Row],[Time]]),FALSE),"")</f>
        <v>0.10600000000000165</v>
      </c>
      <c r="AN80" s="8">
        <f>IF(ROW(Table4[[#This Row],[Time]])-1=ROW(Table4[[#Headers],[Time]]),0,IF(A80&lt;A79,AN79+1,AN79))</f>
        <v>0</v>
      </c>
      <c r="AO80" s="29">
        <f>(Table4[[#This Row],[Time]]+(Table4[[#This Row],[Mins]]*60)-$A$5)/60/60/24</f>
        <v>4.3611111111111122E-5</v>
      </c>
      <c r="AP80" s="11">
        <f ca="1">IF(Table4[[#This Row],[Prior of This Frm]]&lt;&gt;0,IF(Table4[[#This Row],[Per Raw]]&lt;0,Table4[[#This Row],[Per Raw]]+60,Table4[[#This Row],[Per Raw]]),"")</f>
        <v>0.10600000000000165</v>
      </c>
      <c r="AQ80" s="20">
        <f>IF(Table4[[#This Row],[ID]]=401,(HEX2DEC(Table4[[#This Row],[H1]])+256*HEX2DEC(Table4[[#This Row],[H2]]))/1000,NA())</f>
        <v>53.914000000000001</v>
      </c>
      <c r="AR80" s="21">
        <f>IF(Table4[[#This Row],[ID]]=401,(HEX2DEC(Table4[[#This Row],[H5]])+256*HEX2DEC(Table4[[#This Row],[H6]]))/1000,NA())</f>
        <v>0</v>
      </c>
      <c r="AS80" s="16" t="e">
        <f>IF(Table4[[#This Row],[ID]]=402,HEX2DEC(Table4[[#This Row],[H1]])/100,NA())</f>
        <v>#N/A</v>
      </c>
      <c r="AT80" s="19" t="e">
        <f>IF(Table4[[#This Row],[ID]]=404,((HEX2DEC(F80)+256*HEX2DEC(G80))/10)*(9/5)+32,NA())</f>
        <v>#N/A</v>
      </c>
      <c r="AU80" s="28">
        <f>IF(Table4[[#This Row],[ID]]=402,(HEX2DEC(Table4[[#This Row],[H7]])*256*256+HEX2DEC(Table4[[#This Row],[H6]])*256+HEX2DEC(Table4[[#This Row],[H5]]))/AU$3,IF(ISNUMBER(AU79),AU79,NA()))</f>
        <v>1073427</v>
      </c>
      <c r="AV80" s="28">
        <f>IF(Table4[[#This Row],[ID]]=403,(HEX2DEC(Table4[[#This Row],[H7]])*256*256+HEX2DEC(Table4[[#This Row],[H6]])*256+HEX2DEC(Table4[[#This Row],[H5]]))/AV$3,IF(ISNUMBER(AV79),AV79,NA()))</f>
        <v>1073427</v>
      </c>
      <c r="AW80" s="30">
        <f>Table4[[#This Row],[Unk 402-D7,6,5]]/Table4[[#This Row],[Batt V]]</f>
        <v>19909.986274437066</v>
      </c>
      <c r="AX80" s="8" t="str" cm="1">
        <f t="array" aca="1" ref="AX80" ca="1">IF(Table4[[#This Row],[Prior of This Frm]]=0,"First",IF(Table4[[#This Row],[Data as String]]&lt;&gt;INDIRECT("R"&amp;AL80&amp;"C"&amp;COLUMN(Table4[[#This Row],[Data as String]]),FALSE),"Change",""))</f>
        <v/>
      </c>
      <c r="AY80" s="6" t="str" cm="1">
        <f t="array" aca="1" ref="AY80" ca="1">IF(Table4[[#This Row],[Prior of This Frm]]=0,"First",IF(Table4[[#This Row],[Data Masked States only]]&lt;&gt;INDIRECT("R"&amp;AL80&amp;"C"&amp;COLUMN(Table4[[#This Row],[Data Masked States only]]),FALSE),"Change",""))</f>
        <v/>
      </c>
      <c r="AZ80" s="6"/>
    </row>
    <row r="81" spans="1:52" hidden="1" x14ac:dyDescent="0.25">
      <c r="A81">
        <v>55.198</v>
      </c>
      <c r="B81">
        <v>400</v>
      </c>
      <c r="C81">
        <v>8</v>
      </c>
      <c r="D81" s="14">
        <v>0</v>
      </c>
      <c r="E81" s="15">
        <v>0</v>
      </c>
      <c r="F81" s="15">
        <v>0</v>
      </c>
      <c r="G81" s="15">
        <v>10</v>
      </c>
      <c r="H81" s="15">
        <v>39</v>
      </c>
      <c r="I81" s="15">
        <v>0</v>
      </c>
      <c r="J81" s="15">
        <v>0</v>
      </c>
      <c r="K81" s="15">
        <v>0</v>
      </c>
      <c r="M81" s="5" t="str">
        <f t="shared" si="21"/>
        <v>…</v>
      </c>
      <c r="N81" t="str">
        <f t="shared" si="22"/>
        <v>…</v>
      </c>
      <c r="O81" t="str">
        <f t="shared" si="23"/>
        <v>…</v>
      </c>
      <c r="P81" t="str">
        <f t="shared" si="24"/>
        <v>…</v>
      </c>
      <c r="Q81" t="str">
        <f t="shared" si="25"/>
        <v>9</v>
      </c>
      <c r="R81" t="str">
        <f t="shared" si="26"/>
        <v>…</v>
      </c>
      <c r="S81" t="str">
        <f t="shared" si="27"/>
        <v>…</v>
      </c>
      <c r="T81" t="str">
        <f t="shared" si="28"/>
        <v>…</v>
      </c>
      <c r="U81" s="5"/>
      <c r="V81" s="23">
        <f t="shared" si="29"/>
        <v>0</v>
      </c>
      <c r="W81">
        <f t="shared" si="30"/>
        <v>0</v>
      </c>
      <c r="X81">
        <f t="shared" si="31"/>
        <v>0</v>
      </c>
      <c r="Y81">
        <f t="shared" si="32"/>
        <v>16</v>
      </c>
      <c r="Z81">
        <f t="shared" si="33"/>
        <v>57</v>
      </c>
      <c r="AA81">
        <f t="shared" si="34"/>
        <v>0</v>
      </c>
      <c r="AB81">
        <f t="shared" si="35"/>
        <v>0</v>
      </c>
      <c r="AC81">
        <f t="shared" si="36"/>
        <v>0</v>
      </c>
      <c r="AD81" s="5"/>
      <c r="AE81" s="27">
        <f t="shared" si="37"/>
        <v>0</v>
      </c>
      <c r="AF81" s="28">
        <f t="shared" si="38"/>
        <v>4096</v>
      </c>
      <c r="AG81" s="28">
        <f t="shared" si="39"/>
        <v>57</v>
      </c>
      <c r="AH81" s="28">
        <f t="shared" si="40"/>
        <v>0</v>
      </c>
      <c r="AI81" s="5"/>
      <c r="AJ8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81" s="6" t="str" cm="1">
        <f t="array" ref="AK8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81" s="6" cm="1">
        <f t="array" ref="AL81">IF(ROW(Table4[[#This Row],[ID]])-1=ROW(Table4[[#Headers],[ID]]),0,SUMPRODUCT(MAX(($B$5:$B80=Table4[[#This Row],[ID]])*ROW($B$5:$B80))))</f>
        <v>79</v>
      </c>
      <c r="AM81" s="11" cm="1">
        <f t="array" aca="1" ref="AM81" ca="1">IF(Table4[[#This Row],[Prior of This Frm]]&lt;&gt;0,Table4[[#This Row],[Time]]-INDIRECT("R"&amp;Table4[[#This Row],[Prior of This Frm]]&amp;"C"&amp;COLUMN(Table4[[#This Row],[Time]]),FALSE),"")</f>
        <v>0.10600000000000165</v>
      </c>
      <c r="AN81" s="8">
        <f>IF(ROW(Table4[[#This Row],[Time]])-1=ROW(Table4[[#Headers],[Time]]),0,IF(A81&lt;A80,AN80+1,AN80))</f>
        <v>0</v>
      </c>
      <c r="AO81" s="29">
        <f>(Table4[[#This Row],[Time]]+(Table4[[#This Row],[Mins]]*60)-$A$5)/60/60/24</f>
        <v>4.4224537037037015E-5</v>
      </c>
      <c r="AP81" s="11">
        <f ca="1">IF(Table4[[#This Row],[Prior of This Frm]]&lt;&gt;0,IF(Table4[[#This Row],[Per Raw]]&lt;0,Table4[[#This Row],[Per Raw]]+60,Table4[[#This Row],[Per Raw]]),"")</f>
        <v>0.10600000000000165</v>
      </c>
      <c r="AQ81" s="20" t="e">
        <f>IF(Table4[[#This Row],[ID]]=401,(HEX2DEC(Table4[[#This Row],[H1]])+256*HEX2DEC(Table4[[#This Row],[H2]]))/1000,NA())</f>
        <v>#N/A</v>
      </c>
      <c r="AR81" s="21" t="e">
        <f>IF(Table4[[#This Row],[ID]]=401,(HEX2DEC(Table4[[#This Row],[H5]])+256*HEX2DEC(Table4[[#This Row],[H6]]))/1000,NA())</f>
        <v>#N/A</v>
      </c>
      <c r="AS81" s="17" t="e">
        <f>IF(Table4[[#This Row],[ID]]=402,HEX2DEC(Table4[[#This Row],[H1]])/100,NA())</f>
        <v>#N/A</v>
      </c>
      <c r="AT81" s="19" t="e">
        <f>IF(Table4[[#This Row],[ID]]=404,((HEX2DEC(F81)+256*HEX2DEC(G81))/10)*(9/5)+32,NA())</f>
        <v>#N/A</v>
      </c>
      <c r="AU81" s="28">
        <f>IF(Table4[[#This Row],[ID]]=402,(HEX2DEC(Table4[[#This Row],[H7]])*256*256+HEX2DEC(Table4[[#This Row],[H6]])*256+HEX2DEC(Table4[[#This Row],[H5]]))/AU$3,IF(ISNUMBER(AU80),AU80,NA()))</f>
        <v>1073427</v>
      </c>
      <c r="AV81" s="28">
        <f>IF(Table4[[#This Row],[ID]]=403,(HEX2DEC(Table4[[#This Row],[H7]])*256*256+HEX2DEC(Table4[[#This Row],[H6]])*256+HEX2DEC(Table4[[#This Row],[H5]]))/AV$3,IF(ISNUMBER(AV80),AV80,NA()))</f>
        <v>1073427</v>
      </c>
      <c r="AW81" s="30" t="e">
        <f>Table4[[#This Row],[Unk 402-D7,6,5]]/Table4[[#This Row],[Batt V]]</f>
        <v>#N/A</v>
      </c>
      <c r="AX81" s="8" t="str" cm="1">
        <f t="array" aca="1" ref="AX81" ca="1">IF(Table4[[#This Row],[Prior of This Frm]]=0,"First",IF(Table4[[#This Row],[Data as String]]&lt;&gt;INDIRECT("R"&amp;AL81&amp;"C"&amp;COLUMN(Table4[[#This Row],[Data as String]]),FALSE),"Change",""))</f>
        <v/>
      </c>
      <c r="AY81" s="6" t="str" cm="1">
        <f t="array" aca="1" ref="AY81" ca="1">IF(Table4[[#This Row],[Prior of This Frm]]=0,"First",IF(Table4[[#This Row],[Data Masked States only]]&lt;&gt;INDIRECT("R"&amp;AL81&amp;"C"&amp;COLUMN(Table4[[#This Row],[Data Masked States only]]),FALSE),"Change",""))</f>
        <v/>
      </c>
      <c r="AZ81" s="6"/>
    </row>
    <row r="82" spans="1:52" hidden="1" x14ac:dyDescent="0.25">
      <c r="A82">
        <v>55.252000000000002</v>
      </c>
      <c r="B82">
        <v>401</v>
      </c>
      <c r="C82">
        <v>8</v>
      </c>
      <c r="D82" s="14" t="s">
        <v>28</v>
      </c>
      <c r="E82" s="15" t="s">
        <v>23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M82" s="5" t="str">
        <f t="shared" si="21"/>
        <v>…</v>
      </c>
      <c r="N82" t="str">
        <f t="shared" si="22"/>
        <v>…</v>
      </c>
      <c r="O82" t="str">
        <f t="shared" si="23"/>
        <v>…</v>
      </c>
      <c r="P82" t="str">
        <f t="shared" si="24"/>
        <v>…</v>
      </c>
      <c r="Q82" t="str">
        <f t="shared" si="25"/>
        <v>…</v>
      </c>
      <c r="R82" t="str">
        <f t="shared" si="26"/>
        <v>…</v>
      </c>
      <c r="S82" t="str">
        <f t="shared" si="27"/>
        <v>…</v>
      </c>
      <c r="T82" t="str">
        <f t="shared" si="28"/>
        <v>…</v>
      </c>
      <c r="U82" s="5"/>
      <c r="V82" s="23">
        <f t="shared" si="29"/>
        <v>154</v>
      </c>
      <c r="W82">
        <f t="shared" si="30"/>
        <v>210</v>
      </c>
      <c r="X82">
        <f t="shared" si="31"/>
        <v>0</v>
      </c>
      <c r="Y82">
        <f t="shared" si="32"/>
        <v>0</v>
      </c>
      <c r="Z82">
        <f t="shared" si="33"/>
        <v>0</v>
      </c>
      <c r="AA82">
        <f t="shared" si="34"/>
        <v>0</v>
      </c>
      <c r="AB82">
        <f t="shared" si="35"/>
        <v>0</v>
      </c>
      <c r="AC82">
        <f t="shared" si="36"/>
        <v>0</v>
      </c>
      <c r="AD82" s="5"/>
      <c r="AE82" s="27">
        <f t="shared" si="37"/>
        <v>53914</v>
      </c>
      <c r="AF82" s="28">
        <f t="shared" si="38"/>
        <v>0</v>
      </c>
      <c r="AG82" s="28">
        <f t="shared" si="39"/>
        <v>0</v>
      </c>
      <c r="AH82" s="28">
        <f t="shared" si="40"/>
        <v>0</v>
      </c>
      <c r="AI82" s="5"/>
      <c r="AJ8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2" s="6" t="str" cm="1">
        <f t="array" ref="AK8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2" s="6" cm="1">
        <f t="array" ref="AL82">IF(ROW(Table4[[#This Row],[ID]])-1=ROW(Table4[[#Headers],[ID]]),0,SUMPRODUCT(MAX(($B$5:$B81=Table4[[#This Row],[ID]])*ROW($B$5:$B81))))</f>
        <v>80</v>
      </c>
      <c r="AM82" s="11" cm="1">
        <f t="array" aca="1" ref="AM82" ca="1">IF(Table4[[#This Row],[Prior of This Frm]]&lt;&gt;0,Table4[[#This Row],[Time]]-INDIRECT("R"&amp;Table4[[#This Row],[Prior of This Frm]]&amp;"C"&amp;COLUMN(Table4[[#This Row],[Time]]),FALSE),"")</f>
        <v>0.10699999999999932</v>
      </c>
      <c r="AN82" s="8">
        <f>IF(ROW(Table4[[#This Row],[Time]])-1=ROW(Table4[[#Headers],[Time]]),0,IF(A82&lt;A81,AN81+1,AN81))</f>
        <v>0</v>
      </c>
      <c r="AO82" s="29">
        <f>(Table4[[#This Row],[Time]]+(Table4[[#This Row],[Mins]]*60)-$A$5)/60/60/24</f>
        <v>4.4849537037037043E-5</v>
      </c>
      <c r="AP82" s="11">
        <f ca="1">IF(Table4[[#This Row],[Prior of This Frm]]&lt;&gt;0,IF(Table4[[#This Row],[Per Raw]]&lt;0,Table4[[#This Row],[Per Raw]]+60,Table4[[#This Row],[Per Raw]]),"")</f>
        <v>0.10699999999999932</v>
      </c>
      <c r="AQ82" s="20">
        <f>IF(Table4[[#This Row],[ID]]=401,(HEX2DEC(Table4[[#This Row],[H1]])+256*HEX2DEC(Table4[[#This Row],[H2]]))/1000,NA())</f>
        <v>53.914000000000001</v>
      </c>
      <c r="AR82" s="21">
        <f>IF(Table4[[#This Row],[ID]]=401,(HEX2DEC(Table4[[#This Row],[H5]])+256*HEX2DEC(Table4[[#This Row],[H6]]))/1000,NA())</f>
        <v>0</v>
      </c>
      <c r="AS82" s="16" t="e">
        <f>IF(Table4[[#This Row],[ID]]=402,HEX2DEC(Table4[[#This Row],[H1]])/100,NA())</f>
        <v>#N/A</v>
      </c>
      <c r="AT82" s="19" t="e">
        <f>IF(Table4[[#This Row],[ID]]=404,((HEX2DEC(F82)+256*HEX2DEC(G82))/10)*(9/5)+32,NA())</f>
        <v>#N/A</v>
      </c>
      <c r="AU82" s="28">
        <f>IF(Table4[[#This Row],[ID]]=402,(HEX2DEC(Table4[[#This Row],[H7]])*256*256+HEX2DEC(Table4[[#This Row],[H6]])*256+HEX2DEC(Table4[[#This Row],[H5]]))/AU$3,IF(ISNUMBER(AU81),AU81,NA()))</f>
        <v>1073427</v>
      </c>
      <c r="AV82" s="28">
        <f>IF(Table4[[#This Row],[ID]]=403,(HEX2DEC(Table4[[#This Row],[H7]])*256*256+HEX2DEC(Table4[[#This Row],[H6]])*256+HEX2DEC(Table4[[#This Row],[H5]]))/AV$3,IF(ISNUMBER(AV81),AV81,NA()))</f>
        <v>1073427</v>
      </c>
      <c r="AW82" s="30">
        <f>Table4[[#This Row],[Unk 402-D7,6,5]]/Table4[[#This Row],[Batt V]]</f>
        <v>19909.986274437066</v>
      </c>
      <c r="AX82" s="8" t="str" cm="1">
        <f t="array" aca="1" ref="AX82" ca="1">IF(Table4[[#This Row],[Prior of This Frm]]=0,"First",IF(Table4[[#This Row],[Data as String]]&lt;&gt;INDIRECT("R"&amp;AL82&amp;"C"&amp;COLUMN(Table4[[#This Row],[Data as String]]),FALSE),"Change",""))</f>
        <v/>
      </c>
      <c r="AY82" s="6" t="str" cm="1">
        <f t="array" aca="1" ref="AY82" ca="1">IF(Table4[[#This Row],[Prior of This Frm]]=0,"First",IF(Table4[[#This Row],[Data Masked States only]]&lt;&gt;INDIRECT("R"&amp;AL82&amp;"C"&amp;COLUMN(Table4[[#This Row],[Data Masked States only]]),FALSE),"Change",""))</f>
        <v/>
      </c>
      <c r="AZ82" s="6"/>
    </row>
    <row r="83" spans="1:52" hidden="1" x14ac:dyDescent="0.25">
      <c r="A83">
        <v>55.305</v>
      </c>
      <c r="B83">
        <v>400</v>
      </c>
      <c r="C83">
        <v>8</v>
      </c>
      <c r="D83" s="14">
        <v>0</v>
      </c>
      <c r="E83" s="15">
        <v>0</v>
      </c>
      <c r="F83" s="15">
        <v>0</v>
      </c>
      <c r="G83" s="15">
        <v>10</v>
      </c>
      <c r="H83" s="15">
        <v>39</v>
      </c>
      <c r="I83" s="15">
        <v>0</v>
      </c>
      <c r="J83" s="15">
        <v>0</v>
      </c>
      <c r="K83" s="15">
        <v>0</v>
      </c>
      <c r="M83" s="5" t="str">
        <f t="shared" si="21"/>
        <v>…</v>
      </c>
      <c r="N83" t="str">
        <f t="shared" si="22"/>
        <v>…</v>
      </c>
      <c r="O83" t="str">
        <f t="shared" si="23"/>
        <v>…</v>
      </c>
      <c r="P83" t="str">
        <f t="shared" si="24"/>
        <v>…</v>
      </c>
      <c r="Q83" t="str">
        <f t="shared" si="25"/>
        <v>9</v>
      </c>
      <c r="R83" t="str">
        <f t="shared" si="26"/>
        <v>…</v>
      </c>
      <c r="S83" t="str">
        <f t="shared" si="27"/>
        <v>…</v>
      </c>
      <c r="T83" t="str">
        <f t="shared" si="28"/>
        <v>…</v>
      </c>
      <c r="U83" s="5"/>
      <c r="V83" s="23">
        <f t="shared" si="29"/>
        <v>0</v>
      </c>
      <c r="W83">
        <f t="shared" si="30"/>
        <v>0</v>
      </c>
      <c r="X83">
        <f t="shared" si="31"/>
        <v>0</v>
      </c>
      <c r="Y83">
        <f t="shared" si="32"/>
        <v>16</v>
      </c>
      <c r="Z83">
        <f t="shared" si="33"/>
        <v>57</v>
      </c>
      <c r="AA83">
        <f t="shared" si="34"/>
        <v>0</v>
      </c>
      <c r="AB83">
        <f t="shared" si="35"/>
        <v>0</v>
      </c>
      <c r="AC83">
        <f t="shared" si="36"/>
        <v>0</v>
      </c>
      <c r="AD83" s="5"/>
      <c r="AE83" s="27">
        <f t="shared" si="37"/>
        <v>0</v>
      </c>
      <c r="AF83" s="28">
        <f t="shared" si="38"/>
        <v>4096</v>
      </c>
      <c r="AG83" s="28">
        <f t="shared" si="39"/>
        <v>57</v>
      </c>
      <c r="AH83" s="28">
        <f t="shared" si="40"/>
        <v>0</v>
      </c>
      <c r="AI83" s="5"/>
      <c r="AJ8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83" s="6" t="str" cm="1">
        <f t="array" ref="AK8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83" s="6" cm="1">
        <f t="array" ref="AL83">IF(ROW(Table4[[#This Row],[ID]])-1=ROW(Table4[[#Headers],[ID]]),0,SUMPRODUCT(MAX(($B$5:$B82=Table4[[#This Row],[ID]])*ROW($B$5:$B82))))</f>
        <v>81</v>
      </c>
      <c r="AM83" s="11" cm="1">
        <f t="array" aca="1" ref="AM83" ca="1">IF(Table4[[#This Row],[Prior of This Frm]]&lt;&gt;0,Table4[[#This Row],[Time]]-INDIRECT("R"&amp;Table4[[#This Row],[Prior of This Frm]]&amp;"C"&amp;COLUMN(Table4[[#This Row],[Time]]),FALSE),"")</f>
        <v>0.10699999999999932</v>
      </c>
      <c r="AN83" s="8">
        <f>IF(ROW(Table4[[#This Row],[Time]])-1=ROW(Table4[[#Headers],[Time]]),0,IF(A83&lt;A82,AN82+1,AN82))</f>
        <v>0</v>
      </c>
      <c r="AO83" s="29">
        <f>(Table4[[#This Row],[Time]]+(Table4[[#This Row],[Mins]]*60)-$A$5)/60/60/24</f>
        <v>4.5462962962962922E-5</v>
      </c>
      <c r="AP83" s="11">
        <f ca="1">IF(Table4[[#This Row],[Prior of This Frm]]&lt;&gt;0,IF(Table4[[#This Row],[Per Raw]]&lt;0,Table4[[#This Row],[Per Raw]]+60,Table4[[#This Row],[Per Raw]]),"")</f>
        <v>0.10699999999999932</v>
      </c>
      <c r="AQ83" s="20" t="e">
        <f>IF(Table4[[#This Row],[ID]]=401,(HEX2DEC(Table4[[#This Row],[H1]])+256*HEX2DEC(Table4[[#This Row],[H2]]))/1000,NA())</f>
        <v>#N/A</v>
      </c>
      <c r="AR83" s="21" t="e">
        <f>IF(Table4[[#This Row],[ID]]=401,(HEX2DEC(Table4[[#This Row],[H5]])+256*HEX2DEC(Table4[[#This Row],[H6]]))/1000,NA())</f>
        <v>#N/A</v>
      </c>
      <c r="AS83" s="17" t="e">
        <f>IF(Table4[[#This Row],[ID]]=402,HEX2DEC(Table4[[#This Row],[H1]])/100,NA())</f>
        <v>#N/A</v>
      </c>
      <c r="AT83" s="19" t="e">
        <f>IF(Table4[[#This Row],[ID]]=404,((HEX2DEC(F83)+256*HEX2DEC(G83))/10)*(9/5)+32,NA())</f>
        <v>#N/A</v>
      </c>
      <c r="AU83" s="28">
        <f>IF(Table4[[#This Row],[ID]]=402,(HEX2DEC(Table4[[#This Row],[H7]])*256*256+HEX2DEC(Table4[[#This Row],[H6]])*256+HEX2DEC(Table4[[#This Row],[H5]]))/AU$3,IF(ISNUMBER(AU82),AU82,NA()))</f>
        <v>1073427</v>
      </c>
      <c r="AV83" s="28">
        <f>IF(Table4[[#This Row],[ID]]=403,(HEX2DEC(Table4[[#This Row],[H7]])*256*256+HEX2DEC(Table4[[#This Row],[H6]])*256+HEX2DEC(Table4[[#This Row],[H5]]))/AV$3,IF(ISNUMBER(AV82),AV82,NA()))</f>
        <v>1073427</v>
      </c>
      <c r="AW83" s="30" t="e">
        <f>Table4[[#This Row],[Unk 402-D7,6,5]]/Table4[[#This Row],[Batt V]]</f>
        <v>#N/A</v>
      </c>
      <c r="AX83" s="8" t="str" cm="1">
        <f t="array" aca="1" ref="AX83" ca="1">IF(Table4[[#This Row],[Prior of This Frm]]=0,"First",IF(Table4[[#This Row],[Data as String]]&lt;&gt;INDIRECT("R"&amp;AL83&amp;"C"&amp;COLUMN(Table4[[#This Row],[Data as String]]),FALSE),"Change",""))</f>
        <v/>
      </c>
      <c r="AY83" s="6" t="str" cm="1">
        <f t="array" aca="1" ref="AY83" ca="1">IF(Table4[[#This Row],[Prior of This Frm]]=0,"First",IF(Table4[[#This Row],[Data Masked States only]]&lt;&gt;INDIRECT("R"&amp;AL83&amp;"C"&amp;COLUMN(Table4[[#This Row],[Data Masked States only]]),FALSE),"Change",""))</f>
        <v/>
      </c>
      <c r="AZ83" s="6"/>
    </row>
    <row r="84" spans="1:52" hidden="1" x14ac:dyDescent="0.25">
      <c r="A84">
        <v>55.357999999999997</v>
      </c>
      <c r="B84">
        <v>401</v>
      </c>
      <c r="C84">
        <v>8</v>
      </c>
      <c r="D84" s="14" t="s">
        <v>28</v>
      </c>
      <c r="E84" s="15" t="s">
        <v>23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M84" s="5" t="str">
        <f t="shared" si="21"/>
        <v>…</v>
      </c>
      <c r="N84" t="str">
        <f t="shared" si="22"/>
        <v>…</v>
      </c>
      <c r="O84" t="str">
        <f t="shared" si="23"/>
        <v>…</v>
      </c>
      <c r="P84" t="str">
        <f t="shared" si="24"/>
        <v>…</v>
      </c>
      <c r="Q84" t="str">
        <f t="shared" si="25"/>
        <v>…</v>
      </c>
      <c r="R84" t="str">
        <f t="shared" si="26"/>
        <v>…</v>
      </c>
      <c r="S84" t="str">
        <f t="shared" si="27"/>
        <v>…</v>
      </c>
      <c r="T84" t="str">
        <f t="shared" si="28"/>
        <v>…</v>
      </c>
      <c r="U84" s="5"/>
      <c r="V84" s="23">
        <f t="shared" si="29"/>
        <v>154</v>
      </c>
      <c r="W84">
        <f t="shared" si="30"/>
        <v>210</v>
      </c>
      <c r="X84">
        <f t="shared" si="31"/>
        <v>0</v>
      </c>
      <c r="Y84">
        <f t="shared" si="32"/>
        <v>0</v>
      </c>
      <c r="Z84">
        <f t="shared" si="33"/>
        <v>0</v>
      </c>
      <c r="AA84">
        <f t="shared" si="34"/>
        <v>0</v>
      </c>
      <c r="AB84">
        <f t="shared" si="35"/>
        <v>0</v>
      </c>
      <c r="AC84">
        <f t="shared" si="36"/>
        <v>0</v>
      </c>
      <c r="AD84" s="5"/>
      <c r="AE84" s="27">
        <f t="shared" si="37"/>
        <v>53914</v>
      </c>
      <c r="AF84" s="28">
        <f t="shared" si="38"/>
        <v>0</v>
      </c>
      <c r="AG84" s="28">
        <f t="shared" si="39"/>
        <v>0</v>
      </c>
      <c r="AH84" s="28">
        <f t="shared" si="40"/>
        <v>0</v>
      </c>
      <c r="AI84" s="5"/>
      <c r="AJ8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4" s="6" t="str" cm="1">
        <f t="array" ref="AK8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4" s="6" cm="1">
        <f t="array" ref="AL84">IF(ROW(Table4[[#This Row],[ID]])-1=ROW(Table4[[#Headers],[ID]]),0,SUMPRODUCT(MAX(($B$5:$B83=Table4[[#This Row],[ID]])*ROW($B$5:$B83))))</f>
        <v>82</v>
      </c>
      <c r="AM84" s="11" cm="1">
        <f t="array" aca="1" ref="AM84" ca="1">IF(Table4[[#This Row],[Prior of This Frm]]&lt;&gt;0,Table4[[#This Row],[Time]]-INDIRECT("R"&amp;Table4[[#This Row],[Prior of This Frm]]&amp;"C"&amp;COLUMN(Table4[[#This Row],[Time]]),FALSE),"")</f>
        <v>0.10599999999999454</v>
      </c>
      <c r="AN84" s="8">
        <f>IF(ROW(Table4[[#This Row],[Time]])-1=ROW(Table4[[#Headers],[Time]]),0,IF(A84&lt;A83,AN83+1,AN83))</f>
        <v>0</v>
      </c>
      <c r="AO84" s="29">
        <f>(Table4[[#This Row],[Time]]+(Table4[[#This Row],[Mins]]*60)-$A$5)/60/60/24</f>
        <v>4.6076388888888822E-5</v>
      </c>
      <c r="AP84" s="11">
        <f ca="1">IF(Table4[[#This Row],[Prior of This Frm]]&lt;&gt;0,IF(Table4[[#This Row],[Per Raw]]&lt;0,Table4[[#This Row],[Per Raw]]+60,Table4[[#This Row],[Per Raw]]),"")</f>
        <v>0.10599999999999454</v>
      </c>
      <c r="AQ84" s="20">
        <f>IF(Table4[[#This Row],[ID]]=401,(HEX2DEC(Table4[[#This Row],[H1]])+256*HEX2DEC(Table4[[#This Row],[H2]]))/1000,NA())</f>
        <v>53.914000000000001</v>
      </c>
      <c r="AR84" s="21">
        <f>IF(Table4[[#This Row],[ID]]=401,(HEX2DEC(Table4[[#This Row],[H5]])+256*HEX2DEC(Table4[[#This Row],[H6]]))/1000,NA())</f>
        <v>0</v>
      </c>
      <c r="AS84" s="16" t="e">
        <f>IF(Table4[[#This Row],[ID]]=402,HEX2DEC(Table4[[#This Row],[H1]])/100,NA())</f>
        <v>#N/A</v>
      </c>
      <c r="AT84" s="19" t="e">
        <f>IF(Table4[[#This Row],[ID]]=404,((HEX2DEC(F84)+256*HEX2DEC(G84))/10)*(9/5)+32,NA())</f>
        <v>#N/A</v>
      </c>
      <c r="AU84" s="28">
        <f>IF(Table4[[#This Row],[ID]]=402,(HEX2DEC(Table4[[#This Row],[H7]])*256*256+HEX2DEC(Table4[[#This Row],[H6]])*256+HEX2DEC(Table4[[#This Row],[H5]]))/AU$3,IF(ISNUMBER(AU83),AU83,NA()))</f>
        <v>1073427</v>
      </c>
      <c r="AV84" s="28">
        <f>IF(Table4[[#This Row],[ID]]=403,(HEX2DEC(Table4[[#This Row],[H7]])*256*256+HEX2DEC(Table4[[#This Row],[H6]])*256+HEX2DEC(Table4[[#This Row],[H5]]))/AV$3,IF(ISNUMBER(AV83),AV83,NA()))</f>
        <v>1073427</v>
      </c>
      <c r="AW84" s="30">
        <f>Table4[[#This Row],[Unk 402-D7,6,5]]/Table4[[#This Row],[Batt V]]</f>
        <v>19909.986274437066</v>
      </c>
      <c r="AX84" s="8" t="str" cm="1">
        <f t="array" aca="1" ref="AX84" ca="1">IF(Table4[[#This Row],[Prior of This Frm]]=0,"First",IF(Table4[[#This Row],[Data as String]]&lt;&gt;INDIRECT("R"&amp;AL84&amp;"C"&amp;COLUMN(Table4[[#This Row],[Data as String]]),FALSE),"Change",""))</f>
        <v/>
      </c>
      <c r="AY84" s="6" t="str" cm="1">
        <f t="array" aca="1" ref="AY84" ca="1">IF(Table4[[#This Row],[Prior of This Frm]]=0,"First",IF(Table4[[#This Row],[Data Masked States only]]&lt;&gt;INDIRECT("R"&amp;AL84&amp;"C"&amp;COLUMN(Table4[[#This Row],[Data Masked States only]]),FALSE),"Change",""))</f>
        <v/>
      </c>
      <c r="AZ84" s="6"/>
    </row>
    <row r="85" spans="1:52" hidden="1" x14ac:dyDescent="0.25">
      <c r="A85">
        <v>55.411000000000001</v>
      </c>
      <c r="B85">
        <v>400</v>
      </c>
      <c r="C85">
        <v>8</v>
      </c>
      <c r="D85" s="14">
        <v>0</v>
      </c>
      <c r="E85" s="15">
        <v>0</v>
      </c>
      <c r="F85" s="15">
        <v>0</v>
      </c>
      <c r="G85" s="15">
        <v>10</v>
      </c>
      <c r="H85" s="15">
        <v>39</v>
      </c>
      <c r="I85" s="15">
        <v>0</v>
      </c>
      <c r="J85" s="15">
        <v>0</v>
      </c>
      <c r="K85" s="15">
        <v>0</v>
      </c>
      <c r="M85" s="5" t="str">
        <f t="shared" si="21"/>
        <v>…</v>
      </c>
      <c r="N85" t="str">
        <f t="shared" si="22"/>
        <v>…</v>
      </c>
      <c r="O85" t="str">
        <f t="shared" si="23"/>
        <v>…</v>
      </c>
      <c r="P85" t="str">
        <f t="shared" si="24"/>
        <v>…</v>
      </c>
      <c r="Q85" t="str">
        <f t="shared" si="25"/>
        <v>9</v>
      </c>
      <c r="R85" t="str">
        <f t="shared" si="26"/>
        <v>…</v>
      </c>
      <c r="S85" t="str">
        <f t="shared" si="27"/>
        <v>…</v>
      </c>
      <c r="T85" t="str">
        <f t="shared" si="28"/>
        <v>…</v>
      </c>
      <c r="U85" s="5"/>
      <c r="V85" s="23">
        <f t="shared" si="29"/>
        <v>0</v>
      </c>
      <c r="W85">
        <f t="shared" si="30"/>
        <v>0</v>
      </c>
      <c r="X85">
        <f t="shared" si="31"/>
        <v>0</v>
      </c>
      <c r="Y85">
        <f t="shared" si="32"/>
        <v>16</v>
      </c>
      <c r="Z85">
        <f t="shared" si="33"/>
        <v>57</v>
      </c>
      <c r="AA85">
        <f t="shared" si="34"/>
        <v>0</v>
      </c>
      <c r="AB85">
        <f t="shared" si="35"/>
        <v>0</v>
      </c>
      <c r="AC85">
        <f t="shared" si="36"/>
        <v>0</v>
      </c>
      <c r="AD85" s="5"/>
      <c r="AE85" s="27">
        <f t="shared" si="37"/>
        <v>0</v>
      </c>
      <c r="AF85" s="28">
        <f t="shared" si="38"/>
        <v>4096</v>
      </c>
      <c r="AG85" s="28">
        <f t="shared" si="39"/>
        <v>57</v>
      </c>
      <c r="AH85" s="28">
        <f t="shared" si="40"/>
        <v>0</v>
      </c>
      <c r="AI85" s="5"/>
      <c r="AJ8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85" s="6" t="str" cm="1">
        <f t="array" ref="AK8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85" s="6" cm="1">
        <f t="array" ref="AL85">IF(ROW(Table4[[#This Row],[ID]])-1=ROW(Table4[[#Headers],[ID]]),0,SUMPRODUCT(MAX(($B$5:$B84=Table4[[#This Row],[ID]])*ROW($B$5:$B84))))</f>
        <v>83</v>
      </c>
      <c r="AM85" s="11" cm="1">
        <f t="array" aca="1" ref="AM85" ca="1">IF(Table4[[#This Row],[Prior of This Frm]]&lt;&gt;0,Table4[[#This Row],[Time]]-INDIRECT("R"&amp;Table4[[#This Row],[Prior of This Frm]]&amp;"C"&amp;COLUMN(Table4[[#This Row],[Time]]),FALSE),"")</f>
        <v>0.10600000000000165</v>
      </c>
      <c r="AN85" s="8">
        <f>IF(ROW(Table4[[#This Row],[Time]])-1=ROW(Table4[[#Headers],[Time]]),0,IF(A85&lt;A84,AN84+1,AN84))</f>
        <v>0</v>
      </c>
      <c r="AO85" s="29">
        <f>(Table4[[#This Row],[Time]]+(Table4[[#This Row],[Mins]]*60)-$A$5)/60/60/24</f>
        <v>4.6689814814814802E-5</v>
      </c>
      <c r="AP85" s="11">
        <f ca="1">IF(Table4[[#This Row],[Prior of This Frm]]&lt;&gt;0,IF(Table4[[#This Row],[Per Raw]]&lt;0,Table4[[#This Row],[Per Raw]]+60,Table4[[#This Row],[Per Raw]]),"")</f>
        <v>0.10600000000000165</v>
      </c>
      <c r="AQ85" s="20" t="e">
        <f>IF(Table4[[#This Row],[ID]]=401,(HEX2DEC(Table4[[#This Row],[H1]])+256*HEX2DEC(Table4[[#This Row],[H2]]))/1000,NA())</f>
        <v>#N/A</v>
      </c>
      <c r="AR85" s="21" t="e">
        <f>IF(Table4[[#This Row],[ID]]=401,(HEX2DEC(Table4[[#This Row],[H5]])+256*HEX2DEC(Table4[[#This Row],[H6]]))/1000,NA())</f>
        <v>#N/A</v>
      </c>
      <c r="AS85" s="17" t="e">
        <f>IF(Table4[[#This Row],[ID]]=402,HEX2DEC(Table4[[#This Row],[H1]])/100,NA())</f>
        <v>#N/A</v>
      </c>
      <c r="AT85" s="19" t="e">
        <f>IF(Table4[[#This Row],[ID]]=404,((HEX2DEC(F85)+256*HEX2DEC(G85))/10)*(9/5)+32,NA())</f>
        <v>#N/A</v>
      </c>
      <c r="AU85" s="28">
        <f>IF(Table4[[#This Row],[ID]]=402,(HEX2DEC(Table4[[#This Row],[H7]])*256*256+HEX2DEC(Table4[[#This Row],[H6]])*256+HEX2DEC(Table4[[#This Row],[H5]]))/AU$3,IF(ISNUMBER(AU84),AU84,NA()))</f>
        <v>1073427</v>
      </c>
      <c r="AV85" s="28">
        <f>IF(Table4[[#This Row],[ID]]=403,(HEX2DEC(Table4[[#This Row],[H7]])*256*256+HEX2DEC(Table4[[#This Row],[H6]])*256+HEX2DEC(Table4[[#This Row],[H5]]))/AV$3,IF(ISNUMBER(AV84),AV84,NA()))</f>
        <v>1073427</v>
      </c>
      <c r="AW85" s="30" t="e">
        <f>Table4[[#This Row],[Unk 402-D7,6,5]]/Table4[[#This Row],[Batt V]]</f>
        <v>#N/A</v>
      </c>
      <c r="AX85" s="8" t="str" cm="1">
        <f t="array" aca="1" ref="AX85" ca="1">IF(Table4[[#This Row],[Prior of This Frm]]=0,"First",IF(Table4[[#This Row],[Data as String]]&lt;&gt;INDIRECT("R"&amp;AL85&amp;"C"&amp;COLUMN(Table4[[#This Row],[Data as String]]),FALSE),"Change",""))</f>
        <v/>
      </c>
      <c r="AY85" s="6" t="str" cm="1">
        <f t="array" aca="1" ref="AY85" ca="1">IF(Table4[[#This Row],[Prior of This Frm]]=0,"First",IF(Table4[[#This Row],[Data Masked States only]]&lt;&gt;INDIRECT("R"&amp;AL85&amp;"C"&amp;COLUMN(Table4[[#This Row],[Data Masked States only]]),FALSE),"Change",""))</f>
        <v/>
      </c>
      <c r="AZ85" s="6"/>
    </row>
    <row r="86" spans="1:52" hidden="1" x14ac:dyDescent="0.25">
      <c r="A86">
        <v>55.463999999999999</v>
      </c>
      <c r="B86">
        <v>401</v>
      </c>
      <c r="C86">
        <v>8</v>
      </c>
      <c r="D86" s="14" t="s">
        <v>28</v>
      </c>
      <c r="E86" s="15" t="s">
        <v>23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M86" s="5" t="str">
        <f t="shared" si="21"/>
        <v>…</v>
      </c>
      <c r="N86" t="str">
        <f t="shared" si="22"/>
        <v>…</v>
      </c>
      <c r="O86" t="str">
        <f t="shared" si="23"/>
        <v>…</v>
      </c>
      <c r="P86" t="str">
        <f t="shared" si="24"/>
        <v>…</v>
      </c>
      <c r="Q86" t="str">
        <f t="shared" si="25"/>
        <v>…</v>
      </c>
      <c r="R86" t="str">
        <f t="shared" si="26"/>
        <v>…</v>
      </c>
      <c r="S86" t="str">
        <f t="shared" si="27"/>
        <v>…</v>
      </c>
      <c r="T86" t="str">
        <f t="shared" si="28"/>
        <v>…</v>
      </c>
      <c r="U86" s="5"/>
      <c r="V86" s="23">
        <f t="shared" si="29"/>
        <v>154</v>
      </c>
      <c r="W86">
        <f t="shared" si="30"/>
        <v>210</v>
      </c>
      <c r="X86">
        <f t="shared" si="31"/>
        <v>0</v>
      </c>
      <c r="Y86">
        <f t="shared" si="32"/>
        <v>0</v>
      </c>
      <c r="Z86">
        <f t="shared" si="33"/>
        <v>0</v>
      </c>
      <c r="AA86">
        <f t="shared" si="34"/>
        <v>0</v>
      </c>
      <c r="AB86">
        <f t="shared" si="35"/>
        <v>0</v>
      </c>
      <c r="AC86">
        <f t="shared" si="36"/>
        <v>0</v>
      </c>
      <c r="AD86" s="5"/>
      <c r="AE86" s="27">
        <f t="shared" si="37"/>
        <v>53914</v>
      </c>
      <c r="AF86" s="28">
        <f t="shared" si="38"/>
        <v>0</v>
      </c>
      <c r="AG86" s="28">
        <f t="shared" si="39"/>
        <v>0</v>
      </c>
      <c r="AH86" s="28">
        <f t="shared" si="40"/>
        <v>0</v>
      </c>
      <c r="AI86" s="5"/>
      <c r="AJ8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6" s="6" t="str" cm="1">
        <f t="array" ref="AK8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6" s="6" cm="1">
        <f t="array" ref="AL86">IF(ROW(Table4[[#This Row],[ID]])-1=ROW(Table4[[#Headers],[ID]]),0,SUMPRODUCT(MAX(($B$5:$B85=Table4[[#This Row],[ID]])*ROW($B$5:$B85))))</f>
        <v>84</v>
      </c>
      <c r="AM86" s="11" cm="1">
        <f t="array" aca="1" ref="AM86" ca="1">IF(Table4[[#This Row],[Prior of This Frm]]&lt;&gt;0,Table4[[#This Row],[Time]]-INDIRECT("R"&amp;Table4[[#This Row],[Prior of This Frm]]&amp;"C"&amp;COLUMN(Table4[[#This Row],[Time]]),FALSE),"")</f>
        <v>0.10600000000000165</v>
      </c>
      <c r="AN86" s="8">
        <f>IF(ROW(Table4[[#This Row],[Time]])-1=ROW(Table4[[#Headers],[Time]]),0,IF(A86&lt;A85,AN85+1,AN85))</f>
        <v>0</v>
      </c>
      <c r="AO86" s="29">
        <f>(Table4[[#This Row],[Time]]+(Table4[[#This Row],[Mins]]*60)-$A$5)/60/60/24</f>
        <v>4.7303240740740694E-5</v>
      </c>
      <c r="AP86" s="11">
        <f ca="1">IF(Table4[[#This Row],[Prior of This Frm]]&lt;&gt;0,IF(Table4[[#This Row],[Per Raw]]&lt;0,Table4[[#This Row],[Per Raw]]+60,Table4[[#This Row],[Per Raw]]),"")</f>
        <v>0.10600000000000165</v>
      </c>
      <c r="AQ86" s="20">
        <f>IF(Table4[[#This Row],[ID]]=401,(HEX2DEC(Table4[[#This Row],[H1]])+256*HEX2DEC(Table4[[#This Row],[H2]]))/1000,NA())</f>
        <v>53.914000000000001</v>
      </c>
      <c r="AR86" s="21">
        <f>IF(Table4[[#This Row],[ID]]=401,(HEX2DEC(Table4[[#This Row],[H5]])+256*HEX2DEC(Table4[[#This Row],[H6]]))/1000,NA())</f>
        <v>0</v>
      </c>
      <c r="AS86" s="16" t="e">
        <f>IF(Table4[[#This Row],[ID]]=402,HEX2DEC(Table4[[#This Row],[H1]])/100,NA())</f>
        <v>#N/A</v>
      </c>
      <c r="AT86" s="19" t="e">
        <f>IF(Table4[[#This Row],[ID]]=404,((HEX2DEC(F86)+256*HEX2DEC(G86))/10)*(9/5)+32,NA())</f>
        <v>#N/A</v>
      </c>
      <c r="AU86" s="28">
        <f>IF(Table4[[#This Row],[ID]]=402,(HEX2DEC(Table4[[#This Row],[H7]])*256*256+HEX2DEC(Table4[[#This Row],[H6]])*256+HEX2DEC(Table4[[#This Row],[H5]]))/AU$3,IF(ISNUMBER(AU85),AU85,NA()))</f>
        <v>1073427</v>
      </c>
      <c r="AV86" s="28">
        <f>IF(Table4[[#This Row],[ID]]=403,(HEX2DEC(Table4[[#This Row],[H7]])*256*256+HEX2DEC(Table4[[#This Row],[H6]])*256+HEX2DEC(Table4[[#This Row],[H5]]))/AV$3,IF(ISNUMBER(AV85),AV85,NA()))</f>
        <v>1073427</v>
      </c>
      <c r="AW86" s="30">
        <f>Table4[[#This Row],[Unk 402-D7,6,5]]/Table4[[#This Row],[Batt V]]</f>
        <v>19909.986274437066</v>
      </c>
      <c r="AX86" s="8" t="str" cm="1">
        <f t="array" aca="1" ref="AX86" ca="1">IF(Table4[[#This Row],[Prior of This Frm]]=0,"First",IF(Table4[[#This Row],[Data as String]]&lt;&gt;INDIRECT("R"&amp;AL86&amp;"C"&amp;COLUMN(Table4[[#This Row],[Data as String]]),FALSE),"Change",""))</f>
        <v/>
      </c>
      <c r="AY86" s="6" t="str" cm="1">
        <f t="array" aca="1" ref="AY86" ca="1">IF(Table4[[#This Row],[Prior of This Frm]]=0,"First",IF(Table4[[#This Row],[Data Masked States only]]&lt;&gt;INDIRECT("R"&amp;AL86&amp;"C"&amp;COLUMN(Table4[[#This Row],[Data Masked States only]]),FALSE),"Change",""))</f>
        <v/>
      </c>
      <c r="AZ86" s="6"/>
    </row>
    <row r="87" spans="1:52" hidden="1" x14ac:dyDescent="0.25">
      <c r="A87">
        <v>55.517000000000003</v>
      </c>
      <c r="B87">
        <v>400</v>
      </c>
      <c r="C87">
        <v>8</v>
      </c>
      <c r="D87" s="14">
        <v>0</v>
      </c>
      <c r="E87" s="15">
        <v>0</v>
      </c>
      <c r="F87" s="15">
        <v>0</v>
      </c>
      <c r="G87" s="15">
        <v>10</v>
      </c>
      <c r="H87" s="15">
        <v>39</v>
      </c>
      <c r="I87" s="15">
        <v>0</v>
      </c>
      <c r="J87" s="15">
        <v>0</v>
      </c>
      <c r="K87" s="15">
        <v>0</v>
      </c>
      <c r="M87" s="5" t="str">
        <f t="shared" si="21"/>
        <v>…</v>
      </c>
      <c r="N87" t="str">
        <f t="shared" si="22"/>
        <v>…</v>
      </c>
      <c r="O87" t="str">
        <f t="shared" si="23"/>
        <v>…</v>
      </c>
      <c r="P87" t="str">
        <f t="shared" si="24"/>
        <v>…</v>
      </c>
      <c r="Q87" t="str">
        <f t="shared" si="25"/>
        <v>9</v>
      </c>
      <c r="R87" t="str">
        <f t="shared" si="26"/>
        <v>…</v>
      </c>
      <c r="S87" t="str">
        <f t="shared" si="27"/>
        <v>…</v>
      </c>
      <c r="T87" t="str">
        <f t="shared" si="28"/>
        <v>…</v>
      </c>
      <c r="U87" s="5"/>
      <c r="V87" s="23">
        <f t="shared" si="29"/>
        <v>0</v>
      </c>
      <c r="W87">
        <f t="shared" si="30"/>
        <v>0</v>
      </c>
      <c r="X87">
        <f t="shared" si="31"/>
        <v>0</v>
      </c>
      <c r="Y87">
        <f t="shared" si="32"/>
        <v>16</v>
      </c>
      <c r="Z87">
        <f t="shared" si="33"/>
        <v>57</v>
      </c>
      <c r="AA87">
        <f t="shared" si="34"/>
        <v>0</v>
      </c>
      <c r="AB87">
        <f t="shared" si="35"/>
        <v>0</v>
      </c>
      <c r="AC87">
        <f t="shared" si="36"/>
        <v>0</v>
      </c>
      <c r="AD87" s="5"/>
      <c r="AE87" s="27">
        <f t="shared" si="37"/>
        <v>0</v>
      </c>
      <c r="AF87" s="28">
        <f t="shared" si="38"/>
        <v>4096</v>
      </c>
      <c r="AG87" s="28">
        <f t="shared" si="39"/>
        <v>57</v>
      </c>
      <c r="AH87" s="28">
        <f t="shared" si="40"/>
        <v>0</v>
      </c>
      <c r="AI87" s="5"/>
      <c r="AJ8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87" s="6" t="str" cm="1">
        <f t="array" ref="AK8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87" s="6" cm="1">
        <f t="array" ref="AL87">IF(ROW(Table4[[#This Row],[ID]])-1=ROW(Table4[[#Headers],[ID]]),0,SUMPRODUCT(MAX(($B$5:$B86=Table4[[#This Row],[ID]])*ROW($B$5:$B86))))</f>
        <v>85</v>
      </c>
      <c r="AM87" s="11" cm="1">
        <f t="array" aca="1" ref="AM87" ca="1">IF(Table4[[#This Row],[Prior of This Frm]]&lt;&gt;0,Table4[[#This Row],[Time]]-INDIRECT("R"&amp;Table4[[#This Row],[Prior of This Frm]]&amp;"C"&amp;COLUMN(Table4[[#This Row],[Time]]),FALSE),"")</f>
        <v>0.10600000000000165</v>
      </c>
      <c r="AN87" s="8">
        <f>IF(ROW(Table4[[#This Row],[Time]])-1=ROW(Table4[[#Headers],[Time]]),0,IF(A87&lt;A86,AN86+1,AN86))</f>
        <v>0</v>
      </c>
      <c r="AO87" s="29">
        <f>(Table4[[#This Row],[Time]]+(Table4[[#This Row],[Mins]]*60)-$A$5)/60/60/24</f>
        <v>4.7916666666666675E-5</v>
      </c>
      <c r="AP87" s="11">
        <f ca="1">IF(Table4[[#This Row],[Prior of This Frm]]&lt;&gt;0,IF(Table4[[#This Row],[Per Raw]]&lt;0,Table4[[#This Row],[Per Raw]]+60,Table4[[#This Row],[Per Raw]]),"")</f>
        <v>0.10600000000000165</v>
      </c>
      <c r="AQ87" s="20" t="e">
        <f>IF(Table4[[#This Row],[ID]]=401,(HEX2DEC(Table4[[#This Row],[H1]])+256*HEX2DEC(Table4[[#This Row],[H2]]))/1000,NA())</f>
        <v>#N/A</v>
      </c>
      <c r="AR87" s="21" t="e">
        <f>IF(Table4[[#This Row],[ID]]=401,(HEX2DEC(Table4[[#This Row],[H5]])+256*HEX2DEC(Table4[[#This Row],[H6]]))/1000,NA())</f>
        <v>#N/A</v>
      </c>
      <c r="AS87" s="17" t="e">
        <f>IF(Table4[[#This Row],[ID]]=402,HEX2DEC(Table4[[#This Row],[H1]])/100,NA())</f>
        <v>#N/A</v>
      </c>
      <c r="AT87" s="19" t="e">
        <f>IF(Table4[[#This Row],[ID]]=404,((HEX2DEC(F87)+256*HEX2DEC(G87))/10)*(9/5)+32,NA())</f>
        <v>#N/A</v>
      </c>
      <c r="AU87" s="28">
        <f>IF(Table4[[#This Row],[ID]]=402,(HEX2DEC(Table4[[#This Row],[H7]])*256*256+HEX2DEC(Table4[[#This Row],[H6]])*256+HEX2DEC(Table4[[#This Row],[H5]]))/AU$3,IF(ISNUMBER(AU86),AU86,NA()))</f>
        <v>1073427</v>
      </c>
      <c r="AV87" s="28">
        <f>IF(Table4[[#This Row],[ID]]=403,(HEX2DEC(Table4[[#This Row],[H7]])*256*256+HEX2DEC(Table4[[#This Row],[H6]])*256+HEX2DEC(Table4[[#This Row],[H5]]))/AV$3,IF(ISNUMBER(AV86),AV86,NA()))</f>
        <v>1073427</v>
      </c>
      <c r="AW87" s="30" t="e">
        <f>Table4[[#This Row],[Unk 402-D7,6,5]]/Table4[[#This Row],[Batt V]]</f>
        <v>#N/A</v>
      </c>
      <c r="AX87" s="8" t="str" cm="1">
        <f t="array" aca="1" ref="AX87" ca="1">IF(Table4[[#This Row],[Prior of This Frm]]=0,"First",IF(Table4[[#This Row],[Data as String]]&lt;&gt;INDIRECT("R"&amp;AL87&amp;"C"&amp;COLUMN(Table4[[#This Row],[Data as String]]),FALSE),"Change",""))</f>
        <v/>
      </c>
      <c r="AY87" s="6" t="str" cm="1">
        <f t="array" aca="1" ref="AY87" ca="1">IF(Table4[[#This Row],[Prior of This Frm]]=0,"First",IF(Table4[[#This Row],[Data Masked States only]]&lt;&gt;INDIRECT("R"&amp;AL87&amp;"C"&amp;COLUMN(Table4[[#This Row],[Data Masked States only]]),FALSE),"Change",""))</f>
        <v/>
      </c>
      <c r="AZ87" s="6"/>
    </row>
    <row r="88" spans="1:52" hidden="1" x14ac:dyDescent="0.25">
      <c r="A88">
        <v>55.57</v>
      </c>
      <c r="B88">
        <v>401</v>
      </c>
      <c r="C88">
        <v>8</v>
      </c>
      <c r="D88" s="14" t="s">
        <v>28</v>
      </c>
      <c r="E88" s="15" t="s">
        <v>23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M88" s="5" t="str">
        <f t="shared" si="21"/>
        <v>…</v>
      </c>
      <c r="N88" t="str">
        <f t="shared" si="22"/>
        <v>…</v>
      </c>
      <c r="O88" t="str">
        <f t="shared" si="23"/>
        <v>…</v>
      </c>
      <c r="P88" t="str">
        <f t="shared" si="24"/>
        <v>…</v>
      </c>
      <c r="Q88" t="str">
        <f t="shared" si="25"/>
        <v>…</v>
      </c>
      <c r="R88" t="str">
        <f t="shared" si="26"/>
        <v>…</v>
      </c>
      <c r="S88" t="str">
        <f t="shared" si="27"/>
        <v>…</v>
      </c>
      <c r="T88" t="str">
        <f t="shared" si="28"/>
        <v>…</v>
      </c>
      <c r="U88" s="5"/>
      <c r="V88" s="23">
        <f t="shared" si="29"/>
        <v>154</v>
      </c>
      <c r="W88">
        <f t="shared" si="30"/>
        <v>210</v>
      </c>
      <c r="X88">
        <f t="shared" si="31"/>
        <v>0</v>
      </c>
      <c r="Y88">
        <f t="shared" si="32"/>
        <v>0</v>
      </c>
      <c r="Z88">
        <f t="shared" si="33"/>
        <v>0</v>
      </c>
      <c r="AA88">
        <f t="shared" si="34"/>
        <v>0</v>
      </c>
      <c r="AB88">
        <f t="shared" si="35"/>
        <v>0</v>
      </c>
      <c r="AC88">
        <f t="shared" si="36"/>
        <v>0</v>
      </c>
      <c r="AD88" s="5"/>
      <c r="AE88" s="27">
        <f t="shared" si="37"/>
        <v>53914</v>
      </c>
      <c r="AF88" s="28">
        <f t="shared" si="38"/>
        <v>0</v>
      </c>
      <c r="AG88" s="28">
        <f t="shared" si="39"/>
        <v>0</v>
      </c>
      <c r="AH88" s="28">
        <f t="shared" si="40"/>
        <v>0</v>
      </c>
      <c r="AI88" s="5"/>
      <c r="AJ8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8" s="6" t="str" cm="1">
        <f t="array" ref="AK8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8" s="6" cm="1">
        <f t="array" ref="AL88">IF(ROW(Table4[[#This Row],[ID]])-1=ROW(Table4[[#Headers],[ID]]),0,SUMPRODUCT(MAX(($B$5:$B87=Table4[[#This Row],[ID]])*ROW($B$5:$B87))))</f>
        <v>86</v>
      </c>
      <c r="AM88" s="11" cm="1">
        <f t="array" aca="1" ref="AM88" ca="1">IF(Table4[[#This Row],[Prior of This Frm]]&lt;&gt;0,Table4[[#This Row],[Time]]-INDIRECT("R"&amp;Table4[[#This Row],[Prior of This Frm]]&amp;"C"&amp;COLUMN(Table4[[#This Row],[Time]]),FALSE),"")</f>
        <v>0.10600000000000165</v>
      </c>
      <c r="AN88" s="8">
        <f>IF(ROW(Table4[[#This Row],[Time]])-1=ROW(Table4[[#Headers],[Time]]),0,IF(A88&lt;A87,AN87+1,AN87))</f>
        <v>0</v>
      </c>
      <c r="AO88" s="29">
        <f>(Table4[[#This Row],[Time]]+(Table4[[#This Row],[Mins]]*60)-$A$5)/60/60/24</f>
        <v>4.8530092592592574E-5</v>
      </c>
      <c r="AP88" s="11">
        <f ca="1">IF(Table4[[#This Row],[Prior of This Frm]]&lt;&gt;0,IF(Table4[[#This Row],[Per Raw]]&lt;0,Table4[[#This Row],[Per Raw]]+60,Table4[[#This Row],[Per Raw]]),"")</f>
        <v>0.10600000000000165</v>
      </c>
      <c r="AQ88" s="20">
        <f>IF(Table4[[#This Row],[ID]]=401,(HEX2DEC(Table4[[#This Row],[H1]])+256*HEX2DEC(Table4[[#This Row],[H2]]))/1000,NA())</f>
        <v>53.914000000000001</v>
      </c>
      <c r="AR88" s="21">
        <f>IF(Table4[[#This Row],[ID]]=401,(HEX2DEC(Table4[[#This Row],[H5]])+256*HEX2DEC(Table4[[#This Row],[H6]]))/1000,NA())</f>
        <v>0</v>
      </c>
      <c r="AS88" s="16" t="e">
        <f>IF(Table4[[#This Row],[ID]]=402,HEX2DEC(Table4[[#This Row],[H1]])/100,NA())</f>
        <v>#N/A</v>
      </c>
      <c r="AT88" s="19" t="e">
        <f>IF(Table4[[#This Row],[ID]]=404,((HEX2DEC(F88)+256*HEX2DEC(G88))/10)*(9/5)+32,NA())</f>
        <v>#N/A</v>
      </c>
      <c r="AU88" s="28">
        <f>IF(Table4[[#This Row],[ID]]=402,(HEX2DEC(Table4[[#This Row],[H7]])*256*256+HEX2DEC(Table4[[#This Row],[H6]])*256+HEX2DEC(Table4[[#This Row],[H5]]))/AU$3,IF(ISNUMBER(AU87),AU87,NA()))</f>
        <v>1073427</v>
      </c>
      <c r="AV88" s="28">
        <f>IF(Table4[[#This Row],[ID]]=403,(HEX2DEC(Table4[[#This Row],[H7]])*256*256+HEX2DEC(Table4[[#This Row],[H6]])*256+HEX2DEC(Table4[[#This Row],[H5]]))/AV$3,IF(ISNUMBER(AV87),AV87,NA()))</f>
        <v>1073427</v>
      </c>
      <c r="AW88" s="30">
        <f>Table4[[#This Row],[Unk 402-D7,6,5]]/Table4[[#This Row],[Batt V]]</f>
        <v>19909.986274437066</v>
      </c>
      <c r="AX88" s="8" t="str" cm="1">
        <f t="array" aca="1" ref="AX88" ca="1">IF(Table4[[#This Row],[Prior of This Frm]]=0,"First",IF(Table4[[#This Row],[Data as String]]&lt;&gt;INDIRECT("R"&amp;AL88&amp;"C"&amp;COLUMN(Table4[[#This Row],[Data as String]]),FALSE),"Change",""))</f>
        <v/>
      </c>
      <c r="AY88" s="6" t="str" cm="1">
        <f t="array" aca="1" ref="AY88" ca="1">IF(Table4[[#This Row],[Prior of This Frm]]=0,"First",IF(Table4[[#This Row],[Data Masked States only]]&lt;&gt;INDIRECT("R"&amp;AL88&amp;"C"&amp;COLUMN(Table4[[#This Row],[Data Masked States only]]),FALSE),"Change",""))</f>
        <v/>
      </c>
      <c r="AZ88" s="6"/>
    </row>
    <row r="89" spans="1:52" hidden="1" x14ac:dyDescent="0.25">
      <c r="A89">
        <v>55.573</v>
      </c>
      <c r="B89">
        <v>466</v>
      </c>
      <c r="C89">
        <v>8</v>
      </c>
      <c r="D89" s="14">
        <v>30</v>
      </c>
      <c r="E89" s="15">
        <v>32</v>
      </c>
      <c r="F89" s="15">
        <v>30</v>
      </c>
      <c r="G89" s="15">
        <v>35</v>
      </c>
      <c r="H89" s="15">
        <v>56</v>
      </c>
      <c r="I89" s="15">
        <v>35</v>
      </c>
      <c r="J89" s="15">
        <v>30</v>
      </c>
      <c r="K89" s="15">
        <v>31</v>
      </c>
      <c r="M89" s="5" t="str">
        <f t="shared" si="21"/>
        <v>0</v>
      </c>
      <c r="N89" t="str">
        <f t="shared" si="22"/>
        <v>2</v>
      </c>
      <c r="O89" t="str">
        <f t="shared" si="23"/>
        <v>0</v>
      </c>
      <c r="P89" t="str">
        <f t="shared" si="24"/>
        <v>5</v>
      </c>
      <c r="Q89" t="str">
        <f t="shared" si="25"/>
        <v>V</v>
      </c>
      <c r="R89" t="str">
        <f t="shared" si="26"/>
        <v>5</v>
      </c>
      <c r="S89" t="str">
        <f t="shared" si="27"/>
        <v>0</v>
      </c>
      <c r="T89" t="str">
        <f t="shared" si="28"/>
        <v>1</v>
      </c>
      <c r="U89" s="5"/>
      <c r="V89" s="23">
        <f t="shared" si="29"/>
        <v>48</v>
      </c>
      <c r="W89">
        <f t="shared" si="30"/>
        <v>50</v>
      </c>
      <c r="X89">
        <f t="shared" si="31"/>
        <v>48</v>
      </c>
      <c r="Y89">
        <f t="shared" si="32"/>
        <v>53</v>
      </c>
      <c r="Z89">
        <f t="shared" si="33"/>
        <v>86</v>
      </c>
      <c r="AA89">
        <f t="shared" si="34"/>
        <v>53</v>
      </c>
      <c r="AB89">
        <f t="shared" si="35"/>
        <v>48</v>
      </c>
      <c r="AC89">
        <f t="shared" si="36"/>
        <v>49</v>
      </c>
      <c r="AD89" s="5"/>
      <c r="AE89" s="27">
        <f t="shared" si="37"/>
        <v>12848</v>
      </c>
      <c r="AF89" s="28">
        <f t="shared" si="38"/>
        <v>13616</v>
      </c>
      <c r="AG89" s="28">
        <f t="shared" si="39"/>
        <v>13654</v>
      </c>
      <c r="AH89" s="28">
        <f t="shared" si="40"/>
        <v>12592</v>
      </c>
      <c r="AI89" s="5"/>
      <c r="AJ8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89" s="6" t="str" cm="1">
        <f t="array" ref="AK8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89" s="6" cm="1">
        <f t="array" ref="AL89">IF(ROW(Table4[[#This Row],[ID]])-1=ROW(Table4[[#Headers],[ID]]),0,SUMPRODUCT(MAX(($B$5:$B88=Table4[[#This Row],[ID]])*ROW($B$5:$B88))))</f>
        <v>45</v>
      </c>
      <c r="AM89" s="11" cm="1">
        <f t="array" aca="1" ref="AM89" ca="1">IF(Table4[[#This Row],[Prior of This Frm]]&lt;&gt;0,Table4[[#This Row],[Time]]-INDIRECT("R"&amp;Table4[[#This Row],[Prior of This Frm]]&amp;"C"&amp;COLUMN(Table4[[#This Row],[Time]]),FALSE),"")</f>
        <v>2.125</v>
      </c>
      <c r="AN89" s="8">
        <f>IF(ROW(Table4[[#This Row],[Time]])-1=ROW(Table4[[#Headers],[Time]]),0,IF(A89&lt;A88,AN88+1,AN88))</f>
        <v>0</v>
      </c>
      <c r="AO89" s="29">
        <f>(Table4[[#This Row],[Time]]+(Table4[[#This Row],[Mins]]*60)-$A$5)/60/60/24</f>
        <v>4.8564814814814793E-5</v>
      </c>
      <c r="AP89" s="11">
        <f ca="1">IF(Table4[[#This Row],[Prior of This Frm]]&lt;&gt;0,IF(Table4[[#This Row],[Per Raw]]&lt;0,Table4[[#This Row],[Per Raw]]+60,Table4[[#This Row],[Per Raw]]),"")</f>
        <v>2.125</v>
      </c>
      <c r="AQ89" s="20" t="e">
        <f>IF(Table4[[#This Row],[ID]]=401,(HEX2DEC(Table4[[#This Row],[H1]])+256*HEX2DEC(Table4[[#This Row],[H2]]))/1000,NA())</f>
        <v>#N/A</v>
      </c>
      <c r="AR89" s="21" t="e">
        <f>IF(Table4[[#This Row],[ID]]=401,(HEX2DEC(Table4[[#This Row],[H5]])+256*HEX2DEC(Table4[[#This Row],[H6]]))/1000,NA())</f>
        <v>#N/A</v>
      </c>
      <c r="AS89" s="17" t="e">
        <f>IF(Table4[[#This Row],[ID]]=402,HEX2DEC(Table4[[#This Row],[H1]])/100,NA())</f>
        <v>#N/A</v>
      </c>
      <c r="AT89" s="19" t="e">
        <f>IF(Table4[[#This Row],[ID]]=404,((HEX2DEC(F89)+256*HEX2DEC(G89))/10)*(9/5)+32,NA())</f>
        <v>#N/A</v>
      </c>
      <c r="AU89" s="28">
        <f>IF(Table4[[#This Row],[ID]]=402,(HEX2DEC(Table4[[#This Row],[H7]])*256*256+HEX2DEC(Table4[[#This Row],[H6]])*256+HEX2DEC(Table4[[#This Row],[H5]]))/AU$3,IF(ISNUMBER(AU88),AU88,NA()))</f>
        <v>1073427</v>
      </c>
      <c r="AV89" s="28">
        <f>IF(Table4[[#This Row],[ID]]=403,(HEX2DEC(Table4[[#This Row],[H7]])*256*256+HEX2DEC(Table4[[#This Row],[H6]])*256+HEX2DEC(Table4[[#This Row],[H5]]))/AV$3,IF(ISNUMBER(AV88),AV88,NA()))</f>
        <v>1073427</v>
      </c>
      <c r="AW89" s="30" t="e">
        <f>Table4[[#This Row],[Unk 402-D7,6,5]]/Table4[[#This Row],[Batt V]]</f>
        <v>#N/A</v>
      </c>
      <c r="AX89" s="8" t="str" cm="1">
        <f t="array" aca="1" ref="AX89" ca="1">IF(Table4[[#This Row],[Prior of This Frm]]=0,"First",IF(Table4[[#This Row],[Data as String]]&lt;&gt;INDIRECT("R"&amp;AL89&amp;"C"&amp;COLUMN(Table4[[#This Row],[Data as String]]),FALSE),"Change",""))</f>
        <v/>
      </c>
      <c r="AY89" s="6" t="str" cm="1">
        <f t="array" aca="1" ref="AY89" ca="1">IF(Table4[[#This Row],[Prior of This Frm]]=0,"First",IF(Table4[[#This Row],[Data Masked States only]]&lt;&gt;INDIRECT("R"&amp;AL89&amp;"C"&amp;COLUMN(Table4[[#This Row],[Data Masked States only]]),FALSE),"Change",""))</f>
        <v/>
      </c>
      <c r="AZ89" s="6"/>
    </row>
    <row r="90" spans="1:52" x14ac:dyDescent="0.25">
      <c r="A90">
        <v>55.575000000000003</v>
      </c>
      <c r="B90">
        <v>410</v>
      </c>
      <c r="C90">
        <v>8</v>
      </c>
      <c r="D90" s="14">
        <v>53</v>
      </c>
      <c r="E90" s="15">
        <v>37</v>
      </c>
      <c r="F90" s="15">
        <v>33</v>
      </c>
      <c r="G90" s="15" t="s">
        <v>8</v>
      </c>
      <c r="H90" s="15">
        <v>32</v>
      </c>
      <c r="I90" s="15">
        <v>32</v>
      </c>
      <c r="J90" s="15">
        <v>30</v>
      </c>
      <c r="K90" s="15">
        <v>33</v>
      </c>
      <c r="M90" s="5" t="str">
        <f t="shared" si="21"/>
        <v>S</v>
      </c>
      <c r="N90" t="str">
        <f t="shared" si="22"/>
        <v>7</v>
      </c>
      <c r="O90" t="str">
        <f t="shared" si="23"/>
        <v>3</v>
      </c>
      <c r="P90" t="str">
        <f t="shared" si="24"/>
        <v>-</v>
      </c>
      <c r="Q90" t="str">
        <f t="shared" si="25"/>
        <v>2</v>
      </c>
      <c r="R90" t="str">
        <f t="shared" si="26"/>
        <v>2</v>
      </c>
      <c r="S90" t="str">
        <f t="shared" si="27"/>
        <v>0</v>
      </c>
      <c r="T90" t="str">
        <f t="shared" si="28"/>
        <v>3</v>
      </c>
      <c r="U90" s="5"/>
      <c r="V90" s="23">
        <f t="shared" si="29"/>
        <v>83</v>
      </c>
      <c r="W90">
        <f t="shared" si="30"/>
        <v>55</v>
      </c>
      <c r="X90">
        <f t="shared" si="31"/>
        <v>51</v>
      </c>
      <c r="Y90">
        <f t="shared" si="32"/>
        <v>45</v>
      </c>
      <c r="Z90">
        <f t="shared" si="33"/>
        <v>50</v>
      </c>
      <c r="AA90">
        <f t="shared" si="34"/>
        <v>50</v>
      </c>
      <c r="AB90">
        <f t="shared" si="35"/>
        <v>48</v>
      </c>
      <c r="AC90">
        <f t="shared" si="36"/>
        <v>51</v>
      </c>
      <c r="AD90" s="5"/>
      <c r="AE90" s="27">
        <f t="shared" si="37"/>
        <v>14163</v>
      </c>
      <c r="AF90" s="28">
        <f t="shared" si="38"/>
        <v>11571</v>
      </c>
      <c r="AG90" s="28">
        <f t="shared" si="39"/>
        <v>12850</v>
      </c>
      <c r="AH90" s="28">
        <f t="shared" si="40"/>
        <v>13104</v>
      </c>
      <c r="AI90" s="5"/>
      <c r="AJ9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53:37:33:2D:32:32:30:33</v>
      </c>
      <c r="AK90" s="6" t="str" cm="1">
        <f t="array" ref="AK9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53:37:33:2D:32:32:30:33</v>
      </c>
      <c r="AL90" s="6" cm="1">
        <f t="array" ref="AL90">IF(ROW(Table4[[#This Row],[ID]])-1=ROW(Table4[[#Headers],[ID]]),0,SUMPRODUCT(MAX(($B$5:$B89=Table4[[#This Row],[ID]])*ROW($B$5:$B89))))</f>
        <v>0</v>
      </c>
      <c r="AM90" s="11" t="str" cm="1">
        <f t="array" aca="1" ref="AM90" ca="1">IF(Table4[[#This Row],[Prior of This Frm]]&lt;&gt;0,Table4[[#This Row],[Time]]-INDIRECT("R"&amp;Table4[[#This Row],[Prior of This Frm]]&amp;"C"&amp;COLUMN(Table4[[#This Row],[Time]]),FALSE),"")</f>
        <v/>
      </c>
      <c r="AN90" s="8">
        <f>IF(ROW(Table4[[#This Row],[Time]])-1=ROW(Table4[[#Headers],[Time]]),0,IF(A90&lt;A89,AN89+1,AN89))</f>
        <v>0</v>
      </c>
      <c r="AO90" s="29">
        <f>(Table4[[#This Row],[Time]]+(Table4[[#This Row],[Mins]]*60)-$A$5)/60/60/24</f>
        <v>4.8587962962962971E-5</v>
      </c>
      <c r="AP90" s="11" t="str">
        <f>IF(Table4[[#This Row],[Prior of This Frm]]&lt;&gt;0,IF(Table4[[#This Row],[Per Raw]]&lt;0,Table4[[#This Row],[Per Raw]]+60,Table4[[#This Row],[Per Raw]]),"")</f>
        <v/>
      </c>
      <c r="AQ90" s="20" t="e">
        <f>IF(Table4[[#This Row],[ID]]=401,(HEX2DEC(Table4[[#This Row],[H1]])+256*HEX2DEC(Table4[[#This Row],[H2]]))/1000,NA())</f>
        <v>#N/A</v>
      </c>
      <c r="AR90" s="21" t="e">
        <f>IF(Table4[[#This Row],[ID]]=401,(HEX2DEC(Table4[[#This Row],[H5]])+256*HEX2DEC(Table4[[#This Row],[H6]]))/1000,NA())</f>
        <v>#N/A</v>
      </c>
      <c r="AS90" s="16" t="e">
        <f>IF(Table4[[#This Row],[ID]]=402,HEX2DEC(Table4[[#This Row],[H1]])/100,NA())</f>
        <v>#N/A</v>
      </c>
      <c r="AT90" s="19" t="e">
        <f>IF(Table4[[#This Row],[ID]]=404,((HEX2DEC(F90)+256*HEX2DEC(G90))/10)*(9/5)+32,NA())</f>
        <v>#N/A</v>
      </c>
      <c r="AU90" s="28">
        <f>IF(Table4[[#This Row],[ID]]=402,(HEX2DEC(Table4[[#This Row],[H7]])*256*256+HEX2DEC(Table4[[#This Row],[H6]])*256+HEX2DEC(Table4[[#This Row],[H5]]))/AU$3,IF(ISNUMBER(AU89),AU89,NA()))</f>
        <v>1073427</v>
      </c>
      <c r="AV90" s="28">
        <f>IF(Table4[[#This Row],[ID]]=403,(HEX2DEC(Table4[[#This Row],[H7]])*256*256+HEX2DEC(Table4[[#This Row],[H6]])*256+HEX2DEC(Table4[[#This Row],[H5]]))/AV$3,IF(ISNUMBER(AV89),AV89,NA()))</f>
        <v>1073427</v>
      </c>
      <c r="AW90" s="30" t="e">
        <f>Table4[[#This Row],[Unk 402-D7,6,5]]/Table4[[#This Row],[Batt V]]</f>
        <v>#N/A</v>
      </c>
      <c r="AX90" s="8" t="str" cm="1">
        <f t="array" aca="1" ref="AX90" ca="1">IF(Table4[[#This Row],[Prior of This Frm]]=0,"First",IF(Table4[[#This Row],[Data as String]]&lt;&gt;INDIRECT("R"&amp;AL90&amp;"C"&amp;COLUMN(Table4[[#This Row],[Data as String]]),FALSE),"Change",""))</f>
        <v>First</v>
      </c>
      <c r="AY90" s="6" t="str" cm="1">
        <f t="array" aca="1" ref="AY90" ca="1">IF(Table4[[#This Row],[Prior of This Frm]]=0,"First",IF(Table4[[#This Row],[Data Masked States only]]&lt;&gt;INDIRECT("R"&amp;AL90&amp;"C"&amp;COLUMN(Table4[[#This Row],[Data Masked States only]]),FALSE),"Change",""))</f>
        <v>First</v>
      </c>
      <c r="AZ90" s="6"/>
    </row>
    <row r="91" spans="1:52" x14ac:dyDescent="0.25">
      <c r="A91">
        <v>55.578000000000003</v>
      </c>
      <c r="B91">
        <v>411</v>
      </c>
      <c r="C91">
        <v>8</v>
      </c>
      <c r="D91" s="14">
        <v>30</v>
      </c>
      <c r="E91" s="15">
        <v>34</v>
      </c>
      <c r="F91" s="15">
        <v>30</v>
      </c>
      <c r="G91" s="15">
        <v>31</v>
      </c>
      <c r="H91" s="15">
        <v>32</v>
      </c>
      <c r="I91" s="15">
        <v>39</v>
      </c>
      <c r="J91" s="15">
        <v>52</v>
      </c>
      <c r="K91" s="15">
        <v>53</v>
      </c>
      <c r="M91" s="5" t="str">
        <f t="shared" si="21"/>
        <v>0</v>
      </c>
      <c r="N91" t="str">
        <f t="shared" si="22"/>
        <v>4</v>
      </c>
      <c r="O91" t="str">
        <f t="shared" si="23"/>
        <v>0</v>
      </c>
      <c r="P91" t="str">
        <f t="shared" si="24"/>
        <v>1</v>
      </c>
      <c r="Q91" t="str">
        <f t="shared" si="25"/>
        <v>2</v>
      </c>
      <c r="R91" t="str">
        <f t="shared" si="26"/>
        <v>9</v>
      </c>
      <c r="S91" t="str">
        <f t="shared" si="27"/>
        <v>R</v>
      </c>
      <c r="T91" t="str">
        <f t="shared" si="28"/>
        <v>S</v>
      </c>
      <c r="U91" s="5"/>
      <c r="V91" s="23">
        <f t="shared" si="29"/>
        <v>48</v>
      </c>
      <c r="W91">
        <f t="shared" si="30"/>
        <v>52</v>
      </c>
      <c r="X91">
        <f t="shared" si="31"/>
        <v>48</v>
      </c>
      <c r="Y91">
        <f t="shared" si="32"/>
        <v>49</v>
      </c>
      <c r="Z91">
        <f t="shared" si="33"/>
        <v>50</v>
      </c>
      <c r="AA91">
        <f t="shared" si="34"/>
        <v>57</v>
      </c>
      <c r="AB91">
        <f t="shared" si="35"/>
        <v>82</v>
      </c>
      <c r="AC91">
        <f t="shared" si="36"/>
        <v>83</v>
      </c>
      <c r="AD91" s="5"/>
      <c r="AE91" s="27">
        <f t="shared" si="37"/>
        <v>13360</v>
      </c>
      <c r="AF91" s="28">
        <f t="shared" si="38"/>
        <v>12592</v>
      </c>
      <c r="AG91" s="28">
        <f t="shared" si="39"/>
        <v>14642</v>
      </c>
      <c r="AH91" s="28">
        <f t="shared" si="40"/>
        <v>21330</v>
      </c>
      <c r="AI91" s="5"/>
      <c r="AJ9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30:34:30:31:32:39:52:53</v>
      </c>
      <c r="AK91" s="6" t="str" cm="1">
        <f t="array" ref="AK9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30:34:30:31:32:39:52:53</v>
      </c>
      <c r="AL91" s="6" cm="1">
        <f t="array" ref="AL91">IF(ROW(Table4[[#This Row],[ID]])-1=ROW(Table4[[#Headers],[ID]]),0,SUMPRODUCT(MAX(($B$5:$B90=Table4[[#This Row],[ID]])*ROW($B$5:$B90))))</f>
        <v>0</v>
      </c>
      <c r="AM91" s="11" t="str" cm="1">
        <f t="array" aca="1" ref="AM91" ca="1">IF(Table4[[#This Row],[Prior of This Frm]]&lt;&gt;0,Table4[[#This Row],[Time]]-INDIRECT("R"&amp;Table4[[#This Row],[Prior of This Frm]]&amp;"C"&amp;COLUMN(Table4[[#This Row],[Time]]),FALSE),"")</f>
        <v/>
      </c>
      <c r="AN91" s="8">
        <f>IF(ROW(Table4[[#This Row],[Time]])-1=ROW(Table4[[#Headers],[Time]]),0,IF(A91&lt;A90,AN90+1,AN90))</f>
        <v>0</v>
      </c>
      <c r="AO91" s="29">
        <f>(Table4[[#This Row],[Time]]+(Table4[[#This Row],[Mins]]*60)-$A$5)/60/60/24</f>
        <v>4.862268518518519E-5</v>
      </c>
      <c r="AP91" s="11" t="str">
        <f>IF(Table4[[#This Row],[Prior of This Frm]]&lt;&gt;0,IF(Table4[[#This Row],[Per Raw]]&lt;0,Table4[[#This Row],[Per Raw]]+60,Table4[[#This Row],[Per Raw]]),"")</f>
        <v/>
      </c>
      <c r="AQ91" s="20" t="e">
        <f>IF(Table4[[#This Row],[ID]]=401,(HEX2DEC(Table4[[#This Row],[H1]])+256*HEX2DEC(Table4[[#This Row],[H2]]))/1000,NA())</f>
        <v>#N/A</v>
      </c>
      <c r="AR91" s="21" t="e">
        <f>IF(Table4[[#This Row],[ID]]=401,(HEX2DEC(Table4[[#This Row],[H5]])+256*HEX2DEC(Table4[[#This Row],[H6]]))/1000,NA())</f>
        <v>#N/A</v>
      </c>
      <c r="AS91" s="17" t="e">
        <f>IF(Table4[[#This Row],[ID]]=402,HEX2DEC(Table4[[#This Row],[H1]])/100,NA())</f>
        <v>#N/A</v>
      </c>
      <c r="AT91" s="19" t="e">
        <f>IF(Table4[[#This Row],[ID]]=404,((HEX2DEC(F91)+256*HEX2DEC(G91))/10)*(9/5)+32,NA())</f>
        <v>#N/A</v>
      </c>
      <c r="AU91" s="28">
        <f>IF(Table4[[#This Row],[ID]]=402,(HEX2DEC(Table4[[#This Row],[H7]])*256*256+HEX2DEC(Table4[[#This Row],[H6]])*256+HEX2DEC(Table4[[#This Row],[H5]]))/AU$3,IF(ISNUMBER(AU90),AU90,NA()))</f>
        <v>1073427</v>
      </c>
      <c r="AV91" s="28">
        <f>IF(Table4[[#This Row],[ID]]=403,(HEX2DEC(Table4[[#This Row],[H7]])*256*256+HEX2DEC(Table4[[#This Row],[H6]])*256+HEX2DEC(Table4[[#This Row],[H5]]))/AV$3,IF(ISNUMBER(AV90),AV90,NA()))</f>
        <v>1073427</v>
      </c>
      <c r="AW91" s="30" t="e">
        <f>Table4[[#This Row],[Unk 402-D7,6,5]]/Table4[[#This Row],[Batt V]]</f>
        <v>#N/A</v>
      </c>
      <c r="AX91" s="8" t="str" cm="1">
        <f t="array" aca="1" ref="AX91" ca="1">IF(Table4[[#This Row],[Prior of This Frm]]=0,"First",IF(Table4[[#This Row],[Data as String]]&lt;&gt;INDIRECT("R"&amp;AL91&amp;"C"&amp;COLUMN(Table4[[#This Row],[Data as String]]),FALSE),"Change",""))</f>
        <v>First</v>
      </c>
      <c r="AY91" s="6" t="str" cm="1">
        <f t="array" aca="1" ref="AY91" ca="1">IF(Table4[[#This Row],[Prior of This Frm]]=0,"First",IF(Table4[[#This Row],[Data Masked States only]]&lt;&gt;INDIRECT("R"&amp;AL91&amp;"C"&amp;COLUMN(Table4[[#This Row],[Data Masked States only]]),FALSE),"Change",""))</f>
        <v>First</v>
      </c>
      <c r="AZ91" s="6"/>
    </row>
    <row r="92" spans="1:52" ht="15.75" thickBot="1" x14ac:dyDescent="0.3">
      <c r="A92">
        <v>55.58</v>
      </c>
      <c r="B92">
        <v>412</v>
      </c>
      <c r="C92">
        <v>8</v>
      </c>
      <c r="D92" s="14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M92" s="5" t="str">
        <f t="shared" si="21"/>
        <v>…</v>
      </c>
      <c r="N92" t="str">
        <f t="shared" si="22"/>
        <v>…</v>
      </c>
      <c r="O92" t="str">
        <f t="shared" si="23"/>
        <v>…</v>
      </c>
      <c r="P92" t="str">
        <f t="shared" si="24"/>
        <v>…</v>
      </c>
      <c r="Q92" t="str">
        <f t="shared" si="25"/>
        <v>…</v>
      </c>
      <c r="R92" t="str">
        <f t="shared" si="26"/>
        <v>…</v>
      </c>
      <c r="S92" t="str">
        <f t="shared" si="27"/>
        <v>…</v>
      </c>
      <c r="T92" t="str">
        <f t="shared" si="28"/>
        <v>…</v>
      </c>
      <c r="U92" s="5"/>
      <c r="V92" s="23">
        <f t="shared" si="29"/>
        <v>0</v>
      </c>
      <c r="W92">
        <f t="shared" si="30"/>
        <v>0</v>
      </c>
      <c r="X92">
        <f t="shared" si="31"/>
        <v>0</v>
      </c>
      <c r="Y92">
        <f t="shared" si="32"/>
        <v>0</v>
      </c>
      <c r="Z92">
        <f t="shared" si="33"/>
        <v>0</v>
      </c>
      <c r="AA92">
        <f t="shared" si="34"/>
        <v>0</v>
      </c>
      <c r="AB92">
        <f t="shared" si="35"/>
        <v>0</v>
      </c>
      <c r="AC92">
        <f t="shared" si="36"/>
        <v>0</v>
      </c>
      <c r="AD92" s="5"/>
      <c r="AE92" s="27">
        <f t="shared" si="37"/>
        <v>0</v>
      </c>
      <c r="AF92" s="28">
        <f t="shared" si="38"/>
        <v>0</v>
      </c>
      <c r="AG92" s="28">
        <f t="shared" si="39"/>
        <v>0</v>
      </c>
      <c r="AH92" s="28">
        <f t="shared" si="40"/>
        <v>0</v>
      </c>
      <c r="AI92" s="5"/>
      <c r="AJ9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00:00:00:00:00:00:00:00</v>
      </c>
      <c r="AK92" s="6" t="str" cm="1">
        <f t="array" ref="AK9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00:00:00:00:00:00:00:00</v>
      </c>
      <c r="AL92" s="6" cm="1">
        <f t="array" ref="AL92">IF(ROW(Table4[[#This Row],[ID]])-1=ROW(Table4[[#Headers],[ID]]),0,SUMPRODUCT(MAX(($B$5:$B91=Table4[[#This Row],[ID]])*ROW($B$5:$B91))))</f>
        <v>0</v>
      </c>
      <c r="AM92" s="11" t="str" cm="1">
        <f t="array" aca="1" ref="AM92" ca="1">IF(Table4[[#This Row],[Prior of This Frm]]&lt;&gt;0,Table4[[#This Row],[Time]]-INDIRECT("R"&amp;Table4[[#This Row],[Prior of This Frm]]&amp;"C"&amp;COLUMN(Table4[[#This Row],[Time]]),FALSE),"")</f>
        <v/>
      </c>
      <c r="AN92" s="8">
        <f>IF(ROW(Table4[[#This Row],[Time]])-1=ROW(Table4[[#Headers],[Time]]),0,IF(A92&lt;A91,AN91+1,AN91))</f>
        <v>0</v>
      </c>
      <c r="AO92" s="29">
        <f>(Table4[[#This Row],[Time]]+(Table4[[#This Row],[Mins]]*60)-$A$5)/60/60/24</f>
        <v>4.8645833333333287E-5</v>
      </c>
      <c r="AP92" s="11" t="str">
        <f>IF(Table4[[#This Row],[Prior of This Frm]]&lt;&gt;0,IF(Table4[[#This Row],[Per Raw]]&lt;0,Table4[[#This Row],[Per Raw]]+60,Table4[[#This Row],[Per Raw]]),"")</f>
        <v/>
      </c>
      <c r="AQ92" s="20" t="e">
        <f>IF(Table4[[#This Row],[ID]]=401,(HEX2DEC(Table4[[#This Row],[H1]])+256*HEX2DEC(Table4[[#This Row],[H2]]))/1000,NA())</f>
        <v>#N/A</v>
      </c>
      <c r="AR92" s="21" t="e">
        <f>IF(Table4[[#This Row],[ID]]=401,(HEX2DEC(Table4[[#This Row],[H5]])+256*HEX2DEC(Table4[[#This Row],[H6]]))/1000,NA())</f>
        <v>#N/A</v>
      </c>
      <c r="AS92" s="17" t="e">
        <f>IF(Table4[[#This Row],[ID]]=402,HEX2DEC(Table4[[#This Row],[H1]])/100,NA())</f>
        <v>#N/A</v>
      </c>
      <c r="AT92" s="19" t="e">
        <f>IF(Table4[[#This Row],[ID]]=404,((HEX2DEC(F92)+256*HEX2DEC(G92))/10)*(9/5)+32,NA())</f>
        <v>#N/A</v>
      </c>
      <c r="AU92" s="28">
        <f>IF(Table4[[#This Row],[ID]]=402,(HEX2DEC(Table4[[#This Row],[H7]])*256*256+HEX2DEC(Table4[[#This Row],[H6]])*256+HEX2DEC(Table4[[#This Row],[H5]]))/AU$3,IF(ISNUMBER(AU91),AU91,NA()))</f>
        <v>1073427</v>
      </c>
      <c r="AV92" s="28">
        <f>IF(Table4[[#This Row],[ID]]=403,(HEX2DEC(Table4[[#This Row],[H7]])*256*256+HEX2DEC(Table4[[#This Row],[H6]])*256+HEX2DEC(Table4[[#This Row],[H5]]))/AV$3,IF(ISNUMBER(AV91),AV91,NA()))</f>
        <v>1073427</v>
      </c>
      <c r="AW92" s="30" t="e">
        <f>Table4[[#This Row],[Unk 402-D7,6,5]]/Table4[[#This Row],[Batt V]]</f>
        <v>#N/A</v>
      </c>
      <c r="AX92" s="8" t="str" cm="1">
        <f t="array" aca="1" ref="AX92" ca="1">IF(Table4[[#This Row],[Prior of This Frm]]=0,"First",IF(Table4[[#This Row],[Data as String]]&lt;&gt;INDIRECT("R"&amp;AL92&amp;"C"&amp;COLUMN(Table4[[#This Row],[Data as String]]),FALSE),"Change",""))</f>
        <v>First</v>
      </c>
      <c r="AY92" s="6" t="str" cm="1">
        <f t="array" aca="1" ref="AY92" ca="1">IF(Table4[[#This Row],[Prior of This Frm]]=0,"First",IF(Table4[[#This Row],[Data Masked States only]]&lt;&gt;INDIRECT("R"&amp;AL92&amp;"C"&amp;COLUMN(Table4[[#This Row],[Data Masked States only]]),FALSE),"Change",""))</f>
        <v>First</v>
      </c>
      <c r="AZ92" s="6"/>
    </row>
    <row r="93" spans="1:52" hidden="1" x14ac:dyDescent="0.25">
      <c r="A93">
        <v>55.622999999999998</v>
      </c>
      <c r="B93">
        <v>400</v>
      </c>
      <c r="C93">
        <v>8</v>
      </c>
      <c r="D93" s="14">
        <v>0</v>
      </c>
      <c r="E93" s="15">
        <v>0</v>
      </c>
      <c r="F93" s="15">
        <v>0</v>
      </c>
      <c r="G93" s="15">
        <v>10</v>
      </c>
      <c r="H93" s="15">
        <v>39</v>
      </c>
      <c r="I93" s="15">
        <v>0</v>
      </c>
      <c r="J93" s="15">
        <v>0</v>
      </c>
      <c r="K93" s="15">
        <v>0</v>
      </c>
      <c r="M93" s="5" t="str">
        <f t="shared" si="21"/>
        <v>…</v>
      </c>
      <c r="N93" t="str">
        <f t="shared" si="22"/>
        <v>…</v>
      </c>
      <c r="O93" t="str">
        <f t="shared" si="23"/>
        <v>…</v>
      </c>
      <c r="P93" t="str">
        <f t="shared" si="24"/>
        <v>…</v>
      </c>
      <c r="Q93" t="str">
        <f t="shared" si="25"/>
        <v>9</v>
      </c>
      <c r="R93" t="str">
        <f t="shared" si="26"/>
        <v>…</v>
      </c>
      <c r="S93" t="str">
        <f t="shared" si="27"/>
        <v>…</v>
      </c>
      <c r="T93" t="str">
        <f t="shared" si="28"/>
        <v>…</v>
      </c>
      <c r="U93" s="5"/>
      <c r="V93" s="23">
        <f t="shared" si="29"/>
        <v>0</v>
      </c>
      <c r="W93">
        <f t="shared" si="30"/>
        <v>0</v>
      </c>
      <c r="X93">
        <f t="shared" si="31"/>
        <v>0</v>
      </c>
      <c r="Y93">
        <f t="shared" si="32"/>
        <v>16</v>
      </c>
      <c r="Z93">
        <f t="shared" si="33"/>
        <v>57</v>
      </c>
      <c r="AA93">
        <f t="shared" si="34"/>
        <v>0</v>
      </c>
      <c r="AB93">
        <f t="shared" si="35"/>
        <v>0</v>
      </c>
      <c r="AC93">
        <f t="shared" si="36"/>
        <v>0</v>
      </c>
      <c r="AD93" s="5"/>
      <c r="AE93" s="27">
        <f t="shared" si="37"/>
        <v>0</v>
      </c>
      <c r="AF93" s="28">
        <f t="shared" si="38"/>
        <v>4096</v>
      </c>
      <c r="AG93" s="28">
        <f t="shared" si="39"/>
        <v>57</v>
      </c>
      <c r="AH93" s="28">
        <f t="shared" si="40"/>
        <v>0</v>
      </c>
      <c r="AI93" s="5"/>
      <c r="AJ9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93" s="6" t="str" cm="1">
        <f t="array" ref="AK9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93" s="6" cm="1">
        <f t="array" ref="AL93">IF(ROW(Table4[[#This Row],[ID]])-1=ROW(Table4[[#Headers],[ID]]),0,SUMPRODUCT(MAX(($B$5:$B92=Table4[[#This Row],[ID]])*ROW($B$5:$B92))))</f>
        <v>87</v>
      </c>
      <c r="AM93" s="11" cm="1">
        <f t="array" aca="1" ref="AM93" ca="1">IF(Table4[[#This Row],[Prior of This Frm]]&lt;&gt;0,Table4[[#This Row],[Time]]-INDIRECT("R"&amp;Table4[[#This Row],[Prior of This Frm]]&amp;"C"&amp;COLUMN(Table4[[#This Row],[Time]]),FALSE),"")</f>
        <v>0.10599999999999454</v>
      </c>
      <c r="AN93" s="8">
        <f>IF(ROW(Table4[[#This Row],[Time]])-1=ROW(Table4[[#Headers],[Time]]),0,IF(A93&lt;A92,AN92+1,AN92))</f>
        <v>0</v>
      </c>
      <c r="AO93" s="29">
        <f>(Table4[[#This Row],[Time]]+(Table4[[#This Row],[Mins]]*60)-$A$5)/60/60/24</f>
        <v>4.9143518518518466E-5</v>
      </c>
      <c r="AP93" s="11">
        <f ca="1">IF(Table4[[#This Row],[Prior of This Frm]]&lt;&gt;0,IF(Table4[[#This Row],[Per Raw]]&lt;0,Table4[[#This Row],[Per Raw]]+60,Table4[[#This Row],[Per Raw]]),"")</f>
        <v>0.10599999999999454</v>
      </c>
      <c r="AQ93" s="20" t="e">
        <f>IF(Table4[[#This Row],[ID]]=401,(HEX2DEC(Table4[[#This Row],[H1]])+256*HEX2DEC(Table4[[#This Row],[H2]]))/1000,NA())</f>
        <v>#N/A</v>
      </c>
      <c r="AR93" s="21" t="e">
        <f>IF(Table4[[#This Row],[ID]]=401,(HEX2DEC(Table4[[#This Row],[H5]])+256*HEX2DEC(Table4[[#This Row],[H6]]))/1000,NA())</f>
        <v>#N/A</v>
      </c>
      <c r="AS93" s="17" t="e">
        <f>IF(Table4[[#This Row],[ID]]=402,HEX2DEC(Table4[[#This Row],[H1]])/100,NA())</f>
        <v>#N/A</v>
      </c>
      <c r="AT93" s="19" t="e">
        <f>IF(Table4[[#This Row],[ID]]=404,((HEX2DEC(F93)+256*HEX2DEC(G93))/10)*(9/5)+32,NA())</f>
        <v>#N/A</v>
      </c>
      <c r="AU93" s="28">
        <f>IF(Table4[[#This Row],[ID]]=402,(HEX2DEC(Table4[[#This Row],[H7]])*256*256+HEX2DEC(Table4[[#This Row],[H6]])*256+HEX2DEC(Table4[[#This Row],[H5]]))/AU$3,IF(ISNUMBER(AU92),AU92,NA()))</f>
        <v>1073427</v>
      </c>
      <c r="AV93" s="28">
        <f>IF(Table4[[#This Row],[ID]]=403,(HEX2DEC(Table4[[#This Row],[H7]])*256*256+HEX2DEC(Table4[[#This Row],[H6]])*256+HEX2DEC(Table4[[#This Row],[H5]]))/AV$3,IF(ISNUMBER(AV92),AV92,NA()))</f>
        <v>1073427</v>
      </c>
      <c r="AW93" s="30" t="e">
        <f>Table4[[#This Row],[Unk 402-D7,6,5]]/Table4[[#This Row],[Batt V]]</f>
        <v>#N/A</v>
      </c>
      <c r="AX93" s="8" t="str" cm="1">
        <f t="array" aca="1" ref="AX93" ca="1">IF(Table4[[#This Row],[Prior of This Frm]]=0,"First",IF(Table4[[#This Row],[Data as String]]&lt;&gt;INDIRECT("R"&amp;AL93&amp;"C"&amp;COLUMN(Table4[[#This Row],[Data as String]]),FALSE),"Change",""))</f>
        <v/>
      </c>
      <c r="AY93" s="6" t="str" cm="1">
        <f t="array" aca="1" ref="AY93" ca="1">IF(Table4[[#This Row],[Prior of This Frm]]=0,"First",IF(Table4[[#This Row],[Data Masked States only]]&lt;&gt;INDIRECT("R"&amp;AL93&amp;"C"&amp;COLUMN(Table4[[#This Row],[Data Masked States only]]),FALSE),"Change",""))</f>
        <v/>
      </c>
      <c r="AZ93" s="6"/>
    </row>
    <row r="94" spans="1:52" hidden="1" x14ac:dyDescent="0.25">
      <c r="A94">
        <v>55.677</v>
      </c>
      <c r="B94">
        <v>401</v>
      </c>
      <c r="C94">
        <v>8</v>
      </c>
      <c r="D94" s="14" t="s">
        <v>28</v>
      </c>
      <c r="E94" s="15" t="s">
        <v>23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M94" s="5" t="str">
        <f t="shared" si="21"/>
        <v>…</v>
      </c>
      <c r="N94" t="str">
        <f t="shared" si="22"/>
        <v>…</v>
      </c>
      <c r="O94" t="str">
        <f t="shared" si="23"/>
        <v>…</v>
      </c>
      <c r="P94" t="str">
        <f t="shared" si="24"/>
        <v>…</v>
      </c>
      <c r="Q94" t="str">
        <f t="shared" si="25"/>
        <v>…</v>
      </c>
      <c r="R94" t="str">
        <f t="shared" si="26"/>
        <v>…</v>
      </c>
      <c r="S94" t="str">
        <f t="shared" si="27"/>
        <v>…</v>
      </c>
      <c r="T94" t="str">
        <f t="shared" si="28"/>
        <v>…</v>
      </c>
      <c r="U94" s="5"/>
      <c r="V94" s="23">
        <f t="shared" si="29"/>
        <v>154</v>
      </c>
      <c r="W94">
        <f t="shared" si="30"/>
        <v>210</v>
      </c>
      <c r="X94">
        <f t="shared" si="31"/>
        <v>0</v>
      </c>
      <c r="Y94">
        <f t="shared" si="32"/>
        <v>0</v>
      </c>
      <c r="Z94">
        <f t="shared" si="33"/>
        <v>0</v>
      </c>
      <c r="AA94">
        <f t="shared" si="34"/>
        <v>0</v>
      </c>
      <c r="AB94">
        <f t="shared" si="35"/>
        <v>0</v>
      </c>
      <c r="AC94">
        <f t="shared" si="36"/>
        <v>0</v>
      </c>
      <c r="AD94" s="5"/>
      <c r="AE94" s="27">
        <f t="shared" si="37"/>
        <v>53914</v>
      </c>
      <c r="AF94" s="28">
        <f t="shared" si="38"/>
        <v>0</v>
      </c>
      <c r="AG94" s="28">
        <f t="shared" si="39"/>
        <v>0</v>
      </c>
      <c r="AH94" s="28">
        <f t="shared" si="40"/>
        <v>0</v>
      </c>
      <c r="AI94" s="5"/>
      <c r="AJ9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4" s="6" t="str" cm="1">
        <f t="array" ref="AK9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4" s="6" cm="1">
        <f t="array" ref="AL94">IF(ROW(Table4[[#This Row],[ID]])-1=ROW(Table4[[#Headers],[ID]]),0,SUMPRODUCT(MAX(($B$5:$B93=Table4[[#This Row],[ID]])*ROW($B$5:$B93))))</f>
        <v>88</v>
      </c>
      <c r="AM94" s="11" cm="1">
        <f t="array" aca="1" ref="AM94" ca="1">IF(Table4[[#This Row],[Prior of This Frm]]&lt;&gt;0,Table4[[#This Row],[Time]]-INDIRECT("R"&amp;Table4[[#This Row],[Prior of This Frm]]&amp;"C"&amp;COLUMN(Table4[[#This Row],[Time]]),FALSE),"")</f>
        <v>0.10699999999999932</v>
      </c>
      <c r="AN94" s="8">
        <f>IF(ROW(Table4[[#This Row],[Time]])-1=ROW(Table4[[#Headers],[Time]]),0,IF(A94&lt;A93,AN93+1,AN93))</f>
        <v>0</v>
      </c>
      <c r="AO94" s="29">
        <f>(Table4[[#This Row],[Time]]+(Table4[[#This Row],[Mins]]*60)-$A$5)/60/60/24</f>
        <v>4.9768518518518482E-5</v>
      </c>
      <c r="AP94" s="11">
        <f ca="1">IF(Table4[[#This Row],[Prior of This Frm]]&lt;&gt;0,IF(Table4[[#This Row],[Per Raw]]&lt;0,Table4[[#This Row],[Per Raw]]+60,Table4[[#This Row],[Per Raw]]),"")</f>
        <v>0.10699999999999932</v>
      </c>
      <c r="AQ94" s="20">
        <f>IF(Table4[[#This Row],[ID]]=401,(HEX2DEC(Table4[[#This Row],[H1]])+256*HEX2DEC(Table4[[#This Row],[H2]]))/1000,NA())</f>
        <v>53.914000000000001</v>
      </c>
      <c r="AR94" s="21">
        <f>IF(Table4[[#This Row],[ID]]=401,(HEX2DEC(Table4[[#This Row],[H5]])+256*HEX2DEC(Table4[[#This Row],[H6]]))/1000,NA())</f>
        <v>0</v>
      </c>
      <c r="AS94" s="17" t="e">
        <f>IF(Table4[[#This Row],[ID]]=402,HEX2DEC(Table4[[#This Row],[H1]])/100,NA())</f>
        <v>#N/A</v>
      </c>
      <c r="AT94" s="19" t="e">
        <f>IF(Table4[[#This Row],[ID]]=404,((HEX2DEC(F94)+256*HEX2DEC(G94))/10)*(9/5)+32,NA())</f>
        <v>#N/A</v>
      </c>
      <c r="AU94" s="28">
        <f>IF(Table4[[#This Row],[ID]]=402,(HEX2DEC(Table4[[#This Row],[H7]])*256*256+HEX2DEC(Table4[[#This Row],[H6]])*256+HEX2DEC(Table4[[#This Row],[H5]]))/AU$3,IF(ISNUMBER(AU93),AU93,NA()))</f>
        <v>1073427</v>
      </c>
      <c r="AV94" s="28">
        <f>IF(Table4[[#This Row],[ID]]=403,(HEX2DEC(Table4[[#This Row],[H7]])*256*256+HEX2DEC(Table4[[#This Row],[H6]])*256+HEX2DEC(Table4[[#This Row],[H5]]))/AV$3,IF(ISNUMBER(AV93),AV93,NA()))</f>
        <v>1073427</v>
      </c>
      <c r="AW94" s="30">
        <f>Table4[[#This Row],[Unk 402-D7,6,5]]/Table4[[#This Row],[Batt V]]</f>
        <v>19909.986274437066</v>
      </c>
      <c r="AX94" s="8" t="str" cm="1">
        <f t="array" aca="1" ref="AX94" ca="1">IF(Table4[[#This Row],[Prior of This Frm]]=0,"First",IF(Table4[[#This Row],[Data as String]]&lt;&gt;INDIRECT("R"&amp;AL94&amp;"C"&amp;COLUMN(Table4[[#This Row],[Data as String]]),FALSE),"Change",""))</f>
        <v/>
      </c>
      <c r="AY94" s="6" t="str" cm="1">
        <f t="array" aca="1" ref="AY94" ca="1">IF(Table4[[#This Row],[Prior of This Frm]]=0,"First",IF(Table4[[#This Row],[Data Masked States only]]&lt;&gt;INDIRECT("R"&amp;AL94&amp;"C"&amp;COLUMN(Table4[[#This Row],[Data Masked States only]]),FALSE),"Change",""))</f>
        <v/>
      </c>
      <c r="AZ94" s="6"/>
    </row>
    <row r="95" spans="1:52" hidden="1" x14ac:dyDescent="0.25">
      <c r="A95">
        <v>55.73</v>
      </c>
      <c r="B95">
        <v>400</v>
      </c>
      <c r="C95">
        <v>8</v>
      </c>
      <c r="D95" s="14">
        <v>0</v>
      </c>
      <c r="E95" s="15">
        <v>0</v>
      </c>
      <c r="F95" s="15">
        <v>0</v>
      </c>
      <c r="G95" s="15">
        <v>10</v>
      </c>
      <c r="H95" s="15">
        <v>39</v>
      </c>
      <c r="I95" s="15">
        <v>0</v>
      </c>
      <c r="J95" s="15">
        <v>0</v>
      </c>
      <c r="K95" s="15">
        <v>0</v>
      </c>
      <c r="M95" s="5" t="str">
        <f t="shared" si="21"/>
        <v>…</v>
      </c>
      <c r="N95" t="str">
        <f t="shared" si="22"/>
        <v>…</v>
      </c>
      <c r="O95" t="str">
        <f t="shared" si="23"/>
        <v>…</v>
      </c>
      <c r="P95" t="str">
        <f t="shared" si="24"/>
        <v>…</v>
      </c>
      <c r="Q95" t="str">
        <f t="shared" si="25"/>
        <v>9</v>
      </c>
      <c r="R95" t="str">
        <f t="shared" si="26"/>
        <v>…</v>
      </c>
      <c r="S95" t="str">
        <f t="shared" si="27"/>
        <v>…</v>
      </c>
      <c r="T95" t="str">
        <f t="shared" si="28"/>
        <v>…</v>
      </c>
      <c r="U95" s="5"/>
      <c r="V95" s="23">
        <f t="shared" si="29"/>
        <v>0</v>
      </c>
      <c r="W95">
        <f t="shared" si="30"/>
        <v>0</v>
      </c>
      <c r="X95">
        <f t="shared" si="31"/>
        <v>0</v>
      </c>
      <c r="Y95">
        <f t="shared" si="32"/>
        <v>16</v>
      </c>
      <c r="Z95">
        <f t="shared" si="33"/>
        <v>57</v>
      </c>
      <c r="AA95">
        <f t="shared" si="34"/>
        <v>0</v>
      </c>
      <c r="AB95">
        <f t="shared" si="35"/>
        <v>0</v>
      </c>
      <c r="AC95">
        <f t="shared" si="36"/>
        <v>0</v>
      </c>
      <c r="AD95" s="5"/>
      <c r="AE95" s="27">
        <f t="shared" si="37"/>
        <v>0</v>
      </c>
      <c r="AF95" s="28">
        <f t="shared" si="38"/>
        <v>4096</v>
      </c>
      <c r="AG95" s="28">
        <f t="shared" si="39"/>
        <v>57</v>
      </c>
      <c r="AH95" s="28">
        <f t="shared" si="40"/>
        <v>0</v>
      </c>
      <c r="AI95" s="5"/>
      <c r="AJ9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95" s="6" t="str" cm="1">
        <f t="array" ref="AK9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95" s="6" cm="1">
        <f t="array" ref="AL95">IF(ROW(Table4[[#This Row],[ID]])-1=ROW(Table4[[#Headers],[ID]]),0,SUMPRODUCT(MAX(($B$5:$B94=Table4[[#This Row],[ID]])*ROW($B$5:$B94))))</f>
        <v>93</v>
      </c>
      <c r="AM95" s="11" cm="1">
        <f t="array" aca="1" ref="AM95" ca="1">IF(Table4[[#This Row],[Prior of This Frm]]&lt;&gt;0,Table4[[#This Row],[Time]]-INDIRECT("R"&amp;Table4[[#This Row],[Prior of This Frm]]&amp;"C"&amp;COLUMN(Table4[[#This Row],[Time]]),FALSE),"")</f>
        <v>0.10699999999999932</v>
      </c>
      <c r="AN95" s="8">
        <f>IF(ROW(Table4[[#This Row],[Time]])-1=ROW(Table4[[#Headers],[Time]]),0,IF(A95&lt;A94,AN94+1,AN94))</f>
        <v>0</v>
      </c>
      <c r="AO95" s="29">
        <f>(Table4[[#This Row],[Time]]+(Table4[[#This Row],[Mins]]*60)-$A$5)/60/60/24</f>
        <v>5.0381944444444374E-5</v>
      </c>
      <c r="AP95" s="11">
        <f ca="1">IF(Table4[[#This Row],[Prior of This Frm]]&lt;&gt;0,IF(Table4[[#This Row],[Per Raw]]&lt;0,Table4[[#This Row],[Per Raw]]+60,Table4[[#This Row],[Per Raw]]),"")</f>
        <v>0.10699999999999932</v>
      </c>
      <c r="AQ95" s="20" t="e">
        <f>IF(Table4[[#This Row],[ID]]=401,(HEX2DEC(Table4[[#This Row],[H1]])+256*HEX2DEC(Table4[[#This Row],[H2]]))/1000,NA())</f>
        <v>#N/A</v>
      </c>
      <c r="AR95" s="21" t="e">
        <f>IF(Table4[[#This Row],[ID]]=401,(HEX2DEC(Table4[[#This Row],[H5]])+256*HEX2DEC(Table4[[#This Row],[H6]]))/1000,NA())</f>
        <v>#N/A</v>
      </c>
      <c r="AS95" s="17" t="e">
        <f>IF(Table4[[#This Row],[ID]]=402,HEX2DEC(Table4[[#This Row],[H1]])/100,NA())</f>
        <v>#N/A</v>
      </c>
      <c r="AT95" s="19" t="e">
        <f>IF(Table4[[#This Row],[ID]]=404,((HEX2DEC(F95)+256*HEX2DEC(G95))/10)*(9/5)+32,NA())</f>
        <v>#N/A</v>
      </c>
      <c r="AU95" s="28">
        <f>IF(Table4[[#This Row],[ID]]=402,(HEX2DEC(Table4[[#This Row],[H7]])*256*256+HEX2DEC(Table4[[#This Row],[H6]])*256+HEX2DEC(Table4[[#This Row],[H5]]))/AU$3,IF(ISNUMBER(AU94),AU94,NA()))</f>
        <v>1073427</v>
      </c>
      <c r="AV95" s="28">
        <f>IF(Table4[[#This Row],[ID]]=403,(HEX2DEC(Table4[[#This Row],[H7]])*256*256+HEX2DEC(Table4[[#This Row],[H6]])*256+HEX2DEC(Table4[[#This Row],[H5]]))/AV$3,IF(ISNUMBER(AV94),AV94,NA()))</f>
        <v>1073427</v>
      </c>
      <c r="AW95" s="30" t="e">
        <f>Table4[[#This Row],[Unk 402-D7,6,5]]/Table4[[#This Row],[Batt V]]</f>
        <v>#N/A</v>
      </c>
      <c r="AX95" s="8" t="str" cm="1">
        <f t="array" aca="1" ref="AX95" ca="1">IF(Table4[[#This Row],[Prior of This Frm]]=0,"First",IF(Table4[[#This Row],[Data as String]]&lt;&gt;INDIRECT("R"&amp;AL95&amp;"C"&amp;COLUMN(Table4[[#This Row],[Data as String]]),FALSE),"Change",""))</f>
        <v/>
      </c>
      <c r="AY95" s="6" t="str" cm="1">
        <f t="array" aca="1" ref="AY95" ca="1">IF(Table4[[#This Row],[Prior of This Frm]]=0,"First",IF(Table4[[#This Row],[Data Masked States only]]&lt;&gt;INDIRECT("R"&amp;AL95&amp;"C"&amp;COLUMN(Table4[[#This Row],[Data Masked States only]]),FALSE),"Change",""))</f>
        <v/>
      </c>
      <c r="AZ95" s="6"/>
    </row>
    <row r="96" spans="1:52" hidden="1" x14ac:dyDescent="0.25">
      <c r="A96">
        <v>55.781999999999996</v>
      </c>
      <c r="B96">
        <v>401</v>
      </c>
      <c r="C96">
        <v>8</v>
      </c>
      <c r="D96" s="14" t="s">
        <v>28</v>
      </c>
      <c r="E96" s="15" t="s">
        <v>23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M96" s="5" t="str">
        <f t="shared" si="21"/>
        <v>…</v>
      </c>
      <c r="N96" t="str">
        <f t="shared" si="22"/>
        <v>…</v>
      </c>
      <c r="O96" t="str">
        <f t="shared" si="23"/>
        <v>…</v>
      </c>
      <c r="P96" t="str">
        <f t="shared" si="24"/>
        <v>…</v>
      </c>
      <c r="Q96" t="str">
        <f t="shared" si="25"/>
        <v>…</v>
      </c>
      <c r="R96" t="str">
        <f t="shared" si="26"/>
        <v>…</v>
      </c>
      <c r="S96" t="str">
        <f t="shared" si="27"/>
        <v>…</v>
      </c>
      <c r="T96" t="str">
        <f t="shared" si="28"/>
        <v>…</v>
      </c>
      <c r="U96" s="5"/>
      <c r="V96" s="23">
        <f t="shared" si="29"/>
        <v>154</v>
      </c>
      <c r="W96">
        <f t="shared" si="30"/>
        <v>210</v>
      </c>
      <c r="X96">
        <f t="shared" si="31"/>
        <v>0</v>
      </c>
      <c r="Y96">
        <f t="shared" si="32"/>
        <v>0</v>
      </c>
      <c r="Z96">
        <f t="shared" si="33"/>
        <v>0</v>
      </c>
      <c r="AA96">
        <f t="shared" si="34"/>
        <v>0</v>
      </c>
      <c r="AB96">
        <f t="shared" si="35"/>
        <v>0</v>
      </c>
      <c r="AC96">
        <f t="shared" si="36"/>
        <v>0</v>
      </c>
      <c r="AD96" s="5"/>
      <c r="AE96" s="27">
        <f t="shared" si="37"/>
        <v>53914</v>
      </c>
      <c r="AF96" s="28">
        <f t="shared" si="38"/>
        <v>0</v>
      </c>
      <c r="AG96" s="28">
        <f t="shared" si="39"/>
        <v>0</v>
      </c>
      <c r="AH96" s="28">
        <f t="shared" si="40"/>
        <v>0</v>
      </c>
      <c r="AI96" s="5"/>
      <c r="AJ9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6" s="6" t="str" cm="1">
        <f t="array" ref="AK9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6" s="6" cm="1">
        <f t="array" ref="AL96">IF(ROW(Table4[[#This Row],[ID]])-1=ROW(Table4[[#Headers],[ID]]),0,SUMPRODUCT(MAX(($B$5:$B95=Table4[[#This Row],[ID]])*ROW($B$5:$B95))))</f>
        <v>94</v>
      </c>
      <c r="AM96" s="11" cm="1">
        <f t="array" aca="1" ref="AM96" ca="1">IF(Table4[[#This Row],[Prior of This Frm]]&lt;&gt;0,Table4[[#This Row],[Time]]-INDIRECT("R"&amp;Table4[[#This Row],[Prior of This Frm]]&amp;"C"&amp;COLUMN(Table4[[#This Row],[Time]]),FALSE),"")</f>
        <v>0.10499999999999687</v>
      </c>
      <c r="AN96" s="8">
        <f>IF(ROW(Table4[[#This Row],[Time]])-1=ROW(Table4[[#Headers],[Time]]),0,IF(A96&lt;A95,AN95+1,AN95))</f>
        <v>0</v>
      </c>
      <c r="AO96" s="29">
        <f>(Table4[[#This Row],[Time]]+(Table4[[#This Row],[Mins]]*60)-$A$5)/60/60/24</f>
        <v>5.0983796296296225E-5</v>
      </c>
      <c r="AP96" s="11">
        <f ca="1">IF(Table4[[#This Row],[Prior of This Frm]]&lt;&gt;0,IF(Table4[[#This Row],[Per Raw]]&lt;0,Table4[[#This Row],[Per Raw]]+60,Table4[[#This Row],[Per Raw]]),"")</f>
        <v>0.10499999999999687</v>
      </c>
      <c r="AQ96" s="20">
        <f>IF(Table4[[#This Row],[ID]]=401,(HEX2DEC(Table4[[#This Row],[H1]])+256*HEX2DEC(Table4[[#This Row],[H2]]))/1000,NA())</f>
        <v>53.914000000000001</v>
      </c>
      <c r="AR96" s="21">
        <f>IF(Table4[[#This Row],[ID]]=401,(HEX2DEC(Table4[[#This Row],[H5]])+256*HEX2DEC(Table4[[#This Row],[H6]]))/1000,NA())</f>
        <v>0</v>
      </c>
      <c r="AS96" s="16" t="e">
        <f>IF(Table4[[#This Row],[ID]]=402,HEX2DEC(Table4[[#This Row],[H1]])/100,NA())</f>
        <v>#N/A</v>
      </c>
      <c r="AT96" s="19" t="e">
        <f>IF(Table4[[#This Row],[ID]]=404,((HEX2DEC(F96)+256*HEX2DEC(G96))/10)*(9/5)+32,NA())</f>
        <v>#N/A</v>
      </c>
      <c r="AU96" s="28">
        <f>IF(Table4[[#This Row],[ID]]=402,(HEX2DEC(Table4[[#This Row],[H7]])*256*256+HEX2DEC(Table4[[#This Row],[H6]])*256+HEX2DEC(Table4[[#This Row],[H5]]))/AU$3,IF(ISNUMBER(AU95),AU95,NA()))</f>
        <v>1073427</v>
      </c>
      <c r="AV96" s="28">
        <f>IF(Table4[[#This Row],[ID]]=403,(HEX2DEC(Table4[[#This Row],[H7]])*256*256+HEX2DEC(Table4[[#This Row],[H6]])*256+HEX2DEC(Table4[[#This Row],[H5]]))/AV$3,IF(ISNUMBER(AV95),AV95,NA()))</f>
        <v>1073427</v>
      </c>
      <c r="AW96" s="30">
        <f>Table4[[#This Row],[Unk 402-D7,6,5]]/Table4[[#This Row],[Batt V]]</f>
        <v>19909.986274437066</v>
      </c>
      <c r="AX96" s="8" t="str" cm="1">
        <f t="array" aca="1" ref="AX96" ca="1">IF(Table4[[#This Row],[Prior of This Frm]]=0,"First",IF(Table4[[#This Row],[Data as String]]&lt;&gt;INDIRECT("R"&amp;AL96&amp;"C"&amp;COLUMN(Table4[[#This Row],[Data as String]]),FALSE),"Change",""))</f>
        <v/>
      </c>
      <c r="AY96" s="6" t="str" cm="1">
        <f t="array" aca="1" ref="AY96" ca="1">IF(Table4[[#This Row],[Prior of This Frm]]=0,"First",IF(Table4[[#This Row],[Data Masked States only]]&lt;&gt;INDIRECT("R"&amp;AL96&amp;"C"&amp;COLUMN(Table4[[#This Row],[Data Masked States only]]),FALSE),"Change",""))</f>
        <v/>
      </c>
      <c r="AZ96" s="6"/>
    </row>
    <row r="97" spans="1:52" hidden="1" x14ac:dyDescent="0.25">
      <c r="A97">
        <v>55.835000000000001</v>
      </c>
      <c r="B97">
        <v>400</v>
      </c>
      <c r="C97">
        <v>8</v>
      </c>
      <c r="D97" s="14">
        <v>0</v>
      </c>
      <c r="E97" s="15">
        <v>0</v>
      </c>
      <c r="F97" s="15">
        <v>0</v>
      </c>
      <c r="G97" s="15">
        <v>10</v>
      </c>
      <c r="H97" s="15">
        <v>39</v>
      </c>
      <c r="I97" s="15">
        <v>0</v>
      </c>
      <c r="J97" s="15">
        <v>0</v>
      </c>
      <c r="K97" s="15">
        <v>0</v>
      </c>
      <c r="M97" s="5" t="str">
        <f t="shared" si="21"/>
        <v>…</v>
      </c>
      <c r="N97" t="str">
        <f t="shared" si="22"/>
        <v>…</v>
      </c>
      <c r="O97" t="str">
        <f t="shared" si="23"/>
        <v>…</v>
      </c>
      <c r="P97" t="str">
        <f t="shared" si="24"/>
        <v>…</v>
      </c>
      <c r="Q97" t="str">
        <f t="shared" si="25"/>
        <v>9</v>
      </c>
      <c r="R97" t="str">
        <f t="shared" si="26"/>
        <v>…</v>
      </c>
      <c r="S97" t="str">
        <f t="shared" si="27"/>
        <v>…</v>
      </c>
      <c r="T97" t="str">
        <f t="shared" si="28"/>
        <v>…</v>
      </c>
      <c r="U97" s="5"/>
      <c r="V97" s="23">
        <f t="shared" si="29"/>
        <v>0</v>
      </c>
      <c r="W97">
        <f t="shared" si="30"/>
        <v>0</v>
      </c>
      <c r="X97">
        <f t="shared" si="31"/>
        <v>0</v>
      </c>
      <c r="Y97">
        <f t="shared" si="32"/>
        <v>16</v>
      </c>
      <c r="Z97">
        <f t="shared" si="33"/>
        <v>57</v>
      </c>
      <c r="AA97">
        <f t="shared" si="34"/>
        <v>0</v>
      </c>
      <c r="AB97">
        <f t="shared" si="35"/>
        <v>0</v>
      </c>
      <c r="AC97">
        <f t="shared" si="36"/>
        <v>0</v>
      </c>
      <c r="AD97" s="5"/>
      <c r="AE97" s="27">
        <f t="shared" si="37"/>
        <v>0</v>
      </c>
      <c r="AF97" s="28">
        <f t="shared" si="38"/>
        <v>4096</v>
      </c>
      <c r="AG97" s="28">
        <f t="shared" si="39"/>
        <v>57</v>
      </c>
      <c r="AH97" s="28">
        <f t="shared" si="40"/>
        <v>0</v>
      </c>
      <c r="AI97" s="5"/>
      <c r="AJ9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97" s="6" t="str" cm="1">
        <f t="array" ref="AK9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97" s="6" cm="1">
        <f t="array" ref="AL97">IF(ROW(Table4[[#This Row],[ID]])-1=ROW(Table4[[#Headers],[ID]]),0,SUMPRODUCT(MAX(($B$5:$B96=Table4[[#This Row],[ID]])*ROW($B$5:$B96))))</f>
        <v>95</v>
      </c>
      <c r="AM97" s="11" cm="1">
        <f t="array" aca="1" ref="AM97" ca="1">IF(Table4[[#This Row],[Prior of This Frm]]&lt;&gt;0,Table4[[#This Row],[Time]]-INDIRECT("R"&amp;Table4[[#This Row],[Prior of This Frm]]&amp;"C"&amp;COLUMN(Table4[[#This Row],[Time]]),FALSE),"")</f>
        <v>0.10500000000000398</v>
      </c>
      <c r="AN97" s="8">
        <f>IF(ROW(Table4[[#This Row],[Time]])-1=ROW(Table4[[#Headers],[Time]]),0,IF(A97&lt;A96,AN96+1,AN96))</f>
        <v>0</v>
      </c>
      <c r="AO97" s="29">
        <f>(Table4[[#This Row],[Time]]+(Table4[[#This Row],[Mins]]*60)-$A$5)/60/60/24</f>
        <v>5.1597222222222212E-5</v>
      </c>
      <c r="AP97" s="11">
        <f ca="1">IF(Table4[[#This Row],[Prior of This Frm]]&lt;&gt;0,IF(Table4[[#This Row],[Per Raw]]&lt;0,Table4[[#This Row],[Per Raw]]+60,Table4[[#This Row],[Per Raw]]),"")</f>
        <v>0.10500000000000398</v>
      </c>
      <c r="AQ97" s="20" t="e">
        <f>IF(Table4[[#This Row],[ID]]=401,(HEX2DEC(Table4[[#This Row],[H1]])+256*HEX2DEC(Table4[[#This Row],[H2]]))/1000,NA())</f>
        <v>#N/A</v>
      </c>
      <c r="AR97" s="21" t="e">
        <f>IF(Table4[[#This Row],[ID]]=401,(HEX2DEC(Table4[[#This Row],[H5]])+256*HEX2DEC(Table4[[#This Row],[H6]]))/1000,NA())</f>
        <v>#N/A</v>
      </c>
      <c r="AS97" s="17" t="e">
        <f>IF(Table4[[#This Row],[ID]]=402,HEX2DEC(Table4[[#This Row],[H1]])/100,NA())</f>
        <v>#N/A</v>
      </c>
      <c r="AT97" s="19" t="e">
        <f>IF(Table4[[#This Row],[ID]]=404,((HEX2DEC(F97)+256*HEX2DEC(G97))/10)*(9/5)+32,NA())</f>
        <v>#N/A</v>
      </c>
      <c r="AU97" s="28">
        <f>IF(Table4[[#This Row],[ID]]=402,(HEX2DEC(Table4[[#This Row],[H7]])*256*256+HEX2DEC(Table4[[#This Row],[H6]])*256+HEX2DEC(Table4[[#This Row],[H5]]))/AU$3,IF(ISNUMBER(AU96),AU96,NA()))</f>
        <v>1073427</v>
      </c>
      <c r="AV97" s="28">
        <f>IF(Table4[[#This Row],[ID]]=403,(HEX2DEC(Table4[[#This Row],[H7]])*256*256+HEX2DEC(Table4[[#This Row],[H6]])*256+HEX2DEC(Table4[[#This Row],[H5]]))/AV$3,IF(ISNUMBER(AV96),AV96,NA()))</f>
        <v>1073427</v>
      </c>
      <c r="AW97" s="30" t="e">
        <f>Table4[[#This Row],[Unk 402-D7,6,5]]/Table4[[#This Row],[Batt V]]</f>
        <v>#N/A</v>
      </c>
      <c r="AX97" s="8" t="str" cm="1">
        <f t="array" aca="1" ref="AX97" ca="1">IF(Table4[[#This Row],[Prior of This Frm]]=0,"First",IF(Table4[[#This Row],[Data as String]]&lt;&gt;INDIRECT("R"&amp;AL97&amp;"C"&amp;COLUMN(Table4[[#This Row],[Data as String]]),FALSE),"Change",""))</f>
        <v/>
      </c>
      <c r="AY97" s="6" t="str" cm="1">
        <f t="array" aca="1" ref="AY97" ca="1">IF(Table4[[#This Row],[Prior of This Frm]]=0,"First",IF(Table4[[#This Row],[Data Masked States only]]&lt;&gt;INDIRECT("R"&amp;AL97&amp;"C"&amp;COLUMN(Table4[[#This Row],[Data Masked States only]]),FALSE),"Change",""))</f>
        <v/>
      </c>
      <c r="AZ97" s="6"/>
    </row>
    <row r="98" spans="1:52" hidden="1" x14ac:dyDescent="0.25">
      <c r="A98">
        <v>55.889000000000003</v>
      </c>
      <c r="B98">
        <v>401</v>
      </c>
      <c r="C98">
        <v>8</v>
      </c>
      <c r="D98" s="14" t="s">
        <v>28</v>
      </c>
      <c r="E98" s="15" t="s">
        <v>23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M98" s="5" t="str">
        <f t="shared" si="21"/>
        <v>…</v>
      </c>
      <c r="N98" t="str">
        <f t="shared" si="22"/>
        <v>…</v>
      </c>
      <c r="O98" t="str">
        <f t="shared" si="23"/>
        <v>…</v>
      </c>
      <c r="P98" t="str">
        <f t="shared" si="24"/>
        <v>…</v>
      </c>
      <c r="Q98" t="str">
        <f t="shared" si="25"/>
        <v>…</v>
      </c>
      <c r="R98" t="str">
        <f t="shared" si="26"/>
        <v>…</v>
      </c>
      <c r="S98" t="str">
        <f t="shared" si="27"/>
        <v>…</v>
      </c>
      <c r="T98" t="str">
        <f t="shared" si="28"/>
        <v>…</v>
      </c>
      <c r="U98" s="5"/>
      <c r="V98" s="23">
        <f t="shared" si="29"/>
        <v>154</v>
      </c>
      <c r="W98">
        <f t="shared" si="30"/>
        <v>210</v>
      </c>
      <c r="X98">
        <f t="shared" si="31"/>
        <v>0</v>
      </c>
      <c r="Y98">
        <f t="shared" si="32"/>
        <v>0</v>
      </c>
      <c r="Z98">
        <f t="shared" si="33"/>
        <v>0</v>
      </c>
      <c r="AA98">
        <f t="shared" si="34"/>
        <v>0</v>
      </c>
      <c r="AB98">
        <f t="shared" si="35"/>
        <v>0</v>
      </c>
      <c r="AC98">
        <f t="shared" si="36"/>
        <v>0</v>
      </c>
      <c r="AD98" s="5"/>
      <c r="AE98" s="27">
        <f t="shared" si="37"/>
        <v>53914</v>
      </c>
      <c r="AF98" s="28">
        <f t="shared" si="38"/>
        <v>0</v>
      </c>
      <c r="AG98" s="28">
        <f t="shared" si="39"/>
        <v>0</v>
      </c>
      <c r="AH98" s="28">
        <f t="shared" si="40"/>
        <v>0</v>
      </c>
      <c r="AI98" s="5"/>
      <c r="AJ9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8" s="6" t="str" cm="1">
        <f t="array" ref="AK9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8" s="6" cm="1">
        <f t="array" ref="AL98">IF(ROW(Table4[[#This Row],[ID]])-1=ROW(Table4[[#Headers],[ID]]),0,SUMPRODUCT(MAX(($B$5:$B97=Table4[[#This Row],[ID]])*ROW($B$5:$B97))))</f>
        <v>96</v>
      </c>
      <c r="AM98" s="11" cm="1">
        <f t="array" aca="1" ref="AM98" ca="1">IF(Table4[[#This Row],[Prior of This Frm]]&lt;&gt;0,Table4[[#This Row],[Time]]-INDIRECT("R"&amp;Table4[[#This Row],[Prior of This Frm]]&amp;"C"&amp;COLUMN(Table4[[#This Row],[Time]]),FALSE),"")</f>
        <v>0.10700000000000642</v>
      </c>
      <c r="AN98" s="8">
        <f>IF(ROW(Table4[[#This Row],[Time]])-1=ROW(Table4[[#Headers],[Time]]),0,IF(A98&lt;A97,AN97+1,AN97))</f>
        <v>0</v>
      </c>
      <c r="AO98" s="29">
        <f>(Table4[[#This Row],[Time]]+(Table4[[#This Row],[Mins]]*60)-$A$5)/60/60/24</f>
        <v>5.2222222222222221E-5</v>
      </c>
      <c r="AP98" s="11">
        <f ca="1">IF(Table4[[#This Row],[Prior of This Frm]]&lt;&gt;0,IF(Table4[[#This Row],[Per Raw]]&lt;0,Table4[[#This Row],[Per Raw]]+60,Table4[[#This Row],[Per Raw]]),"")</f>
        <v>0.10700000000000642</v>
      </c>
      <c r="AQ98" s="20">
        <f>IF(Table4[[#This Row],[ID]]=401,(HEX2DEC(Table4[[#This Row],[H1]])+256*HEX2DEC(Table4[[#This Row],[H2]]))/1000,NA())</f>
        <v>53.914000000000001</v>
      </c>
      <c r="AR98" s="21">
        <f>IF(Table4[[#This Row],[ID]]=401,(HEX2DEC(Table4[[#This Row],[H5]])+256*HEX2DEC(Table4[[#This Row],[H6]]))/1000,NA())</f>
        <v>0</v>
      </c>
      <c r="AS98" s="16" t="e">
        <f>IF(Table4[[#This Row],[ID]]=402,HEX2DEC(Table4[[#This Row],[H1]])/100,NA())</f>
        <v>#N/A</v>
      </c>
      <c r="AT98" s="19" t="e">
        <f>IF(Table4[[#This Row],[ID]]=404,((HEX2DEC(F98)+256*HEX2DEC(G98))/10)*(9/5)+32,NA())</f>
        <v>#N/A</v>
      </c>
      <c r="AU98" s="28">
        <f>IF(Table4[[#This Row],[ID]]=402,(HEX2DEC(Table4[[#This Row],[H7]])*256*256+HEX2DEC(Table4[[#This Row],[H6]])*256+HEX2DEC(Table4[[#This Row],[H5]]))/AU$3,IF(ISNUMBER(AU97),AU97,NA()))</f>
        <v>1073427</v>
      </c>
      <c r="AV98" s="28">
        <f>IF(Table4[[#This Row],[ID]]=403,(HEX2DEC(Table4[[#This Row],[H7]])*256*256+HEX2DEC(Table4[[#This Row],[H6]])*256+HEX2DEC(Table4[[#This Row],[H5]]))/AV$3,IF(ISNUMBER(AV97),AV97,NA()))</f>
        <v>1073427</v>
      </c>
      <c r="AW98" s="30">
        <f>Table4[[#This Row],[Unk 402-D7,6,5]]/Table4[[#This Row],[Batt V]]</f>
        <v>19909.986274437066</v>
      </c>
      <c r="AX98" s="8" t="str" cm="1">
        <f t="array" aca="1" ref="AX98" ca="1">IF(Table4[[#This Row],[Prior of This Frm]]=0,"First",IF(Table4[[#This Row],[Data as String]]&lt;&gt;INDIRECT("R"&amp;AL98&amp;"C"&amp;COLUMN(Table4[[#This Row],[Data as String]]),FALSE),"Change",""))</f>
        <v/>
      </c>
      <c r="AY98" s="6" t="str" cm="1">
        <f t="array" aca="1" ref="AY98" ca="1">IF(Table4[[#This Row],[Prior of This Frm]]=0,"First",IF(Table4[[#This Row],[Data Masked States only]]&lt;&gt;INDIRECT("R"&amp;AL98&amp;"C"&amp;COLUMN(Table4[[#This Row],[Data Masked States only]]),FALSE),"Change",""))</f>
        <v/>
      </c>
      <c r="AZ98" s="6"/>
    </row>
    <row r="99" spans="1:52" hidden="1" x14ac:dyDescent="0.25">
      <c r="A99">
        <v>55.942</v>
      </c>
      <c r="B99">
        <v>400</v>
      </c>
      <c r="C99">
        <v>8</v>
      </c>
      <c r="D99" s="14">
        <v>0</v>
      </c>
      <c r="E99" s="15">
        <v>0</v>
      </c>
      <c r="F99" s="15">
        <v>0</v>
      </c>
      <c r="G99" s="15">
        <v>10</v>
      </c>
      <c r="H99" s="15">
        <v>39</v>
      </c>
      <c r="I99" s="15">
        <v>0</v>
      </c>
      <c r="J99" s="15">
        <v>0</v>
      </c>
      <c r="K99" s="15">
        <v>0</v>
      </c>
      <c r="M99" s="5" t="str">
        <f t="shared" si="21"/>
        <v>…</v>
      </c>
      <c r="N99" t="str">
        <f t="shared" si="22"/>
        <v>…</v>
      </c>
      <c r="O99" t="str">
        <f t="shared" si="23"/>
        <v>…</v>
      </c>
      <c r="P99" t="str">
        <f t="shared" si="24"/>
        <v>…</v>
      </c>
      <c r="Q99" t="str">
        <f t="shared" si="25"/>
        <v>9</v>
      </c>
      <c r="R99" t="str">
        <f t="shared" si="26"/>
        <v>…</v>
      </c>
      <c r="S99" t="str">
        <f t="shared" si="27"/>
        <v>…</v>
      </c>
      <c r="T99" t="str">
        <f t="shared" si="28"/>
        <v>…</v>
      </c>
      <c r="U99" s="5"/>
      <c r="V99" s="23">
        <f t="shared" si="29"/>
        <v>0</v>
      </c>
      <c r="W99">
        <f t="shared" si="30"/>
        <v>0</v>
      </c>
      <c r="X99">
        <f t="shared" si="31"/>
        <v>0</v>
      </c>
      <c r="Y99">
        <f t="shared" si="32"/>
        <v>16</v>
      </c>
      <c r="Z99">
        <f t="shared" si="33"/>
        <v>57</v>
      </c>
      <c r="AA99">
        <f t="shared" si="34"/>
        <v>0</v>
      </c>
      <c r="AB99">
        <f t="shared" si="35"/>
        <v>0</v>
      </c>
      <c r="AC99">
        <f t="shared" si="36"/>
        <v>0</v>
      </c>
      <c r="AD99" s="5"/>
      <c r="AE99" s="27">
        <f t="shared" si="37"/>
        <v>0</v>
      </c>
      <c r="AF99" s="28">
        <f t="shared" si="38"/>
        <v>4096</v>
      </c>
      <c r="AG99" s="28">
        <f t="shared" si="39"/>
        <v>57</v>
      </c>
      <c r="AH99" s="28">
        <f t="shared" si="40"/>
        <v>0</v>
      </c>
      <c r="AI99" s="5"/>
      <c r="AJ9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99" s="6" t="str" cm="1">
        <f t="array" ref="AK9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99" s="6" cm="1">
        <f t="array" ref="AL99">IF(ROW(Table4[[#This Row],[ID]])-1=ROW(Table4[[#Headers],[ID]]),0,SUMPRODUCT(MAX(($B$5:$B98=Table4[[#This Row],[ID]])*ROW($B$5:$B98))))</f>
        <v>97</v>
      </c>
      <c r="AM99" s="11" cm="1">
        <f t="array" aca="1" ref="AM99" ca="1">IF(Table4[[#This Row],[Prior of This Frm]]&lt;&gt;0,Table4[[#This Row],[Time]]-INDIRECT("R"&amp;Table4[[#This Row],[Prior of This Frm]]&amp;"C"&amp;COLUMN(Table4[[#This Row],[Time]]),FALSE),"")</f>
        <v>0.10699999999999932</v>
      </c>
      <c r="AN99" s="8">
        <f>IF(ROW(Table4[[#This Row],[Time]])-1=ROW(Table4[[#Headers],[Time]]),0,IF(A99&lt;A98,AN98+1,AN98))</f>
        <v>0</v>
      </c>
      <c r="AO99" s="29">
        <f>(Table4[[#This Row],[Time]]+(Table4[[#This Row],[Mins]]*60)-$A$5)/60/60/24</f>
        <v>5.283564814814812E-5</v>
      </c>
      <c r="AP99" s="11">
        <f ca="1">IF(Table4[[#This Row],[Prior of This Frm]]&lt;&gt;0,IF(Table4[[#This Row],[Per Raw]]&lt;0,Table4[[#This Row],[Per Raw]]+60,Table4[[#This Row],[Per Raw]]),"")</f>
        <v>0.10699999999999932</v>
      </c>
      <c r="AQ99" s="20" t="e">
        <f>IF(Table4[[#This Row],[ID]]=401,(HEX2DEC(Table4[[#This Row],[H1]])+256*HEX2DEC(Table4[[#This Row],[H2]]))/1000,NA())</f>
        <v>#N/A</v>
      </c>
      <c r="AR99" s="21" t="e">
        <f>IF(Table4[[#This Row],[ID]]=401,(HEX2DEC(Table4[[#This Row],[H5]])+256*HEX2DEC(Table4[[#This Row],[H6]]))/1000,NA())</f>
        <v>#N/A</v>
      </c>
      <c r="AS99" s="17" t="e">
        <f>IF(Table4[[#This Row],[ID]]=402,HEX2DEC(Table4[[#This Row],[H1]])/100,NA())</f>
        <v>#N/A</v>
      </c>
      <c r="AT99" s="19" t="e">
        <f>IF(Table4[[#This Row],[ID]]=404,((HEX2DEC(F99)+256*HEX2DEC(G99))/10)*(9/5)+32,NA())</f>
        <v>#N/A</v>
      </c>
      <c r="AU99" s="28">
        <f>IF(Table4[[#This Row],[ID]]=402,(HEX2DEC(Table4[[#This Row],[H7]])*256*256+HEX2DEC(Table4[[#This Row],[H6]])*256+HEX2DEC(Table4[[#This Row],[H5]]))/AU$3,IF(ISNUMBER(AU98),AU98,NA()))</f>
        <v>1073427</v>
      </c>
      <c r="AV99" s="28">
        <f>IF(Table4[[#This Row],[ID]]=403,(HEX2DEC(Table4[[#This Row],[H7]])*256*256+HEX2DEC(Table4[[#This Row],[H6]])*256+HEX2DEC(Table4[[#This Row],[H5]]))/AV$3,IF(ISNUMBER(AV98),AV98,NA()))</f>
        <v>1073427</v>
      </c>
      <c r="AW99" s="30" t="e">
        <f>Table4[[#This Row],[Unk 402-D7,6,5]]/Table4[[#This Row],[Batt V]]</f>
        <v>#N/A</v>
      </c>
      <c r="AX99" s="8" t="str" cm="1">
        <f t="array" aca="1" ref="AX99" ca="1">IF(Table4[[#This Row],[Prior of This Frm]]=0,"First",IF(Table4[[#This Row],[Data as String]]&lt;&gt;INDIRECT("R"&amp;AL99&amp;"C"&amp;COLUMN(Table4[[#This Row],[Data as String]]),FALSE),"Change",""))</f>
        <v/>
      </c>
      <c r="AY99" s="6" t="str" cm="1">
        <f t="array" aca="1" ref="AY99" ca="1">IF(Table4[[#This Row],[Prior of This Frm]]=0,"First",IF(Table4[[#This Row],[Data Masked States only]]&lt;&gt;INDIRECT("R"&amp;AL99&amp;"C"&amp;COLUMN(Table4[[#This Row],[Data Masked States only]]),FALSE),"Change",""))</f>
        <v/>
      </c>
      <c r="AZ99" s="6"/>
    </row>
    <row r="100" spans="1:52" hidden="1" x14ac:dyDescent="0.25">
      <c r="A100">
        <v>55.994999999999997</v>
      </c>
      <c r="B100">
        <v>401</v>
      </c>
      <c r="C100">
        <v>8</v>
      </c>
      <c r="D100" s="14" t="s">
        <v>28</v>
      </c>
      <c r="E100" s="15" t="s">
        <v>23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M100" s="5" t="str">
        <f t="shared" si="21"/>
        <v>…</v>
      </c>
      <c r="N100" t="str">
        <f t="shared" si="22"/>
        <v>…</v>
      </c>
      <c r="O100" t="str">
        <f t="shared" si="23"/>
        <v>…</v>
      </c>
      <c r="P100" t="str">
        <f t="shared" si="24"/>
        <v>…</v>
      </c>
      <c r="Q100" t="str">
        <f t="shared" si="25"/>
        <v>…</v>
      </c>
      <c r="R100" t="str">
        <f t="shared" si="26"/>
        <v>…</v>
      </c>
      <c r="S100" t="str">
        <f t="shared" si="27"/>
        <v>…</v>
      </c>
      <c r="T100" t="str">
        <f t="shared" si="28"/>
        <v>…</v>
      </c>
      <c r="U100" s="5"/>
      <c r="V100" s="23">
        <f t="shared" si="29"/>
        <v>154</v>
      </c>
      <c r="W100">
        <f t="shared" si="30"/>
        <v>210</v>
      </c>
      <c r="X100">
        <f t="shared" si="31"/>
        <v>0</v>
      </c>
      <c r="Y100">
        <f t="shared" si="32"/>
        <v>0</v>
      </c>
      <c r="Z100">
        <f t="shared" si="33"/>
        <v>0</v>
      </c>
      <c r="AA100">
        <f t="shared" si="34"/>
        <v>0</v>
      </c>
      <c r="AB100">
        <f t="shared" si="35"/>
        <v>0</v>
      </c>
      <c r="AC100">
        <f t="shared" si="36"/>
        <v>0</v>
      </c>
      <c r="AD100" s="5"/>
      <c r="AE100" s="27">
        <f t="shared" si="37"/>
        <v>53914</v>
      </c>
      <c r="AF100" s="28">
        <f t="shared" si="38"/>
        <v>0</v>
      </c>
      <c r="AG100" s="28">
        <f t="shared" si="39"/>
        <v>0</v>
      </c>
      <c r="AH100" s="28">
        <f t="shared" si="40"/>
        <v>0</v>
      </c>
      <c r="AI100" s="5"/>
      <c r="AJ10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00" s="6" t="str" cm="1">
        <f t="array" ref="AK10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00" s="6" cm="1">
        <f t="array" ref="AL100">IF(ROW(Table4[[#This Row],[ID]])-1=ROW(Table4[[#Headers],[ID]]),0,SUMPRODUCT(MAX(($B$5:$B99=Table4[[#This Row],[ID]])*ROW($B$5:$B99))))</f>
        <v>98</v>
      </c>
      <c r="AM100" s="11" cm="1">
        <f t="array" aca="1" ref="AM100" ca="1">IF(Table4[[#This Row],[Prior of This Frm]]&lt;&gt;0,Table4[[#This Row],[Time]]-INDIRECT("R"&amp;Table4[[#This Row],[Prior of This Frm]]&amp;"C"&amp;COLUMN(Table4[[#This Row],[Time]]),FALSE),"")</f>
        <v>0.10599999999999454</v>
      </c>
      <c r="AN100" s="8">
        <f>IF(ROW(Table4[[#This Row],[Time]])-1=ROW(Table4[[#Headers],[Time]]),0,IF(A100&lt;A99,AN99+1,AN99))</f>
        <v>0</v>
      </c>
      <c r="AO100" s="29">
        <f>(Table4[[#This Row],[Time]]+(Table4[[#This Row],[Mins]]*60)-$A$5)/60/60/24</f>
        <v>5.3449074074074012E-5</v>
      </c>
      <c r="AP100" s="11">
        <f ca="1">IF(Table4[[#This Row],[Prior of This Frm]]&lt;&gt;0,IF(Table4[[#This Row],[Per Raw]]&lt;0,Table4[[#This Row],[Per Raw]]+60,Table4[[#This Row],[Per Raw]]),"")</f>
        <v>0.10599999999999454</v>
      </c>
      <c r="AQ100" s="20">
        <f>IF(Table4[[#This Row],[ID]]=401,(HEX2DEC(Table4[[#This Row],[H1]])+256*HEX2DEC(Table4[[#This Row],[H2]]))/1000,NA())</f>
        <v>53.914000000000001</v>
      </c>
      <c r="AR100" s="21">
        <f>IF(Table4[[#This Row],[ID]]=401,(HEX2DEC(Table4[[#This Row],[H5]])+256*HEX2DEC(Table4[[#This Row],[H6]]))/1000,NA())</f>
        <v>0</v>
      </c>
      <c r="AS100" s="16" t="e">
        <f>IF(Table4[[#This Row],[ID]]=402,HEX2DEC(Table4[[#This Row],[H1]])/100,NA())</f>
        <v>#N/A</v>
      </c>
      <c r="AT100" s="19" t="e">
        <f>IF(Table4[[#This Row],[ID]]=404,((HEX2DEC(F100)+256*HEX2DEC(G100))/10)*(9/5)+32,NA())</f>
        <v>#N/A</v>
      </c>
      <c r="AU100" s="28">
        <f>IF(Table4[[#This Row],[ID]]=402,(HEX2DEC(Table4[[#This Row],[H7]])*256*256+HEX2DEC(Table4[[#This Row],[H6]])*256+HEX2DEC(Table4[[#This Row],[H5]]))/AU$3,IF(ISNUMBER(AU99),AU99,NA()))</f>
        <v>1073427</v>
      </c>
      <c r="AV100" s="28">
        <f>IF(Table4[[#This Row],[ID]]=403,(HEX2DEC(Table4[[#This Row],[H7]])*256*256+HEX2DEC(Table4[[#This Row],[H6]])*256+HEX2DEC(Table4[[#This Row],[H5]]))/AV$3,IF(ISNUMBER(AV99),AV99,NA()))</f>
        <v>1073427</v>
      </c>
      <c r="AW100" s="30">
        <f>Table4[[#This Row],[Unk 402-D7,6,5]]/Table4[[#This Row],[Batt V]]</f>
        <v>19909.986274437066</v>
      </c>
      <c r="AX100" s="8" t="str" cm="1">
        <f t="array" aca="1" ref="AX100" ca="1">IF(Table4[[#This Row],[Prior of This Frm]]=0,"First",IF(Table4[[#This Row],[Data as String]]&lt;&gt;INDIRECT("R"&amp;AL100&amp;"C"&amp;COLUMN(Table4[[#This Row],[Data as String]]),FALSE),"Change",""))</f>
        <v/>
      </c>
      <c r="AY100" s="6" t="str" cm="1">
        <f t="array" aca="1" ref="AY100" ca="1">IF(Table4[[#This Row],[Prior of This Frm]]=0,"First",IF(Table4[[#This Row],[Data Masked States only]]&lt;&gt;INDIRECT("R"&amp;AL100&amp;"C"&amp;COLUMN(Table4[[#This Row],[Data Masked States only]]),FALSE),"Change",""))</f>
        <v/>
      </c>
      <c r="AZ100" s="6"/>
    </row>
    <row r="101" spans="1:52" hidden="1" x14ac:dyDescent="0.25">
      <c r="A101">
        <v>56.048000000000002</v>
      </c>
      <c r="B101">
        <v>400</v>
      </c>
      <c r="C101">
        <v>8</v>
      </c>
      <c r="D101" s="14">
        <v>0</v>
      </c>
      <c r="E101" s="15">
        <v>0</v>
      </c>
      <c r="F101" s="15">
        <v>0</v>
      </c>
      <c r="G101" s="15">
        <v>10</v>
      </c>
      <c r="H101" s="15">
        <v>39</v>
      </c>
      <c r="I101" s="15">
        <v>0</v>
      </c>
      <c r="J101" s="15">
        <v>0</v>
      </c>
      <c r="K101" s="15">
        <v>0</v>
      </c>
      <c r="M101" s="5" t="str">
        <f t="shared" si="21"/>
        <v>…</v>
      </c>
      <c r="N101" t="str">
        <f t="shared" si="22"/>
        <v>…</v>
      </c>
      <c r="O101" t="str">
        <f t="shared" si="23"/>
        <v>…</v>
      </c>
      <c r="P101" t="str">
        <f t="shared" si="24"/>
        <v>…</v>
      </c>
      <c r="Q101" t="str">
        <f t="shared" si="25"/>
        <v>9</v>
      </c>
      <c r="R101" t="str">
        <f t="shared" si="26"/>
        <v>…</v>
      </c>
      <c r="S101" t="str">
        <f t="shared" si="27"/>
        <v>…</v>
      </c>
      <c r="T101" t="str">
        <f t="shared" si="28"/>
        <v>…</v>
      </c>
      <c r="U101" s="5"/>
      <c r="V101" s="23">
        <f t="shared" si="29"/>
        <v>0</v>
      </c>
      <c r="W101">
        <f t="shared" si="30"/>
        <v>0</v>
      </c>
      <c r="X101">
        <f t="shared" si="31"/>
        <v>0</v>
      </c>
      <c r="Y101">
        <f t="shared" si="32"/>
        <v>16</v>
      </c>
      <c r="Z101">
        <f t="shared" si="33"/>
        <v>57</v>
      </c>
      <c r="AA101">
        <f t="shared" si="34"/>
        <v>0</v>
      </c>
      <c r="AB101">
        <f t="shared" si="35"/>
        <v>0</v>
      </c>
      <c r="AC101">
        <f t="shared" si="36"/>
        <v>0</v>
      </c>
      <c r="AD101" s="5"/>
      <c r="AE101" s="27">
        <f t="shared" si="37"/>
        <v>0</v>
      </c>
      <c r="AF101" s="28">
        <f t="shared" si="38"/>
        <v>4096</v>
      </c>
      <c r="AG101" s="28">
        <f t="shared" si="39"/>
        <v>57</v>
      </c>
      <c r="AH101" s="28">
        <f t="shared" si="40"/>
        <v>0</v>
      </c>
      <c r="AI101" s="5"/>
      <c r="AJ10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01" s="6" t="str" cm="1">
        <f t="array" ref="AK10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01" s="6" cm="1">
        <f t="array" ref="AL101">IF(ROW(Table4[[#This Row],[ID]])-1=ROW(Table4[[#Headers],[ID]]),0,SUMPRODUCT(MAX(($B$5:$B100=Table4[[#This Row],[ID]])*ROW($B$5:$B100))))</f>
        <v>99</v>
      </c>
      <c r="AM101" s="11" cm="1">
        <f t="array" aca="1" ref="AM101" ca="1">IF(Table4[[#This Row],[Prior of This Frm]]&lt;&gt;0,Table4[[#This Row],[Time]]-INDIRECT("R"&amp;Table4[[#This Row],[Prior of This Frm]]&amp;"C"&amp;COLUMN(Table4[[#This Row],[Time]]),FALSE),"")</f>
        <v>0.10600000000000165</v>
      </c>
      <c r="AN101" s="8">
        <f>IF(ROW(Table4[[#This Row],[Time]])-1=ROW(Table4[[#Headers],[Time]]),0,IF(A101&lt;A100,AN100+1,AN100))</f>
        <v>0</v>
      </c>
      <c r="AO101" s="29">
        <f>(Table4[[#This Row],[Time]]+(Table4[[#This Row],[Mins]]*60)-$A$5)/60/60/24</f>
        <v>5.4062499999999993E-5</v>
      </c>
      <c r="AP101" s="11">
        <f ca="1">IF(Table4[[#This Row],[Prior of This Frm]]&lt;&gt;0,IF(Table4[[#This Row],[Per Raw]]&lt;0,Table4[[#This Row],[Per Raw]]+60,Table4[[#This Row],[Per Raw]]),"")</f>
        <v>0.10600000000000165</v>
      </c>
      <c r="AQ101" s="20" t="e">
        <f>IF(Table4[[#This Row],[ID]]=401,(HEX2DEC(Table4[[#This Row],[H1]])+256*HEX2DEC(Table4[[#This Row],[H2]]))/1000,NA())</f>
        <v>#N/A</v>
      </c>
      <c r="AR101" s="21" t="e">
        <f>IF(Table4[[#This Row],[ID]]=401,(HEX2DEC(Table4[[#This Row],[H5]])+256*HEX2DEC(Table4[[#This Row],[H6]]))/1000,NA())</f>
        <v>#N/A</v>
      </c>
      <c r="AS101" s="17" t="e">
        <f>IF(Table4[[#This Row],[ID]]=402,HEX2DEC(Table4[[#This Row],[H1]])/100,NA())</f>
        <v>#N/A</v>
      </c>
      <c r="AT101" s="19" t="e">
        <f>IF(Table4[[#This Row],[ID]]=404,((HEX2DEC(F101)+256*HEX2DEC(G101))/10)*(9/5)+32,NA())</f>
        <v>#N/A</v>
      </c>
      <c r="AU101" s="28">
        <f>IF(Table4[[#This Row],[ID]]=402,(HEX2DEC(Table4[[#This Row],[H7]])*256*256+HEX2DEC(Table4[[#This Row],[H6]])*256+HEX2DEC(Table4[[#This Row],[H5]]))/AU$3,IF(ISNUMBER(AU100),AU100,NA()))</f>
        <v>1073427</v>
      </c>
      <c r="AV101" s="28">
        <f>IF(Table4[[#This Row],[ID]]=403,(HEX2DEC(Table4[[#This Row],[H7]])*256*256+HEX2DEC(Table4[[#This Row],[H6]])*256+HEX2DEC(Table4[[#This Row],[H5]]))/AV$3,IF(ISNUMBER(AV100),AV100,NA()))</f>
        <v>1073427</v>
      </c>
      <c r="AW101" s="30" t="e">
        <f>Table4[[#This Row],[Unk 402-D7,6,5]]/Table4[[#This Row],[Batt V]]</f>
        <v>#N/A</v>
      </c>
      <c r="AX101" s="8" t="str" cm="1">
        <f t="array" aca="1" ref="AX101" ca="1">IF(Table4[[#This Row],[Prior of This Frm]]=0,"First",IF(Table4[[#This Row],[Data as String]]&lt;&gt;INDIRECT("R"&amp;AL101&amp;"C"&amp;COLUMN(Table4[[#This Row],[Data as String]]),FALSE),"Change",""))</f>
        <v/>
      </c>
      <c r="AY101" s="6" t="str" cm="1">
        <f t="array" aca="1" ref="AY101" ca="1">IF(Table4[[#This Row],[Prior of This Frm]]=0,"First",IF(Table4[[#This Row],[Data Masked States only]]&lt;&gt;INDIRECT("R"&amp;AL101&amp;"C"&amp;COLUMN(Table4[[#This Row],[Data Masked States only]]),FALSE),"Change",""))</f>
        <v/>
      </c>
      <c r="AZ101" s="6"/>
    </row>
    <row r="102" spans="1:52" hidden="1" x14ac:dyDescent="0.25">
      <c r="A102">
        <v>56.101999999999997</v>
      </c>
      <c r="B102">
        <v>401</v>
      </c>
      <c r="C102">
        <v>8</v>
      </c>
      <c r="D102" s="14" t="s">
        <v>28</v>
      </c>
      <c r="E102" s="15" t="s">
        <v>23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M102" s="5" t="str">
        <f t="shared" si="21"/>
        <v>…</v>
      </c>
      <c r="N102" t="str">
        <f t="shared" si="22"/>
        <v>…</v>
      </c>
      <c r="O102" t="str">
        <f t="shared" si="23"/>
        <v>…</v>
      </c>
      <c r="P102" t="str">
        <f t="shared" si="24"/>
        <v>…</v>
      </c>
      <c r="Q102" t="str">
        <f t="shared" si="25"/>
        <v>…</v>
      </c>
      <c r="R102" t="str">
        <f t="shared" si="26"/>
        <v>…</v>
      </c>
      <c r="S102" t="str">
        <f t="shared" si="27"/>
        <v>…</v>
      </c>
      <c r="T102" t="str">
        <f t="shared" si="28"/>
        <v>…</v>
      </c>
      <c r="U102" s="5"/>
      <c r="V102" s="23">
        <f t="shared" si="29"/>
        <v>154</v>
      </c>
      <c r="W102">
        <f t="shared" si="30"/>
        <v>210</v>
      </c>
      <c r="X102">
        <f t="shared" si="31"/>
        <v>0</v>
      </c>
      <c r="Y102">
        <f t="shared" si="32"/>
        <v>0</v>
      </c>
      <c r="Z102">
        <f t="shared" si="33"/>
        <v>0</v>
      </c>
      <c r="AA102">
        <f t="shared" si="34"/>
        <v>0</v>
      </c>
      <c r="AB102">
        <f t="shared" si="35"/>
        <v>0</v>
      </c>
      <c r="AC102">
        <f t="shared" si="36"/>
        <v>0</v>
      </c>
      <c r="AD102" s="5"/>
      <c r="AE102" s="27">
        <f t="shared" si="37"/>
        <v>53914</v>
      </c>
      <c r="AF102" s="28">
        <f t="shared" si="38"/>
        <v>0</v>
      </c>
      <c r="AG102" s="28">
        <f t="shared" si="39"/>
        <v>0</v>
      </c>
      <c r="AH102" s="28">
        <f t="shared" si="40"/>
        <v>0</v>
      </c>
      <c r="AI102" s="5"/>
      <c r="AJ10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02" s="6" t="str" cm="1">
        <f t="array" ref="AK10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02" s="6" cm="1">
        <f t="array" ref="AL102">IF(ROW(Table4[[#This Row],[ID]])-1=ROW(Table4[[#Headers],[ID]]),0,SUMPRODUCT(MAX(($B$5:$B101=Table4[[#This Row],[ID]])*ROW($B$5:$B101))))</f>
        <v>100</v>
      </c>
      <c r="AM102" s="11" cm="1">
        <f t="array" aca="1" ref="AM102" ca="1">IF(Table4[[#This Row],[Prior of This Frm]]&lt;&gt;0,Table4[[#This Row],[Time]]-INDIRECT("R"&amp;Table4[[#This Row],[Prior of This Frm]]&amp;"C"&amp;COLUMN(Table4[[#This Row],[Time]]),FALSE),"")</f>
        <v>0.10699999999999932</v>
      </c>
      <c r="AN102" s="8">
        <f>IF(ROW(Table4[[#This Row],[Time]])-1=ROW(Table4[[#Headers],[Time]]),0,IF(A102&lt;A101,AN101+1,AN101))</f>
        <v>0</v>
      </c>
      <c r="AO102" s="29">
        <f>(Table4[[#This Row],[Time]]+(Table4[[#This Row],[Mins]]*60)-$A$5)/60/60/24</f>
        <v>5.4687499999999933E-5</v>
      </c>
      <c r="AP102" s="11">
        <f ca="1">IF(Table4[[#This Row],[Prior of This Frm]]&lt;&gt;0,IF(Table4[[#This Row],[Per Raw]]&lt;0,Table4[[#This Row],[Per Raw]]+60,Table4[[#This Row],[Per Raw]]),"")</f>
        <v>0.10699999999999932</v>
      </c>
      <c r="AQ102" s="20">
        <f>IF(Table4[[#This Row],[ID]]=401,(HEX2DEC(Table4[[#This Row],[H1]])+256*HEX2DEC(Table4[[#This Row],[H2]]))/1000,NA())</f>
        <v>53.914000000000001</v>
      </c>
      <c r="AR102" s="21">
        <f>IF(Table4[[#This Row],[ID]]=401,(HEX2DEC(Table4[[#This Row],[H5]])+256*HEX2DEC(Table4[[#This Row],[H6]]))/1000,NA())</f>
        <v>0</v>
      </c>
      <c r="AS102" s="16" t="e">
        <f>IF(Table4[[#This Row],[ID]]=402,HEX2DEC(Table4[[#This Row],[H1]])/100,NA())</f>
        <v>#N/A</v>
      </c>
      <c r="AT102" s="19" t="e">
        <f>IF(Table4[[#This Row],[ID]]=404,((HEX2DEC(F102)+256*HEX2DEC(G102))/10)*(9/5)+32,NA())</f>
        <v>#N/A</v>
      </c>
      <c r="AU102" s="28">
        <f>IF(Table4[[#This Row],[ID]]=402,(HEX2DEC(Table4[[#This Row],[H7]])*256*256+HEX2DEC(Table4[[#This Row],[H6]])*256+HEX2DEC(Table4[[#This Row],[H5]]))/AU$3,IF(ISNUMBER(AU101),AU101,NA()))</f>
        <v>1073427</v>
      </c>
      <c r="AV102" s="28">
        <f>IF(Table4[[#This Row],[ID]]=403,(HEX2DEC(Table4[[#This Row],[H7]])*256*256+HEX2DEC(Table4[[#This Row],[H6]])*256+HEX2DEC(Table4[[#This Row],[H5]]))/AV$3,IF(ISNUMBER(AV101),AV101,NA()))</f>
        <v>1073427</v>
      </c>
      <c r="AW102" s="30">
        <f>Table4[[#This Row],[Unk 402-D7,6,5]]/Table4[[#This Row],[Batt V]]</f>
        <v>19909.986274437066</v>
      </c>
      <c r="AX102" s="8" t="str" cm="1">
        <f t="array" aca="1" ref="AX102" ca="1">IF(Table4[[#This Row],[Prior of This Frm]]=0,"First",IF(Table4[[#This Row],[Data as String]]&lt;&gt;INDIRECT("R"&amp;AL102&amp;"C"&amp;COLUMN(Table4[[#This Row],[Data as String]]),FALSE),"Change",""))</f>
        <v/>
      </c>
      <c r="AY102" s="6" t="str" cm="1">
        <f t="array" aca="1" ref="AY102" ca="1">IF(Table4[[#This Row],[Prior of This Frm]]=0,"First",IF(Table4[[#This Row],[Data Masked States only]]&lt;&gt;INDIRECT("R"&amp;AL102&amp;"C"&amp;COLUMN(Table4[[#This Row],[Data Masked States only]]),FALSE),"Change",""))</f>
        <v/>
      </c>
      <c r="AZ102" s="6"/>
    </row>
    <row r="103" spans="1:52" hidden="1" x14ac:dyDescent="0.25">
      <c r="A103">
        <v>56.155000000000001</v>
      </c>
      <c r="B103">
        <v>400</v>
      </c>
      <c r="C103">
        <v>8</v>
      </c>
      <c r="D103" s="14">
        <v>0</v>
      </c>
      <c r="E103" s="15">
        <v>0</v>
      </c>
      <c r="F103" s="15">
        <v>0</v>
      </c>
      <c r="G103" s="15">
        <v>10</v>
      </c>
      <c r="H103" s="15">
        <v>39</v>
      </c>
      <c r="I103" s="15">
        <v>0</v>
      </c>
      <c r="J103" s="15">
        <v>0</v>
      </c>
      <c r="K103" s="15">
        <v>0</v>
      </c>
      <c r="M103" s="5" t="str">
        <f t="shared" si="21"/>
        <v>…</v>
      </c>
      <c r="N103" t="str">
        <f t="shared" si="22"/>
        <v>…</v>
      </c>
      <c r="O103" t="str">
        <f t="shared" si="23"/>
        <v>…</v>
      </c>
      <c r="P103" t="str">
        <f t="shared" si="24"/>
        <v>…</v>
      </c>
      <c r="Q103" t="str">
        <f t="shared" si="25"/>
        <v>9</v>
      </c>
      <c r="R103" t="str">
        <f t="shared" si="26"/>
        <v>…</v>
      </c>
      <c r="S103" t="str">
        <f t="shared" si="27"/>
        <v>…</v>
      </c>
      <c r="T103" t="str">
        <f t="shared" si="28"/>
        <v>…</v>
      </c>
      <c r="U103" s="5"/>
      <c r="V103" s="23">
        <f t="shared" si="29"/>
        <v>0</v>
      </c>
      <c r="W103">
        <f t="shared" si="30"/>
        <v>0</v>
      </c>
      <c r="X103">
        <f t="shared" si="31"/>
        <v>0</v>
      </c>
      <c r="Y103">
        <f t="shared" si="32"/>
        <v>16</v>
      </c>
      <c r="Z103">
        <f t="shared" si="33"/>
        <v>57</v>
      </c>
      <c r="AA103">
        <f t="shared" si="34"/>
        <v>0</v>
      </c>
      <c r="AB103">
        <f t="shared" si="35"/>
        <v>0</v>
      </c>
      <c r="AC103">
        <f t="shared" si="36"/>
        <v>0</v>
      </c>
      <c r="AD103" s="5"/>
      <c r="AE103" s="27">
        <f t="shared" si="37"/>
        <v>0</v>
      </c>
      <c r="AF103" s="28">
        <f t="shared" si="38"/>
        <v>4096</v>
      </c>
      <c r="AG103" s="28">
        <f t="shared" si="39"/>
        <v>57</v>
      </c>
      <c r="AH103" s="28">
        <f t="shared" si="40"/>
        <v>0</v>
      </c>
      <c r="AI103" s="5"/>
      <c r="AJ10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03" s="6" t="str" cm="1">
        <f t="array" ref="AK10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03" s="6" cm="1">
        <f t="array" ref="AL103">IF(ROW(Table4[[#This Row],[ID]])-1=ROW(Table4[[#Headers],[ID]]),0,SUMPRODUCT(MAX(($B$5:$B102=Table4[[#This Row],[ID]])*ROW($B$5:$B102))))</f>
        <v>101</v>
      </c>
      <c r="AM103" s="11" cm="1">
        <f t="array" aca="1" ref="AM103" ca="1">IF(Table4[[#This Row],[Prior of This Frm]]&lt;&gt;0,Table4[[#This Row],[Time]]-INDIRECT("R"&amp;Table4[[#This Row],[Prior of This Frm]]&amp;"C"&amp;COLUMN(Table4[[#This Row],[Time]]),FALSE),"")</f>
        <v>0.10699999999999932</v>
      </c>
      <c r="AN103" s="8">
        <f>IF(ROW(Table4[[#This Row],[Time]])-1=ROW(Table4[[#Headers],[Time]]),0,IF(A103&lt;A102,AN102+1,AN102))</f>
        <v>0</v>
      </c>
      <c r="AO103" s="29">
        <f>(Table4[[#This Row],[Time]]+(Table4[[#This Row],[Mins]]*60)-$A$5)/60/60/24</f>
        <v>5.5300925925925907E-5</v>
      </c>
      <c r="AP103" s="11">
        <f ca="1">IF(Table4[[#This Row],[Prior of This Frm]]&lt;&gt;0,IF(Table4[[#This Row],[Per Raw]]&lt;0,Table4[[#This Row],[Per Raw]]+60,Table4[[#This Row],[Per Raw]]),"")</f>
        <v>0.10699999999999932</v>
      </c>
      <c r="AQ103" s="20" t="e">
        <f>IF(Table4[[#This Row],[ID]]=401,(HEX2DEC(Table4[[#This Row],[H1]])+256*HEX2DEC(Table4[[#This Row],[H2]]))/1000,NA())</f>
        <v>#N/A</v>
      </c>
      <c r="AR103" s="21" t="e">
        <f>IF(Table4[[#This Row],[ID]]=401,(HEX2DEC(Table4[[#This Row],[H5]])+256*HEX2DEC(Table4[[#This Row],[H6]]))/1000,NA())</f>
        <v>#N/A</v>
      </c>
      <c r="AS103" s="17" t="e">
        <f>IF(Table4[[#This Row],[ID]]=402,HEX2DEC(Table4[[#This Row],[H1]])/100,NA())</f>
        <v>#N/A</v>
      </c>
      <c r="AT103" s="19" t="e">
        <f>IF(Table4[[#This Row],[ID]]=404,((HEX2DEC(F103)+256*HEX2DEC(G103))/10)*(9/5)+32,NA())</f>
        <v>#N/A</v>
      </c>
      <c r="AU103" s="28">
        <f>IF(Table4[[#This Row],[ID]]=402,(HEX2DEC(Table4[[#This Row],[H7]])*256*256+HEX2DEC(Table4[[#This Row],[H6]])*256+HEX2DEC(Table4[[#This Row],[H5]]))/AU$3,IF(ISNUMBER(AU102),AU102,NA()))</f>
        <v>1073427</v>
      </c>
      <c r="AV103" s="28">
        <f>IF(Table4[[#This Row],[ID]]=403,(HEX2DEC(Table4[[#This Row],[H7]])*256*256+HEX2DEC(Table4[[#This Row],[H6]])*256+HEX2DEC(Table4[[#This Row],[H5]]))/AV$3,IF(ISNUMBER(AV102),AV102,NA()))</f>
        <v>1073427</v>
      </c>
      <c r="AW103" s="30" t="e">
        <f>Table4[[#This Row],[Unk 402-D7,6,5]]/Table4[[#This Row],[Batt V]]</f>
        <v>#N/A</v>
      </c>
      <c r="AX103" s="8" t="str" cm="1">
        <f t="array" aca="1" ref="AX103" ca="1">IF(Table4[[#This Row],[Prior of This Frm]]=0,"First",IF(Table4[[#This Row],[Data as String]]&lt;&gt;INDIRECT("R"&amp;AL103&amp;"C"&amp;COLUMN(Table4[[#This Row],[Data as String]]),FALSE),"Change",""))</f>
        <v/>
      </c>
      <c r="AY103" s="6" t="str" cm="1">
        <f t="array" aca="1" ref="AY103" ca="1">IF(Table4[[#This Row],[Prior of This Frm]]=0,"First",IF(Table4[[#This Row],[Data Masked States only]]&lt;&gt;INDIRECT("R"&amp;AL103&amp;"C"&amp;COLUMN(Table4[[#This Row],[Data Masked States only]]),FALSE),"Change",""))</f>
        <v/>
      </c>
      <c r="AZ103" s="6"/>
    </row>
    <row r="104" spans="1:52" hidden="1" x14ac:dyDescent="0.25">
      <c r="A104">
        <v>56.207000000000001</v>
      </c>
      <c r="B104">
        <v>401</v>
      </c>
      <c r="C104">
        <v>8</v>
      </c>
      <c r="D104" s="14" t="s">
        <v>28</v>
      </c>
      <c r="E104" s="15" t="s">
        <v>23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M104" s="5" t="str">
        <f t="shared" si="21"/>
        <v>…</v>
      </c>
      <c r="N104" t="str">
        <f t="shared" si="22"/>
        <v>…</v>
      </c>
      <c r="O104" t="str">
        <f t="shared" si="23"/>
        <v>…</v>
      </c>
      <c r="P104" t="str">
        <f t="shared" si="24"/>
        <v>…</v>
      </c>
      <c r="Q104" t="str">
        <f t="shared" si="25"/>
        <v>…</v>
      </c>
      <c r="R104" t="str">
        <f t="shared" si="26"/>
        <v>…</v>
      </c>
      <c r="S104" t="str">
        <f t="shared" si="27"/>
        <v>…</v>
      </c>
      <c r="T104" t="str">
        <f t="shared" si="28"/>
        <v>…</v>
      </c>
      <c r="U104" s="5"/>
      <c r="V104" s="23">
        <f t="shared" si="29"/>
        <v>154</v>
      </c>
      <c r="W104">
        <f t="shared" si="30"/>
        <v>210</v>
      </c>
      <c r="X104">
        <f t="shared" si="31"/>
        <v>0</v>
      </c>
      <c r="Y104">
        <f t="shared" si="32"/>
        <v>0</v>
      </c>
      <c r="Z104">
        <f t="shared" si="33"/>
        <v>0</v>
      </c>
      <c r="AA104">
        <f t="shared" si="34"/>
        <v>0</v>
      </c>
      <c r="AB104">
        <f t="shared" si="35"/>
        <v>0</v>
      </c>
      <c r="AC104">
        <f t="shared" si="36"/>
        <v>0</v>
      </c>
      <c r="AD104" s="5"/>
      <c r="AE104" s="27">
        <f t="shared" si="37"/>
        <v>53914</v>
      </c>
      <c r="AF104" s="28">
        <f t="shared" si="38"/>
        <v>0</v>
      </c>
      <c r="AG104" s="28">
        <f t="shared" si="39"/>
        <v>0</v>
      </c>
      <c r="AH104" s="28">
        <f t="shared" si="40"/>
        <v>0</v>
      </c>
      <c r="AI104" s="5"/>
      <c r="AJ10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04" s="6" t="str" cm="1">
        <f t="array" ref="AK10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04" s="6" cm="1">
        <f t="array" ref="AL104">IF(ROW(Table4[[#This Row],[ID]])-1=ROW(Table4[[#Headers],[ID]]),0,SUMPRODUCT(MAX(($B$5:$B103=Table4[[#This Row],[ID]])*ROW($B$5:$B103))))</f>
        <v>102</v>
      </c>
      <c r="AM104" s="11" cm="1">
        <f t="array" aca="1" ref="AM104" ca="1">IF(Table4[[#This Row],[Prior of This Frm]]&lt;&gt;0,Table4[[#This Row],[Time]]-INDIRECT("R"&amp;Table4[[#This Row],[Prior of This Frm]]&amp;"C"&amp;COLUMN(Table4[[#This Row],[Time]]),FALSE),"")</f>
        <v>0.10500000000000398</v>
      </c>
      <c r="AN104" s="8">
        <f>IF(ROW(Table4[[#This Row],[Time]])-1=ROW(Table4[[#Headers],[Time]]),0,IF(A104&lt;A103,AN103+1,AN103))</f>
        <v>0</v>
      </c>
      <c r="AO104" s="29">
        <f>(Table4[[#This Row],[Time]]+(Table4[[#This Row],[Mins]]*60)-$A$5)/60/60/24</f>
        <v>5.5902777777777758E-5</v>
      </c>
      <c r="AP104" s="11">
        <f ca="1">IF(Table4[[#This Row],[Prior of This Frm]]&lt;&gt;0,IF(Table4[[#This Row],[Per Raw]]&lt;0,Table4[[#This Row],[Per Raw]]+60,Table4[[#This Row],[Per Raw]]),"")</f>
        <v>0.10500000000000398</v>
      </c>
      <c r="AQ104" s="20">
        <f>IF(Table4[[#This Row],[ID]]=401,(HEX2DEC(Table4[[#This Row],[H1]])+256*HEX2DEC(Table4[[#This Row],[H2]]))/1000,NA())</f>
        <v>53.914000000000001</v>
      </c>
      <c r="AR104" s="21">
        <f>IF(Table4[[#This Row],[ID]]=401,(HEX2DEC(Table4[[#This Row],[H5]])+256*HEX2DEC(Table4[[#This Row],[H6]]))/1000,NA())</f>
        <v>0</v>
      </c>
      <c r="AS104" s="16" t="e">
        <f>IF(Table4[[#This Row],[ID]]=402,HEX2DEC(Table4[[#This Row],[H1]])/100,NA())</f>
        <v>#N/A</v>
      </c>
      <c r="AT104" s="19" t="e">
        <f>IF(Table4[[#This Row],[ID]]=404,((HEX2DEC(F104)+256*HEX2DEC(G104))/10)*(9/5)+32,NA())</f>
        <v>#N/A</v>
      </c>
      <c r="AU104" s="28">
        <f>IF(Table4[[#This Row],[ID]]=402,(HEX2DEC(Table4[[#This Row],[H7]])*256*256+HEX2DEC(Table4[[#This Row],[H6]])*256+HEX2DEC(Table4[[#This Row],[H5]]))/AU$3,IF(ISNUMBER(AU103),AU103,NA()))</f>
        <v>1073427</v>
      </c>
      <c r="AV104" s="28">
        <f>IF(Table4[[#This Row],[ID]]=403,(HEX2DEC(Table4[[#This Row],[H7]])*256*256+HEX2DEC(Table4[[#This Row],[H6]])*256+HEX2DEC(Table4[[#This Row],[H5]]))/AV$3,IF(ISNUMBER(AV103),AV103,NA()))</f>
        <v>1073427</v>
      </c>
      <c r="AW104" s="30">
        <f>Table4[[#This Row],[Unk 402-D7,6,5]]/Table4[[#This Row],[Batt V]]</f>
        <v>19909.986274437066</v>
      </c>
      <c r="AX104" s="8" t="str" cm="1">
        <f t="array" aca="1" ref="AX104" ca="1">IF(Table4[[#This Row],[Prior of This Frm]]=0,"First",IF(Table4[[#This Row],[Data as String]]&lt;&gt;INDIRECT("R"&amp;AL104&amp;"C"&amp;COLUMN(Table4[[#This Row],[Data as String]]),FALSE),"Change",""))</f>
        <v/>
      </c>
      <c r="AY104" s="6" t="str" cm="1">
        <f t="array" aca="1" ref="AY104" ca="1">IF(Table4[[#This Row],[Prior of This Frm]]=0,"First",IF(Table4[[#This Row],[Data Masked States only]]&lt;&gt;INDIRECT("R"&amp;AL104&amp;"C"&amp;COLUMN(Table4[[#This Row],[Data Masked States only]]),FALSE),"Change",""))</f>
        <v/>
      </c>
      <c r="AZ104" s="6"/>
    </row>
    <row r="105" spans="1:52" hidden="1" x14ac:dyDescent="0.25">
      <c r="A105">
        <v>56.26</v>
      </c>
      <c r="B105">
        <v>400</v>
      </c>
      <c r="C105">
        <v>8</v>
      </c>
      <c r="D105" s="14">
        <v>0</v>
      </c>
      <c r="E105" s="15">
        <v>0</v>
      </c>
      <c r="F105" s="15">
        <v>0</v>
      </c>
      <c r="G105" s="15">
        <v>10</v>
      </c>
      <c r="H105" s="15">
        <v>39</v>
      </c>
      <c r="I105" s="15">
        <v>0</v>
      </c>
      <c r="J105" s="15">
        <v>0</v>
      </c>
      <c r="K105" s="15">
        <v>0</v>
      </c>
      <c r="M105" s="5" t="str">
        <f t="shared" si="21"/>
        <v>…</v>
      </c>
      <c r="N105" t="str">
        <f t="shared" si="22"/>
        <v>…</v>
      </c>
      <c r="O105" t="str">
        <f t="shared" si="23"/>
        <v>…</v>
      </c>
      <c r="P105" t="str">
        <f t="shared" si="24"/>
        <v>…</v>
      </c>
      <c r="Q105" t="str">
        <f t="shared" si="25"/>
        <v>9</v>
      </c>
      <c r="R105" t="str">
        <f t="shared" si="26"/>
        <v>…</v>
      </c>
      <c r="S105" t="str">
        <f t="shared" si="27"/>
        <v>…</v>
      </c>
      <c r="T105" t="str">
        <f t="shared" si="28"/>
        <v>…</v>
      </c>
      <c r="U105" s="5"/>
      <c r="V105" s="23">
        <f t="shared" si="29"/>
        <v>0</v>
      </c>
      <c r="W105">
        <f t="shared" si="30"/>
        <v>0</v>
      </c>
      <c r="X105">
        <f t="shared" si="31"/>
        <v>0</v>
      </c>
      <c r="Y105">
        <f t="shared" si="32"/>
        <v>16</v>
      </c>
      <c r="Z105">
        <f t="shared" si="33"/>
        <v>57</v>
      </c>
      <c r="AA105">
        <f t="shared" si="34"/>
        <v>0</v>
      </c>
      <c r="AB105">
        <f t="shared" si="35"/>
        <v>0</v>
      </c>
      <c r="AC105">
        <f t="shared" si="36"/>
        <v>0</v>
      </c>
      <c r="AD105" s="5"/>
      <c r="AE105" s="27">
        <f t="shared" si="37"/>
        <v>0</v>
      </c>
      <c r="AF105" s="28">
        <f t="shared" si="38"/>
        <v>4096</v>
      </c>
      <c r="AG105" s="28">
        <f t="shared" si="39"/>
        <v>57</v>
      </c>
      <c r="AH105" s="28">
        <f t="shared" si="40"/>
        <v>0</v>
      </c>
      <c r="AI105" s="5"/>
      <c r="AJ10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05" s="6" t="str" cm="1">
        <f t="array" ref="AK10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05" s="6" cm="1">
        <f t="array" ref="AL105">IF(ROW(Table4[[#This Row],[ID]])-1=ROW(Table4[[#Headers],[ID]]),0,SUMPRODUCT(MAX(($B$5:$B104=Table4[[#This Row],[ID]])*ROW($B$5:$B104))))</f>
        <v>103</v>
      </c>
      <c r="AM105" s="11" cm="1">
        <f t="array" aca="1" ref="AM105" ca="1">IF(Table4[[#This Row],[Prior of This Frm]]&lt;&gt;0,Table4[[#This Row],[Time]]-INDIRECT("R"&amp;Table4[[#This Row],[Prior of This Frm]]&amp;"C"&amp;COLUMN(Table4[[#This Row],[Time]]),FALSE),"")</f>
        <v>0.10499999999999687</v>
      </c>
      <c r="AN105" s="8">
        <f>IF(ROW(Table4[[#This Row],[Time]])-1=ROW(Table4[[#Headers],[Time]]),0,IF(A105&lt;A104,AN104+1,AN104))</f>
        <v>0</v>
      </c>
      <c r="AO105" s="29">
        <f>(Table4[[#This Row],[Time]]+(Table4[[#This Row],[Mins]]*60)-$A$5)/60/60/24</f>
        <v>5.651620370370365E-5</v>
      </c>
      <c r="AP105" s="11">
        <f ca="1">IF(Table4[[#This Row],[Prior of This Frm]]&lt;&gt;0,IF(Table4[[#This Row],[Per Raw]]&lt;0,Table4[[#This Row],[Per Raw]]+60,Table4[[#This Row],[Per Raw]]),"")</f>
        <v>0.10499999999999687</v>
      </c>
      <c r="AQ105" s="20" t="e">
        <f>IF(Table4[[#This Row],[ID]]=401,(HEX2DEC(Table4[[#This Row],[H1]])+256*HEX2DEC(Table4[[#This Row],[H2]]))/1000,NA())</f>
        <v>#N/A</v>
      </c>
      <c r="AR105" s="21" t="e">
        <f>IF(Table4[[#This Row],[ID]]=401,(HEX2DEC(Table4[[#This Row],[H5]])+256*HEX2DEC(Table4[[#This Row],[H6]]))/1000,NA())</f>
        <v>#N/A</v>
      </c>
      <c r="AS105" s="17" t="e">
        <f>IF(Table4[[#This Row],[ID]]=402,HEX2DEC(Table4[[#This Row],[H1]])/100,NA())</f>
        <v>#N/A</v>
      </c>
      <c r="AT105" s="19" t="e">
        <f>IF(Table4[[#This Row],[ID]]=404,((HEX2DEC(F105)+256*HEX2DEC(G105))/10)*(9/5)+32,NA())</f>
        <v>#N/A</v>
      </c>
      <c r="AU105" s="28">
        <f>IF(Table4[[#This Row],[ID]]=402,(HEX2DEC(Table4[[#This Row],[H7]])*256*256+HEX2DEC(Table4[[#This Row],[H6]])*256+HEX2DEC(Table4[[#This Row],[H5]]))/AU$3,IF(ISNUMBER(AU104),AU104,NA()))</f>
        <v>1073427</v>
      </c>
      <c r="AV105" s="28">
        <f>IF(Table4[[#This Row],[ID]]=403,(HEX2DEC(Table4[[#This Row],[H7]])*256*256+HEX2DEC(Table4[[#This Row],[H6]])*256+HEX2DEC(Table4[[#This Row],[H5]]))/AV$3,IF(ISNUMBER(AV104),AV104,NA()))</f>
        <v>1073427</v>
      </c>
      <c r="AW105" s="30" t="e">
        <f>Table4[[#This Row],[Unk 402-D7,6,5]]/Table4[[#This Row],[Batt V]]</f>
        <v>#N/A</v>
      </c>
      <c r="AX105" s="8" t="str" cm="1">
        <f t="array" aca="1" ref="AX105" ca="1">IF(Table4[[#This Row],[Prior of This Frm]]=0,"First",IF(Table4[[#This Row],[Data as String]]&lt;&gt;INDIRECT("R"&amp;AL105&amp;"C"&amp;COLUMN(Table4[[#This Row],[Data as String]]),FALSE),"Change",""))</f>
        <v/>
      </c>
      <c r="AY105" s="6" t="str" cm="1">
        <f t="array" aca="1" ref="AY105" ca="1">IF(Table4[[#This Row],[Prior of This Frm]]=0,"First",IF(Table4[[#This Row],[Data Masked States only]]&lt;&gt;INDIRECT("R"&amp;AL105&amp;"C"&amp;COLUMN(Table4[[#This Row],[Data Masked States only]]),FALSE),"Change",""))</f>
        <v/>
      </c>
      <c r="AZ105" s="6"/>
    </row>
    <row r="106" spans="1:52" hidden="1" x14ac:dyDescent="0.25">
      <c r="A106">
        <v>56.314</v>
      </c>
      <c r="B106">
        <v>401</v>
      </c>
      <c r="C106">
        <v>8</v>
      </c>
      <c r="D106" s="14" t="s">
        <v>28</v>
      </c>
      <c r="E106" s="15" t="s">
        <v>23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M106" s="5" t="str">
        <f t="shared" si="21"/>
        <v>…</v>
      </c>
      <c r="N106" t="str">
        <f t="shared" si="22"/>
        <v>…</v>
      </c>
      <c r="O106" t="str">
        <f t="shared" si="23"/>
        <v>…</v>
      </c>
      <c r="P106" t="str">
        <f t="shared" si="24"/>
        <v>…</v>
      </c>
      <c r="Q106" t="str">
        <f t="shared" si="25"/>
        <v>…</v>
      </c>
      <c r="R106" t="str">
        <f t="shared" si="26"/>
        <v>…</v>
      </c>
      <c r="S106" t="str">
        <f t="shared" si="27"/>
        <v>…</v>
      </c>
      <c r="T106" t="str">
        <f t="shared" si="28"/>
        <v>…</v>
      </c>
      <c r="U106" s="5"/>
      <c r="V106" s="23">
        <f t="shared" si="29"/>
        <v>154</v>
      </c>
      <c r="W106">
        <f t="shared" si="30"/>
        <v>210</v>
      </c>
      <c r="X106">
        <f t="shared" si="31"/>
        <v>0</v>
      </c>
      <c r="Y106">
        <f t="shared" si="32"/>
        <v>0</v>
      </c>
      <c r="Z106">
        <f t="shared" si="33"/>
        <v>0</v>
      </c>
      <c r="AA106">
        <f t="shared" si="34"/>
        <v>0</v>
      </c>
      <c r="AB106">
        <f t="shared" si="35"/>
        <v>0</v>
      </c>
      <c r="AC106">
        <f t="shared" si="36"/>
        <v>0</v>
      </c>
      <c r="AD106" s="5"/>
      <c r="AE106" s="27">
        <f t="shared" si="37"/>
        <v>53914</v>
      </c>
      <c r="AF106" s="28">
        <f t="shared" si="38"/>
        <v>0</v>
      </c>
      <c r="AG106" s="28">
        <f t="shared" si="39"/>
        <v>0</v>
      </c>
      <c r="AH106" s="28">
        <f t="shared" si="40"/>
        <v>0</v>
      </c>
      <c r="AI106" s="5"/>
      <c r="AJ10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06" s="6" t="str" cm="1">
        <f t="array" ref="AK10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06" s="6" cm="1">
        <f t="array" ref="AL106">IF(ROW(Table4[[#This Row],[ID]])-1=ROW(Table4[[#Headers],[ID]]),0,SUMPRODUCT(MAX(($B$5:$B105=Table4[[#This Row],[ID]])*ROW($B$5:$B105))))</f>
        <v>104</v>
      </c>
      <c r="AM106" s="11" cm="1">
        <f t="array" aca="1" ref="AM106" ca="1">IF(Table4[[#This Row],[Prior of This Frm]]&lt;&gt;0,Table4[[#This Row],[Time]]-INDIRECT("R"&amp;Table4[[#This Row],[Prior of This Frm]]&amp;"C"&amp;COLUMN(Table4[[#This Row],[Time]]),FALSE),"")</f>
        <v>0.10699999999999932</v>
      </c>
      <c r="AN106" s="8">
        <f>IF(ROW(Table4[[#This Row],[Time]])-1=ROW(Table4[[#Headers],[Time]]),0,IF(A106&lt;A105,AN105+1,AN105))</f>
        <v>0</v>
      </c>
      <c r="AO106" s="29">
        <f>(Table4[[#This Row],[Time]]+(Table4[[#This Row],[Mins]]*60)-$A$5)/60/60/24</f>
        <v>5.7141203703703672E-5</v>
      </c>
      <c r="AP106" s="11">
        <f ca="1">IF(Table4[[#This Row],[Prior of This Frm]]&lt;&gt;0,IF(Table4[[#This Row],[Per Raw]]&lt;0,Table4[[#This Row],[Per Raw]]+60,Table4[[#This Row],[Per Raw]]),"")</f>
        <v>0.10699999999999932</v>
      </c>
      <c r="AQ106" s="20">
        <f>IF(Table4[[#This Row],[ID]]=401,(HEX2DEC(Table4[[#This Row],[H1]])+256*HEX2DEC(Table4[[#This Row],[H2]]))/1000,NA())</f>
        <v>53.914000000000001</v>
      </c>
      <c r="AR106" s="21">
        <f>IF(Table4[[#This Row],[ID]]=401,(HEX2DEC(Table4[[#This Row],[H5]])+256*HEX2DEC(Table4[[#This Row],[H6]]))/1000,NA())</f>
        <v>0</v>
      </c>
      <c r="AS106" s="16" t="e">
        <f>IF(Table4[[#This Row],[ID]]=402,HEX2DEC(Table4[[#This Row],[H1]])/100,NA())</f>
        <v>#N/A</v>
      </c>
      <c r="AT106" s="19" t="e">
        <f>IF(Table4[[#This Row],[ID]]=404,((HEX2DEC(F106)+256*HEX2DEC(G106))/10)*(9/5)+32,NA())</f>
        <v>#N/A</v>
      </c>
      <c r="AU106" s="28">
        <f>IF(Table4[[#This Row],[ID]]=402,(HEX2DEC(Table4[[#This Row],[H7]])*256*256+HEX2DEC(Table4[[#This Row],[H6]])*256+HEX2DEC(Table4[[#This Row],[H5]]))/AU$3,IF(ISNUMBER(AU105),AU105,NA()))</f>
        <v>1073427</v>
      </c>
      <c r="AV106" s="28">
        <f>IF(Table4[[#This Row],[ID]]=403,(HEX2DEC(Table4[[#This Row],[H7]])*256*256+HEX2DEC(Table4[[#This Row],[H6]])*256+HEX2DEC(Table4[[#This Row],[H5]]))/AV$3,IF(ISNUMBER(AV105),AV105,NA()))</f>
        <v>1073427</v>
      </c>
      <c r="AW106" s="30">
        <f>Table4[[#This Row],[Unk 402-D7,6,5]]/Table4[[#This Row],[Batt V]]</f>
        <v>19909.986274437066</v>
      </c>
      <c r="AX106" s="8" t="str" cm="1">
        <f t="array" aca="1" ref="AX106" ca="1">IF(Table4[[#This Row],[Prior of This Frm]]=0,"First",IF(Table4[[#This Row],[Data as String]]&lt;&gt;INDIRECT("R"&amp;AL106&amp;"C"&amp;COLUMN(Table4[[#This Row],[Data as String]]),FALSE),"Change",""))</f>
        <v/>
      </c>
      <c r="AY106" s="6" t="str" cm="1">
        <f t="array" aca="1" ref="AY106" ca="1">IF(Table4[[#This Row],[Prior of This Frm]]=0,"First",IF(Table4[[#This Row],[Data Masked States only]]&lt;&gt;INDIRECT("R"&amp;AL106&amp;"C"&amp;COLUMN(Table4[[#This Row],[Data Masked States only]]),FALSE),"Change",""))</f>
        <v/>
      </c>
      <c r="AZ106" s="6"/>
    </row>
    <row r="107" spans="1:52" hidden="1" x14ac:dyDescent="0.25">
      <c r="A107">
        <v>56.366999999999997</v>
      </c>
      <c r="B107">
        <v>400</v>
      </c>
      <c r="C107">
        <v>8</v>
      </c>
      <c r="D107" s="14">
        <v>0</v>
      </c>
      <c r="E107" s="15">
        <v>0</v>
      </c>
      <c r="F107" s="15">
        <v>0</v>
      </c>
      <c r="G107" s="15">
        <v>10</v>
      </c>
      <c r="H107" s="15">
        <v>39</v>
      </c>
      <c r="I107" s="15">
        <v>0</v>
      </c>
      <c r="J107" s="15">
        <v>0</v>
      </c>
      <c r="K107" s="15">
        <v>0</v>
      </c>
      <c r="M107" s="5" t="str">
        <f t="shared" si="21"/>
        <v>…</v>
      </c>
      <c r="N107" t="str">
        <f t="shared" si="22"/>
        <v>…</v>
      </c>
      <c r="O107" t="str">
        <f t="shared" si="23"/>
        <v>…</v>
      </c>
      <c r="P107" t="str">
        <f t="shared" si="24"/>
        <v>…</v>
      </c>
      <c r="Q107" t="str">
        <f t="shared" si="25"/>
        <v>9</v>
      </c>
      <c r="R107" t="str">
        <f t="shared" si="26"/>
        <v>…</v>
      </c>
      <c r="S107" t="str">
        <f t="shared" si="27"/>
        <v>…</v>
      </c>
      <c r="T107" t="str">
        <f t="shared" si="28"/>
        <v>…</v>
      </c>
      <c r="U107" s="5"/>
      <c r="V107" s="23">
        <f t="shared" si="29"/>
        <v>0</v>
      </c>
      <c r="W107">
        <f t="shared" si="30"/>
        <v>0</v>
      </c>
      <c r="X107">
        <f t="shared" si="31"/>
        <v>0</v>
      </c>
      <c r="Y107">
        <f t="shared" si="32"/>
        <v>16</v>
      </c>
      <c r="Z107">
        <f t="shared" si="33"/>
        <v>57</v>
      </c>
      <c r="AA107">
        <f t="shared" si="34"/>
        <v>0</v>
      </c>
      <c r="AB107">
        <f t="shared" si="35"/>
        <v>0</v>
      </c>
      <c r="AC107">
        <f t="shared" si="36"/>
        <v>0</v>
      </c>
      <c r="AD107" s="5"/>
      <c r="AE107" s="27">
        <f t="shared" si="37"/>
        <v>0</v>
      </c>
      <c r="AF107" s="28">
        <f t="shared" si="38"/>
        <v>4096</v>
      </c>
      <c r="AG107" s="28">
        <f t="shared" si="39"/>
        <v>57</v>
      </c>
      <c r="AH107" s="28">
        <f t="shared" si="40"/>
        <v>0</v>
      </c>
      <c r="AI107" s="5"/>
      <c r="AJ10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07" s="6" t="str" cm="1">
        <f t="array" ref="AK10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07" s="6" cm="1">
        <f t="array" ref="AL107">IF(ROW(Table4[[#This Row],[ID]])-1=ROW(Table4[[#Headers],[ID]]),0,SUMPRODUCT(MAX(($B$5:$B106=Table4[[#This Row],[ID]])*ROW($B$5:$B106))))</f>
        <v>105</v>
      </c>
      <c r="AM107" s="11" cm="1">
        <f t="array" aca="1" ref="AM107" ca="1">IF(Table4[[#This Row],[Prior of This Frm]]&lt;&gt;0,Table4[[#This Row],[Time]]-INDIRECT("R"&amp;Table4[[#This Row],[Prior of This Frm]]&amp;"C"&amp;COLUMN(Table4[[#This Row],[Time]]),FALSE),"")</f>
        <v>0.10699999999999932</v>
      </c>
      <c r="AN107" s="8">
        <f>IF(ROW(Table4[[#This Row],[Time]])-1=ROW(Table4[[#Headers],[Time]]),0,IF(A107&lt;A106,AN106+1,AN106))</f>
        <v>0</v>
      </c>
      <c r="AO107" s="29">
        <f>(Table4[[#This Row],[Time]]+(Table4[[#This Row],[Mins]]*60)-$A$5)/60/60/24</f>
        <v>5.7754629629629572E-5</v>
      </c>
      <c r="AP107" s="11">
        <f ca="1">IF(Table4[[#This Row],[Prior of This Frm]]&lt;&gt;0,IF(Table4[[#This Row],[Per Raw]]&lt;0,Table4[[#This Row],[Per Raw]]+60,Table4[[#This Row],[Per Raw]]),"")</f>
        <v>0.10699999999999932</v>
      </c>
      <c r="AQ107" s="20" t="e">
        <f>IF(Table4[[#This Row],[ID]]=401,(HEX2DEC(Table4[[#This Row],[H1]])+256*HEX2DEC(Table4[[#This Row],[H2]]))/1000,NA())</f>
        <v>#N/A</v>
      </c>
      <c r="AR107" s="21" t="e">
        <f>IF(Table4[[#This Row],[ID]]=401,(HEX2DEC(Table4[[#This Row],[H5]])+256*HEX2DEC(Table4[[#This Row],[H6]]))/1000,NA())</f>
        <v>#N/A</v>
      </c>
      <c r="AS107" s="17" t="e">
        <f>IF(Table4[[#This Row],[ID]]=402,HEX2DEC(Table4[[#This Row],[H1]])/100,NA())</f>
        <v>#N/A</v>
      </c>
      <c r="AT107" s="19" t="e">
        <f>IF(Table4[[#This Row],[ID]]=404,((HEX2DEC(F107)+256*HEX2DEC(G107))/10)*(9/5)+32,NA())</f>
        <v>#N/A</v>
      </c>
      <c r="AU107" s="28">
        <f>IF(Table4[[#This Row],[ID]]=402,(HEX2DEC(Table4[[#This Row],[H7]])*256*256+HEX2DEC(Table4[[#This Row],[H6]])*256+HEX2DEC(Table4[[#This Row],[H5]]))/AU$3,IF(ISNUMBER(AU106),AU106,NA()))</f>
        <v>1073427</v>
      </c>
      <c r="AV107" s="28">
        <f>IF(Table4[[#This Row],[ID]]=403,(HEX2DEC(Table4[[#This Row],[H7]])*256*256+HEX2DEC(Table4[[#This Row],[H6]])*256+HEX2DEC(Table4[[#This Row],[H5]]))/AV$3,IF(ISNUMBER(AV106),AV106,NA()))</f>
        <v>1073427</v>
      </c>
      <c r="AW107" s="30" t="e">
        <f>Table4[[#This Row],[Unk 402-D7,6,5]]/Table4[[#This Row],[Batt V]]</f>
        <v>#N/A</v>
      </c>
      <c r="AX107" s="8" t="str" cm="1">
        <f t="array" aca="1" ref="AX107" ca="1">IF(Table4[[#This Row],[Prior of This Frm]]=0,"First",IF(Table4[[#This Row],[Data as String]]&lt;&gt;INDIRECT("R"&amp;AL107&amp;"C"&amp;COLUMN(Table4[[#This Row],[Data as String]]),FALSE),"Change",""))</f>
        <v/>
      </c>
      <c r="AY107" s="6" t="str" cm="1">
        <f t="array" aca="1" ref="AY107" ca="1">IF(Table4[[#This Row],[Prior of This Frm]]=0,"First",IF(Table4[[#This Row],[Data Masked States only]]&lt;&gt;INDIRECT("R"&amp;AL107&amp;"C"&amp;COLUMN(Table4[[#This Row],[Data Masked States only]]),FALSE),"Change",""))</f>
        <v/>
      </c>
      <c r="AZ107" s="6"/>
    </row>
    <row r="108" spans="1:52" hidden="1" x14ac:dyDescent="0.25">
      <c r="A108">
        <v>56.42</v>
      </c>
      <c r="B108">
        <v>401</v>
      </c>
      <c r="C108">
        <v>8</v>
      </c>
      <c r="D108" s="14" t="s">
        <v>28</v>
      </c>
      <c r="E108" s="15" t="s">
        <v>23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M108" s="5" t="str">
        <f t="shared" si="21"/>
        <v>…</v>
      </c>
      <c r="N108" t="str">
        <f t="shared" si="22"/>
        <v>…</v>
      </c>
      <c r="O108" t="str">
        <f t="shared" si="23"/>
        <v>…</v>
      </c>
      <c r="P108" t="str">
        <f t="shared" si="24"/>
        <v>…</v>
      </c>
      <c r="Q108" t="str">
        <f t="shared" si="25"/>
        <v>…</v>
      </c>
      <c r="R108" t="str">
        <f t="shared" si="26"/>
        <v>…</v>
      </c>
      <c r="S108" t="str">
        <f t="shared" si="27"/>
        <v>…</v>
      </c>
      <c r="T108" t="str">
        <f t="shared" si="28"/>
        <v>…</v>
      </c>
      <c r="U108" s="5"/>
      <c r="V108" s="23">
        <f t="shared" si="29"/>
        <v>154</v>
      </c>
      <c r="W108">
        <f t="shared" si="30"/>
        <v>210</v>
      </c>
      <c r="X108">
        <f t="shared" si="31"/>
        <v>0</v>
      </c>
      <c r="Y108">
        <f t="shared" si="32"/>
        <v>0</v>
      </c>
      <c r="Z108">
        <f t="shared" si="33"/>
        <v>0</v>
      </c>
      <c r="AA108">
        <f t="shared" si="34"/>
        <v>0</v>
      </c>
      <c r="AB108">
        <f t="shared" si="35"/>
        <v>0</v>
      </c>
      <c r="AC108">
        <f t="shared" si="36"/>
        <v>0</v>
      </c>
      <c r="AD108" s="5"/>
      <c r="AE108" s="27">
        <f t="shared" si="37"/>
        <v>53914</v>
      </c>
      <c r="AF108" s="28">
        <f t="shared" si="38"/>
        <v>0</v>
      </c>
      <c r="AG108" s="28">
        <f t="shared" si="39"/>
        <v>0</v>
      </c>
      <c r="AH108" s="28">
        <f t="shared" si="40"/>
        <v>0</v>
      </c>
      <c r="AI108" s="5"/>
      <c r="AJ10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08" s="6" t="str" cm="1">
        <f t="array" ref="AK10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08" s="6" cm="1">
        <f t="array" ref="AL108">IF(ROW(Table4[[#This Row],[ID]])-1=ROW(Table4[[#Headers],[ID]]),0,SUMPRODUCT(MAX(($B$5:$B107=Table4[[#This Row],[ID]])*ROW($B$5:$B107))))</f>
        <v>106</v>
      </c>
      <c r="AM108" s="11" cm="1">
        <f t="array" aca="1" ref="AM108" ca="1">IF(Table4[[#This Row],[Prior of This Frm]]&lt;&gt;0,Table4[[#This Row],[Time]]-INDIRECT("R"&amp;Table4[[#This Row],[Prior of This Frm]]&amp;"C"&amp;COLUMN(Table4[[#This Row],[Time]]),FALSE),"")</f>
        <v>0.10600000000000165</v>
      </c>
      <c r="AN108" s="8">
        <f>IF(ROW(Table4[[#This Row],[Time]])-1=ROW(Table4[[#Headers],[Time]]),0,IF(A108&lt;A107,AN107+1,AN107))</f>
        <v>0</v>
      </c>
      <c r="AO108" s="29">
        <f>(Table4[[#This Row],[Time]]+(Table4[[#This Row],[Mins]]*60)-$A$5)/60/60/24</f>
        <v>5.8368055555555545E-5</v>
      </c>
      <c r="AP108" s="11">
        <f ca="1">IF(Table4[[#This Row],[Prior of This Frm]]&lt;&gt;0,IF(Table4[[#This Row],[Per Raw]]&lt;0,Table4[[#This Row],[Per Raw]]+60,Table4[[#This Row],[Per Raw]]),"")</f>
        <v>0.10600000000000165</v>
      </c>
      <c r="AQ108" s="20">
        <f>IF(Table4[[#This Row],[ID]]=401,(HEX2DEC(Table4[[#This Row],[H1]])+256*HEX2DEC(Table4[[#This Row],[H2]]))/1000,NA())</f>
        <v>53.914000000000001</v>
      </c>
      <c r="AR108" s="21">
        <f>IF(Table4[[#This Row],[ID]]=401,(HEX2DEC(Table4[[#This Row],[H5]])+256*HEX2DEC(Table4[[#This Row],[H6]]))/1000,NA())</f>
        <v>0</v>
      </c>
      <c r="AS108" s="16" t="e">
        <f>IF(Table4[[#This Row],[ID]]=402,HEX2DEC(Table4[[#This Row],[H1]])/100,NA())</f>
        <v>#N/A</v>
      </c>
      <c r="AT108" s="19" t="e">
        <f>IF(Table4[[#This Row],[ID]]=404,((HEX2DEC(F108)+256*HEX2DEC(G108))/10)*(9/5)+32,NA())</f>
        <v>#N/A</v>
      </c>
      <c r="AU108" s="28">
        <f>IF(Table4[[#This Row],[ID]]=402,(HEX2DEC(Table4[[#This Row],[H7]])*256*256+HEX2DEC(Table4[[#This Row],[H6]])*256+HEX2DEC(Table4[[#This Row],[H5]]))/AU$3,IF(ISNUMBER(AU107),AU107,NA()))</f>
        <v>1073427</v>
      </c>
      <c r="AV108" s="28">
        <f>IF(Table4[[#This Row],[ID]]=403,(HEX2DEC(Table4[[#This Row],[H7]])*256*256+HEX2DEC(Table4[[#This Row],[H6]])*256+HEX2DEC(Table4[[#This Row],[H5]]))/AV$3,IF(ISNUMBER(AV107),AV107,NA()))</f>
        <v>1073427</v>
      </c>
      <c r="AW108" s="30">
        <f>Table4[[#This Row],[Unk 402-D7,6,5]]/Table4[[#This Row],[Batt V]]</f>
        <v>19909.986274437066</v>
      </c>
      <c r="AX108" s="8" t="str" cm="1">
        <f t="array" aca="1" ref="AX108" ca="1">IF(Table4[[#This Row],[Prior of This Frm]]=0,"First",IF(Table4[[#This Row],[Data as String]]&lt;&gt;INDIRECT("R"&amp;AL108&amp;"C"&amp;COLUMN(Table4[[#This Row],[Data as String]]),FALSE),"Change",""))</f>
        <v/>
      </c>
      <c r="AY108" s="6" t="str" cm="1">
        <f t="array" aca="1" ref="AY108" ca="1">IF(Table4[[#This Row],[Prior of This Frm]]=0,"First",IF(Table4[[#This Row],[Data Masked States only]]&lt;&gt;INDIRECT("R"&amp;AL108&amp;"C"&amp;COLUMN(Table4[[#This Row],[Data Masked States only]]),FALSE),"Change",""))</f>
        <v/>
      </c>
      <c r="AZ108" s="6"/>
    </row>
    <row r="109" spans="1:52" hidden="1" x14ac:dyDescent="0.25">
      <c r="A109">
        <v>56.472999999999999</v>
      </c>
      <c r="B109">
        <v>400</v>
      </c>
      <c r="C109">
        <v>8</v>
      </c>
      <c r="D109" s="14">
        <v>0</v>
      </c>
      <c r="E109" s="15">
        <v>0</v>
      </c>
      <c r="F109" s="15">
        <v>0</v>
      </c>
      <c r="G109" s="15">
        <v>10</v>
      </c>
      <c r="H109" s="15">
        <v>39</v>
      </c>
      <c r="I109" s="15">
        <v>0</v>
      </c>
      <c r="J109" s="15">
        <v>0</v>
      </c>
      <c r="K109" s="15">
        <v>0</v>
      </c>
      <c r="M109" s="5" t="str">
        <f t="shared" si="21"/>
        <v>…</v>
      </c>
      <c r="N109" t="str">
        <f t="shared" si="22"/>
        <v>…</v>
      </c>
      <c r="O109" t="str">
        <f t="shared" si="23"/>
        <v>…</v>
      </c>
      <c r="P109" t="str">
        <f t="shared" si="24"/>
        <v>…</v>
      </c>
      <c r="Q109" t="str">
        <f t="shared" si="25"/>
        <v>9</v>
      </c>
      <c r="R109" t="str">
        <f t="shared" si="26"/>
        <v>…</v>
      </c>
      <c r="S109" t="str">
        <f t="shared" si="27"/>
        <v>…</v>
      </c>
      <c r="T109" t="str">
        <f t="shared" si="28"/>
        <v>…</v>
      </c>
      <c r="U109" s="5"/>
      <c r="V109" s="23">
        <f t="shared" si="29"/>
        <v>0</v>
      </c>
      <c r="W109">
        <f t="shared" si="30"/>
        <v>0</v>
      </c>
      <c r="X109">
        <f t="shared" si="31"/>
        <v>0</v>
      </c>
      <c r="Y109">
        <f t="shared" si="32"/>
        <v>16</v>
      </c>
      <c r="Z109">
        <f t="shared" si="33"/>
        <v>57</v>
      </c>
      <c r="AA109">
        <f t="shared" si="34"/>
        <v>0</v>
      </c>
      <c r="AB109">
        <f t="shared" si="35"/>
        <v>0</v>
      </c>
      <c r="AC109">
        <f t="shared" si="36"/>
        <v>0</v>
      </c>
      <c r="AD109" s="5"/>
      <c r="AE109" s="27">
        <f t="shared" si="37"/>
        <v>0</v>
      </c>
      <c r="AF109" s="28">
        <f t="shared" si="38"/>
        <v>4096</v>
      </c>
      <c r="AG109" s="28">
        <f t="shared" si="39"/>
        <v>57</v>
      </c>
      <c r="AH109" s="28">
        <f t="shared" si="40"/>
        <v>0</v>
      </c>
      <c r="AI109" s="5"/>
      <c r="AJ10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09" s="6" t="str" cm="1">
        <f t="array" ref="AK10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09" s="6" cm="1">
        <f t="array" ref="AL109">IF(ROW(Table4[[#This Row],[ID]])-1=ROW(Table4[[#Headers],[ID]]),0,SUMPRODUCT(MAX(($B$5:$B108=Table4[[#This Row],[ID]])*ROW($B$5:$B108))))</f>
        <v>107</v>
      </c>
      <c r="AM109" s="11" cm="1">
        <f t="array" aca="1" ref="AM109" ca="1">IF(Table4[[#This Row],[Prior of This Frm]]&lt;&gt;0,Table4[[#This Row],[Time]]-INDIRECT("R"&amp;Table4[[#This Row],[Prior of This Frm]]&amp;"C"&amp;COLUMN(Table4[[#This Row],[Time]]),FALSE),"")</f>
        <v>0.10600000000000165</v>
      </c>
      <c r="AN109" s="8">
        <f>IF(ROW(Table4[[#This Row],[Time]])-1=ROW(Table4[[#Headers],[Time]]),0,IF(A109&lt;A108,AN108+1,AN108))</f>
        <v>0</v>
      </c>
      <c r="AO109" s="29">
        <f>(Table4[[#This Row],[Time]]+(Table4[[#This Row],[Mins]]*60)-$A$5)/60/60/24</f>
        <v>5.8981481481481444E-5</v>
      </c>
      <c r="AP109" s="11">
        <f ca="1">IF(Table4[[#This Row],[Prior of This Frm]]&lt;&gt;0,IF(Table4[[#This Row],[Per Raw]]&lt;0,Table4[[#This Row],[Per Raw]]+60,Table4[[#This Row],[Per Raw]]),"")</f>
        <v>0.10600000000000165</v>
      </c>
      <c r="AQ109" s="20" t="e">
        <f>IF(Table4[[#This Row],[ID]]=401,(HEX2DEC(Table4[[#This Row],[H1]])+256*HEX2DEC(Table4[[#This Row],[H2]]))/1000,NA())</f>
        <v>#N/A</v>
      </c>
      <c r="AR109" s="21" t="e">
        <f>IF(Table4[[#This Row],[ID]]=401,(HEX2DEC(Table4[[#This Row],[H5]])+256*HEX2DEC(Table4[[#This Row],[H6]]))/1000,NA())</f>
        <v>#N/A</v>
      </c>
      <c r="AS109" s="17" t="e">
        <f>IF(Table4[[#This Row],[ID]]=402,HEX2DEC(Table4[[#This Row],[H1]])/100,NA())</f>
        <v>#N/A</v>
      </c>
      <c r="AT109" s="19" t="e">
        <f>IF(Table4[[#This Row],[ID]]=404,((HEX2DEC(F109)+256*HEX2DEC(G109))/10)*(9/5)+32,NA())</f>
        <v>#N/A</v>
      </c>
      <c r="AU109" s="28">
        <f>IF(Table4[[#This Row],[ID]]=402,(HEX2DEC(Table4[[#This Row],[H7]])*256*256+HEX2DEC(Table4[[#This Row],[H6]])*256+HEX2DEC(Table4[[#This Row],[H5]]))/AU$3,IF(ISNUMBER(AU108),AU108,NA()))</f>
        <v>1073427</v>
      </c>
      <c r="AV109" s="28">
        <f>IF(Table4[[#This Row],[ID]]=403,(HEX2DEC(Table4[[#This Row],[H7]])*256*256+HEX2DEC(Table4[[#This Row],[H6]])*256+HEX2DEC(Table4[[#This Row],[H5]]))/AV$3,IF(ISNUMBER(AV108),AV108,NA()))</f>
        <v>1073427</v>
      </c>
      <c r="AW109" s="30" t="e">
        <f>Table4[[#This Row],[Unk 402-D7,6,5]]/Table4[[#This Row],[Batt V]]</f>
        <v>#N/A</v>
      </c>
      <c r="AX109" s="8" t="str" cm="1">
        <f t="array" aca="1" ref="AX109" ca="1">IF(Table4[[#This Row],[Prior of This Frm]]=0,"First",IF(Table4[[#This Row],[Data as String]]&lt;&gt;INDIRECT("R"&amp;AL109&amp;"C"&amp;COLUMN(Table4[[#This Row],[Data as String]]),FALSE),"Change",""))</f>
        <v/>
      </c>
      <c r="AY109" s="6" t="str" cm="1">
        <f t="array" aca="1" ref="AY109" ca="1">IF(Table4[[#This Row],[Prior of This Frm]]=0,"First",IF(Table4[[#This Row],[Data Masked States only]]&lt;&gt;INDIRECT("R"&amp;AL109&amp;"C"&amp;COLUMN(Table4[[#This Row],[Data Masked States only]]),FALSE),"Change",""))</f>
        <v/>
      </c>
      <c r="AZ109" s="6"/>
    </row>
    <row r="110" spans="1:52" hidden="1" x14ac:dyDescent="0.25">
      <c r="A110">
        <v>56.526000000000003</v>
      </c>
      <c r="B110">
        <v>401</v>
      </c>
      <c r="C110">
        <v>8</v>
      </c>
      <c r="D110" s="14" t="s">
        <v>28</v>
      </c>
      <c r="E110" s="15" t="s">
        <v>23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M110" s="5" t="str">
        <f t="shared" si="21"/>
        <v>…</v>
      </c>
      <c r="N110" t="str">
        <f t="shared" si="22"/>
        <v>…</v>
      </c>
      <c r="O110" t="str">
        <f t="shared" si="23"/>
        <v>…</v>
      </c>
      <c r="P110" t="str">
        <f t="shared" si="24"/>
        <v>…</v>
      </c>
      <c r="Q110" t="str">
        <f t="shared" si="25"/>
        <v>…</v>
      </c>
      <c r="R110" t="str">
        <f t="shared" si="26"/>
        <v>…</v>
      </c>
      <c r="S110" t="str">
        <f t="shared" si="27"/>
        <v>…</v>
      </c>
      <c r="T110" t="str">
        <f t="shared" si="28"/>
        <v>…</v>
      </c>
      <c r="U110" s="5"/>
      <c r="V110" s="23">
        <f t="shared" si="29"/>
        <v>154</v>
      </c>
      <c r="W110">
        <f t="shared" si="30"/>
        <v>210</v>
      </c>
      <c r="X110">
        <f t="shared" si="31"/>
        <v>0</v>
      </c>
      <c r="Y110">
        <f t="shared" si="32"/>
        <v>0</v>
      </c>
      <c r="Z110">
        <f t="shared" si="33"/>
        <v>0</v>
      </c>
      <c r="AA110">
        <f t="shared" si="34"/>
        <v>0</v>
      </c>
      <c r="AB110">
        <f t="shared" si="35"/>
        <v>0</v>
      </c>
      <c r="AC110">
        <f t="shared" si="36"/>
        <v>0</v>
      </c>
      <c r="AD110" s="5"/>
      <c r="AE110" s="27">
        <f t="shared" si="37"/>
        <v>53914</v>
      </c>
      <c r="AF110" s="28">
        <f t="shared" si="38"/>
        <v>0</v>
      </c>
      <c r="AG110" s="28">
        <f t="shared" si="39"/>
        <v>0</v>
      </c>
      <c r="AH110" s="28">
        <f t="shared" si="40"/>
        <v>0</v>
      </c>
      <c r="AI110" s="5"/>
      <c r="AJ11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10" s="6" t="str" cm="1">
        <f t="array" ref="AK11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10" s="6" cm="1">
        <f t="array" ref="AL110">IF(ROW(Table4[[#This Row],[ID]])-1=ROW(Table4[[#Headers],[ID]]),0,SUMPRODUCT(MAX(($B$5:$B109=Table4[[#This Row],[ID]])*ROW($B$5:$B109))))</f>
        <v>108</v>
      </c>
      <c r="AM110" s="11" cm="1">
        <f t="array" aca="1" ref="AM110" ca="1">IF(Table4[[#This Row],[Prior of This Frm]]&lt;&gt;0,Table4[[#This Row],[Time]]-INDIRECT("R"&amp;Table4[[#This Row],[Prior of This Frm]]&amp;"C"&amp;COLUMN(Table4[[#This Row],[Time]]),FALSE),"")</f>
        <v>0.10600000000000165</v>
      </c>
      <c r="AN110" s="8">
        <f>IF(ROW(Table4[[#This Row],[Time]])-1=ROW(Table4[[#Headers],[Time]]),0,IF(A110&lt;A109,AN109+1,AN109))</f>
        <v>0</v>
      </c>
      <c r="AO110" s="29">
        <f>(Table4[[#This Row],[Time]]+(Table4[[#This Row],[Mins]]*60)-$A$5)/60/60/24</f>
        <v>5.9594907407407411E-5</v>
      </c>
      <c r="AP110" s="11">
        <f ca="1">IF(Table4[[#This Row],[Prior of This Frm]]&lt;&gt;0,IF(Table4[[#This Row],[Per Raw]]&lt;0,Table4[[#This Row],[Per Raw]]+60,Table4[[#This Row],[Per Raw]]),"")</f>
        <v>0.10600000000000165</v>
      </c>
      <c r="AQ110" s="20">
        <f>IF(Table4[[#This Row],[ID]]=401,(HEX2DEC(Table4[[#This Row],[H1]])+256*HEX2DEC(Table4[[#This Row],[H2]]))/1000,NA())</f>
        <v>53.914000000000001</v>
      </c>
      <c r="AR110" s="21">
        <f>IF(Table4[[#This Row],[ID]]=401,(HEX2DEC(Table4[[#This Row],[H5]])+256*HEX2DEC(Table4[[#This Row],[H6]]))/1000,NA())</f>
        <v>0</v>
      </c>
      <c r="AS110" s="16" t="e">
        <f>IF(Table4[[#This Row],[ID]]=402,HEX2DEC(Table4[[#This Row],[H1]])/100,NA())</f>
        <v>#N/A</v>
      </c>
      <c r="AT110" s="19" t="e">
        <f>IF(Table4[[#This Row],[ID]]=404,((HEX2DEC(F110)+256*HEX2DEC(G110))/10)*(9/5)+32,NA())</f>
        <v>#N/A</v>
      </c>
      <c r="AU110" s="28">
        <f>IF(Table4[[#This Row],[ID]]=402,(HEX2DEC(Table4[[#This Row],[H7]])*256*256+HEX2DEC(Table4[[#This Row],[H6]])*256+HEX2DEC(Table4[[#This Row],[H5]]))/AU$3,IF(ISNUMBER(AU109),AU109,NA()))</f>
        <v>1073427</v>
      </c>
      <c r="AV110" s="28">
        <f>IF(Table4[[#This Row],[ID]]=403,(HEX2DEC(Table4[[#This Row],[H7]])*256*256+HEX2DEC(Table4[[#This Row],[H6]])*256+HEX2DEC(Table4[[#This Row],[H5]]))/AV$3,IF(ISNUMBER(AV109),AV109,NA()))</f>
        <v>1073427</v>
      </c>
      <c r="AW110" s="30">
        <f>Table4[[#This Row],[Unk 402-D7,6,5]]/Table4[[#This Row],[Batt V]]</f>
        <v>19909.986274437066</v>
      </c>
      <c r="AX110" s="8" t="str" cm="1">
        <f t="array" aca="1" ref="AX110" ca="1">IF(Table4[[#This Row],[Prior of This Frm]]=0,"First",IF(Table4[[#This Row],[Data as String]]&lt;&gt;INDIRECT("R"&amp;AL110&amp;"C"&amp;COLUMN(Table4[[#This Row],[Data as String]]),FALSE),"Change",""))</f>
        <v/>
      </c>
      <c r="AY110" s="6" t="str" cm="1">
        <f t="array" aca="1" ref="AY110" ca="1">IF(Table4[[#This Row],[Prior of This Frm]]=0,"First",IF(Table4[[#This Row],[Data Masked States only]]&lt;&gt;INDIRECT("R"&amp;AL110&amp;"C"&amp;COLUMN(Table4[[#This Row],[Data Masked States only]]),FALSE),"Change",""))</f>
        <v/>
      </c>
      <c r="AZ110" s="6"/>
    </row>
    <row r="111" spans="1:52" hidden="1" x14ac:dyDescent="0.25">
      <c r="A111">
        <v>56.579000000000001</v>
      </c>
      <c r="B111">
        <v>400</v>
      </c>
      <c r="C111">
        <v>8</v>
      </c>
      <c r="D111" s="14">
        <v>0</v>
      </c>
      <c r="E111" s="15">
        <v>0</v>
      </c>
      <c r="F111" s="15">
        <v>0</v>
      </c>
      <c r="G111" s="15">
        <v>10</v>
      </c>
      <c r="H111" s="15">
        <v>39</v>
      </c>
      <c r="I111" s="15">
        <v>0</v>
      </c>
      <c r="J111" s="15">
        <v>0</v>
      </c>
      <c r="K111" s="15">
        <v>0</v>
      </c>
      <c r="M111" s="5" t="str">
        <f t="shared" si="21"/>
        <v>…</v>
      </c>
      <c r="N111" t="str">
        <f t="shared" si="22"/>
        <v>…</v>
      </c>
      <c r="O111" t="str">
        <f t="shared" si="23"/>
        <v>…</v>
      </c>
      <c r="P111" t="str">
        <f t="shared" si="24"/>
        <v>…</v>
      </c>
      <c r="Q111" t="str">
        <f t="shared" si="25"/>
        <v>9</v>
      </c>
      <c r="R111" t="str">
        <f t="shared" si="26"/>
        <v>…</v>
      </c>
      <c r="S111" t="str">
        <f t="shared" si="27"/>
        <v>…</v>
      </c>
      <c r="T111" t="str">
        <f t="shared" si="28"/>
        <v>…</v>
      </c>
      <c r="U111" s="5"/>
      <c r="V111" s="23">
        <f t="shared" si="29"/>
        <v>0</v>
      </c>
      <c r="W111">
        <f t="shared" si="30"/>
        <v>0</v>
      </c>
      <c r="X111">
        <f t="shared" si="31"/>
        <v>0</v>
      </c>
      <c r="Y111">
        <f t="shared" si="32"/>
        <v>16</v>
      </c>
      <c r="Z111">
        <f t="shared" si="33"/>
        <v>57</v>
      </c>
      <c r="AA111">
        <f t="shared" si="34"/>
        <v>0</v>
      </c>
      <c r="AB111">
        <f t="shared" si="35"/>
        <v>0</v>
      </c>
      <c r="AC111">
        <f t="shared" si="36"/>
        <v>0</v>
      </c>
      <c r="AD111" s="5"/>
      <c r="AE111" s="27">
        <f t="shared" si="37"/>
        <v>0</v>
      </c>
      <c r="AF111" s="28">
        <f t="shared" si="38"/>
        <v>4096</v>
      </c>
      <c r="AG111" s="28">
        <f t="shared" si="39"/>
        <v>57</v>
      </c>
      <c r="AH111" s="28">
        <f t="shared" si="40"/>
        <v>0</v>
      </c>
      <c r="AI111" s="5"/>
      <c r="AJ11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11" s="6" t="str" cm="1">
        <f t="array" ref="AK11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11" s="6" cm="1">
        <f t="array" ref="AL111">IF(ROW(Table4[[#This Row],[ID]])-1=ROW(Table4[[#Headers],[ID]]),0,SUMPRODUCT(MAX(($B$5:$B110=Table4[[#This Row],[ID]])*ROW($B$5:$B110))))</f>
        <v>109</v>
      </c>
      <c r="AM111" s="11" cm="1">
        <f t="array" aca="1" ref="AM111" ca="1">IF(Table4[[#This Row],[Prior of This Frm]]&lt;&gt;0,Table4[[#This Row],[Time]]-INDIRECT("R"&amp;Table4[[#This Row],[Prior of This Frm]]&amp;"C"&amp;COLUMN(Table4[[#This Row],[Time]]),FALSE),"")</f>
        <v>0.10600000000000165</v>
      </c>
      <c r="AN111" s="8">
        <f>IF(ROW(Table4[[#This Row],[Time]])-1=ROW(Table4[[#Headers],[Time]]),0,IF(A111&lt;A110,AN110+1,AN110))</f>
        <v>0</v>
      </c>
      <c r="AO111" s="29">
        <f>(Table4[[#This Row],[Time]]+(Table4[[#This Row],[Mins]]*60)-$A$5)/60/60/24</f>
        <v>6.0208333333333311E-5</v>
      </c>
      <c r="AP111" s="11">
        <f ca="1">IF(Table4[[#This Row],[Prior of This Frm]]&lt;&gt;0,IF(Table4[[#This Row],[Per Raw]]&lt;0,Table4[[#This Row],[Per Raw]]+60,Table4[[#This Row],[Per Raw]]),"")</f>
        <v>0.10600000000000165</v>
      </c>
      <c r="AQ111" s="20" t="e">
        <f>IF(Table4[[#This Row],[ID]]=401,(HEX2DEC(Table4[[#This Row],[H1]])+256*HEX2DEC(Table4[[#This Row],[H2]]))/1000,NA())</f>
        <v>#N/A</v>
      </c>
      <c r="AR111" s="21" t="e">
        <f>IF(Table4[[#This Row],[ID]]=401,(HEX2DEC(Table4[[#This Row],[H5]])+256*HEX2DEC(Table4[[#This Row],[H6]]))/1000,NA())</f>
        <v>#N/A</v>
      </c>
      <c r="AS111" s="17" t="e">
        <f>IF(Table4[[#This Row],[ID]]=402,HEX2DEC(Table4[[#This Row],[H1]])/100,NA())</f>
        <v>#N/A</v>
      </c>
      <c r="AT111" s="19" t="e">
        <f>IF(Table4[[#This Row],[ID]]=404,((HEX2DEC(F111)+256*HEX2DEC(G111))/10)*(9/5)+32,NA())</f>
        <v>#N/A</v>
      </c>
      <c r="AU111" s="28">
        <f>IF(Table4[[#This Row],[ID]]=402,(HEX2DEC(Table4[[#This Row],[H7]])*256*256+HEX2DEC(Table4[[#This Row],[H6]])*256+HEX2DEC(Table4[[#This Row],[H5]]))/AU$3,IF(ISNUMBER(AU110),AU110,NA()))</f>
        <v>1073427</v>
      </c>
      <c r="AV111" s="28">
        <f>IF(Table4[[#This Row],[ID]]=403,(HEX2DEC(Table4[[#This Row],[H7]])*256*256+HEX2DEC(Table4[[#This Row],[H6]])*256+HEX2DEC(Table4[[#This Row],[H5]]))/AV$3,IF(ISNUMBER(AV110),AV110,NA()))</f>
        <v>1073427</v>
      </c>
      <c r="AW111" s="30" t="e">
        <f>Table4[[#This Row],[Unk 402-D7,6,5]]/Table4[[#This Row],[Batt V]]</f>
        <v>#N/A</v>
      </c>
      <c r="AX111" s="8" t="str" cm="1">
        <f t="array" aca="1" ref="AX111" ca="1">IF(Table4[[#This Row],[Prior of This Frm]]=0,"First",IF(Table4[[#This Row],[Data as String]]&lt;&gt;INDIRECT("R"&amp;AL111&amp;"C"&amp;COLUMN(Table4[[#This Row],[Data as String]]),FALSE),"Change",""))</f>
        <v/>
      </c>
      <c r="AY111" s="6" t="str" cm="1">
        <f t="array" aca="1" ref="AY111" ca="1">IF(Table4[[#This Row],[Prior of This Frm]]=0,"First",IF(Table4[[#This Row],[Data Masked States only]]&lt;&gt;INDIRECT("R"&amp;AL111&amp;"C"&amp;COLUMN(Table4[[#This Row],[Data Masked States only]]),FALSE),"Change",""))</f>
        <v/>
      </c>
      <c r="AZ111" s="6"/>
    </row>
    <row r="112" spans="1:52" hidden="1" x14ac:dyDescent="0.25">
      <c r="A112">
        <v>56.631999999999998</v>
      </c>
      <c r="B112">
        <v>401</v>
      </c>
      <c r="C112">
        <v>8</v>
      </c>
      <c r="D112" s="14" t="s">
        <v>28</v>
      </c>
      <c r="E112" s="15" t="s">
        <v>23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M112" s="5" t="str">
        <f t="shared" si="21"/>
        <v>…</v>
      </c>
      <c r="N112" t="str">
        <f t="shared" si="22"/>
        <v>…</v>
      </c>
      <c r="O112" t="str">
        <f t="shared" si="23"/>
        <v>…</v>
      </c>
      <c r="P112" t="str">
        <f t="shared" si="24"/>
        <v>…</v>
      </c>
      <c r="Q112" t="str">
        <f t="shared" si="25"/>
        <v>…</v>
      </c>
      <c r="R112" t="str">
        <f t="shared" si="26"/>
        <v>…</v>
      </c>
      <c r="S112" t="str">
        <f t="shared" si="27"/>
        <v>…</v>
      </c>
      <c r="T112" t="str">
        <f t="shared" si="28"/>
        <v>…</v>
      </c>
      <c r="U112" s="5"/>
      <c r="V112" s="23">
        <f t="shared" si="29"/>
        <v>154</v>
      </c>
      <c r="W112">
        <f t="shared" si="30"/>
        <v>210</v>
      </c>
      <c r="X112">
        <f t="shared" si="31"/>
        <v>0</v>
      </c>
      <c r="Y112">
        <f t="shared" si="32"/>
        <v>0</v>
      </c>
      <c r="Z112">
        <f t="shared" si="33"/>
        <v>0</v>
      </c>
      <c r="AA112">
        <f t="shared" si="34"/>
        <v>0</v>
      </c>
      <c r="AB112">
        <f t="shared" si="35"/>
        <v>0</v>
      </c>
      <c r="AC112">
        <f t="shared" si="36"/>
        <v>0</v>
      </c>
      <c r="AD112" s="5"/>
      <c r="AE112" s="27">
        <f t="shared" si="37"/>
        <v>53914</v>
      </c>
      <c r="AF112" s="28">
        <f t="shared" si="38"/>
        <v>0</v>
      </c>
      <c r="AG112" s="28">
        <f t="shared" si="39"/>
        <v>0</v>
      </c>
      <c r="AH112" s="28">
        <f t="shared" si="40"/>
        <v>0</v>
      </c>
      <c r="AI112" s="5"/>
      <c r="AJ11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12" s="6" t="str" cm="1">
        <f t="array" ref="AK11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12" s="6" cm="1">
        <f t="array" ref="AL112">IF(ROW(Table4[[#This Row],[ID]])-1=ROW(Table4[[#Headers],[ID]]),0,SUMPRODUCT(MAX(($B$5:$B111=Table4[[#This Row],[ID]])*ROW($B$5:$B111))))</f>
        <v>110</v>
      </c>
      <c r="AM112" s="11" cm="1">
        <f t="array" aca="1" ref="AM112" ca="1">IF(Table4[[#This Row],[Prior of This Frm]]&lt;&gt;0,Table4[[#This Row],[Time]]-INDIRECT("R"&amp;Table4[[#This Row],[Prior of This Frm]]&amp;"C"&amp;COLUMN(Table4[[#This Row],[Time]]),FALSE),"")</f>
        <v>0.10599999999999454</v>
      </c>
      <c r="AN112" s="8">
        <f>IF(ROW(Table4[[#This Row],[Time]])-1=ROW(Table4[[#Headers],[Time]]),0,IF(A112&lt;A111,AN111+1,AN111))</f>
        <v>0</v>
      </c>
      <c r="AO112" s="29">
        <f>(Table4[[#This Row],[Time]]+(Table4[[#This Row],[Mins]]*60)-$A$5)/60/60/24</f>
        <v>6.082175925925921E-5</v>
      </c>
      <c r="AP112" s="11">
        <f ca="1">IF(Table4[[#This Row],[Prior of This Frm]]&lt;&gt;0,IF(Table4[[#This Row],[Per Raw]]&lt;0,Table4[[#This Row],[Per Raw]]+60,Table4[[#This Row],[Per Raw]]),"")</f>
        <v>0.10599999999999454</v>
      </c>
      <c r="AQ112" s="20">
        <f>IF(Table4[[#This Row],[ID]]=401,(HEX2DEC(Table4[[#This Row],[H1]])+256*HEX2DEC(Table4[[#This Row],[H2]]))/1000,NA())</f>
        <v>53.914000000000001</v>
      </c>
      <c r="AR112" s="21">
        <f>IF(Table4[[#This Row],[ID]]=401,(HEX2DEC(Table4[[#This Row],[H5]])+256*HEX2DEC(Table4[[#This Row],[H6]]))/1000,NA())</f>
        <v>0</v>
      </c>
      <c r="AS112" s="16" t="e">
        <f>IF(Table4[[#This Row],[ID]]=402,HEX2DEC(Table4[[#This Row],[H1]])/100,NA())</f>
        <v>#N/A</v>
      </c>
      <c r="AT112" s="19" t="e">
        <f>IF(Table4[[#This Row],[ID]]=404,((HEX2DEC(F112)+256*HEX2DEC(G112))/10)*(9/5)+32,NA())</f>
        <v>#N/A</v>
      </c>
      <c r="AU112" s="28">
        <f>IF(Table4[[#This Row],[ID]]=402,(HEX2DEC(Table4[[#This Row],[H7]])*256*256+HEX2DEC(Table4[[#This Row],[H6]])*256+HEX2DEC(Table4[[#This Row],[H5]]))/AU$3,IF(ISNUMBER(AU111),AU111,NA()))</f>
        <v>1073427</v>
      </c>
      <c r="AV112" s="28">
        <f>IF(Table4[[#This Row],[ID]]=403,(HEX2DEC(Table4[[#This Row],[H7]])*256*256+HEX2DEC(Table4[[#This Row],[H6]])*256+HEX2DEC(Table4[[#This Row],[H5]]))/AV$3,IF(ISNUMBER(AV111),AV111,NA()))</f>
        <v>1073427</v>
      </c>
      <c r="AW112" s="30">
        <f>Table4[[#This Row],[Unk 402-D7,6,5]]/Table4[[#This Row],[Batt V]]</f>
        <v>19909.986274437066</v>
      </c>
      <c r="AX112" s="8" t="str" cm="1">
        <f t="array" aca="1" ref="AX112" ca="1">IF(Table4[[#This Row],[Prior of This Frm]]=0,"First",IF(Table4[[#This Row],[Data as String]]&lt;&gt;INDIRECT("R"&amp;AL112&amp;"C"&amp;COLUMN(Table4[[#This Row],[Data as String]]),FALSE),"Change",""))</f>
        <v/>
      </c>
      <c r="AY112" s="6" t="str" cm="1">
        <f t="array" aca="1" ref="AY112" ca="1">IF(Table4[[#This Row],[Prior of This Frm]]=0,"First",IF(Table4[[#This Row],[Data Masked States only]]&lt;&gt;INDIRECT("R"&amp;AL112&amp;"C"&amp;COLUMN(Table4[[#This Row],[Data Masked States only]]),FALSE),"Change",""))</f>
        <v/>
      </c>
      <c r="AZ112" s="6"/>
    </row>
    <row r="113" spans="1:52" hidden="1" x14ac:dyDescent="0.25">
      <c r="A113">
        <v>56.685000000000002</v>
      </c>
      <c r="B113">
        <v>400</v>
      </c>
      <c r="C113">
        <v>8</v>
      </c>
      <c r="D113" s="14">
        <v>0</v>
      </c>
      <c r="E113" s="15">
        <v>0</v>
      </c>
      <c r="F113" s="15">
        <v>0</v>
      </c>
      <c r="G113" s="15">
        <v>10</v>
      </c>
      <c r="H113" s="15">
        <v>39</v>
      </c>
      <c r="I113" s="15">
        <v>0</v>
      </c>
      <c r="J113" s="15">
        <v>0</v>
      </c>
      <c r="K113" s="15">
        <v>0</v>
      </c>
      <c r="M113" s="5" t="str">
        <f t="shared" si="21"/>
        <v>…</v>
      </c>
      <c r="N113" t="str">
        <f t="shared" si="22"/>
        <v>…</v>
      </c>
      <c r="O113" t="str">
        <f t="shared" si="23"/>
        <v>…</v>
      </c>
      <c r="P113" t="str">
        <f t="shared" si="24"/>
        <v>…</v>
      </c>
      <c r="Q113" t="str">
        <f t="shared" si="25"/>
        <v>9</v>
      </c>
      <c r="R113" t="str">
        <f t="shared" si="26"/>
        <v>…</v>
      </c>
      <c r="S113" t="str">
        <f t="shared" si="27"/>
        <v>…</v>
      </c>
      <c r="T113" t="str">
        <f t="shared" si="28"/>
        <v>…</v>
      </c>
      <c r="U113" s="5"/>
      <c r="V113" s="23">
        <f t="shared" si="29"/>
        <v>0</v>
      </c>
      <c r="W113">
        <f t="shared" si="30"/>
        <v>0</v>
      </c>
      <c r="X113">
        <f t="shared" si="31"/>
        <v>0</v>
      </c>
      <c r="Y113">
        <f t="shared" si="32"/>
        <v>16</v>
      </c>
      <c r="Z113">
        <f t="shared" si="33"/>
        <v>57</v>
      </c>
      <c r="AA113">
        <f t="shared" si="34"/>
        <v>0</v>
      </c>
      <c r="AB113">
        <f t="shared" si="35"/>
        <v>0</v>
      </c>
      <c r="AC113">
        <f t="shared" si="36"/>
        <v>0</v>
      </c>
      <c r="AD113" s="5"/>
      <c r="AE113" s="27">
        <f t="shared" si="37"/>
        <v>0</v>
      </c>
      <c r="AF113" s="28">
        <f t="shared" si="38"/>
        <v>4096</v>
      </c>
      <c r="AG113" s="28">
        <f t="shared" si="39"/>
        <v>57</v>
      </c>
      <c r="AH113" s="28">
        <f t="shared" si="40"/>
        <v>0</v>
      </c>
      <c r="AI113" s="5"/>
      <c r="AJ11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13" s="6" t="str" cm="1">
        <f t="array" ref="AK11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13" s="6" cm="1">
        <f t="array" ref="AL113">IF(ROW(Table4[[#This Row],[ID]])-1=ROW(Table4[[#Headers],[ID]]),0,SUMPRODUCT(MAX(($B$5:$B112=Table4[[#This Row],[ID]])*ROW($B$5:$B112))))</f>
        <v>111</v>
      </c>
      <c r="AM113" s="11" cm="1">
        <f t="array" aca="1" ref="AM113" ca="1">IF(Table4[[#This Row],[Prior of This Frm]]&lt;&gt;0,Table4[[#This Row],[Time]]-INDIRECT("R"&amp;Table4[[#This Row],[Prior of This Frm]]&amp;"C"&amp;COLUMN(Table4[[#This Row],[Time]]),FALSE),"")</f>
        <v>0.10600000000000165</v>
      </c>
      <c r="AN113" s="8">
        <f>IF(ROW(Table4[[#This Row],[Time]])-1=ROW(Table4[[#Headers],[Time]]),0,IF(A113&lt;A112,AN112+1,AN112))</f>
        <v>0</v>
      </c>
      <c r="AO113" s="29">
        <f>(Table4[[#This Row],[Time]]+(Table4[[#This Row],[Mins]]*60)-$A$5)/60/60/24</f>
        <v>6.143518518518519E-5</v>
      </c>
      <c r="AP113" s="11">
        <f ca="1">IF(Table4[[#This Row],[Prior of This Frm]]&lt;&gt;0,IF(Table4[[#This Row],[Per Raw]]&lt;0,Table4[[#This Row],[Per Raw]]+60,Table4[[#This Row],[Per Raw]]),"")</f>
        <v>0.10600000000000165</v>
      </c>
      <c r="AQ113" s="20" t="e">
        <f>IF(Table4[[#This Row],[ID]]=401,(HEX2DEC(Table4[[#This Row],[H1]])+256*HEX2DEC(Table4[[#This Row],[H2]]))/1000,NA())</f>
        <v>#N/A</v>
      </c>
      <c r="AR113" s="21" t="e">
        <f>IF(Table4[[#This Row],[ID]]=401,(HEX2DEC(Table4[[#This Row],[H5]])+256*HEX2DEC(Table4[[#This Row],[H6]]))/1000,NA())</f>
        <v>#N/A</v>
      </c>
      <c r="AS113" s="17" t="e">
        <f>IF(Table4[[#This Row],[ID]]=402,HEX2DEC(Table4[[#This Row],[H1]])/100,NA())</f>
        <v>#N/A</v>
      </c>
      <c r="AT113" s="19" t="e">
        <f>IF(Table4[[#This Row],[ID]]=404,((HEX2DEC(F113)+256*HEX2DEC(G113))/10)*(9/5)+32,NA())</f>
        <v>#N/A</v>
      </c>
      <c r="AU113" s="28">
        <f>IF(Table4[[#This Row],[ID]]=402,(HEX2DEC(Table4[[#This Row],[H7]])*256*256+HEX2DEC(Table4[[#This Row],[H6]])*256+HEX2DEC(Table4[[#This Row],[H5]]))/AU$3,IF(ISNUMBER(AU112),AU112,NA()))</f>
        <v>1073427</v>
      </c>
      <c r="AV113" s="28">
        <f>IF(Table4[[#This Row],[ID]]=403,(HEX2DEC(Table4[[#This Row],[H7]])*256*256+HEX2DEC(Table4[[#This Row],[H6]])*256+HEX2DEC(Table4[[#This Row],[H5]]))/AV$3,IF(ISNUMBER(AV112),AV112,NA()))</f>
        <v>1073427</v>
      </c>
      <c r="AW113" s="30" t="e">
        <f>Table4[[#This Row],[Unk 402-D7,6,5]]/Table4[[#This Row],[Batt V]]</f>
        <v>#N/A</v>
      </c>
      <c r="AX113" s="8" t="str" cm="1">
        <f t="array" aca="1" ref="AX113" ca="1">IF(Table4[[#This Row],[Prior of This Frm]]=0,"First",IF(Table4[[#This Row],[Data as String]]&lt;&gt;INDIRECT("R"&amp;AL113&amp;"C"&amp;COLUMN(Table4[[#This Row],[Data as String]]),FALSE),"Change",""))</f>
        <v/>
      </c>
      <c r="AY113" s="6" t="str" cm="1">
        <f t="array" aca="1" ref="AY113" ca="1">IF(Table4[[#This Row],[Prior of This Frm]]=0,"First",IF(Table4[[#This Row],[Data Masked States only]]&lt;&gt;INDIRECT("R"&amp;AL113&amp;"C"&amp;COLUMN(Table4[[#This Row],[Data Masked States only]]),FALSE),"Change",""))</f>
        <v/>
      </c>
      <c r="AZ113" s="6"/>
    </row>
    <row r="114" spans="1:52" hidden="1" x14ac:dyDescent="0.25">
      <c r="A114">
        <v>56.738999999999997</v>
      </c>
      <c r="B114">
        <v>401</v>
      </c>
      <c r="C114">
        <v>8</v>
      </c>
      <c r="D114" s="14" t="s">
        <v>28</v>
      </c>
      <c r="E114" s="15" t="s">
        <v>23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M114" s="5" t="str">
        <f t="shared" si="21"/>
        <v>…</v>
      </c>
      <c r="N114" t="str">
        <f t="shared" si="22"/>
        <v>…</v>
      </c>
      <c r="O114" t="str">
        <f t="shared" si="23"/>
        <v>…</v>
      </c>
      <c r="P114" t="str">
        <f t="shared" si="24"/>
        <v>…</v>
      </c>
      <c r="Q114" t="str">
        <f t="shared" si="25"/>
        <v>…</v>
      </c>
      <c r="R114" t="str">
        <f t="shared" si="26"/>
        <v>…</v>
      </c>
      <c r="S114" t="str">
        <f t="shared" si="27"/>
        <v>…</v>
      </c>
      <c r="T114" t="str">
        <f t="shared" si="28"/>
        <v>…</v>
      </c>
      <c r="U114" s="5"/>
      <c r="V114" s="23">
        <f t="shared" si="29"/>
        <v>154</v>
      </c>
      <c r="W114">
        <f t="shared" si="30"/>
        <v>210</v>
      </c>
      <c r="X114">
        <f t="shared" si="31"/>
        <v>0</v>
      </c>
      <c r="Y114">
        <f t="shared" si="32"/>
        <v>0</v>
      </c>
      <c r="Z114">
        <f t="shared" si="33"/>
        <v>0</v>
      </c>
      <c r="AA114">
        <f t="shared" si="34"/>
        <v>0</v>
      </c>
      <c r="AB114">
        <f t="shared" si="35"/>
        <v>0</v>
      </c>
      <c r="AC114">
        <f t="shared" si="36"/>
        <v>0</v>
      </c>
      <c r="AD114" s="5"/>
      <c r="AE114" s="27">
        <f t="shared" si="37"/>
        <v>53914</v>
      </c>
      <c r="AF114" s="28">
        <f t="shared" si="38"/>
        <v>0</v>
      </c>
      <c r="AG114" s="28">
        <f t="shared" si="39"/>
        <v>0</v>
      </c>
      <c r="AH114" s="28">
        <f t="shared" si="40"/>
        <v>0</v>
      </c>
      <c r="AI114" s="5"/>
      <c r="AJ11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14" s="6" t="str" cm="1">
        <f t="array" ref="AK11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14" s="6" cm="1">
        <f t="array" ref="AL114">IF(ROW(Table4[[#This Row],[ID]])-1=ROW(Table4[[#Headers],[ID]]),0,SUMPRODUCT(MAX(($B$5:$B113=Table4[[#This Row],[ID]])*ROW($B$5:$B113))))</f>
        <v>112</v>
      </c>
      <c r="AM114" s="11" cm="1">
        <f t="array" aca="1" ref="AM114" ca="1">IF(Table4[[#This Row],[Prior of This Frm]]&lt;&gt;0,Table4[[#This Row],[Time]]-INDIRECT("R"&amp;Table4[[#This Row],[Prior of This Frm]]&amp;"C"&amp;COLUMN(Table4[[#This Row],[Time]]),FALSE),"")</f>
        <v>0.10699999999999932</v>
      </c>
      <c r="AN114" s="8">
        <f>IF(ROW(Table4[[#This Row],[Time]])-1=ROW(Table4[[#Headers],[Time]]),0,IF(A114&lt;A113,AN113+1,AN113))</f>
        <v>0</v>
      </c>
      <c r="AO114" s="29">
        <f>(Table4[[#This Row],[Time]]+(Table4[[#This Row],[Mins]]*60)-$A$5)/60/60/24</f>
        <v>6.2060185185185124E-5</v>
      </c>
      <c r="AP114" s="11">
        <f ca="1">IF(Table4[[#This Row],[Prior of This Frm]]&lt;&gt;0,IF(Table4[[#This Row],[Per Raw]]&lt;0,Table4[[#This Row],[Per Raw]]+60,Table4[[#This Row],[Per Raw]]),"")</f>
        <v>0.10699999999999932</v>
      </c>
      <c r="AQ114" s="20">
        <f>IF(Table4[[#This Row],[ID]]=401,(HEX2DEC(Table4[[#This Row],[H1]])+256*HEX2DEC(Table4[[#This Row],[H2]]))/1000,NA())</f>
        <v>53.914000000000001</v>
      </c>
      <c r="AR114" s="21">
        <f>IF(Table4[[#This Row],[ID]]=401,(HEX2DEC(Table4[[#This Row],[H5]])+256*HEX2DEC(Table4[[#This Row],[H6]]))/1000,NA())</f>
        <v>0</v>
      </c>
      <c r="AS114" s="16" t="e">
        <f>IF(Table4[[#This Row],[ID]]=402,HEX2DEC(Table4[[#This Row],[H1]])/100,NA())</f>
        <v>#N/A</v>
      </c>
      <c r="AT114" s="19" t="e">
        <f>IF(Table4[[#This Row],[ID]]=404,((HEX2DEC(F114)+256*HEX2DEC(G114))/10)*(9/5)+32,NA())</f>
        <v>#N/A</v>
      </c>
      <c r="AU114" s="28">
        <f>IF(Table4[[#This Row],[ID]]=402,(HEX2DEC(Table4[[#This Row],[H7]])*256*256+HEX2DEC(Table4[[#This Row],[H6]])*256+HEX2DEC(Table4[[#This Row],[H5]]))/AU$3,IF(ISNUMBER(AU113),AU113,NA()))</f>
        <v>1073427</v>
      </c>
      <c r="AV114" s="28">
        <f>IF(Table4[[#This Row],[ID]]=403,(HEX2DEC(Table4[[#This Row],[H7]])*256*256+HEX2DEC(Table4[[#This Row],[H6]])*256+HEX2DEC(Table4[[#This Row],[H5]]))/AV$3,IF(ISNUMBER(AV113),AV113,NA()))</f>
        <v>1073427</v>
      </c>
      <c r="AW114" s="30">
        <f>Table4[[#This Row],[Unk 402-D7,6,5]]/Table4[[#This Row],[Batt V]]</f>
        <v>19909.986274437066</v>
      </c>
      <c r="AX114" s="8" t="str" cm="1">
        <f t="array" aca="1" ref="AX114" ca="1">IF(Table4[[#This Row],[Prior of This Frm]]=0,"First",IF(Table4[[#This Row],[Data as String]]&lt;&gt;INDIRECT("R"&amp;AL114&amp;"C"&amp;COLUMN(Table4[[#This Row],[Data as String]]),FALSE),"Change",""))</f>
        <v/>
      </c>
      <c r="AY114" s="6" t="str" cm="1">
        <f t="array" aca="1" ref="AY114" ca="1">IF(Table4[[#This Row],[Prior of This Frm]]=0,"First",IF(Table4[[#This Row],[Data Masked States only]]&lt;&gt;INDIRECT("R"&amp;AL114&amp;"C"&amp;COLUMN(Table4[[#This Row],[Data Masked States only]]),FALSE),"Change",""))</f>
        <v/>
      </c>
      <c r="AZ114" s="6"/>
    </row>
    <row r="115" spans="1:52" hidden="1" x14ac:dyDescent="0.25">
      <c r="A115">
        <v>56.792000000000002</v>
      </c>
      <c r="B115">
        <v>400</v>
      </c>
      <c r="C115">
        <v>8</v>
      </c>
      <c r="D115" s="14">
        <v>0</v>
      </c>
      <c r="E115" s="15">
        <v>0</v>
      </c>
      <c r="F115" s="15">
        <v>0</v>
      </c>
      <c r="G115" s="15">
        <v>10</v>
      </c>
      <c r="H115" s="15">
        <v>39</v>
      </c>
      <c r="I115" s="15">
        <v>0</v>
      </c>
      <c r="J115" s="15">
        <v>0</v>
      </c>
      <c r="K115" s="15">
        <v>0</v>
      </c>
      <c r="M115" s="5" t="str">
        <f t="shared" si="21"/>
        <v>…</v>
      </c>
      <c r="N115" t="str">
        <f t="shared" si="22"/>
        <v>…</v>
      </c>
      <c r="O115" t="str">
        <f t="shared" si="23"/>
        <v>…</v>
      </c>
      <c r="P115" t="str">
        <f t="shared" si="24"/>
        <v>…</v>
      </c>
      <c r="Q115" t="str">
        <f t="shared" si="25"/>
        <v>9</v>
      </c>
      <c r="R115" t="str">
        <f t="shared" si="26"/>
        <v>…</v>
      </c>
      <c r="S115" t="str">
        <f t="shared" si="27"/>
        <v>…</v>
      </c>
      <c r="T115" t="str">
        <f t="shared" si="28"/>
        <v>…</v>
      </c>
      <c r="U115" s="5"/>
      <c r="V115" s="23">
        <f t="shared" si="29"/>
        <v>0</v>
      </c>
      <c r="W115">
        <f t="shared" si="30"/>
        <v>0</v>
      </c>
      <c r="X115">
        <f t="shared" si="31"/>
        <v>0</v>
      </c>
      <c r="Y115">
        <f t="shared" si="32"/>
        <v>16</v>
      </c>
      <c r="Z115">
        <f t="shared" si="33"/>
        <v>57</v>
      </c>
      <c r="AA115">
        <f t="shared" si="34"/>
        <v>0</v>
      </c>
      <c r="AB115">
        <f t="shared" si="35"/>
        <v>0</v>
      </c>
      <c r="AC115">
        <f t="shared" si="36"/>
        <v>0</v>
      </c>
      <c r="AD115" s="5"/>
      <c r="AE115" s="27">
        <f t="shared" si="37"/>
        <v>0</v>
      </c>
      <c r="AF115" s="28">
        <f t="shared" si="38"/>
        <v>4096</v>
      </c>
      <c r="AG115" s="28">
        <f t="shared" si="39"/>
        <v>57</v>
      </c>
      <c r="AH115" s="28">
        <f t="shared" si="40"/>
        <v>0</v>
      </c>
      <c r="AI115" s="5"/>
      <c r="AJ11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15" s="6" t="str" cm="1">
        <f t="array" ref="AK11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15" s="6" cm="1">
        <f t="array" ref="AL115">IF(ROW(Table4[[#This Row],[ID]])-1=ROW(Table4[[#Headers],[ID]]),0,SUMPRODUCT(MAX(($B$5:$B114=Table4[[#This Row],[ID]])*ROW($B$5:$B114))))</f>
        <v>113</v>
      </c>
      <c r="AM115" s="11" cm="1">
        <f t="array" aca="1" ref="AM115" ca="1">IF(Table4[[#This Row],[Prior of This Frm]]&lt;&gt;0,Table4[[#This Row],[Time]]-INDIRECT("R"&amp;Table4[[#This Row],[Prior of This Frm]]&amp;"C"&amp;COLUMN(Table4[[#This Row],[Time]]),FALSE),"")</f>
        <v>0.10699999999999932</v>
      </c>
      <c r="AN115" s="8">
        <f>IF(ROW(Table4[[#This Row],[Time]])-1=ROW(Table4[[#Headers],[Time]]),0,IF(A115&lt;A114,AN114+1,AN114))</f>
        <v>0</v>
      </c>
      <c r="AO115" s="29">
        <f>(Table4[[#This Row],[Time]]+(Table4[[#This Row],[Mins]]*60)-$A$5)/60/60/24</f>
        <v>6.2673611111111098E-5</v>
      </c>
      <c r="AP115" s="11">
        <f ca="1">IF(Table4[[#This Row],[Prior of This Frm]]&lt;&gt;0,IF(Table4[[#This Row],[Per Raw]]&lt;0,Table4[[#This Row],[Per Raw]]+60,Table4[[#This Row],[Per Raw]]),"")</f>
        <v>0.10699999999999932</v>
      </c>
      <c r="AQ115" s="20" t="e">
        <f>IF(Table4[[#This Row],[ID]]=401,(HEX2DEC(Table4[[#This Row],[H1]])+256*HEX2DEC(Table4[[#This Row],[H2]]))/1000,NA())</f>
        <v>#N/A</v>
      </c>
      <c r="AR115" s="21" t="e">
        <f>IF(Table4[[#This Row],[ID]]=401,(HEX2DEC(Table4[[#This Row],[H5]])+256*HEX2DEC(Table4[[#This Row],[H6]]))/1000,NA())</f>
        <v>#N/A</v>
      </c>
      <c r="AS115" s="17" t="e">
        <f>IF(Table4[[#This Row],[ID]]=402,HEX2DEC(Table4[[#This Row],[H1]])/100,NA())</f>
        <v>#N/A</v>
      </c>
      <c r="AT115" s="19" t="e">
        <f>IF(Table4[[#This Row],[ID]]=404,((HEX2DEC(F115)+256*HEX2DEC(G115))/10)*(9/5)+32,NA())</f>
        <v>#N/A</v>
      </c>
      <c r="AU115" s="28">
        <f>IF(Table4[[#This Row],[ID]]=402,(HEX2DEC(Table4[[#This Row],[H7]])*256*256+HEX2DEC(Table4[[#This Row],[H6]])*256+HEX2DEC(Table4[[#This Row],[H5]]))/AU$3,IF(ISNUMBER(AU114),AU114,NA()))</f>
        <v>1073427</v>
      </c>
      <c r="AV115" s="28">
        <f>IF(Table4[[#This Row],[ID]]=403,(HEX2DEC(Table4[[#This Row],[H7]])*256*256+HEX2DEC(Table4[[#This Row],[H6]])*256+HEX2DEC(Table4[[#This Row],[H5]]))/AV$3,IF(ISNUMBER(AV114),AV114,NA()))</f>
        <v>1073427</v>
      </c>
      <c r="AW115" s="30" t="e">
        <f>Table4[[#This Row],[Unk 402-D7,6,5]]/Table4[[#This Row],[Batt V]]</f>
        <v>#N/A</v>
      </c>
      <c r="AX115" s="8" t="str" cm="1">
        <f t="array" aca="1" ref="AX115" ca="1">IF(Table4[[#This Row],[Prior of This Frm]]=0,"First",IF(Table4[[#This Row],[Data as String]]&lt;&gt;INDIRECT("R"&amp;AL115&amp;"C"&amp;COLUMN(Table4[[#This Row],[Data as String]]),FALSE),"Change",""))</f>
        <v/>
      </c>
      <c r="AY115" s="6" t="str" cm="1">
        <f t="array" aca="1" ref="AY115" ca="1">IF(Table4[[#This Row],[Prior of This Frm]]=0,"First",IF(Table4[[#This Row],[Data Masked States only]]&lt;&gt;INDIRECT("R"&amp;AL115&amp;"C"&amp;COLUMN(Table4[[#This Row],[Data Masked States only]]),FALSE),"Change",""))</f>
        <v/>
      </c>
      <c r="AZ115" s="6"/>
    </row>
    <row r="116" spans="1:52" hidden="1" x14ac:dyDescent="0.25">
      <c r="A116">
        <v>56.844999999999999</v>
      </c>
      <c r="B116">
        <v>401</v>
      </c>
      <c r="C116">
        <v>8</v>
      </c>
      <c r="D116" s="14" t="s">
        <v>28</v>
      </c>
      <c r="E116" s="15" t="s">
        <v>23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M116" s="5" t="str">
        <f t="shared" si="21"/>
        <v>…</v>
      </c>
      <c r="N116" t="str">
        <f t="shared" si="22"/>
        <v>…</v>
      </c>
      <c r="O116" t="str">
        <f t="shared" si="23"/>
        <v>…</v>
      </c>
      <c r="P116" t="str">
        <f t="shared" si="24"/>
        <v>…</v>
      </c>
      <c r="Q116" t="str">
        <f t="shared" si="25"/>
        <v>…</v>
      </c>
      <c r="R116" t="str">
        <f t="shared" si="26"/>
        <v>…</v>
      </c>
      <c r="S116" t="str">
        <f t="shared" si="27"/>
        <v>…</v>
      </c>
      <c r="T116" t="str">
        <f t="shared" si="28"/>
        <v>…</v>
      </c>
      <c r="U116" s="5"/>
      <c r="V116" s="23">
        <f t="shared" si="29"/>
        <v>154</v>
      </c>
      <c r="W116">
        <f t="shared" si="30"/>
        <v>210</v>
      </c>
      <c r="X116">
        <f t="shared" si="31"/>
        <v>0</v>
      </c>
      <c r="Y116">
        <f t="shared" si="32"/>
        <v>0</v>
      </c>
      <c r="Z116">
        <f t="shared" si="33"/>
        <v>0</v>
      </c>
      <c r="AA116">
        <f t="shared" si="34"/>
        <v>0</v>
      </c>
      <c r="AB116">
        <f t="shared" si="35"/>
        <v>0</v>
      </c>
      <c r="AC116">
        <f t="shared" si="36"/>
        <v>0</v>
      </c>
      <c r="AD116" s="5"/>
      <c r="AE116" s="27">
        <f t="shared" si="37"/>
        <v>53914</v>
      </c>
      <c r="AF116" s="28">
        <f t="shared" si="38"/>
        <v>0</v>
      </c>
      <c r="AG116" s="28">
        <f t="shared" si="39"/>
        <v>0</v>
      </c>
      <c r="AH116" s="28">
        <f t="shared" si="40"/>
        <v>0</v>
      </c>
      <c r="AI116" s="5"/>
      <c r="AJ11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16" s="6" t="str" cm="1">
        <f t="array" ref="AK11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16" s="6" cm="1">
        <f t="array" ref="AL116">IF(ROW(Table4[[#This Row],[ID]])-1=ROW(Table4[[#Headers],[ID]]),0,SUMPRODUCT(MAX(($B$5:$B115=Table4[[#This Row],[ID]])*ROW($B$5:$B115))))</f>
        <v>114</v>
      </c>
      <c r="AM116" s="11" cm="1">
        <f t="array" aca="1" ref="AM116" ca="1">IF(Table4[[#This Row],[Prior of This Frm]]&lt;&gt;0,Table4[[#This Row],[Time]]-INDIRECT("R"&amp;Table4[[#This Row],[Prior of This Frm]]&amp;"C"&amp;COLUMN(Table4[[#This Row],[Time]]),FALSE),"")</f>
        <v>0.10600000000000165</v>
      </c>
      <c r="AN116" s="8">
        <f>IF(ROW(Table4[[#This Row],[Time]])-1=ROW(Table4[[#Headers],[Time]]),0,IF(A116&lt;A115,AN115+1,AN115))</f>
        <v>0</v>
      </c>
      <c r="AO116" s="29">
        <f>(Table4[[#This Row],[Time]]+(Table4[[#This Row],[Mins]]*60)-$A$5)/60/60/24</f>
        <v>6.3287037037037004E-5</v>
      </c>
      <c r="AP116" s="11">
        <f ca="1">IF(Table4[[#This Row],[Prior of This Frm]]&lt;&gt;0,IF(Table4[[#This Row],[Per Raw]]&lt;0,Table4[[#This Row],[Per Raw]]+60,Table4[[#This Row],[Per Raw]]),"")</f>
        <v>0.10600000000000165</v>
      </c>
      <c r="AQ116" s="20">
        <f>IF(Table4[[#This Row],[ID]]=401,(HEX2DEC(Table4[[#This Row],[H1]])+256*HEX2DEC(Table4[[#This Row],[H2]]))/1000,NA())</f>
        <v>53.914000000000001</v>
      </c>
      <c r="AR116" s="21">
        <f>IF(Table4[[#This Row],[ID]]=401,(HEX2DEC(Table4[[#This Row],[H5]])+256*HEX2DEC(Table4[[#This Row],[H6]]))/1000,NA())</f>
        <v>0</v>
      </c>
      <c r="AS116" s="16" t="e">
        <f>IF(Table4[[#This Row],[ID]]=402,HEX2DEC(Table4[[#This Row],[H1]])/100,NA())</f>
        <v>#N/A</v>
      </c>
      <c r="AT116" s="19" t="e">
        <f>IF(Table4[[#This Row],[ID]]=404,((HEX2DEC(F116)+256*HEX2DEC(G116))/10)*(9/5)+32,NA())</f>
        <v>#N/A</v>
      </c>
      <c r="AU116" s="28">
        <f>IF(Table4[[#This Row],[ID]]=402,(HEX2DEC(Table4[[#This Row],[H7]])*256*256+HEX2DEC(Table4[[#This Row],[H6]])*256+HEX2DEC(Table4[[#This Row],[H5]]))/AU$3,IF(ISNUMBER(AU115),AU115,NA()))</f>
        <v>1073427</v>
      </c>
      <c r="AV116" s="28">
        <f>IF(Table4[[#This Row],[ID]]=403,(HEX2DEC(Table4[[#This Row],[H7]])*256*256+HEX2DEC(Table4[[#This Row],[H6]])*256+HEX2DEC(Table4[[#This Row],[H5]]))/AV$3,IF(ISNUMBER(AV115),AV115,NA()))</f>
        <v>1073427</v>
      </c>
      <c r="AW116" s="30">
        <f>Table4[[#This Row],[Unk 402-D7,6,5]]/Table4[[#This Row],[Batt V]]</f>
        <v>19909.986274437066</v>
      </c>
      <c r="AX116" s="8" t="str" cm="1">
        <f t="array" aca="1" ref="AX116" ca="1">IF(Table4[[#This Row],[Prior of This Frm]]=0,"First",IF(Table4[[#This Row],[Data as String]]&lt;&gt;INDIRECT("R"&amp;AL116&amp;"C"&amp;COLUMN(Table4[[#This Row],[Data as String]]),FALSE),"Change",""))</f>
        <v/>
      </c>
      <c r="AY116" s="6" t="str" cm="1">
        <f t="array" aca="1" ref="AY116" ca="1">IF(Table4[[#This Row],[Prior of This Frm]]=0,"First",IF(Table4[[#This Row],[Data Masked States only]]&lt;&gt;INDIRECT("R"&amp;AL116&amp;"C"&amp;COLUMN(Table4[[#This Row],[Data Masked States only]]),FALSE),"Change",""))</f>
        <v/>
      </c>
      <c r="AZ116" s="6"/>
    </row>
    <row r="117" spans="1:52" hidden="1" x14ac:dyDescent="0.25">
      <c r="A117">
        <v>56.898000000000003</v>
      </c>
      <c r="B117">
        <v>400</v>
      </c>
      <c r="C117">
        <v>8</v>
      </c>
      <c r="D117" s="14">
        <v>0</v>
      </c>
      <c r="E117" s="15">
        <v>0</v>
      </c>
      <c r="F117" s="15">
        <v>0</v>
      </c>
      <c r="G117" s="15">
        <v>10</v>
      </c>
      <c r="H117" s="15">
        <v>39</v>
      </c>
      <c r="I117" s="15">
        <v>0</v>
      </c>
      <c r="J117" s="15">
        <v>0</v>
      </c>
      <c r="K117" s="15">
        <v>0</v>
      </c>
      <c r="M117" s="5" t="str">
        <f t="shared" si="21"/>
        <v>…</v>
      </c>
      <c r="N117" t="str">
        <f t="shared" si="22"/>
        <v>…</v>
      </c>
      <c r="O117" t="str">
        <f t="shared" si="23"/>
        <v>…</v>
      </c>
      <c r="P117" t="str">
        <f t="shared" si="24"/>
        <v>…</v>
      </c>
      <c r="Q117" t="str">
        <f t="shared" si="25"/>
        <v>9</v>
      </c>
      <c r="R117" t="str">
        <f t="shared" si="26"/>
        <v>…</v>
      </c>
      <c r="S117" t="str">
        <f t="shared" si="27"/>
        <v>…</v>
      </c>
      <c r="T117" t="str">
        <f t="shared" si="28"/>
        <v>…</v>
      </c>
      <c r="U117" s="5"/>
      <c r="V117" s="23">
        <f t="shared" si="29"/>
        <v>0</v>
      </c>
      <c r="W117">
        <f t="shared" si="30"/>
        <v>0</v>
      </c>
      <c r="X117">
        <f t="shared" si="31"/>
        <v>0</v>
      </c>
      <c r="Y117">
        <f t="shared" si="32"/>
        <v>16</v>
      </c>
      <c r="Z117">
        <f t="shared" si="33"/>
        <v>57</v>
      </c>
      <c r="AA117">
        <f t="shared" si="34"/>
        <v>0</v>
      </c>
      <c r="AB117">
        <f t="shared" si="35"/>
        <v>0</v>
      </c>
      <c r="AC117">
        <f t="shared" si="36"/>
        <v>0</v>
      </c>
      <c r="AD117" s="5"/>
      <c r="AE117" s="27">
        <f t="shared" si="37"/>
        <v>0</v>
      </c>
      <c r="AF117" s="28">
        <f t="shared" si="38"/>
        <v>4096</v>
      </c>
      <c r="AG117" s="28">
        <f t="shared" si="39"/>
        <v>57</v>
      </c>
      <c r="AH117" s="28">
        <f t="shared" si="40"/>
        <v>0</v>
      </c>
      <c r="AI117" s="5"/>
      <c r="AJ11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17" s="6" t="str" cm="1">
        <f t="array" ref="AK11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17" s="6" cm="1">
        <f t="array" ref="AL117">IF(ROW(Table4[[#This Row],[ID]])-1=ROW(Table4[[#Headers],[ID]]),0,SUMPRODUCT(MAX(($B$5:$B116=Table4[[#This Row],[ID]])*ROW($B$5:$B116))))</f>
        <v>115</v>
      </c>
      <c r="AM117" s="11" cm="1">
        <f t="array" aca="1" ref="AM117" ca="1">IF(Table4[[#This Row],[Prior of This Frm]]&lt;&gt;0,Table4[[#This Row],[Time]]-INDIRECT("R"&amp;Table4[[#This Row],[Prior of This Frm]]&amp;"C"&amp;COLUMN(Table4[[#This Row],[Time]]),FALSE),"")</f>
        <v>0.10600000000000165</v>
      </c>
      <c r="AN117" s="8">
        <f>IF(ROW(Table4[[#This Row],[Time]])-1=ROW(Table4[[#Headers],[Time]]),0,IF(A117&lt;A116,AN116+1,AN116))</f>
        <v>0</v>
      </c>
      <c r="AO117" s="29">
        <f>(Table4[[#This Row],[Time]]+(Table4[[#This Row],[Mins]]*60)-$A$5)/60/60/24</f>
        <v>6.3900462962962964E-5</v>
      </c>
      <c r="AP117" s="11">
        <f ca="1">IF(Table4[[#This Row],[Prior of This Frm]]&lt;&gt;0,IF(Table4[[#This Row],[Per Raw]]&lt;0,Table4[[#This Row],[Per Raw]]+60,Table4[[#This Row],[Per Raw]]),"")</f>
        <v>0.10600000000000165</v>
      </c>
      <c r="AQ117" s="20" t="e">
        <f>IF(Table4[[#This Row],[ID]]=401,(HEX2DEC(Table4[[#This Row],[H1]])+256*HEX2DEC(Table4[[#This Row],[H2]]))/1000,NA())</f>
        <v>#N/A</v>
      </c>
      <c r="AR117" s="21" t="e">
        <f>IF(Table4[[#This Row],[ID]]=401,(HEX2DEC(Table4[[#This Row],[H5]])+256*HEX2DEC(Table4[[#This Row],[H6]]))/1000,NA())</f>
        <v>#N/A</v>
      </c>
      <c r="AS117" s="17" t="e">
        <f>IF(Table4[[#This Row],[ID]]=402,HEX2DEC(Table4[[#This Row],[H1]])/100,NA())</f>
        <v>#N/A</v>
      </c>
      <c r="AT117" s="19" t="e">
        <f>IF(Table4[[#This Row],[ID]]=404,((HEX2DEC(F117)+256*HEX2DEC(G117))/10)*(9/5)+32,NA())</f>
        <v>#N/A</v>
      </c>
      <c r="AU117" s="28">
        <f>IF(Table4[[#This Row],[ID]]=402,(HEX2DEC(Table4[[#This Row],[H7]])*256*256+HEX2DEC(Table4[[#This Row],[H6]])*256+HEX2DEC(Table4[[#This Row],[H5]]))/AU$3,IF(ISNUMBER(AU116),AU116,NA()))</f>
        <v>1073427</v>
      </c>
      <c r="AV117" s="28">
        <f>IF(Table4[[#This Row],[ID]]=403,(HEX2DEC(Table4[[#This Row],[H7]])*256*256+HEX2DEC(Table4[[#This Row],[H6]])*256+HEX2DEC(Table4[[#This Row],[H5]]))/AV$3,IF(ISNUMBER(AV116),AV116,NA()))</f>
        <v>1073427</v>
      </c>
      <c r="AW117" s="30" t="e">
        <f>Table4[[#This Row],[Unk 402-D7,6,5]]/Table4[[#This Row],[Batt V]]</f>
        <v>#N/A</v>
      </c>
      <c r="AX117" s="8" t="str" cm="1">
        <f t="array" aca="1" ref="AX117" ca="1">IF(Table4[[#This Row],[Prior of This Frm]]=0,"First",IF(Table4[[#This Row],[Data as String]]&lt;&gt;INDIRECT("R"&amp;AL117&amp;"C"&amp;COLUMN(Table4[[#This Row],[Data as String]]),FALSE),"Change",""))</f>
        <v/>
      </c>
      <c r="AY117" s="6" t="str" cm="1">
        <f t="array" aca="1" ref="AY117" ca="1">IF(Table4[[#This Row],[Prior of This Frm]]=0,"First",IF(Table4[[#This Row],[Data Masked States only]]&lt;&gt;INDIRECT("R"&amp;AL117&amp;"C"&amp;COLUMN(Table4[[#This Row],[Data Masked States only]]),FALSE),"Change",""))</f>
        <v/>
      </c>
      <c r="AZ117" s="6"/>
    </row>
    <row r="118" spans="1:52" hidden="1" x14ac:dyDescent="0.25">
      <c r="A118">
        <v>56.951000000000001</v>
      </c>
      <c r="B118">
        <v>401</v>
      </c>
      <c r="C118">
        <v>8</v>
      </c>
      <c r="D118" s="14" t="s">
        <v>28</v>
      </c>
      <c r="E118" s="15" t="s">
        <v>23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M118" s="5" t="str">
        <f t="shared" si="21"/>
        <v>…</v>
      </c>
      <c r="N118" t="str">
        <f t="shared" si="22"/>
        <v>…</v>
      </c>
      <c r="O118" t="str">
        <f t="shared" si="23"/>
        <v>…</v>
      </c>
      <c r="P118" t="str">
        <f t="shared" si="24"/>
        <v>…</v>
      </c>
      <c r="Q118" t="str">
        <f t="shared" si="25"/>
        <v>…</v>
      </c>
      <c r="R118" t="str">
        <f t="shared" si="26"/>
        <v>…</v>
      </c>
      <c r="S118" t="str">
        <f t="shared" si="27"/>
        <v>…</v>
      </c>
      <c r="T118" t="str">
        <f t="shared" si="28"/>
        <v>…</v>
      </c>
      <c r="U118" s="5"/>
      <c r="V118" s="23">
        <f t="shared" si="29"/>
        <v>154</v>
      </c>
      <c r="W118">
        <f t="shared" si="30"/>
        <v>210</v>
      </c>
      <c r="X118">
        <f t="shared" si="31"/>
        <v>0</v>
      </c>
      <c r="Y118">
        <f t="shared" si="32"/>
        <v>0</v>
      </c>
      <c r="Z118">
        <f t="shared" si="33"/>
        <v>0</v>
      </c>
      <c r="AA118">
        <f t="shared" si="34"/>
        <v>0</v>
      </c>
      <c r="AB118">
        <f t="shared" si="35"/>
        <v>0</v>
      </c>
      <c r="AC118">
        <f t="shared" si="36"/>
        <v>0</v>
      </c>
      <c r="AD118" s="5"/>
      <c r="AE118" s="27">
        <f t="shared" si="37"/>
        <v>53914</v>
      </c>
      <c r="AF118" s="28">
        <f t="shared" si="38"/>
        <v>0</v>
      </c>
      <c r="AG118" s="28">
        <f t="shared" si="39"/>
        <v>0</v>
      </c>
      <c r="AH118" s="28">
        <f t="shared" si="40"/>
        <v>0</v>
      </c>
      <c r="AI118" s="5"/>
      <c r="AJ11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18" s="6" t="str" cm="1">
        <f t="array" ref="AK11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18" s="6" cm="1">
        <f t="array" ref="AL118">IF(ROW(Table4[[#This Row],[ID]])-1=ROW(Table4[[#Headers],[ID]]),0,SUMPRODUCT(MAX(($B$5:$B117=Table4[[#This Row],[ID]])*ROW($B$5:$B117))))</f>
        <v>116</v>
      </c>
      <c r="AM118" s="11" cm="1">
        <f t="array" aca="1" ref="AM118" ca="1">IF(Table4[[#This Row],[Prior of This Frm]]&lt;&gt;0,Table4[[#This Row],[Time]]-INDIRECT("R"&amp;Table4[[#This Row],[Prior of This Frm]]&amp;"C"&amp;COLUMN(Table4[[#This Row],[Time]]),FALSE),"")</f>
        <v>0.10600000000000165</v>
      </c>
      <c r="AN118" s="8">
        <f>IF(ROW(Table4[[#This Row],[Time]])-1=ROW(Table4[[#Headers],[Time]]),0,IF(A118&lt;A117,AN117+1,AN117))</f>
        <v>0</v>
      </c>
      <c r="AO118" s="29">
        <f>(Table4[[#This Row],[Time]]+(Table4[[#This Row],[Mins]]*60)-$A$5)/60/60/24</f>
        <v>6.451388888888887E-5</v>
      </c>
      <c r="AP118" s="11">
        <f ca="1">IF(Table4[[#This Row],[Prior of This Frm]]&lt;&gt;0,IF(Table4[[#This Row],[Per Raw]]&lt;0,Table4[[#This Row],[Per Raw]]+60,Table4[[#This Row],[Per Raw]]),"")</f>
        <v>0.10600000000000165</v>
      </c>
      <c r="AQ118" s="20">
        <f>IF(Table4[[#This Row],[ID]]=401,(HEX2DEC(Table4[[#This Row],[H1]])+256*HEX2DEC(Table4[[#This Row],[H2]]))/1000,NA())</f>
        <v>53.914000000000001</v>
      </c>
      <c r="AR118" s="21">
        <f>IF(Table4[[#This Row],[ID]]=401,(HEX2DEC(Table4[[#This Row],[H5]])+256*HEX2DEC(Table4[[#This Row],[H6]]))/1000,NA())</f>
        <v>0</v>
      </c>
      <c r="AS118" s="16" t="e">
        <f>IF(Table4[[#This Row],[ID]]=402,HEX2DEC(Table4[[#This Row],[H1]])/100,NA())</f>
        <v>#N/A</v>
      </c>
      <c r="AT118" s="19" t="e">
        <f>IF(Table4[[#This Row],[ID]]=404,((HEX2DEC(F118)+256*HEX2DEC(G118))/10)*(9/5)+32,NA())</f>
        <v>#N/A</v>
      </c>
      <c r="AU118" s="28">
        <f>IF(Table4[[#This Row],[ID]]=402,(HEX2DEC(Table4[[#This Row],[H7]])*256*256+HEX2DEC(Table4[[#This Row],[H6]])*256+HEX2DEC(Table4[[#This Row],[H5]]))/AU$3,IF(ISNUMBER(AU117),AU117,NA()))</f>
        <v>1073427</v>
      </c>
      <c r="AV118" s="28">
        <f>IF(Table4[[#This Row],[ID]]=403,(HEX2DEC(Table4[[#This Row],[H7]])*256*256+HEX2DEC(Table4[[#This Row],[H6]])*256+HEX2DEC(Table4[[#This Row],[H5]]))/AV$3,IF(ISNUMBER(AV117),AV117,NA()))</f>
        <v>1073427</v>
      </c>
      <c r="AW118" s="30">
        <f>Table4[[#This Row],[Unk 402-D7,6,5]]/Table4[[#This Row],[Batt V]]</f>
        <v>19909.986274437066</v>
      </c>
      <c r="AX118" s="8" t="str" cm="1">
        <f t="array" aca="1" ref="AX118" ca="1">IF(Table4[[#This Row],[Prior of This Frm]]=0,"First",IF(Table4[[#This Row],[Data as String]]&lt;&gt;INDIRECT("R"&amp;AL118&amp;"C"&amp;COLUMN(Table4[[#This Row],[Data as String]]),FALSE),"Change",""))</f>
        <v/>
      </c>
      <c r="AY118" s="6" t="str" cm="1">
        <f t="array" aca="1" ref="AY118" ca="1">IF(Table4[[#This Row],[Prior of This Frm]]=0,"First",IF(Table4[[#This Row],[Data Masked States only]]&lt;&gt;INDIRECT("R"&amp;AL118&amp;"C"&amp;COLUMN(Table4[[#This Row],[Data Masked States only]]),FALSE),"Change",""))</f>
        <v/>
      </c>
      <c r="AZ118" s="6"/>
    </row>
    <row r="119" spans="1:52" hidden="1" x14ac:dyDescent="0.25">
      <c r="A119">
        <v>57.003999999999998</v>
      </c>
      <c r="B119">
        <v>400</v>
      </c>
      <c r="C119">
        <v>8</v>
      </c>
      <c r="D119" s="14">
        <v>0</v>
      </c>
      <c r="E119" s="15">
        <v>0</v>
      </c>
      <c r="F119" s="15">
        <v>0</v>
      </c>
      <c r="G119" s="15">
        <v>10</v>
      </c>
      <c r="H119" s="15">
        <v>39</v>
      </c>
      <c r="I119" s="15">
        <v>0</v>
      </c>
      <c r="J119" s="15">
        <v>0</v>
      </c>
      <c r="K119" s="15">
        <v>0</v>
      </c>
      <c r="M119" s="5" t="str">
        <f t="shared" si="21"/>
        <v>…</v>
      </c>
      <c r="N119" t="str">
        <f t="shared" si="22"/>
        <v>…</v>
      </c>
      <c r="O119" t="str">
        <f t="shared" si="23"/>
        <v>…</v>
      </c>
      <c r="P119" t="str">
        <f t="shared" si="24"/>
        <v>…</v>
      </c>
      <c r="Q119" t="str">
        <f t="shared" si="25"/>
        <v>9</v>
      </c>
      <c r="R119" t="str">
        <f t="shared" si="26"/>
        <v>…</v>
      </c>
      <c r="S119" t="str">
        <f t="shared" si="27"/>
        <v>…</v>
      </c>
      <c r="T119" t="str">
        <f t="shared" si="28"/>
        <v>…</v>
      </c>
      <c r="U119" s="5"/>
      <c r="V119" s="23">
        <f t="shared" si="29"/>
        <v>0</v>
      </c>
      <c r="W119">
        <f t="shared" si="30"/>
        <v>0</v>
      </c>
      <c r="X119">
        <f t="shared" si="31"/>
        <v>0</v>
      </c>
      <c r="Y119">
        <f t="shared" si="32"/>
        <v>16</v>
      </c>
      <c r="Z119">
        <f t="shared" si="33"/>
        <v>57</v>
      </c>
      <c r="AA119">
        <f t="shared" si="34"/>
        <v>0</v>
      </c>
      <c r="AB119">
        <f t="shared" si="35"/>
        <v>0</v>
      </c>
      <c r="AC119">
        <f t="shared" si="36"/>
        <v>0</v>
      </c>
      <c r="AD119" s="5"/>
      <c r="AE119" s="27">
        <f t="shared" si="37"/>
        <v>0</v>
      </c>
      <c r="AF119" s="28">
        <f t="shared" si="38"/>
        <v>4096</v>
      </c>
      <c r="AG119" s="28">
        <f t="shared" si="39"/>
        <v>57</v>
      </c>
      <c r="AH119" s="28">
        <f t="shared" si="40"/>
        <v>0</v>
      </c>
      <c r="AI119" s="5"/>
      <c r="AJ11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19" s="6" t="str" cm="1">
        <f t="array" ref="AK11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19" s="6" cm="1">
        <f t="array" ref="AL119">IF(ROW(Table4[[#This Row],[ID]])-1=ROW(Table4[[#Headers],[ID]]),0,SUMPRODUCT(MAX(($B$5:$B118=Table4[[#This Row],[ID]])*ROW($B$5:$B118))))</f>
        <v>117</v>
      </c>
      <c r="AM119" s="11" cm="1">
        <f t="array" aca="1" ref="AM119" ca="1">IF(Table4[[#This Row],[Prior of This Frm]]&lt;&gt;0,Table4[[#This Row],[Time]]-INDIRECT("R"&amp;Table4[[#This Row],[Prior of This Frm]]&amp;"C"&amp;COLUMN(Table4[[#This Row],[Time]]),FALSE),"")</f>
        <v>0.10599999999999454</v>
      </c>
      <c r="AN119" s="8">
        <f>IF(ROW(Table4[[#This Row],[Time]])-1=ROW(Table4[[#Headers],[Time]]),0,IF(A119&lt;A118,AN118+1,AN118))</f>
        <v>0</v>
      </c>
      <c r="AO119" s="29">
        <f>(Table4[[#This Row],[Time]]+(Table4[[#This Row],[Mins]]*60)-$A$5)/60/60/24</f>
        <v>6.5127314814814762E-5</v>
      </c>
      <c r="AP119" s="11">
        <f ca="1">IF(Table4[[#This Row],[Prior of This Frm]]&lt;&gt;0,IF(Table4[[#This Row],[Per Raw]]&lt;0,Table4[[#This Row],[Per Raw]]+60,Table4[[#This Row],[Per Raw]]),"")</f>
        <v>0.10599999999999454</v>
      </c>
      <c r="AQ119" s="20" t="e">
        <f>IF(Table4[[#This Row],[ID]]=401,(HEX2DEC(Table4[[#This Row],[H1]])+256*HEX2DEC(Table4[[#This Row],[H2]]))/1000,NA())</f>
        <v>#N/A</v>
      </c>
      <c r="AR119" s="21" t="e">
        <f>IF(Table4[[#This Row],[ID]]=401,(HEX2DEC(Table4[[#This Row],[H5]])+256*HEX2DEC(Table4[[#This Row],[H6]]))/1000,NA())</f>
        <v>#N/A</v>
      </c>
      <c r="AS119" s="17" t="e">
        <f>IF(Table4[[#This Row],[ID]]=402,HEX2DEC(Table4[[#This Row],[H1]])/100,NA())</f>
        <v>#N/A</v>
      </c>
      <c r="AT119" s="19" t="e">
        <f>IF(Table4[[#This Row],[ID]]=404,((HEX2DEC(F119)+256*HEX2DEC(G119))/10)*(9/5)+32,NA())</f>
        <v>#N/A</v>
      </c>
      <c r="AU119" s="28">
        <f>IF(Table4[[#This Row],[ID]]=402,(HEX2DEC(Table4[[#This Row],[H7]])*256*256+HEX2DEC(Table4[[#This Row],[H6]])*256+HEX2DEC(Table4[[#This Row],[H5]]))/AU$3,IF(ISNUMBER(AU118),AU118,NA()))</f>
        <v>1073427</v>
      </c>
      <c r="AV119" s="28">
        <f>IF(Table4[[#This Row],[ID]]=403,(HEX2DEC(Table4[[#This Row],[H7]])*256*256+HEX2DEC(Table4[[#This Row],[H6]])*256+HEX2DEC(Table4[[#This Row],[H5]]))/AV$3,IF(ISNUMBER(AV118),AV118,NA()))</f>
        <v>1073427</v>
      </c>
      <c r="AW119" s="30" t="e">
        <f>Table4[[#This Row],[Unk 402-D7,6,5]]/Table4[[#This Row],[Batt V]]</f>
        <v>#N/A</v>
      </c>
      <c r="AX119" s="8" t="str" cm="1">
        <f t="array" aca="1" ref="AX119" ca="1">IF(Table4[[#This Row],[Prior of This Frm]]=0,"First",IF(Table4[[#This Row],[Data as String]]&lt;&gt;INDIRECT("R"&amp;AL119&amp;"C"&amp;COLUMN(Table4[[#This Row],[Data as String]]),FALSE),"Change",""))</f>
        <v/>
      </c>
      <c r="AY119" s="6" t="str" cm="1">
        <f t="array" aca="1" ref="AY119" ca="1">IF(Table4[[#This Row],[Prior of This Frm]]=0,"First",IF(Table4[[#This Row],[Data Masked States only]]&lt;&gt;INDIRECT("R"&amp;AL119&amp;"C"&amp;COLUMN(Table4[[#This Row],[Data Masked States only]]),FALSE),"Change",""))</f>
        <v/>
      </c>
      <c r="AZ119" s="6"/>
    </row>
    <row r="120" spans="1:52" hidden="1" x14ac:dyDescent="0.25">
      <c r="A120">
        <v>57.057000000000002</v>
      </c>
      <c r="B120">
        <v>401</v>
      </c>
      <c r="C120">
        <v>8</v>
      </c>
      <c r="D120" s="14" t="s">
        <v>28</v>
      </c>
      <c r="E120" s="15" t="s">
        <v>23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M120" s="5" t="str">
        <f t="shared" si="21"/>
        <v>…</v>
      </c>
      <c r="N120" t="str">
        <f t="shared" si="22"/>
        <v>…</v>
      </c>
      <c r="O120" t="str">
        <f t="shared" si="23"/>
        <v>…</v>
      </c>
      <c r="P120" t="str">
        <f t="shared" si="24"/>
        <v>…</v>
      </c>
      <c r="Q120" t="str">
        <f t="shared" si="25"/>
        <v>…</v>
      </c>
      <c r="R120" t="str">
        <f t="shared" si="26"/>
        <v>…</v>
      </c>
      <c r="S120" t="str">
        <f t="shared" si="27"/>
        <v>…</v>
      </c>
      <c r="T120" t="str">
        <f t="shared" si="28"/>
        <v>…</v>
      </c>
      <c r="U120" s="5"/>
      <c r="V120" s="23">
        <f t="shared" si="29"/>
        <v>154</v>
      </c>
      <c r="W120">
        <f t="shared" si="30"/>
        <v>210</v>
      </c>
      <c r="X120">
        <f t="shared" si="31"/>
        <v>0</v>
      </c>
      <c r="Y120">
        <f t="shared" si="32"/>
        <v>0</v>
      </c>
      <c r="Z120">
        <f t="shared" si="33"/>
        <v>0</v>
      </c>
      <c r="AA120">
        <f t="shared" si="34"/>
        <v>0</v>
      </c>
      <c r="AB120">
        <f t="shared" si="35"/>
        <v>0</v>
      </c>
      <c r="AC120">
        <f t="shared" si="36"/>
        <v>0</v>
      </c>
      <c r="AD120" s="5"/>
      <c r="AE120" s="27">
        <f t="shared" si="37"/>
        <v>53914</v>
      </c>
      <c r="AF120" s="28">
        <f t="shared" si="38"/>
        <v>0</v>
      </c>
      <c r="AG120" s="28">
        <f t="shared" si="39"/>
        <v>0</v>
      </c>
      <c r="AH120" s="28">
        <f t="shared" si="40"/>
        <v>0</v>
      </c>
      <c r="AI120" s="5"/>
      <c r="AJ12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20" s="6" t="str" cm="1">
        <f t="array" ref="AK12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20" s="6" cm="1">
        <f t="array" ref="AL120">IF(ROW(Table4[[#This Row],[ID]])-1=ROW(Table4[[#Headers],[ID]]),0,SUMPRODUCT(MAX(($B$5:$B119=Table4[[#This Row],[ID]])*ROW($B$5:$B119))))</f>
        <v>118</v>
      </c>
      <c r="AM120" s="11" cm="1">
        <f t="array" aca="1" ref="AM120" ca="1">IF(Table4[[#This Row],[Prior of This Frm]]&lt;&gt;0,Table4[[#This Row],[Time]]-INDIRECT("R"&amp;Table4[[#This Row],[Prior of This Frm]]&amp;"C"&amp;COLUMN(Table4[[#This Row],[Time]]),FALSE),"")</f>
        <v>0.10600000000000165</v>
      </c>
      <c r="AN120" s="8">
        <f>IF(ROW(Table4[[#This Row],[Time]])-1=ROW(Table4[[#Headers],[Time]]),0,IF(A120&lt;A119,AN119+1,AN119))</f>
        <v>0</v>
      </c>
      <c r="AO120" s="29">
        <f>(Table4[[#This Row],[Time]]+(Table4[[#This Row],[Mins]]*60)-$A$5)/60/60/24</f>
        <v>6.5740740740740736E-5</v>
      </c>
      <c r="AP120" s="11">
        <f ca="1">IF(Table4[[#This Row],[Prior of This Frm]]&lt;&gt;0,IF(Table4[[#This Row],[Per Raw]]&lt;0,Table4[[#This Row],[Per Raw]]+60,Table4[[#This Row],[Per Raw]]),"")</f>
        <v>0.10600000000000165</v>
      </c>
      <c r="AQ120" s="20">
        <f>IF(Table4[[#This Row],[ID]]=401,(HEX2DEC(Table4[[#This Row],[H1]])+256*HEX2DEC(Table4[[#This Row],[H2]]))/1000,NA())</f>
        <v>53.914000000000001</v>
      </c>
      <c r="AR120" s="21">
        <f>IF(Table4[[#This Row],[ID]]=401,(HEX2DEC(Table4[[#This Row],[H5]])+256*HEX2DEC(Table4[[#This Row],[H6]]))/1000,NA())</f>
        <v>0</v>
      </c>
      <c r="AS120" s="16" t="e">
        <f>IF(Table4[[#This Row],[ID]]=402,HEX2DEC(Table4[[#This Row],[H1]])/100,NA())</f>
        <v>#N/A</v>
      </c>
      <c r="AT120" s="19" t="e">
        <f>IF(Table4[[#This Row],[ID]]=404,((HEX2DEC(F120)+256*HEX2DEC(G120))/10)*(9/5)+32,NA())</f>
        <v>#N/A</v>
      </c>
      <c r="AU120" s="28">
        <f>IF(Table4[[#This Row],[ID]]=402,(HEX2DEC(Table4[[#This Row],[H7]])*256*256+HEX2DEC(Table4[[#This Row],[H6]])*256+HEX2DEC(Table4[[#This Row],[H5]]))/AU$3,IF(ISNUMBER(AU119),AU119,NA()))</f>
        <v>1073427</v>
      </c>
      <c r="AV120" s="28">
        <f>IF(Table4[[#This Row],[ID]]=403,(HEX2DEC(Table4[[#This Row],[H7]])*256*256+HEX2DEC(Table4[[#This Row],[H6]])*256+HEX2DEC(Table4[[#This Row],[H5]]))/AV$3,IF(ISNUMBER(AV119),AV119,NA()))</f>
        <v>1073427</v>
      </c>
      <c r="AW120" s="30">
        <f>Table4[[#This Row],[Unk 402-D7,6,5]]/Table4[[#This Row],[Batt V]]</f>
        <v>19909.986274437066</v>
      </c>
      <c r="AX120" s="8" t="str" cm="1">
        <f t="array" aca="1" ref="AX120" ca="1">IF(Table4[[#This Row],[Prior of This Frm]]=0,"First",IF(Table4[[#This Row],[Data as String]]&lt;&gt;INDIRECT("R"&amp;AL120&amp;"C"&amp;COLUMN(Table4[[#This Row],[Data as String]]),FALSE),"Change",""))</f>
        <v/>
      </c>
      <c r="AY120" s="6" t="str" cm="1">
        <f t="array" aca="1" ref="AY120" ca="1">IF(Table4[[#This Row],[Prior of This Frm]]=0,"First",IF(Table4[[#This Row],[Data Masked States only]]&lt;&gt;INDIRECT("R"&amp;AL120&amp;"C"&amp;COLUMN(Table4[[#This Row],[Data Masked States only]]),FALSE),"Change",""))</f>
        <v/>
      </c>
      <c r="AZ120" s="6"/>
    </row>
    <row r="121" spans="1:52" hidden="1" x14ac:dyDescent="0.25">
      <c r="A121">
        <v>57.11</v>
      </c>
      <c r="B121">
        <v>400</v>
      </c>
      <c r="C121">
        <v>8</v>
      </c>
      <c r="D121" s="14">
        <v>0</v>
      </c>
      <c r="E121" s="15">
        <v>0</v>
      </c>
      <c r="F121" s="15">
        <v>0</v>
      </c>
      <c r="G121" s="15">
        <v>10</v>
      </c>
      <c r="H121" s="15">
        <v>39</v>
      </c>
      <c r="I121" s="15">
        <v>0</v>
      </c>
      <c r="J121" s="15">
        <v>0</v>
      </c>
      <c r="K121" s="15">
        <v>0</v>
      </c>
      <c r="M121" s="5" t="str">
        <f t="shared" si="21"/>
        <v>…</v>
      </c>
      <c r="N121" t="str">
        <f t="shared" si="22"/>
        <v>…</v>
      </c>
      <c r="O121" t="str">
        <f t="shared" si="23"/>
        <v>…</v>
      </c>
      <c r="P121" t="str">
        <f t="shared" si="24"/>
        <v>…</v>
      </c>
      <c r="Q121" t="str">
        <f t="shared" si="25"/>
        <v>9</v>
      </c>
      <c r="R121" t="str">
        <f t="shared" si="26"/>
        <v>…</v>
      </c>
      <c r="S121" t="str">
        <f t="shared" si="27"/>
        <v>…</v>
      </c>
      <c r="T121" t="str">
        <f t="shared" si="28"/>
        <v>…</v>
      </c>
      <c r="U121" s="5"/>
      <c r="V121" s="23">
        <f t="shared" si="29"/>
        <v>0</v>
      </c>
      <c r="W121">
        <f t="shared" si="30"/>
        <v>0</v>
      </c>
      <c r="X121">
        <f t="shared" si="31"/>
        <v>0</v>
      </c>
      <c r="Y121">
        <f t="shared" si="32"/>
        <v>16</v>
      </c>
      <c r="Z121">
        <f t="shared" si="33"/>
        <v>57</v>
      </c>
      <c r="AA121">
        <f t="shared" si="34"/>
        <v>0</v>
      </c>
      <c r="AB121">
        <f t="shared" si="35"/>
        <v>0</v>
      </c>
      <c r="AC121">
        <f t="shared" si="36"/>
        <v>0</v>
      </c>
      <c r="AD121" s="5"/>
      <c r="AE121" s="27">
        <f t="shared" si="37"/>
        <v>0</v>
      </c>
      <c r="AF121" s="28">
        <f t="shared" si="38"/>
        <v>4096</v>
      </c>
      <c r="AG121" s="28">
        <f t="shared" si="39"/>
        <v>57</v>
      </c>
      <c r="AH121" s="28">
        <f t="shared" si="40"/>
        <v>0</v>
      </c>
      <c r="AI121" s="5"/>
      <c r="AJ12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21" s="6" t="str" cm="1">
        <f t="array" ref="AK12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21" s="6" cm="1">
        <f t="array" ref="AL121">IF(ROW(Table4[[#This Row],[ID]])-1=ROW(Table4[[#Headers],[ID]]),0,SUMPRODUCT(MAX(($B$5:$B120=Table4[[#This Row],[ID]])*ROW($B$5:$B120))))</f>
        <v>119</v>
      </c>
      <c r="AM121" s="11" cm="1">
        <f t="array" aca="1" ref="AM121" ca="1">IF(Table4[[#This Row],[Prior of This Frm]]&lt;&gt;0,Table4[[#This Row],[Time]]-INDIRECT("R"&amp;Table4[[#This Row],[Prior of This Frm]]&amp;"C"&amp;COLUMN(Table4[[#This Row],[Time]]),FALSE),"")</f>
        <v>0.10600000000000165</v>
      </c>
      <c r="AN121" s="8">
        <f>IF(ROW(Table4[[#This Row],[Time]])-1=ROW(Table4[[#Headers],[Time]]),0,IF(A121&lt;A120,AN120+1,AN120))</f>
        <v>0</v>
      </c>
      <c r="AO121" s="29">
        <f>(Table4[[#This Row],[Time]]+(Table4[[#This Row],[Mins]]*60)-$A$5)/60/60/24</f>
        <v>6.6354166666666642E-5</v>
      </c>
      <c r="AP121" s="11">
        <f ca="1">IF(Table4[[#This Row],[Prior of This Frm]]&lt;&gt;0,IF(Table4[[#This Row],[Per Raw]]&lt;0,Table4[[#This Row],[Per Raw]]+60,Table4[[#This Row],[Per Raw]]),"")</f>
        <v>0.10600000000000165</v>
      </c>
      <c r="AQ121" s="20" t="e">
        <f>IF(Table4[[#This Row],[ID]]=401,(HEX2DEC(Table4[[#This Row],[H1]])+256*HEX2DEC(Table4[[#This Row],[H2]]))/1000,NA())</f>
        <v>#N/A</v>
      </c>
      <c r="AR121" s="21" t="e">
        <f>IF(Table4[[#This Row],[ID]]=401,(HEX2DEC(Table4[[#This Row],[H5]])+256*HEX2DEC(Table4[[#This Row],[H6]]))/1000,NA())</f>
        <v>#N/A</v>
      </c>
      <c r="AS121" s="17" t="e">
        <f>IF(Table4[[#This Row],[ID]]=402,HEX2DEC(Table4[[#This Row],[H1]])/100,NA())</f>
        <v>#N/A</v>
      </c>
      <c r="AT121" s="19" t="e">
        <f>IF(Table4[[#This Row],[ID]]=404,((HEX2DEC(F121)+256*HEX2DEC(G121))/10)*(9/5)+32,NA())</f>
        <v>#N/A</v>
      </c>
      <c r="AU121" s="28">
        <f>IF(Table4[[#This Row],[ID]]=402,(HEX2DEC(Table4[[#This Row],[H7]])*256*256+HEX2DEC(Table4[[#This Row],[H6]])*256+HEX2DEC(Table4[[#This Row],[H5]]))/AU$3,IF(ISNUMBER(AU120),AU120,NA()))</f>
        <v>1073427</v>
      </c>
      <c r="AV121" s="28">
        <f>IF(Table4[[#This Row],[ID]]=403,(HEX2DEC(Table4[[#This Row],[H7]])*256*256+HEX2DEC(Table4[[#This Row],[H6]])*256+HEX2DEC(Table4[[#This Row],[H5]]))/AV$3,IF(ISNUMBER(AV120),AV120,NA()))</f>
        <v>1073427</v>
      </c>
      <c r="AW121" s="30" t="e">
        <f>Table4[[#This Row],[Unk 402-D7,6,5]]/Table4[[#This Row],[Batt V]]</f>
        <v>#N/A</v>
      </c>
      <c r="AX121" s="8" t="str" cm="1">
        <f t="array" aca="1" ref="AX121" ca="1">IF(Table4[[#This Row],[Prior of This Frm]]=0,"First",IF(Table4[[#This Row],[Data as String]]&lt;&gt;INDIRECT("R"&amp;AL121&amp;"C"&amp;COLUMN(Table4[[#This Row],[Data as String]]),FALSE),"Change",""))</f>
        <v/>
      </c>
      <c r="AY121" s="6" t="str" cm="1">
        <f t="array" aca="1" ref="AY121" ca="1">IF(Table4[[#This Row],[Prior of This Frm]]=0,"First",IF(Table4[[#This Row],[Data Masked States only]]&lt;&gt;INDIRECT("R"&amp;AL121&amp;"C"&amp;COLUMN(Table4[[#This Row],[Data Masked States only]]),FALSE),"Change",""))</f>
        <v/>
      </c>
      <c r="AZ121" s="6"/>
    </row>
    <row r="122" spans="1:52" hidden="1" x14ac:dyDescent="0.25">
      <c r="A122">
        <v>57.164000000000001</v>
      </c>
      <c r="B122">
        <v>401</v>
      </c>
      <c r="C122">
        <v>8</v>
      </c>
      <c r="D122" s="14" t="s">
        <v>28</v>
      </c>
      <c r="E122" s="15" t="s">
        <v>23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M122" s="5" t="str">
        <f t="shared" si="21"/>
        <v>…</v>
      </c>
      <c r="N122" t="str">
        <f t="shared" si="22"/>
        <v>…</v>
      </c>
      <c r="O122" t="str">
        <f t="shared" si="23"/>
        <v>…</v>
      </c>
      <c r="P122" t="str">
        <f t="shared" si="24"/>
        <v>…</v>
      </c>
      <c r="Q122" t="str">
        <f t="shared" si="25"/>
        <v>…</v>
      </c>
      <c r="R122" t="str">
        <f t="shared" si="26"/>
        <v>…</v>
      </c>
      <c r="S122" t="str">
        <f t="shared" si="27"/>
        <v>…</v>
      </c>
      <c r="T122" t="str">
        <f t="shared" si="28"/>
        <v>…</v>
      </c>
      <c r="U122" s="5"/>
      <c r="V122" s="23">
        <f t="shared" si="29"/>
        <v>154</v>
      </c>
      <c r="W122">
        <f t="shared" si="30"/>
        <v>210</v>
      </c>
      <c r="X122">
        <f t="shared" si="31"/>
        <v>0</v>
      </c>
      <c r="Y122">
        <f t="shared" si="32"/>
        <v>0</v>
      </c>
      <c r="Z122">
        <f t="shared" si="33"/>
        <v>0</v>
      </c>
      <c r="AA122">
        <f t="shared" si="34"/>
        <v>0</v>
      </c>
      <c r="AB122">
        <f t="shared" si="35"/>
        <v>0</v>
      </c>
      <c r="AC122">
        <f t="shared" si="36"/>
        <v>0</v>
      </c>
      <c r="AD122" s="5"/>
      <c r="AE122" s="27">
        <f t="shared" si="37"/>
        <v>53914</v>
      </c>
      <c r="AF122" s="28">
        <f t="shared" si="38"/>
        <v>0</v>
      </c>
      <c r="AG122" s="28">
        <f t="shared" si="39"/>
        <v>0</v>
      </c>
      <c r="AH122" s="28">
        <f t="shared" si="40"/>
        <v>0</v>
      </c>
      <c r="AI122" s="5"/>
      <c r="AJ12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22" s="6" t="str" cm="1">
        <f t="array" ref="AK12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22" s="6" cm="1">
        <f t="array" ref="AL122">IF(ROW(Table4[[#This Row],[ID]])-1=ROW(Table4[[#Headers],[ID]]),0,SUMPRODUCT(MAX(($B$5:$B121=Table4[[#This Row],[ID]])*ROW($B$5:$B121))))</f>
        <v>120</v>
      </c>
      <c r="AM122" s="11" cm="1">
        <f t="array" aca="1" ref="AM122" ca="1">IF(Table4[[#This Row],[Prior of This Frm]]&lt;&gt;0,Table4[[#This Row],[Time]]-INDIRECT("R"&amp;Table4[[#This Row],[Prior of This Frm]]&amp;"C"&amp;COLUMN(Table4[[#This Row],[Time]]),FALSE),"")</f>
        <v>0.10699999999999932</v>
      </c>
      <c r="AN122" s="8">
        <f>IF(ROW(Table4[[#This Row],[Time]])-1=ROW(Table4[[#Headers],[Time]]),0,IF(A122&lt;A121,AN121+1,AN121))</f>
        <v>0</v>
      </c>
      <c r="AO122" s="29">
        <f>(Table4[[#This Row],[Time]]+(Table4[[#This Row],[Mins]]*60)-$A$5)/60/60/24</f>
        <v>6.6979166666666657E-5</v>
      </c>
      <c r="AP122" s="11">
        <f ca="1">IF(Table4[[#This Row],[Prior of This Frm]]&lt;&gt;0,IF(Table4[[#This Row],[Per Raw]]&lt;0,Table4[[#This Row],[Per Raw]]+60,Table4[[#This Row],[Per Raw]]),"")</f>
        <v>0.10699999999999932</v>
      </c>
      <c r="AQ122" s="20">
        <f>IF(Table4[[#This Row],[ID]]=401,(HEX2DEC(Table4[[#This Row],[H1]])+256*HEX2DEC(Table4[[#This Row],[H2]]))/1000,NA())</f>
        <v>53.914000000000001</v>
      </c>
      <c r="AR122" s="21">
        <f>IF(Table4[[#This Row],[ID]]=401,(HEX2DEC(Table4[[#This Row],[H5]])+256*HEX2DEC(Table4[[#This Row],[H6]]))/1000,NA())</f>
        <v>0</v>
      </c>
      <c r="AS122" s="16" t="e">
        <f>IF(Table4[[#This Row],[ID]]=402,HEX2DEC(Table4[[#This Row],[H1]])/100,NA())</f>
        <v>#N/A</v>
      </c>
      <c r="AT122" s="19" t="e">
        <f>IF(Table4[[#This Row],[ID]]=404,((HEX2DEC(F122)+256*HEX2DEC(G122))/10)*(9/5)+32,NA())</f>
        <v>#N/A</v>
      </c>
      <c r="AU122" s="28">
        <f>IF(Table4[[#This Row],[ID]]=402,(HEX2DEC(Table4[[#This Row],[H7]])*256*256+HEX2DEC(Table4[[#This Row],[H6]])*256+HEX2DEC(Table4[[#This Row],[H5]]))/AU$3,IF(ISNUMBER(AU121),AU121,NA()))</f>
        <v>1073427</v>
      </c>
      <c r="AV122" s="28">
        <f>IF(Table4[[#This Row],[ID]]=403,(HEX2DEC(Table4[[#This Row],[H7]])*256*256+HEX2DEC(Table4[[#This Row],[H6]])*256+HEX2DEC(Table4[[#This Row],[H5]]))/AV$3,IF(ISNUMBER(AV121),AV121,NA()))</f>
        <v>1073427</v>
      </c>
      <c r="AW122" s="30">
        <f>Table4[[#This Row],[Unk 402-D7,6,5]]/Table4[[#This Row],[Batt V]]</f>
        <v>19909.986274437066</v>
      </c>
      <c r="AX122" s="8" t="str" cm="1">
        <f t="array" aca="1" ref="AX122" ca="1">IF(Table4[[#This Row],[Prior of This Frm]]=0,"First",IF(Table4[[#This Row],[Data as String]]&lt;&gt;INDIRECT("R"&amp;AL122&amp;"C"&amp;COLUMN(Table4[[#This Row],[Data as String]]),FALSE),"Change",""))</f>
        <v/>
      </c>
      <c r="AY122" s="6" t="str" cm="1">
        <f t="array" aca="1" ref="AY122" ca="1">IF(Table4[[#This Row],[Prior of This Frm]]=0,"First",IF(Table4[[#This Row],[Data Masked States only]]&lt;&gt;INDIRECT("R"&amp;AL122&amp;"C"&amp;COLUMN(Table4[[#This Row],[Data Masked States only]]),FALSE),"Change",""))</f>
        <v/>
      </c>
      <c r="AZ122" s="6"/>
    </row>
    <row r="123" spans="1:52" hidden="1" x14ac:dyDescent="0.25">
      <c r="A123">
        <v>57.216999999999999</v>
      </c>
      <c r="B123">
        <v>400</v>
      </c>
      <c r="C123">
        <v>8</v>
      </c>
      <c r="D123" s="14">
        <v>0</v>
      </c>
      <c r="E123" s="15">
        <v>0</v>
      </c>
      <c r="F123" s="15">
        <v>0</v>
      </c>
      <c r="G123" s="15">
        <v>10</v>
      </c>
      <c r="H123" s="15">
        <v>39</v>
      </c>
      <c r="I123" s="15">
        <v>0</v>
      </c>
      <c r="J123" s="15">
        <v>0</v>
      </c>
      <c r="K123" s="15">
        <v>0</v>
      </c>
      <c r="M123" s="5" t="str">
        <f t="shared" si="21"/>
        <v>…</v>
      </c>
      <c r="N123" t="str">
        <f t="shared" si="22"/>
        <v>…</v>
      </c>
      <c r="O123" t="str">
        <f t="shared" si="23"/>
        <v>…</v>
      </c>
      <c r="P123" t="str">
        <f t="shared" si="24"/>
        <v>…</v>
      </c>
      <c r="Q123" t="str">
        <f t="shared" si="25"/>
        <v>9</v>
      </c>
      <c r="R123" t="str">
        <f t="shared" si="26"/>
        <v>…</v>
      </c>
      <c r="S123" t="str">
        <f t="shared" si="27"/>
        <v>…</v>
      </c>
      <c r="T123" t="str">
        <f t="shared" si="28"/>
        <v>…</v>
      </c>
      <c r="U123" s="5"/>
      <c r="V123" s="23">
        <f t="shared" si="29"/>
        <v>0</v>
      </c>
      <c r="W123">
        <f t="shared" si="30"/>
        <v>0</v>
      </c>
      <c r="X123">
        <f t="shared" si="31"/>
        <v>0</v>
      </c>
      <c r="Y123">
        <f t="shared" si="32"/>
        <v>16</v>
      </c>
      <c r="Z123">
        <f t="shared" si="33"/>
        <v>57</v>
      </c>
      <c r="AA123">
        <f t="shared" si="34"/>
        <v>0</v>
      </c>
      <c r="AB123">
        <f t="shared" si="35"/>
        <v>0</v>
      </c>
      <c r="AC123">
        <f t="shared" si="36"/>
        <v>0</v>
      </c>
      <c r="AD123" s="5"/>
      <c r="AE123" s="27">
        <f t="shared" si="37"/>
        <v>0</v>
      </c>
      <c r="AF123" s="28">
        <f t="shared" si="38"/>
        <v>4096</v>
      </c>
      <c r="AG123" s="28">
        <f t="shared" si="39"/>
        <v>57</v>
      </c>
      <c r="AH123" s="28">
        <f t="shared" si="40"/>
        <v>0</v>
      </c>
      <c r="AI123" s="5"/>
      <c r="AJ12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23" s="6" t="str" cm="1">
        <f t="array" ref="AK12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23" s="6" cm="1">
        <f t="array" ref="AL123">IF(ROW(Table4[[#This Row],[ID]])-1=ROW(Table4[[#Headers],[ID]]),0,SUMPRODUCT(MAX(($B$5:$B122=Table4[[#This Row],[ID]])*ROW($B$5:$B122))))</f>
        <v>121</v>
      </c>
      <c r="AM123" s="11" cm="1">
        <f t="array" aca="1" ref="AM123" ca="1">IF(Table4[[#This Row],[Prior of This Frm]]&lt;&gt;0,Table4[[#This Row],[Time]]-INDIRECT("R"&amp;Table4[[#This Row],[Prior of This Frm]]&amp;"C"&amp;COLUMN(Table4[[#This Row],[Time]]),FALSE),"")</f>
        <v>0.10699999999999932</v>
      </c>
      <c r="AN123" s="8">
        <f>IF(ROW(Table4[[#This Row],[Time]])-1=ROW(Table4[[#Headers],[Time]]),0,IF(A123&lt;A122,AN122+1,AN122))</f>
        <v>0</v>
      </c>
      <c r="AO123" s="29">
        <f>(Table4[[#This Row],[Time]]+(Table4[[#This Row],[Mins]]*60)-$A$5)/60/60/24</f>
        <v>6.759259259259255E-5</v>
      </c>
      <c r="AP123" s="11">
        <f ca="1">IF(Table4[[#This Row],[Prior of This Frm]]&lt;&gt;0,IF(Table4[[#This Row],[Per Raw]]&lt;0,Table4[[#This Row],[Per Raw]]+60,Table4[[#This Row],[Per Raw]]),"")</f>
        <v>0.10699999999999932</v>
      </c>
      <c r="AQ123" s="20" t="e">
        <f>IF(Table4[[#This Row],[ID]]=401,(HEX2DEC(Table4[[#This Row],[H1]])+256*HEX2DEC(Table4[[#This Row],[H2]]))/1000,NA())</f>
        <v>#N/A</v>
      </c>
      <c r="AR123" s="21" t="e">
        <f>IF(Table4[[#This Row],[ID]]=401,(HEX2DEC(Table4[[#This Row],[H5]])+256*HEX2DEC(Table4[[#This Row],[H6]]))/1000,NA())</f>
        <v>#N/A</v>
      </c>
      <c r="AS123" s="17" t="e">
        <f>IF(Table4[[#This Row],[ID]]=402,HEX2DEC(Table4[[#This Row],[H1]])/100,NA())</f>
        <v>#N/A</v>
      </c>
      <c r="AT123" s="19" t="e">
        <f>IF(Table4[[#This Row],[ID]]=404,((HEX2DEC(F123)+256*HEX2DEC(G123))/10)*(9/5)+32,NA())</f>
        <v>#N/A</v>
      </c>
      <c r="AU123" s="28">
        <f>IF(Table4[[#This Row],[ID]]=402,(HEX2DEC(Table4[[#This Row],[H7]])*256*256+HEX2DEC(Table4[[#This Row],[H6]])*256+HEX2DEC(Table4[[#This Row],[H5]]))/AU$3,IF(ISNUMBER(AU122),AU122,NA()))</f>
        <v>1073427</v>
      </c>
      <c r="AV123" s="28">
        <f>IF(Table4[[#This Row],[ID]]=403,(HEX2DEC(Table4[[#This Row],[H7]])*256*256+HEX2DEC(Table4[[#This Row],[H6]])*256+HEX2DEC(Table4[[#This Row],[H5]]))/AV$3,IF(ISNUMBER(AV122),AV122,NA()))</f>
        <v>1073427</v>
      </c>
      <c r="AW123" s="30" t="e">
        <f>Table4[[#This Row],[Unk 402-D7,6,5]]/Table4[[#This Row],[Batt V]]</f>
        <v>#N/A</v>
      </c>
      <c r="AX123" s="8" t="str" cm="1">
        <f t="array" aca="1" ref="AX123" ca="1">IF(Table4[[#This Row],[Prior of This Frm]]=0,"First",IF(Table4[[#This Row],[Data as String]]&lt;&gt;INDIRECT("R"&amp;AL123&amp;"C"&amp;COLUMN(Table4[[#This Row],[Data as String]]),FALSE),"Change",""))</f>
        <v/>
      </c>
      <c r="AY123" s="6" t="str" cm="1">
        <f t="array" aca="1" ref="AY123" ca="1">IF(Table4[[#This Row],[Prior of This Frm]]=0,"First",IF(Table4[[#This Row],[Data Masked States only]]&lt;&gt;INDIRECT("R"&amp;AL123&amp;"C"&amp;COLUMN(Table4[[#This Row],[Data Masked States only]]),FALSE),"Change",""))</f>
        <v/>
      </c>
      <c r="AZ123" s="6"/>
    </row>
    <row r="124" spans="1:52" hidden="1" x14ac:dyDescent="0.25">
      <c r="A124">
        <v>57.268999999999998</v>
      </c>
      <c r="B124">
        <v>401</v>
      </c>
      <c r="C124">
        <v>8</v>
      </c>
      <c r="D124" s="14" t="s">
        <v>28</v>
      </c>
      <c r="E124" s="15" t="s">
        <v>23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M124" s="5" t="str">
        <f t="shared" si="21"/>
        <v>…</v>
      </c>
      <c r="N124" t="str">
        <f t="shared" si="22"/>
        <v>…</v>
      </c>
      <c r="O124" t="str">
        <f t="shared" si="23"/>
        <v>…</v>
      </c>
      <c r="P124" t="str">
        <f t="shared" si="24"/>
        <v>…</v>
      </c>
      <c r="Q124" t="str">
        <f t="shared" si="25"/>
        <v>…</v>
      </c>
      <c r="R124" t="str">
        <f t="shared" si="26"/>
        <v>…</v>
      </c>
      <c r="S124" t="str">
        <f t="shared" si="27"/>
        <v>…</v>
      </c>
      <c r="T124" t="str">
        <f t="shared" si="28"/>
        <v>…</v>
      </c>
      <c r="U124" s="5"/>
      <c r="V124" s="23">
        <f t="shared" si="29"/>
        <v>154</v>
      </c>
      <c r="W124">
        <f t="shared" si="30"/>
        <v>210</v>
      </c>
      <c r="X124">
        <f t="shared" si="31"/>
        <v>0</v>
      </c>
      <c r="Y124">
        <f t="shared" si="32"/>
        <v>0</v>
      </c>
      <c r="Z124">
        <f t="shared" si="33"/>
        <v>0</v>
      </c>
      <c r="AA124">
        <f t="shared" si="34"/>
        <v>0</v>
      </c>
      <c r="AB124">
        <f t="shared" si="35"/>
        <v>0</v>
      </c>
      <c r="AC124">
        <f t="shared" si="36"/>
        <v>0</v>
      </c>
      <c r="AD124" s="5"/>
      <c r="AE124" s="27">
        <f t="shared" si="37"/>
        <v>53914</v>
      </c>
      <c r="AF124" s="28">
        <f t="shared" si="38"/>
        <v>0</v>
      </c>
      <c r="AG124" s="28">
        <f t="shared" si="39"/>
        <v>0</v>
      </c>
      <c r="AH124" s="28">
        <f t="shared" si="40"/>
        <v>0</v>
      </c>
      <c r="AI124" s="5"/>
      <c r="AJ12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24" s="6" t="str" cm="1">
        <f t="array" ref="AK12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24" s="6" cm="1">
        <f t="array" ref="AL124">IF(ROW(Table4[[#This Row],[ID]])-1=ROW(Table4[[#Headers],[ID]]),0,SUMPRODUCT(MAX(($B$5:$B123=Table4[[#This Row],[ID]])*ROW($B$5:$B123))))</f>
        <v>122</v>
      </c>
      <c r="AM124" s="11" cm="1">
        <f t="array" aca="1" ref="AM124" ca="1">IF(Table4[[#This Row],[Prior of This Frm]]&lt;&gt;0,Table4[[#This Row],[Time]]-INDIRECT("R"&amp;Table4[[#This Row],[Prior of This Frm]]&amp;"C"&amp;COLUMN(Table4[[#This Row],[Time]]),FALSE),"")</f>
        <v>0.10499999999999687</v>
      </c>
      <c r="AN124" s="8">
        <f>IF(ROW(Table4[[#This Row],[Time]])-1=ROW(Table4[[#Headers],[Time]]),0,IF(A124&lt;A123,AN123+1,AN123))</f>
        <v>0</v>
      </c>
      <c r="AO124" s="29">
        <f>(Table4[[#This Row],[Time]]+(Table4[[#This Row],[Mins]]*60)-$A$5)/60/60/24</f>
        <v>6.8194444444444387E-5</v>
      </c>
      <c r="AP124" s="11">
        <f ca="1">IF(Table4[[#This Row],[Prior of This Frm]]&lt;&gt;0,IF(Table4[[#This Row],[Per Raw]]&lt;0,Table4[[#This Row],[Per Raw]]+60,Table4[[#This Row],[Per Raw]]),"")</f>
        <v>0.10499999999999687</v>
      </c>
      <c r="AQ124" s="20">
        <f>IF(Table4[[#This Row],[ID]]=401,(HEX2DEC(Table4[[#This Row],[H1]])+256*HEX2DEC(Table4[[#This Row],[H2]]))/1000,NA())</f>
        <v>53.914000000000001</v>
      </c>
      <c r="AR124" s="21">
        <f>IF(Table4[[#This Row],[ID]]=401,(HEX2DEC(Table4[[#This Row],[H5]])+256*HEX2DEC(Table4[[#This Row],[H6]]))/1000,NA())</f>
        <v>0</v>
      </c>
      <c r="AS124" s="16" t="e">
        <f>IF(Table4[[#This Row],[ID]]=402,HEX2DEC(Table4[[#This Row],[H1]])/100,NA())</f>
        <v>#N/A</v>
      </c>
      <c r="AT124" s="19" t="e">
        <f>IF(Table4[[#This Row],[ID]]=404,((HEX2DEC(F124)+256*HEX2DEC(G124))/10)*(9/5)+32,NA())</f>
        <v>#N/A</v>
      </c>
      <c r="AU124" s="28">
        <f>IF(Table4[[#This Row],[ID]]=402,(HEX2DEC(Table4[[#This Row],[H7]])*256*256+HEX2DEC(Table4[[#This Row],[H6]])*256+HEX2DEC(Table4[[#This Row],[H5]]))/AU$3,IF(ISNUMBER(AU123),AU123,NA()))</f>
        <v>1073427</v>
      </c>
      <c r="AV124" s="28">
        <f>IF(Table4[[#This Row],[ID]]=403,(HEX2DEC(Table4[[#This Row],[H7]])*256*256+HEX2DEC(Table4[[#This Row],[H6]])*256+HEX2DEC(Table4[[#This Row],[H5]]))/AV$3,IF(ISNUMBER(AV123),AV123,NA()))</f>
        <v>1073427</v>
      </c>
      <c r="AW124" s="30">
        <f>Table4[[#This Row],[Unk 402-D7,6,5]]/Table4[[#This Row],[Batt V]]</f>
        <v>19909.986274437066</v>
      </c>
      <c r="AX124" s="8" t="str" cm="1">
        <f t="array" aca="1" ref="AX124" ca="1">IF(Table4[[#This Row],[Prior of This Frm]]=0,"First",IF(Table4[[#This Row],[Data as String]]&lt;&gt;INDIRECT("R"&amp;AL124&amp;"C"&amp;COLUMN(Table4[[#This Row],[Data as String]]),FALSE),"Change",""))</f>
        <v/>
      </c>
      <c r="AY124" s="6" t="str" cm="1">
        <f t="array" aca="1" ref="AY124" ca="1">IF(Table4[[#This Row],[Prior of This Frm]]=0,"First",IF(Table4[[#This Row],[Data Masked States only]]&lt;&gt;INDIRECT("R"&amp;AL124&amp;"C"&amp;COLUMN(Table4[[#This Row],[Data Masked States only]]),FALSE),"Change",""))</f>
        <v/>
      </c>
      <c r="AZ124" s="6"/>
    </row>
    <row r="125" spans="1:52" hidden="1" x14ac:dyDescent="0.25">
      <c r="A125">
        <v>57.322000000000003</v>
      </c>
      <c r="B125">
        <v>400</v>
      </c>
      <c r="C125">
        <v>8</v>
      </c>
      <c r="D125" s="14">
        <v>0</v>
      </c>
      <c r="E125" s="15">
        <v>0</v>
      </c>
      <c r="F125" s="15">
        <v>0</v>
      </c>
      <c r="G125" s="15">
        <v>10</v>
      </c>
      <c r="H125" s="15">
        <v>39</v>
      </c>
      <c r="I125" s="15">
        <v>0</v>
      </c>
      <c r="J125" s="15">
        <v>0</v>
      </c>
      <c r="K125" s="15">
        <v>0</v>
      </c>
      <c r="M125" s="5" t="str">
        <f t="shared" si="21"/>
        <v>…</v>
      </c>
      <c r="N125" t="str">
        <f t="shared" si="22"/>
        <v>…</v>
      </c>
      <c r="O125" t="str">
        <f t="shared" si="23"/>
        <v>…</v>
      </c>
      <c r="P125" t="str">
        <f t="shared" si="24"/>
        <v>…</v>
      </c>
      <c r="Q125" t="str">
        <f t="shared" si="25"/>
        <v>9</v>
      </c>
      <c r="R125" t="str">
        <f t="shared" si="26"/>
        <v>…</v>
      </c>
      <c r="S125" t="str">
        <f t="shared" si="27"/>
        <v>…</v>
      </c>
      <c r="T125" t="str">
        <f t="shared" si="28"/>
        <v>…</v>
      </c>
      <c r="U125" s="5"/>
      <c r="V125" s="23">
        <f t="shared" si="29"/>
        <v>0</v>
      </c>
      <c r="W125">
        <f t="shared" si="30"/>
        <v>0</v>
      </c>
      <c r="X125">
        <f t="shared" si="31"/>
        <v>0</v>
      </c>
      <c r="Y125">
        <f t="shared" si="32"/>
        <v>16</v>
      </c>
      <c r="Z125">
        <f t="shared" si="33"/>
        <v>57</v>
      </c>
      <c r="AA125">
        <f t="shared" si="34"/>
        <v>0</v>
      </c>
      <c r="AB125">
        <f t="shared" si="35"/>
        <v>0</v>
      </c>
      <c r="AC125">
        <f t="shared" si="36"/>
        <v>0</v>
      </c>
      <c r="AD125" s="5"/>
      <c r="AE125" s="27">
        <f t="shared" si="37"/>
        <v>0</v>
      </c>
      <c r="AF125" s="28">
        <f t="shared" si="38"/>
        <v>4096</v>
      </c>
      <c r="AG125" s="28">
        <f t="shared" si="39"/>
        <v>57</v>
      </c>
      <c r="AH125" s="28">
        <f t="shared" si="40"/>
        <v>0</v>
      </c>
      <c r="AI125" s="5"/>
      <c r="AJ12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25" s="6" t="str" cm="1">
        <f t="array" ref="AK12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25" s="6" cm="1">
        <f t="array" ref="AL125">IF(ROW(Table4[[#This Row],[ID]])-1=ROW(Table4[[#Headers],[ID]]),0,SUMPRODUCT(MAX(($B$5:$B124=Table4[[#This Row],[ID]])*ROW($B$5:$B124))))</f>
        <v>123</v>
      </c>
      <c r="AM125" s="11" cm="1">
        <f t="array" aca="1" ref="AM125" ca="1">IF(Table4[[#This Row],[Prior of This Frm]]&lt;&gt;0,Table4[[#This Row],[Time]]-INDIRECT("R"&amp;Table4[[#This Row],[Prior of This Frm]]&amp;"C"&amp;COLUMN(Table4[[#This Row],[Time]]),FALSE),"")</f>
        <v>0.10500000000000398</v>
      </c>
      <c r="AN125" s="8">
        <f>IF(ROW(Table4[[#This Row],[Time]])-1=ROW(Table4[[#Headers],[Time]]),0,IF(A125&lt;A124,AN124+1,AN124))</f>
        <v>0</v>
      </c>
      <c r="AO125" s="29">
        <f>(Table4[[#This Row],[Time]]+(Table4[[#This Row],[Mins]]*60)-$A$5)/60/60/24</f>
        <v>6.8807870370370374E-5</v>
      </c>
      <c r="AP125" s="11">
        <f ca="1">IF(Table4[[#This Row],[Prior of This Frm]]&lt;&gt;0,IF(Table4[[#This Row],[Per Raw]]&lt;0,Table4[[#This Row],[Per Raw]]+60,Table4[[#This Row],[Per Raw]]),"")</f>
        <v>0.10500000000000398</v>
      </c>
      <c r="AQ125" s="20" t="e">
        <f>IF(Table4[[#This Row],[ID]]=401,(HEX2DEC(Table4[[#This Row],[H1]])+256*HEX2DEC(Table4[[#This Row],[H2]]))/1000,NA())</f>
        <v>#N/A</v>
      </c>
      <c r="AR125" s="21" t="e">
        <f>IF(Table4[[#This Row],[ID]]=401,(HEX2DEC(Table4[[#This Row],[H5]])+256*HEX2DEC(Table4[[#This Row],[H6]]))/1000,NA())</f>
        <v>#N/A</v>
      </c>
      <c r="AS125" s="17" t="e">
        <f>IF(Table4[[#This Row],[ID]]=402,HEX2DEC(Table4[[#This Row],[H1]])/100,NA())</f>
        <v>#N/A</v>
      </c>
      <c r="AT125" s="19" t="e">
        <f>IF(Table4[[#This Row],[ID]]=404,((HEX2DEC(F125)+256*HEX2DEC(G125))/10)*(9/5)+32,NA())</f>
        <v>#N/A</v>
      </c>
      <c r="AU125" s="28">
        <f>IF(Table4[[#This Row],[ID]]=402,(HEX2DEC(Table4[[#This Row],[H7]])*256*256+HEX2DEC(Table4[[#This Row],[H6]])*256+HEX2DEC(Table4[[#This Row],[H5]]))/AU$3,IF(ISNUMBER(AU124),AU124,NA()))</f>
        <v>1073427</v>
      </c>
      <c r="AV125" s="28">
        <f>IF(Table4[[#This Row],[ID]]=403,(HEX2DEC(Table4[[#This Row],[H7]])*256*256+HEX2DEC(Table4[[#This Row],[H6]])*256+HEX2DEC(Table4[[#This Row],[H5]]))/AV$3,IF(ISNUMBER(AV124),AV124,NA()))</f>
        <v>1073427</v>
      </c>
      <c r="AW125" s="30" t="e">
        <f>Table4[[#This Row],[Unk 402-D7,6,5]]/Table4[[#This Row],[Batt V]]</f>
        <v>#N/A</v>
      </c>
      <c r="AX125" s="8" t="str" cm="1">
        <f t="array" aca="1" ref="AX125" ca="1">IF(Table4[[#This Row],[Prior of This Frm]]=0,"First",IF(Table4[[#This Row],[Data as String]]&lt;&gt;INDIRECT("R"&amp;AL125&amp;"C"&amp;COLUMN(Table4[[#This Row],[Data as String]]),FALSE),"Change",""))</f>
        <v/>
      </c>
      <c r="AY125" s="6" t="str" cm="1">
        <f t="array" aca="1" ref="AY125" ca="1">IF(Table4[[#This Row],[Prior of This Frm]]=0,"First",IF(Table4[[#This Row],[Data Masked States only]]&lt;&gt;INDIRECT("R"&amp;AL125&amp;"C"&amp;COLUMN(Table4[[#This Row],[Data Masked States only]]),FALSE),"Change",""))</f>
        <v/>
      </c>
      <c r="AZ125" s="6"/>
    </row>
    <row r="126" spans="1:52" hidden="1" x14ac:dyDescent="0.25">
      <c r="A126">
        <v>57.375999999999998</v>
      </c>
      <c r="B126">
        <v>401</v>
      </c>
      <c r="C126">
        <v>8</v>
      </c>
      <c r="D126" s="14" t="s">
        <v>28</v>
      </c>
      <c r="E126" s="15" t="s">
        <v>23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M126" s="5" t="str">
        <f t="shared" si="21"/>
        <v>…</v>
      </c>
      <c r="N126" t="str">
        <f t="shared" si="22"/>
        <v>…</v>
      </c>
      <c r="O126" t="str">
        <f t="shared" si="23"/>
        <v>…</v>
      </c>
      <c r="P126" t="str">
        <f t="shared" si="24"/>
        <v>…</v>
      </c>
      <c r="Q126" t="str">
        <f t="shared" si="25"/>
        <v>…</v>
      </c>
      <c r="R126" t="str">
        <f t="shared" si="26"/>
        <v>…</v>
      </c>
      <c r="S126" t="str">
        <f t="shared" si="27"/>
        <v>…</v>
      </c>
      <c r="T126" t="str">
        <f t="shared" si="28"/>
        <v>…</v>
      </c>
      <c r="U126" s="5"/>
      <c r="V126" s="23">
        <f t="shared" si="29"/>
        <v>154</v>
      </c>
      <c r="W126">
        <f t="shared" si="30"/>
        <v>210</v>
      </c>
      <c r="X126">
        <f t="shared" si="31"/>
        <v>0</v>
      </c>
      <c r="Y126">
        <f t="shared" si="32"/>
        <v>0</v>
      </c>
      <c r="Z126">
        <f t="shared" si="33"/>
        <v>0</v>
      </c>
      <c r="AA126">
        <f t="shared" si="34"/>
        <v>0</v>
      </c>
      <c r="AB126">
        <f t="shared" si="35"/>
        <v>0</v>
      </c>
      <c r="AC126">
        <f t="shared" si="36"/>
        <v>0</v>
      </c>
      <c r="AD126" s="5"/>
      <c r="AE126" s="27">
        <f t="shared" si="37"/>
        <v>53914</v>
      </c>
      <c r="AF126" s="28">
        <f t="shared" si="38"/>
        <v>0</v>
      </c>
      <c r="AG126" s="28">
        <f t="shared" si="39"/>
        <v>0</v>
      </c>
      <c r="AH126" s="28">
        <f t="shared" si="40"/>
        <v>0</v>
      </c>
      <c r="AI126" s="5"/>
      <c r="AJ12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26" s="6" t="str" cm="1">
        <f t="array" ref="AK12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26" s="6" cm="1">
        <f t="array" ref="AL126">IF(ROW(Table4[[#This Row],[ID]])-1=ROW(Table4[[#Headers],[ID]]),0,SUMPRODUCT(MAX(($B$5:$B125=Table4[[#This Row],[ID]])*ROW($B$5:$B125))))</f>
        <v>124</v>
      </c>
      <c r="AM126" s="11" cm="1">
        <f t="array" aca="1" ref="AM126" ca="1">IF(Table4[[#This Row],[Prior of This Frm]]&lt;&gt;0,Table4[[#This Row],[Time]]-INDIRECT("R"&amp;Table4[[#This Row],[Prior of This Frm]]&amp;"C"&amp;COLUMN(Table4[[#This Row],[Time]]),FALSE),"")</f>
        <v>0.10699999999999932</v>
      </c>
      <c r="AN126" s="8">
        <f>IF(ROW(Table4[[#This Row],[Time]])-1=ROW(Table4[[#Headers],[Time]]),0,IF(A126&lt;A125,AN125+1,AN125))</f>
        <v>0</v>
      </c>
      <c r="AO126" s="29">
        <f>(Table4[[#This Row],[Time]]+(Table4[[#This Row],[Mins]]*60)-$A$5)/60/60/24</f>
        <v>6.9432870370370322E-5</v>
      </c>
      <c r="AP126" s="11">
        <f ca="1">IF(Table4[[#This Row],[Prior of This Frm]]&lt;&gt;0,IF(Table4[[#This Row],[Per Raw]]&lt;0,Table4[[#This Row],[Per Raw]]+60,Table4[[#This Row],[Per Raw]]),"")</f>
        <v>0.10699999999999932</v>
      </c>
      <c r="AQ126" s="20">
        <f>IF(Table4[[#This Row],[ID]]=401,(HEX2DEC(Table4[[#This Row],[H1]])+256*HEX2DEC(Table4[[#This Row],[H2]]))/1000,NA())</f>
        <v>53.914000000000001</v>
      </c>
      <c r="AR126" s="21">
        <f>IF(Table4[[#This Row],[ID]]=401,(HEX2DEC(Table4[[#This Row],[H5]])+256*HEX2DEC(Table4[[#This Row],[H6]]))/1000,NA())</f>
        <v>0</v>
      </c>
      <c r="AS126" s="16" t="e">
        <f>IF(Table4[[#This Row],[ID]]=402,HEX2DEC(Table4[[#This Row],[H1]])/100,NA())</f>
        <v>#N/A</v>
      </c>
      <c r="AT126" s="19" t="e">
        <f>IF(Table4[[#This Row],[ID]]=404,((HEX2DEC(F126)+256*HEX2DEC(G126))/10)*(9/5)+32,NA())</f>
        <v>#N/A</v>
      </c>
      <c r="AU126" s="28">
        <f>IF(Table4[[#This Row],[ID]]=402,(HEX2DEC(Table4[[#This Row],[H7]])*256*256+HEX2DEC(Table4[[#This Row],[H6]])*256+HEX2DEC(Table4[[#This Row],[H5]]))/AU$3,IF(ISNUMBER(AU125),AU125,NA()))</f>
        <v>1073427</v>
      </c>
      <c r="AV126" s="28">
        <f>IF(Table4[[#This Row],[ID]]=403,(HEX2DEC(Table4[[#This Row],[H7]])*256*256+HEX2DEC(Table4[[#This Row],[H6]])*256+HEX2DEC(Table4[[#This Row],[H5]]))/AV$3,IF(ISNUMBER(AV125),AV125,NA()))</f>
        <v>1073427</v>
      </c>
      <c r="AW126" s="30">
        <f>Table4[[#This Row],[Unk 402-D7,6,5]]/Table4[[#This Row],[Batt V]]</f>
        <v>19909.986274437066</v>
      </c>
      <c r="AX126" s="8" t="str" cm="1">
        <f t="array" aca="1" ref="AX126" ca="1">IF(Table4[[#This Row],[Prior of This Frm]]=0,"First",IF(Table4[[#This Row],[Data as String]]&lt;&gt;INDIRECT("R"&amp;AL126&amp;"C"&amp;COLUMN(Table4[[#This Row],[Data as String]]),FALSE),"Change",""))</f>
        <v/>
      </c>
      <c r="AY126" s="6" t="str" cm="1">
        <f t="array" aca="1" ref="AY126" ca="1">IF(Table4[[#This Row],[Prior of This Frm]]=0,"First",IF(Table4[[#This Row],[Data Masked States only]]&lt;&gt;INDIRECT("R"&amp;AL126&amp;"C"&amp;COLUMN(Table4[[#This Row],[Data Masked States only]]),FALSE),"Change",""))</f>
        <v/>
      </c>
      <c r="AZ126" s="6"/>
    </row>
    <row r="127" spans="1:52" hidden="1" x14ac:dyDescent="0.25">
      <c r="A127">
        <v>57.429000000000002</v>
      </c>
      <c r="B127">
        <v>400</v>
      </c>
      <c r="C127">
        <v>8</v>
      </c>
      <c r="D127" s="14">
        <v>0</v>
      </c>
      <c r="E127" s="15">
        <v>0</v>
      </c>
      <c r="F127" s="15">
        <v>0</v>
      </c>
      <c r="G127" s="15">
        <v>10</v>
      </c>
      <c r="H127" s="15">
        <v>39</v>
      </c>
      <c r="I127" s="15">
        <v>0</v>
      </c>
      <c r="J127" s="15">
        <v>0</v>
      </c>
      <c r="K127" s="15">
        <v>0</v>
      </c>
      <c r="M127" s="5" t="str">
        <f t="shared" si="21"/>
        <v>…</v>
      </c>
      <c r="N127" t="str">
        <f t="shared" si="22"/>
        <v>…</v>
      </c>
      <c r="O127" t="str">
        <f t="shared" si="23"/>
        <v>…</v>
      </c>
      <c r="P127" t="str">
        <f t="shared" si="24"/>
        <v>…</v>
      </c>
      <c r="Q127" t="str">
        <f t="shared" si="25"/>
        <v>9</v>
      </c>
      <c r="R127" t="str">
        <f t="shared" si="26"/>
        <v>…</v>
      </c>
      <c r="S127" t="str">
        <f t="shared" si="27"/>
        <v>…</v>
      </c>
      <c r="T127" t="str">
        <f t="shared" si="28"/>
        <v>…</v>
      </c>
      <c r="U127" s="5"/>
      <c r="V127" s="23">
        <f t="shared" si="29"/>
        <v>0</v>
      </c>
      <c r="W127">
        <f t="shared" si="30"/>
        <v>0</v>
      </c>
      <c r="X127">
        <f t="shared" si="31"/>
        <v>0</v>
      </c>
      <c r="Y127">
        <f t="shared" si="32"/>
        <v>16</v>
      </c>
      <c r="Z127">
        <f t="shared" si="33"/>
        <v>57</v>
      </c>
      <c r="AA127">
        <f t="shared" si="34"/>
        <v>0</v>
      </c>
      <c r="AB127">
        <f t="shared" si="35"/>
        <v>0</v>
      </c>
      <c r="AC127">
        <f t="shared" si="36"/>
        <v>0</v>
      </c>
      <c r="AD127" s="5"/>
      <c r="AE127" s="27">
        <f t="shared" si="37"/>
        <v>0</v>
      </c>
      <c r="AF127" s="28">
        <f t="shared" si="38"/>
        <v>4096</v>
      </c>
      <c r="AG127" s="28">
        <f t="shared" si="39"/>
        <v>57</v>
      </c>
      <c r="AH127" s="28">
        <f t="shared" si="40"/>
        <v>0</v>
      </c>
      <c r="AI127" s="5"/>
      <c r="AJ12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27" s="6" t="str" cm="1">
        <f t="array" ref="AK12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27" s="6" cm="1">
        <f t="array" ref="AL127">IF(ROW(Table4[[#This Row],[ID]])-1=ROW(Table4[[#Headers],[ID]]),0,SUMPRODUCT(MAX(($B$5:$B126=Table4[[#This Row],[ID]])*ROW($B$5:$B126))))</f>
        <v>125</v>
      </c>
      <c r="AM127" s="11" cm="1">
        <f t="array" aca="1" ref="AM127" ca="1">IF(Table4[[#This Row],[Prior of This Frm]]&lt;&gt;0,Table4[[#This Row],[Time]]-INDIRECT("R"&amp;Table4[[#This Row],[Prior of This Frm]]&amp;"C"&amp;COLUMN(Table4[[#This Row],[Time]]),FALSE),"")</f>
        <v>0.10699999999999932</v>
      </c>
      <c r="AN127" s="8">
        <f>IF(ROW(Table4[[#This Row],[Time]])-1=ROW(Table4[[#Headers],[Time]]),0,IF(A127&lt;A126,AN126+1,AN126))</f>
        <v>0</v>
      </c>
      <c r="AO127" s="29">
        <f>(Table4[[#This Row],[Time]]+(Table4[[#This Row],[Mins]]*60)-$A$5)/60/60/24</f>
        <v>7.0046296296296295E-5</v>
      </c>
      <c r="AP127" s="11">
        <f ca="1">IF(Table4[[#This Row],[Prior of This Frm]]&lt;&gt;0,IF(Table4[[#This Row],[Per Raw]]&lt;0,Table4[[#This Row],[Per Raw]]+60,Table4[[#This Row],[Per Raw]]),"")</f>
        <v>0.10699999999999932</v>
      </c>
      <c r="AQ127" s="20" t="e">
        <f>IF(Table4[[#This Row],[ID]]=401,(HEX2DEC(Table4[[#This Row],[H1]])+256*HEX2DEC(Table4[[#This Row],[H2]]))/1000,NA())</f>
        <v>#N/A</v>
      </c>
      <c r="AR127" s="21" t="e">
        <f>IF(Table4[[#This Row],[ID]]=401,(HEX2DEC(Table4[[#This Row],[H5]])+256*HEX2DEC(Table4[[#This Row],[H6]]))/1000,NA())</f>
        <v>#N/A</v>
      </c>
      <c r="AS127" s="17" t="e">
        <f>IF(Table4[[#This Row],[ID]]=402,HEX2DEC(Table4[[#This Row],[H1]])/100,NA())</f>
        <v>#N/A</v>
      </c>
      <c r="AT127" s="19" t="e">
        <f>IF(Table4[[#This Row],[ID]]=404,((HEX2DEC(F127)+256*HEX2DEC(G127))/10)*(9/5)+32,NA())</f>
        <v>#N/A</v>
      </c>
      <c r="AU127" s="28">
        <f>IF(Table4[[#This Row],[ID]]=402,(HEX2DEC(Table4[[#This Row],[H7]])*256*256+HEX2DEC(Table4[[#This Row],[H6]])*256+HEX2DEC(Table4[[#This Row],[H5]]))/AU$3,IF(ISNUMBER(AU126),AU126,NA()))</f>
        <v>1073427</v>
      </c>
      <c r="AV127" s="28">
        <f>IF(Table4[[#This Row],[ID]]=403,(HEX2DEC(Table4[[#This Row],[H7]])*256*256+HEX2DEC(Table4[[#This Row],[H6]])*256+HEX2DEC(Table4[[#This Row],[H5]]))/AV$3,IF(ISNUMBER(AV126),AV126,NA()))</f>
        <v>1073427</v>
      </c>
      <c r="AW127" s="30" t="e">
        <f>Table4[[#This Row],[Unk 402-D7,6,5]]/Table4[[#This Row],[Batt V]]</f>
        <v>#N/A</v>
      </c>
      <c r="AX127" s="8" t="str" cm="1">
        <f t="array" aca="1" ref="AX127" ca="1">IF(Table4[[#This Row],[Prior of This Frm]]=0,"First",IF(Table4[[#This Row],[Data as String]]&lt;&gt;INDIRECT("R"&amp;AL127&amp;"C"&amp;COLUMN(Table4[[#This Row],[Data as String]]),FALSE),"Change",""))</f>
        <v/>
      </c>
      <c r="AY127" s="6" t="str" cm="1">
        <f t="array" aca="1" ref="AY127" ca="1">IF(Table4[[#This Row],[Prior of This Frm]]=0,"First",IF(Table4[[#This Row],[Data Masked States only]]&lt;&gt;INDIRECT("R"&amp;AL127&amp;"C"&amp;COLUMN(Table4[[#This Row],[Data Masked States only]]),FALSE),"Change",""))</f>
        <v/>
      </c>
      <c r="AZ127" s="6"/>
    </row>
    <row r="128" spans="1:52" hidden="1" x14ac:dyDescent="0.25">
      <c r="A128">
        <v>57.481999999999999</v>
      </c>
      <c r="B128">
        <v>401</v>
      </c>
      <c r="C128">
        <v>8</v>
      </c>
      <c r="D128" s="14" t="s">
        <v>28</v>
      </c>
      <c r="E128" s="15" t="s">
        <v>23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M128" s="5" t="str">
        <f t="shared" si="21"/>
        <v>…</v>
      </c>
      <c r="N128" t="str">
        <f t="shared" si="22"/>
        <v>…</v>
      </c>
      <c r="O128" t="str">
        <f t="shared" si="23"/>
        <v>…</v>
      </c>
      <c r="P128" t="str">
        <f t="shared" si="24"/>
        <v>…</v>
      </c>
      <c r="Q128" t="str">
        <f t="shared" si="25"/>
        <v>…</v>
      </c>
      <c r="R128" t="str">
        <f t="shared" si="26"/>
        <v>…</v>
      </c>
      <c r="S128" t="str">
        <f t="shared" si="27"/>
        <v>…</v>
      </c>
      <c r="T128" t="str">
        <f t="shared" si="28"/>
        <v>…</v>
      </c>
      <c r="U128" s="5"/>
      <c r="V128" s="23">
        <f t="shared" si="29"/>
        <v>154</v>
      </c>
      <c r="W128">
        <f t="shared" si="30"/>
        <v>210</v>
      </c>
      <c r="X128">
        <f t="shared" si="31"/>
        <v>0</v>
      </c>
      <c r="Y128">
        <f t="shared" si="32"/>
        <v>0</v>
      </c>
      <c r="Z128">
        <f t="shared" si="33"/>
        <v>0</v>
      </c>
      <c r="AA128">
        <f t="shared" si="34"/>
        <v>0</v>
      </c>
      <c r="AB128">
        <f t="shared" si="35"/>
        <v>0</v>
      </c>
      <c r="AC128">
        <f t="shared" si="36"/>
        <v>0</v>
      </c>
      <c r="AD128" s="5"/>
      <c r="AE128" s="27">
        <f t="shared" si="37"/>
        <v>53914</v>
      </c>
      <c r="AF128" s="28">
        <f t="shared" si="38"/>
        <v>0</v>
      </c>
      <c r="AG128" s="28">
        <f t="shared" si="39"/>
        <v>0</v>
      </c>
      <c r="AH128" s="28">
        <f t="shared" si="40"/>
        <v>0</v>
      </c>
      <c r="AI128" s="5"/>
      <c r="AJ12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28" s="6" t="str" cm="1">
        <f t="array" ref="AK12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28" s="6" cm="1">
        <f t="array" ref="AL128">IF(ROW(Table4[[#This Row],[ID]])-1=ROW(Table4[[#Headers],[ID]]),0,SUMPRODUCT(MAX(($B$5:$B127=Table4[[#This Row],[ID]])*ROW($B$5:$B127))))</f>
        <v>126</v>
      </c>
      <c r="AM128" s="11" cm="1">
        <f t="array" aca="1" ref="AM128" ca="1">IF(Table4[[#This Row],[Prior of This Frm]]&lt;&gt;0,Table4[[#This Row],[Time]]-INDIRECT("R"&amp;Table4[[#This Row],[Prior of This Frm]]&amp;"C"&amp;COLUMN(Table4[[#This Row],[Time]]),FALSE),"")</f>
        <v>0.10600000000000165</v>
      </c>
      <c r="AN128" s="8">
        <f>IF(ROW(Table4[[#This Row],[Time]])-1=ROW(Table4[[#Headers],[Time]]),0,IF(A128&lt;A127,AN127+1,AN127))</f>
        <v>0</v>
      </c>
      <c r="AO128" s="29">
        <f>(Table4[[#This Row],[Time]]+(Table4[[#This Row],[Mins]]*60)-$A$5)/60/60/24</f>
        <v>7.0659722222222188E-5</v>
      </c>
      <c r="AP128" s="11">
        <f ca="1">IF(Table4[[#This Row],[Prior of This Frm]]&lt;&gt;0,IF(Table4[[#This Row],[Per Raw]]&lt;0,Table4[[#This Row],[Per Raw]]+60,Table4[[#This Row],[Per Raw]]),"")</f>
        <v>0.10600000000000165</v>
      </c>
      <c r="AQ128" s="20">
        <f>IF(Table4[[#This Row],[ID]]=401,(HEX2DEC(Table4[[#This Row],[H1]])+256*HEX2DEC(Table4[[#This Row],[H2]]))/1000,NA())</f>
        <v>53.914000000000001</v>
      </c>
      <c r="AR128" s="21">
        <f>IF(Table4[[#This Row],[ID]]=401,(HEX2DEC(Table4[[#This Row],[H5]])+256*HEX2DEC(Table4[[#This Row],[H6]]))/1000,NA())</f>
        <v>0</v>
      </c>
      <c r="AS128" s="16" t="e">
        <f>IF(Table4[[#This Row],[ID]]=402,HEX2DEC(Table4[[#This Row],[H1]])/100,NA())</f>
        <v>#N/A</v>
      </c>
      <c r="AT128" s="19" t="e">
        <f>IF(Table4[[#This Row],[ID]]=404,((HEX2DEC(F128)+256*HEX2DEC(G128))/10)*(9/5)+32,NA())</f>
        <v>#N/A</v>
      </c>
      <c r="AU128" s="28">
        <f>IF(Table4[[#This Row],[ID]]=402,(HEX2DEC(Table4[[#This Row],[H7]])*256*256+HEX2DEC(Table4[[#This Row],[H6]])*256+HEX2DEC(Table4[[#This Row],[H5]]))/AU$3,IF(ISNUMBER(AU127),AU127,NA()))</f>
        <v>1073427</v>
      </c>
      <c r="AV128" s="28">
        <f>IF(Table4[[#This Row],[ID]]=403,(HEX2DEC(Table4[[#This Row],[H7]])*256*256+HEX2DEC(Table4[[#This Row],[H6]])*256+HEX2DEC(Table4[[#This Row],[H5]]))/AV$3,IF(ISNUMBER(AV127),AV127,NA()))</f>
        <v>1073427</v>
      </c>
      <c r="AW128" s="30">
        <f>Table4[[#This Row],[Unk 402-D7,6,5]]/Table4[[#This Row],[Batt V]]</f>
        <v>19909.986274437066</v>
      </c>
      <c r="AX128" s="8" t="str" cm="1">
        <f t="array" aca="1" ref="AX128" ca="1">IF(Table4[[#This Row],[Prior of This Frm]]=0,"First",IF(Table4[[#This Row],[Data as String]]&lt;&gt;INDIRECT("R"&amp;AL128&amp;"C"&amp;COLUMN(Table4[[#This Row],[Data as String]]),FALSE),"Change",""))</f>
        <v/>
      </c>
      <c r="AY128" s="6" t="str" cm="1">
        <f t="array" aca="1" ref="AY128" ca="1">IF(Table4[[#This Row],[Prior of This Frm]]=0,"First",IF(Table4[[#This Row],[Data Masked States only]]&lt;&gt;INDIRECT("R"&amp;AL128&amp;"C"&amp;COLUMN(Table4[[#This Row],[Data Masked States only]]),FALSE),"Change",""))</f>
        <v/>
      </c>
      <c r="AZ128" s="6"/>
    </row>
    <row r="129" spans="1:52" hidden="1" x14ac:dyDescent="0.25">
      <c r="A129">
        <v>57.534999999999997</v>
      </c>
      <c r="B129">
        <v>400</v>
      </c>
      <c r="C129">
        <v>8</v>
      </c>
      <c r="D129" s="14">
        <v>0</v>
      </c>
      <c r="E129" s="15">
        <v>0</v>
      </c>
      <c r="F129" s="15">
        <v>0</v>
      </c>
      <c r="G129" s="15">
        <v>10</v>
      </c>
      <c r="H129" s="15">
        <v>39</v>
      </c>
      <c r="I129" s="15">
        <v>0</v>
      </c>
      <c r="J129" s="15">
        <v>0</v>
      </c>
      <c r="K129" s="15">
        <v>0</v>
      </c>
      <c r="M129" s="5" t="str">
        <f t="shared" si="21"/>
        <v>…</v>
      </c>
      <c r="N129" t="str">
        <f t="shared" si="22"/>
        <v>…</v>
      </c>
      <c r="O129" t="str">
        <f t="shared" si="23"/>
        <v>…</v>
      </c>
      <c r="P129" t="str">
        <f t="shared" si="24"/>
        <v>…</v>
      </c>
      <c r="Q129" t="str">
        <f t="shared" si="25"/>
        <v>9</v>
      </c>
      <c r="R129" t="str">
        <f t="shared" si="26"/>
        <v>…</v>
      </c>
      <c r="S129" t="str">
        <f t="shared" si="27"/>
        <v>…</v>
      </c>
      <c r="T129" t="str">
        <f t="shared" si="28"/>
        <v>…</v>
      </c>
      <c r="U129" s="5"/>
      <c r="V129" s="23">
        <f t="shared" si="29"/>
        <v>0</v>
      </c>
      <c r="W129">
        <f t="shared" si="30"/>
        <v>0</v>
      </c>
      <c r="X129">
        <f t="shared" si="31"/>
        <v>0</v>
      </c>
      <c r="Y129">
        <f t="shared" si="32"/>
        <v>16</v>
      </c>
      <c r="Z129">
        <f t="shared" si="33"/>
        <v>57</v>
      </c>
      <c r="AA129">
        <f t="shared" si="34"/>
        <v>0</v>
      </c>
      <c r="AB129">
        <f t="shared" si="35"/>
        <v>0</v>
      </c>
      <c r="AC129">
        <f t="shared" si="36"/>
        <v>0</v>
      </c>
      <c r="AD129" s="5"/>
      <c r="AE129" s="27">
        <f t="shared" si="37"/>
        <v>0</v>
      </c>
      <c r="AF129" s="28">
        <f t="shared" si="38"/>
        <v>4096</v>
      </c>
      <c r="AG129" s="28">
        <f t="shared" si="39"/>
        <v>57</v>
      </c>
      <c r="AH129" s="28">
        <f t="shared" si="40"/>
        <v>0</v>
      </c>
      <c r="AI129" s="5"/>
      <c r="AJ12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29" s="6" t="str" cm="1">
        <f t="array" ref="AK12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29" s="6" cm="1">
        <f t="array" ref="AL129">IF(ROW(Table4[[#This Row],[ID]])-1=ROW(Table4[[#Headers],[ID]]),0,SUMPRODUCT(MAX(($B$5:$B128=Table4[[#This Row],[ID]])*ROW($B$5:$B128))))</f>
        <v>127</v>
      </c>
      <c r="AM129" s="11" cm="1">
        <f t="array" aca="1" ref="AM129" ca="1">IF(Table4[[#This Row],[Prior of This Frm]]&lt;&gt;0,Table4[[#This Row],[Time]]-INDIRECT("R"&amp;Table4[[#This Row],[Prior of This Frm]]&amp;"C"&amp;COLUMN(Table4[[#This Row],[Time]]),FALSE),"")</f>
        <v>0.10599999999999454</v>
      </c>
      <c r="AN129" s="8">
        <f>IF(ROW(Table4[[#This Row],[Time]])-1=ROW(Table4[[#Headers],[Time]]),0,IF(A129&lt;A128,AN128+1,AN128))</f>
        <v>0</v>
      </c>
      <c r="AO129" s="29">
        <f>(Table4[[#This Row],[Time]]+(Table4[[#This Row],[Mins]]*60)-$A$5)/60/60/24</f>
        <v>7.127314814814808E-5</v>
      </c>
      <c r="AP129" s="11">
        <f ca="1">IF(Table4[[#This Row],[Prior of This Frm]]&lt;&gt;0,IF(Table4[[#This Row],[Per Raw]]&lt;0,Table4[[#This Row],[Per Raw]]+60,Table4[[#This Row],[Per Raw]]),"")</f>
        <v>0.10599999999999454</v>
      </c>
      <c r="AQ129" s="20" t="e">
        <f>IF(Table4[[#This Row],[ID]]=401,(HEX2DEC(Table4[[#This Row],[H1]])+256*HEX2DEC(Table4[[#This Row],[H2]]))/1000,NA())</f>
        <v>#N/A</v>
      </c>
      <c r="AR129" s="21" t="e">
        <f>IF(Table4[[#This Row],[ID]]=401,(HEX2DEC(Table4[[#This Row],[H5]])+256*HEX2DEC(Table4[[#This Row],[H6]]))/1000,NA())</f>
        <v>#N/A</v>
      </c>
      <c r="AS129" s="17" t="e">
        <f>IF(Table4[[#This Row],[ID]]=402,HEX2DEC(Table4[[#This Row],[H1]])/100,NA())</f>
        <v>#N/A</v>
      </c>
      <c r="AT129" s="19" t="e">
        <f>IF(Table4[[#This Row],[ID]]=404,((HEX2DEC(F129)+256*HEX2DEC(G129))/10)*(9/5)+32,NA())</f>
        <v>#N/A</v>
      </c>
      <c r="AU129" s="28">
        <f>IF(Table4[[#This Row],[ID]]=402,(HEX2DEC(Table4[[#This Row],[H7]])*256*256+HEX2DEC(Table4[[#This Row],[H6]])*256+HEX2DEC(Table4[[#This Row],[H5]]))/AU$3,IF(ISNUMBER(AU128),AU128,NA()))</f>
        <v>1073427</v>
      </c>
      <c r="AV129" s="28">
        <f>IF(Table4[[#This Row],[ID]]=403,(HEX2DEC(Table4[[#This Row],[H7]])*256*256+HEX2DEC(Table4[[#This Row],[H6]])*256+HEX2DEC(Table4[[#This Row],[H5]]))/AV$3,IF(ISNUMBER(AV128),AV128,NA()))</f>
        <v>1073427</v>
      </c>
      <c r="AW129" s="30" t="e">
        <f>Table4[[#This Row],[Unk 402-D7,6,5]]/Table4[[#This Row],[Batt V]]</f>
        <v>#N/A</v>
      </c>
      <c r="AX129" s="8" t="str" cm="1">
        <f t="array" aca="1" ref="AX129" ca="1">IF(Table4[[#This Row],[Prior of This Frm]]=0,"First",IF(Table4[[#This Row],[Data as String]]&lt;&gt;INDIRECT("R"&amp;AL129&amp;"C"&amp;COLUMN(Table4[[#This Row],[Data as String]]),FALSE),"Change",""))</f>
        <v/>
      </c>
      <c r="AY129" s="6" t="str" cm="1">
        <f t="array" aca="1" ref="AY129" ca="1">IF(Table4[[#This Row],[Prior of This Frm]]=0,"First",IF(Table4[[#This Row],[Data Masked States only]]&lt;&gt;INDIRECT("R"&amp;AL129&amp;"C"&amp;COLUMN(Table4[[#This Row],[Data Masked States only]]),FALSE),"Change",""))</f>
        <v/>
      </c>
      <c r="AZ129" s="6"/>
    </row>
    <row r="130" spans="1:52" hidden="1" x14ac:dyDescent="0.25">
      <c r="A130">
        <v>57.588000000000001</v>
      </c>
      <c r="B130">
        <v>401</v>
      </c>
      <c r="C130">
        <v>8</v>
      </c>
      <c r="D130" s="14" t="s">
        <v>28</v>
      </c>
      <c r="E130" s="15" t="s">
        <v>23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M130" s="5" t="str">
        <f t="shared" si="21"/>
        <v>…</v>
      </c>
      <c r="N130" t="str">
        <f t="shared" si="22"/>
        <v>…</v>
      </c>
      <c r="O130" t="str">
        <f t="shared" si="23"/>
        <v>…</v>
      </c>
      <c r="P130" t="str">
        <f t="shared" si="24"/>
        <v>…</v>
      </c>
      <c r="Q130" t="str">
        <f t="shared" si="25"/>
        <v>…</v>
      </c>
      <c r="R130" t="str">
        <f t="shared" si="26"/>
        <v>…</v>
      </c>
      <c r="S130" t="str">
        <f t="shared" si="27"/>
        <v>…</v>
      </c>
      <c r="T130" t="str">
        <f t="shared" si="28"/>
        <v>…</v>
      </c>
      <c r="U130" s="5"/>
      <c r="V130" s="23">
        <f t="shared" si="29"/>
        <v>154</v>
      </c>
      <c r="W130">
        <f t="shared" si="30"/>
        <v>210</v>
      </c>
      <c r="X130">
        <f t="shared" si="31"/>
        <v>0</v>
      </c>
      <c r="Y130">
        <f t="shared" si="32"/>
        <v>0</v>
      </c>
      <c r="Z130">
        <f t="shared" si="33"/>
        <v>0</v>
      </c>
      <c r="AA130">
        <f t="shared" si="34"/>
        <v>0</v>
      </c>
      <c r="AB130">
        <f t="shared" si="35"/>
        <v>0</v>
      </c>
      <c r="AC130">
        <f t="shared" si="36"/>
        <v>0</v>
      </c>
      <c r="AD130" s="5"/>
      <c r="AE130" s="27">
        <f t="shared" si="37"/>
        <v>53914</v>
      </c>
      <c r="AF130" s="28">
        <f t="shared" si="38"/>
        <v>0</v>
      </c>
      <c r="AG130" s="28">
        <f t="shared" si="39"/>
        <v>0</v>
      </c>
      <c r="AH130" s="28">
        <f t="shared" si="40"/>
        <v>0</v>
      </c>
      <c r="AI130" s="5"/>
      <c r="AJ13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30" s="6" t="str" cm="1">
        <f t="array" ref="AK13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30" s="6" cm="1">
        <f t="array" ref="AL130">IF(ROW(Table4[[#This Row],[ID]])-1=ROW(Table4[[#Headers],[ID]]),0,SUMPRODUCT(MAX(($B$5:$B129=Table4[[#This Row],[ID]])*ROW($B$5:$B129))))</f>
        <v>128</v>
      </c>
      <c r="AM130" s="11" cm="1">
        <f t="array" aca="1" ref="AM130" ca="1">IF(Table4[[#This Row],[Prior of This Frm]]&lt;&gt;0,Table4[[#This Row],[Time]]-INDIRECT("R"&amp;Table4[[#This Row],[Prior of This Frm]]&amp;"C"&amp;COLUMN(Table4[[#This Row],[Time]]),FALSE),"")</f>
        <v>0.10600000000000165</v>
      </c>
      <c r="AN130" s="8">
        <f>IF(ROW(Table4[[#This Row],[Time]])-1=ROW(Table4[[#Headers],[Time]]),0,IF(A130&lt;A129,AN129+1,AN129))</f>
        <v>0</v>
      </c>
      <c r="AO130" s="29">
        <f>(Table4[[#This Row],[Time]]+(Table4[[#This Row],[Mins]]*60)-$A$5)/60/60/24</f>
        <v>7.1886574074074054E-5</v>
      </c>
      <c r="AP130" s="11">
        <f ca="1">IF(Table4[[#This Row],[Prior of This Frm]]&lt;&gt;0,IF(Table4[[#This Row],[Per Raw]]&lt;0,Table4[[#This Row],[Per Raw]]+60,Table4[[#This Row],[Per Raw]]),"")</f>
        <v>0.10600000000000165</v>
      </c>
      <c r="AQ130" s="20">
        <f>IF(Table4[[#This Row],[ID]]=401,(HEX2DEC(Table4[[#This Row],[H1]])+256*HEX2DEC(Table4[[#This Row],[H2]]))/1000,NA())</f>
        <v>53.914000000000001</v>
      </c>
      <c r="AR130" s="21">
        <f>IF(Table4[[#This Row],[ID]]=401,(HEX2DEC(Table4[[#This Row],[H5]])+256*HEX2DEC(Table4[[#This Row],[H6]]))/1000,NA())</f>
        <v>0</v>
      </c>
      <c r="AS130" s="16" t="e">
        <f>IF(Table4[[#This Row],[ID]]=402,HEX2DEC(Table4[[#This Row],[H1]])/100,NA())</f>
        <v>#N/A</v>
      </c>
      <c r="AT130" s="19" t="e">
        <f>IF(Table4[[#This Row],[ID]]=404,((HEX2DEC(F130)+256*HEX2DEC(G130))/10)*(9/5)+32,NA())</f>
        <v>#N/A</v>
      </c>
      <c r="AU130" s="28">
        <f>IF(Table4[[#This Row],[ID]]=402,(HEX2DEC(Table4[[#This Row],[H7]])*256*256+HEX2DEC(Table4[[#This Row],[H6]])*256+HEX2DEC(Table4[[#This Row],[H5]]))/AU$3,IF(ISNUMBER(AU129),AU129,NA()))</f>
        <v>1073427</v>
      </c>
      <c r="AV130" s="28">
        <f>IF(Table4[[#This Row],[ID]]=403,(HEX2DEC(Table4[[#This Row],[H7]])*256*256+HEX2DEC(Table4[[#This Row],[H6]])*256+HEX2DEC(Table4[[#This Row],[H5]]))/AV$3,IF(ISNUMBER(AV129),AV129,NA()))</f>
        <v>1073427</v>
      </c>
      <c r="AW130" s="30">
        <f>Table4[[#This Row],[Unk 402-D7,6,5]]/Table4[[#This Row],[Batt V]]</f>
        <v>19909.986274437066</v>
      </c>
      <c r="AX130" s="8" t="str" cm="1">
        <f t="array" aca="1" ref="AX130" ca="1">IF(Table4[[#This Row],[Prior of This Frm]]=0,"First",IF(Table4[[#This Row],[Data as String]]&lt;&gt;INDIRECT("R"&amp;AL130&amp;"C"&amp;COLUMN(Table4[[#This Row],[Data as String]]),FALSE),"Change",""))</f>
        <v/>
      </c>
      <c r="AY130" s="6" t="str" cm="1">
        <f t="array" aca="1" ref="AY130" ca="1">IF(Table4[[#This Row],[Prior of This Frm]]=0,"First",IF(Table4[[#This Row],[Data Masked States only]]&lt;&gt;INDIRECT("R"&amp;AL130&amp;"C"&amp;COLUMN(Table4[[#This Row],[Data Masked States only]]),FALSE),"Change",""))</f>
        <v/>
      </c>
      <c r="AZ130" s="6"/>
    </row>
    <row r="131" spans="1:52" hidden="1" x14ac:dyDescent="0.25">
      <c r="A131">
        <v>57.640999999999998</v>
      </c>
      <c r="B131">
        <v>400</v>
      </c>
      <c r="C131">
        <v>8</v>
      </c>
      <c r="D131" s="14">
        <v>0</v>
      </c>
      <c r="E131" s="15">
        <v>0</v>
      </c>
      <c r="F131" s="15">
        <v>0</v>
      </c>
      <c r="G131" s="15">
        <v>10</v>
      </c>
      <c r="H131" s="15">
        <v>39</v>
      </c>
      <c r="I131" s="15">
        <v>0</v>
      </c>
      <c r="J131" s="15">
        <v>0</v>
      </c>
      <c r="K131" s="15">
        <v>0</v>
      </c>
      <c r="M131" s="5" t="str">
        <f t="shared" si="21"/>
        <v>…</v>
      </c>
      <c r="N131" t="str">
        <f t="shared" si="22"/>
        <v>…</v>
      </c>
      <c r="O131" t="str">
        <f t="shared" si="23"/>
        <v>…</v>
      </c>
      <c r="P131" t="str">
        <f t="shared" si="24"/>
        <v>…</v>
      </c>
      <c r="Q131" t="str">
        <f t="shared" si="25"/>
        <v>9</v>
      </c>
      <c r="R131" t="str">
        <f t="shared" si="26"/>
        <v>…</v>
      </c>
      <c r="S131" t="str">
        <f t="shared" si="27"/>
        <v>…</v>
      </c>
      <c r="T131" t="str">
        <f t="shared" si="28"/>
        <v>…</v>
      </c>
      <c r="U131" s="5"/>
      <c r="V131" s="23">
        <f t="shared" si="29"/>
        <v>0</v>
      </c>
      <c r="W131">
        <f t="shared" si="30"/>
        <v>0</v>
      </c>
      <c r="X131">
        <f t="shared" si="31"/>
        <v>0</v>
      </c>
      <c r="Y131">
        <f t="shared" si="32"/>
        <v>16</v>
      </c>
      <c r="Z131">
        <f t="shared" si="33"/>
        <v>57</v>
      </c>
      <c r="AA131">
        <f t="shared" si="34"/>
        <v>0</v>
      </c>
      <c r="AB131">
        <f t="shared" si="35"/>
        <v>0</v>
      </c>
      <c r="AC131">
        <f t="shared" si="36"/>
        <v>0</v>
      </c>
      <c r="AD131" s="5"/>
      <c r="AE131" s="27">
        <f t="shared" si="37"/>
        <v>0</v>
      </c>
      <c r="AF131" s="28">
        <f t="shared" si="38"/>
        <v>4096</v>
      </c>
      <c r="AG131" s="28">
        <f t="shared" si="39"/>
        <v>57</v>
      </c>
      <c r="AH131" s="28">
        <f t="shared" si="40"/>
        <v>0</v>
      </c>
      <c r="AI131" s="5"/>
      <c r="AJ13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31" s="6" t="str" cm="1">
        <f t="array" ref="AK13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31" s="6" cm="1">
        <f t="array" ref="AL131">IF(ROW(Table4[[#This Row],[ID]])-1=ROW(Table4[[#Headers],[ID]]),0,SUMPRODUCT(MAX(($B$5:$B130=Table4[[#This Row],[ID]])*ROW($B$5:$B130))))</f>
        <v>129</v>
      </c>
      <c r="AM131" s="11" cm="1">
        <f t="array" aca="1" ref="AM131" ca="1">IF(Table4[[#This Row],[Prior of This Frm]]&lt;&gt;0,Table4[[#This Row],[Time]]-INDIRECT("R"&amp;Table4[[#This Row],[Prior of This Frm]]&amp;"C"&amp;COLUMN(Table4[[#This Row],[Time]]),FALSE),"")</f>
        <v>0.10600000000000165</v>
      </c>
      <c r="AN131" s="8">
        <f>IF(ROW(Table4[[#This Row],[Time]])-1=ROW(Table4[[#Headers],[Time]]),0,IF(A131&lt;A130,AN130+1,AN130))</f>
        <v>0</v>
      </c>
      <c r="AO131" s="29">
        <f>(Table4[[#This Row],[Time]]+(Table4[[#This Row],[Mins]]*60)-$A$5)/60/60/24</f>
        <v>7.2499999999999946E-5</v>
      </c>
      <c r="AP131" s="11">
        <f ca="1">IF(Table4[[#This Row],[Prior of This Frm]]&lt;&gt;0,IF(Table4[[#This Row],[Per Raw]]&lt;0,Table4[[#This Row],[Per Raw]]+60,Table4[[#This Row],[Per Raw]]),"")</f>
        <v>0.10600000000000165</v>
      </c>
      <c r="AQ131" s="20" t="e">
        <f>IF(Table4[[#This Row],[ID]]=401,(HEX2DEC(Table4[[#This Row],[H1]])+256*HEX2DEC(Table4[[#This Row],[H2]]))/1000,NA())</f>
        <v>#N/A</v>
      </c>
      <c r="AR131" s="21" t="e">
        <f>IF(Table4[[#This Row],[ID]]=401,(HEX2DEC(Table4[[#This Row],[H5]])+256*HEX2DEC(Table4[[#This Row],[H6]]))/1000,NA())</f>
        <v>#N/A</v>
      </c>
      <c r="AS131" s="17" t="e">
        <f>IF(Table4[[#This Row],[ID]]=402,HEX2DEC(Table4[[#This Row],[H1]])/100,NA())</f>
        <v>#N/A</v>
      </c>
      <c r="AT131" s="19" t="e">
        <f>IF(Table4[[#This Row],[ID]]=404,((HEX2DEC(F131)+256*HEX2DEC(G131))/10)*(9/5)+32,NA())</f>
        <v>#N/A</v>
      </c>
      <c r="AU131" s="28">
        <f>IF(Table4[[#This Row],[ID]]=402,(HEX2DEC(Table4[[#This Row],[H7]])*256*256+HEX2DEC(Table4[[#This Row],[H6]])*256+HEX2DEC(Table4[[#This Row],[H5]]))/AU$3,IF(ISNUMBER(AU130),AU130,NA()))</f>
        <v>1073427</v>
      </c>
      <c r="AV131" s="28">
        <f>IF(Table4[[#This Row],[ID]]=403,(HEX2DEC(Table4[[#This Row],[H7]])*256*256+HEX2DEC(Table4[[#This Row],[H6]])*256+HEX2DEC(Table4[[#This Row],[H5]]))/AV$3,IF(ISNUMBER(AV130),AV130,NA()))</f>
        <v>1073427</v>
      </c>
      <c r="AW131" s="30" t="e">
        <f>Table4[[#This Row],[Unk 402-D7,6,5]]/Table4[[#This Row],[Batt V]]</f>
        <v>#N/A</v>
      </c>
      <c r="AX131" s="8" t="str" cm="1">
        <f t="array" aca="1" ref="AX131" ca="1">IF(Table4[[#This Row],[Prior of This Frm]]=0,"First",IF(Table4[[#This Row],[Data as String]]&lt;&gt;INDIRECT("R"&amp;AL131&amp;"C"&amp;COLUMN(Table4[[#This Row],[Data as String]]),FALSE),"Change",""))</f>
        <v/>
      </c>
      <c r="AY131" s="6" t="str" cm="1">
        <f t="array" aca="1" ref="AY131" ca="1">IF(Table4[[#This Row],[Prior of This Frm]]=0,"First",IF(Table4[[#This Row],[Data Masked States only]]&lt;&gt;INDIRECT("R"&amp;AL131&amp;"C"&amp;COLUMN(Table4[[#This Row],[Data Masked States only]]),FALSE),"Change",""))</f>
        <v/>
      </c>
      <c r="AZ131" s="6"/>
    </row>
    <row r="132" spans="1:52" hidden="1" x14ac:dyDescent="0.25">
      <c r="A132">
        <v>57.694000000000003</v>
      </c>
      <c r="B132">
        <v>401</v>
      </c>
      <c r="C132">
        <v>8</v>
      </c>
      <c r="D132" s="14" t="s">
        <v>28</v>
      </c>
      <c r="E132" s="15" t="s">
        <v>23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M132" s="5" t="str">
        <f t="shared" si="21"/>
        <v>…</v>
      </c>
      <c r="N132" t="str">
        <f t="shared" si="22"/>
        <v>…</v>
      </c>
      <c r="O132" t="str">
        <f t="shared" si="23"/>
        <v>…</v>
      </c>
      <c r="P132" t="str">
        <f t="shared" si="24"/>
        <v>…</v>
      </c>
      <c r="Q132" t="str">
        <f t="shared" si="25"/>
        <v>…</v>
      </c>
      <c r="R132" t="str">
        <f t="shared" si="26"/>
        <v>…</v>
      </c>
      <c r="S132" t="str">
        <f t="shared" si="27"/>
        <v>…</v>
      </c>
      <c r="T132" t="str">
        <f t="shared" si="28"/>
        <v>…</v>
      </c>
      <c r="U132" s="5"/>
      <c r="V132" s="23">
        <f t="shared" si="29"/>
        <v>154</v>
      </c>
      <c r="W132">
        <f t="shared" si="30"/>
        <v>210</v>
      </c>
      <c r="X132">
        <f t="shared" si="31"/>
        <v>0</v>
      </c>
      <c r="Y132">
        <f t="shared" si="32"/>
        <v>0</v>
      </c>
      <c r="Z132">
        <f t="shared" si="33"/>
        <v>0</v>
      </c>
      <c r="AA132">
        <f t="shared" si="34"/>
        <v>0</v>
      </c>
      <c r="AB132">
        <f t="shared" si="35"/>
        <v>0</v>
      </c>
      <c r="AC132">
        <f t="shared" si="36"/>
        <v>0</v>
      </c>
      <c r="AD132" s="5"/>
      <c r="AE132" s="27">
        <f t="shared" si="37"/>
        <v>53914</v>
      </c>
      <c r="AF132" s="28">
        <f t="shared" si="38"/>
        <v>0</v>
      </c>
      <c r="AG132" s="28">
        <f t="shared" si="39"/>
        <v>0</v>
      </c>
      <c r="AH132" s="28">
        <f t="shared" si="40"/>
        <v>0</v>
      </c>
      <c r="AI132" s="5"/>
      <c r="AJ13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32" s="6" t="str" cm="1">
        <f t="array" ref="AK13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32" s="6" cm="1">
        <f t="array" ref="AL132">IF(ROW(Table4[[#This Row],[ID]])-1=ROW(Table4[[#Headers],[ID]]),0,SUMPRODUCT(MAX(($B$5:$B131=Table4[[#This Row],[ID]])*ROW($B$5:$B131))))</f>
        <v>130</v>
      </c>
      <c r="AM132" s="11" cm="1">
        <f t="array" aca="1" ref="AM132" ca="1">IF(Table4[[#This Row],[Prior of This Frm]]&lt;&gt;0,Table4[[#This Row],[Time]]-INDIRECT("R"&amp;Table4[[#This Row],[Prior of This Frm]]&amp;"C"&amp;COLUMN(Table4[[#This Row],[Time]]),FALSE),"")</f>
        <v>0.10600000000000165</v>
      </c>
      <c r="AN132" s="8">
        <f>IF(ROW(Table4[[#This Row],[Time]])-1=ROW(Table4[[#Headers],[Time]]),0,IF(A132&lt;A131,AN131+1,AN131))</f>
        <v>0</v>
      </c>
      <c r="AO132" s="29">
        <f>(Table4[[#This Row],[Time]]+(Table4[[#This Row],[Mins]]*60)-$A$5)/60/60/24</f>
        <v>7.3113425925925933E-5</v>
      </c>
      <c r="AP132" s="11">
        <f ca="1">IF(Table4[[#This Row],[Prior of This Frm]]&lt;&gt;0,IF(Table4[[#This Row],[Per Raw]]&lt;0,Table4[[#This Row],[Per Raw]]+60,Table4[[#This Row],[Per Raw]]),"")</f>
        <v>0.10600000000000165</v>
      </c>
      <c r="AQ132" s="20">
        <f>IF(Table4[[#This Row],[ID]]=401,(HEX2DEC(Table4[[#This Row],[H1]])+256*HEX2DEC(Table4[[#This Row],[H2]]))/1000,NA())</f>
        <v>53.914000000000001</v>
      </c>
      <c r="AR132" s="21">
        <f>IF(Table4[[#This Row],[ID]]=401,(HEX2DEC(Table4[[#This Row],[H5]])+256*HEX2DEC(Table4[[#This Row],[H6]]))/1000,NA())</f>
        <v>0</v>
      </c>
      <c r="AS132" s="16" t="e">
        <f>IF(Table4[[#This Row],[ID]]=402,HEX2DEC(Table4[[#This Row],[H1]])/100,NA())</f>
        <v>#N/A</v>
      </c>
      <c r="AT132" s="19" t="e">
        <f>IF(Table4[[#This Row],[ID]]=404,((HEX2DEC(F132)+256*HEX2DEC(G132))/10)*(9/5)+32,NA())</f>
        <v>#N/A</v>
      </c>
      <c r="AU132" s="28">
        <f>IF(Table4[[#This Row],[ID]]=402,(HEX2DEC(Table4[[#This Row],[H7]])*256*256+HEX2DEC(Table4[[#This Row],[H6]])*256+HEX2DEC(Table4[[#This Row],[H5]]))/AU$3,IF(ISNUMBER(AU131),AU131,NA()))</f>
        <v>1073427</v>
      </c>
      <c r="AV132" s="28">
        <f>IF(Table4[[#This Row],[ID]]=403,(HEX2DEC(Table4[[#This Row],[H7]])*256*256+HEX2DEC(Table4[[#This Row],[H6]])*256+HEX2DEC(Table4[[#This Row],[H5]]))/AV$3,IF(ISNUMBER(AV131),AV131,NA()))</f>
        <v>1073427</v>
      </c>
      <c r="AW132" s="30">
        <f>Table4[[#This Row],[Unk 402-D7,6,5]]/Table4[[#This Row],[Batt V]]</f>
        <v>19909.986274437066</v>
      </c>
      <c r="AX132" s="8" t="str" cm="1">
        <f t="array" aca="1" ref="AX132" ca="1">IF(Table4[[#This Row],[Prior of This Frm]]=0,"First",IF(Table4[[#This Row],[Data as String]]&lt;&gt;INDIRECT("R"&amp;AL132&amp;"C"&amp;COLUMN(Table4[[#This Row],[Data as String]]),FALSE),"Change",""))</f>
        <v/>
      </c>
      <c r="AY132" s="6" t="str" cm="1">
        <f t="array" aca="1" ref="AY132" ca="1">IF(Table4[[#This Row],[Prior of This Frm]]=0,"First",IF(Table4[[#This Row],[Data Masked States only]]&lt;&gt;INDIRECT("R"&amp;AL132&amp;"C"&amp;COLUMN(Table4[[#This Row],[Data Masked States only]]),FALSE),"Change",""))</f>
        <v/>
      </c>
      <c r="AZ132" s="6"/>
    </row>
    <row r="133" spans="1:52" hidden="1" x14ac:dyDescent="0.25">
      <c r="A133">
        <v>57.697000000000003</v>
      </c>
      <c r="B133">
        <v>466</v>
      </c>
      <c r="C133">
        <v>8</v>
      </c>
      <c r="D133" s="14">
        <v>30</v>
      </c>
      <c r="E133" s="15">
        <v>32</v>
      </c>
      <c r="F133" s="15">
        <v>30</v>
      </c>
      <c r="G133" s="15">
        <v>35</v>
      </c>
      <c r="H133" s="15">
        <v>56</v>
      </c>
      <c r="I133" s="15">
        <v>35</v>
      </c>
      <c r="J133" s="15">
        <v>30</v>
      </c>
      <c r="K133" s="15">
        <v>31</v>
      </c>
      <c r="M133" s="5" t="str">
        <f t="shared" ref="M133:M196" si="41">IF(OR(HEX2DEC(D133)&lt;32,HEX2DEC(D133)&gt;126),"…",CHAR(HEX2DEC(D133)))</f>
        <v>0</v>
      </c>
      <c r="N133" t="str">
        <f t="shared" ref="N133:N196" si="42">IF(OR(HEX2DEC(E133)&lt;32,HEX2DEC(E133)&gt;126),"…",CHAR(HEX2DEC(E133)))</f>
        <v>2</v>
      </c>
      <c r="O133" t="str">
        <f t="shared" ref="O133:O196" si="43">IF(OR(HEX2DEC(F133)&lt;32,HEX2DEC(F133)&gt;126),"…",CHAR(HEX2DEC(F133)))</f>
        <v>0</v>
      </c>
      <c r="P133" t="str">
        <f t="shared" ref="P133:P196" si="44">IF(OR(HEX2DEC(G133)&lt;32,HEX2DEC(G133)&gt;126),"…",CHAR(HEX2DEC(G133)))</f>
        <v>5</v>
      </c>
      <c r="Q133" t="str">
        <f t="shared" ref="Q133:Q196" si="45">IF(OR(HEX2DEC(H133)&lt;32,HEX2DEC(H133)&gt;126),"…",CHAR(HEX2DEC(H133)))</f>
        <v>V</v>
      </c>
      <c r="R133" t="str">
        <f t="shared" ref="R133:R196" si="46">IF(OR(HEX2DEC(I133)&lt;32,HEX2DEC(I133)&gt;126),"…",CHAR(HEX2DEC(I133)))</f>
        <v>5</v>
      </c>
      <c r="S133" t="str">
        <f t="shared" ref="S133:S196" si="47">IF(OR(HEX2DEC(J133)&lt;32,HEX2DEC(J133)&gt;126),"…",CHAR(HEX2DEC(J133)))</f>
        <v>0</v>
      </c>
      <c r="T133" t="str">
        <f t="shared" ref="T133:T196" si="48">IF(OR(HEX2DEC(K133)&lt;32,HEX2DEC(K133)&gt;126),"…",CHAR(HEX2DEC(K133)))</f>
        <v>1</v>
      </c>
      <c r="U133" s="5"/>
      <c r="V133" s="23">
        <f t="shared" ref="V133:V196" si="49">HEX2DEC(D133)</f>
        <v>48</v>
      </c>
      <c r="W133">
        <f t="shared" ref="W133:W196" si="50">HEX2DEC(E133)</f>
        <v>50</v>
      </c>
      <c r="X133">
        <f t="shared" ref="X133:X196" si="51">HEX2DEC(F133)</f>
        <v>48</v>
      </c>
      <c r="Y133">
        <f t="shared" ref="Y133:Y196" si="52">HEX2DEC(G133)</f>
        <v>53</v>
      </c>
      <c r="Z133">
        <f t="shared" ref="Z133:Z196" si="53">HEX2DEC(H133)</f>
        <v>86</v>
      </c>
      <c r="AA133">
        <f t="shared" ref="AA133:AA196" si="54">HEX2DEC(I133)</f>
        <v>53</v>
      </c>
      <c r="AB133">
        <f t="shared" ref="AB133:AB196" si="55">HEX2DEC(J133)</f>
        <v>48</v>
      </c>
      <c r="AC133">
        <f t="shared" ref="AC133:AC196" si="56">HEX2DEC(K133)</f>
        <v>49</v>
      </c>
      <c r="AD133" s="5"/>
      <c r="AE133" s="27">
        <f t="shared" ref="AE133:AE196" si="57">HEX2DEC(E133)*256+HEX2DEC(D133)</f>
        <v>12848</v>
      </c>
      <c r="AF133" s="28">
        <f t="shared" ref="AF133:AF196" si="58">HEX2DEC(G133)*256+HEX2DEC(F133)</f>
        <v>13616</v>
      </c>
      <c r="AG133" s="28">
        <f t="shared" ref="AG133:AG196" si="59">HEX2DEC(I133)*256+HEX2DEC(H133)</f>
        <v>13654</v>
      </c>
      <c r="AH133" s="28">
        <f t="shared" ref="AH133:AH196" si="60">HEX2DEC(K133)*256+HEX2DEC(J133)</f>
        <v>12592</v>
      </c>
      <c r="AI133" s="5"/>
      <c r="AJ13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133" s="6" t="str" cm="1">
        <f t="array" ref="AK13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133" s="6" cm="1">
        <f t="array" ref="AL133">IF(ROW(Table4[[#This Row],[ID]])-1=ROW(Table4[[#Headers],[ID]]),0,SUMPRODUCT(MAX(($B$5:$B132=Table4[[#This Row],[ID]])*ROW($B$5:$B132))))</f>
        <v>89</v>
      </c>
      <c r="AM133" s="11" cm="1">
        <f t="array" aca="1" ref="AM133" ca="1">IF(Table4[[#This Row],[Prior of This Frm]]&lt;&gt;0,Table4[[#This Row],[Time]]-INDIRECT("R"&amp;Table4[[#This Row],[Prior of This Frm]]&amp;"C"&amp;COLUMN(Table4[[#This Row],[Time]]),FALSE),"")</f>
        <v>2.1240000000000023</v>
      </c>
      <c r="AN133" s="8">
        <f>IF(ROW(Table4[[#This Row],[Time]])-1=ROW(Table4[[#Headers],[Time]]),0,IF(A133&lt;A132,AN132+1,AN132))</f>
        <v>0</v>
      </c>
      <c r="AO133" s="29">
        <f>(Table4[[#This Row],[Time]]+(Table4[[#This Row],[Mins]]*60)-$A$5)/60/60/24</f>
        <v>7.3148148148148153E-5</v>
      </c>
      <c r="AP133" s="11">
        <f ca="1">IF(Table4[[#This Row],[Prior of This Frm]]&lt;&gt;0,IF(Table4[[#This Row],[Per Raw]]&lt;0,Table4[[#This Row],[Per Raw]]+60,Table4[[#This Row],[Per Raw]]),"")</f>
        <v>2.1240000000000023</v>
      </c>
      <c r="AQ133" s="20" t="e">
        <f>IF(Table4[[#This Row],[ID]]=401,(HEX2DEC(Table4[[#This Row],[H1]])+256*HEX2DEC(Table4[[#This Row],[H2]]))/1000,NA())</f>
        <v>#N/A</v>
      </c>
      <c r="AR133" s="21" t="e">
        <f>IF(Table4[[#This Row],[ID]]=401,(HEX2DEC(Table4[[#This Row],[H5]])+256*HEX2DEC(Table4[[#This Row],[H6]]))/1000,NA())</f>
        <v>#N/A</v>
      </c>
      <c r="AS133" s="17" t="e">
        <f>IF(Table4[[#This Row],[ID]]=402,HEX2DEC(Table4[[#This Row],[H1]])/100,NA())</f>
        <v>#N/A</v>
      </c>
      <c r="AT133" s="19" t="e">
        <f>IF(Table4[[#This Row],[ID]]=404,((HEX2DEC(F133)+256*HEX2DEC(G133))/10)*(9/5)+32,NA())</f>
        <v>#N/A</v>
      </c>
      <c r="AU133" s="28">
        <f>IF(Table4[[#This Row],[ID]]=402,(HEX2DEC(Table4[[#This Row],[H7]])*256*256+HEX2DEC(Table4[[#This Row],[H6]])*256+HEX2DEC(Table4[[#This Row],[H5]]))/AU$3,IF(ISNUMBER(AU132),AU132,NA()))</f>
        <v>1073427</v>
      </c>
      <c r="AV133" s="28">
        <f>IF(Table4[[#This Row],[ID]]=403,(HEX2DEC(Table4[[#This Row],[H7]])*256*256+HEX2DEC(Table4[[#This Row],[H6]])*256+HEX2DEC(Table4[[#This Row],[H5]]))/AV$3,IF(ISNUMBER(AV132),AV132,NA()))</f>
        <v>1073427</v>
      </c>
      <c r="AW133" s="30" t="e">
        <f>Table4[[#This Row],[Unk 402-D7,6,5]]/Table4[[#This Row],[Batt V]]</f>
        <v>#N/A</v>
      </c>
      <c r="AX133" s="8" t="str" cm="1">
        <f t="array" aca="1" ref="AX133" ca="1">IF(Table4[[#This Row],[Prior of This Frm]]=0,"First",IF(Table4[[#This Row],[Data as String]]&lt;&gt;INDIRECT("R"&amp;AL133&amp;"C"&amp;COLUMN(Table4[[#This Row],[Data as String]]),FALSE),"Change",""))</f>
        <v/>
      </c>
      <c r="AY133" s="6" t="str" cm="1">
        <f t="array" aca="1" ref="AY133" ca="1">IF(Table4[[#This Row],[Prior of This Frm]]=0,"First",IF(Table4[[#This Row],[Data Masked States only]]&lt;&gt;INDIRECT("R"&amp;AL133&amp;"C"&amp;COLUMN(Table4[[#This Row],[Data Masked States only]]),FALSE),"Change",""))</f>
        <v/>
      </c>
      <c r="AZ133" s="6"/>
    </row>
    <row r="134" spans="1:52" hidden="1" x14ac:dyDescent="0.25">
      <c r="A134">
        <v>57.698999999999998</v>
      </c>
      <c r="B134">
        <v>402</v>
      </c>
      <c r="C134">
        <v>8</v>
      </c>
      <c r="D134" s="14">
        <v>64</v>
      </c>
      <c r="E134" s="15">
        <v>0</v>
      </c>
      <c r="F134" s="15">
        <v>0</v>
      </c>
      <c r="G134" s="15">
        <v>0</v>
      </c>
      <c r="H134" s="15">
        <v>13</v>
      </c>
      <c r="I134" s="15">
        <v>61</v>
      </c>
      <c r="J134" s="15">
        <v>10</v>
      </c>
      <c r="K134" s="15">
        <v>0</v>
      </c>
      <c r="M134" s="5" t="str">
        <f t="shared" si="41"/>
        <v>d</v>
      </c>
      <c r="N134" t="str">
        <f t="shared" si="42"/>
        <v>…</v>
      </c>
      <c r="O134" t="str">
        <f t="shared" si="43"/>
        <v>…</v>
      </c>
      <c r="P134" t="str">
        <f t="shared" si="44"/>
        <v>…</v>
      </c>
      <c r="Q134" t="str">
        <f t="shared" si="45"/>
        <v>…</v>
      </c>
      <c r="R134" t="str">
        <f t="shared" si="46"/>
        <v>a</v>
      </c>
      <c r="S134" t="str">
        <f t="shared" si="47"/>
        <v>…</v>
      </c>
      <c r="T134" t="str">
        <f t="shared" si="48"/>
        <v>…</v>
      </c>
      <c r="U134" s="5"/>
      <c r="V134" s="23">
        <f t="shared" si="49"/>
        <v>100</v>
      </c>
      <c r="W134">
        <f t="shared" si="50"/>
        <v>0</v>
      </c>
      <c r="X134">
        <f t="shared" si="51"/>
        <v>0</v>
      </c>
      <c r="Y134">
        <f t="shared" si="52"/>
        <v>0</v>
      </c>
      <c r="Z134">
        <f t="shared" si="53"/>
        <v>19</v>
      </c>
      <c r="AA134">
        <f t="shared" si="54"/>
        <v>97</v>
      </c>
      <c r="AB134">
        <f t="shared" si="55"/>
        <v>16</v>
      </c>
      <c r="AC134">
        <f t="shared" si="56"/>
        <v>0</v>
      </c>
      <c r="AD134" s="5"/>
      <c r="AE134" s="27">
        <f t="shared" si="57"/>
        <v>100</v>
      </c>
      <c r="AF134" s="28">
        <f t="shared" si="58"/>
        <v>0</v>
      </c>
      <c r="AG134" s="28">
        <f t="shared" si="59"/>
        <v>24851</v>
      </c>
      <c r="AH134" s="28">
        <f t="shared" si="60"/>
        <v>16</v>
      </c>
      <c r="AI134" s="5"/>
      <c r="AJ13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134" s="6" t="str" cm="1">
        <f t="array" ref="AK13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134" s="6" cm="1">
        <f t="array" ref="AL134">IF(ROW(Table4[[#This Row],[ID]])-1=ROW(Table4[[#Headers],[ID]]),0,SUMPRODUCT(MAX(($B$5:$B133=Table4[[#This Row],[ID]])*ROW($B$5:$B133))))</f>
        <v>66</v>
      </c>
      <c r="AM134" s="11" cm="1">
        <f t="array" aca="1" ref="AM134" ca="1">IF(Table4[[#This Row],[Prior of This Frm]]&lt;&gt;0,Table4[[#This Row],[Time]]-INDIRECT("R"&amp;Table4[[#This Row],[Prior of This Frm]]&amp;"C"&amp;COLUMN(Table4[[#This Row],[Time]]),FALSE),"")</f>
        <v>3.1879999999999953</v>
      </c>
      <c r="AN134" s="8">
        <f>IF(ROW(Table4[[#This Row],[Time]])-1=ROW(Table4[[#Headers],[Time]]),0,IF(A134&lt;A133,AN133+1,AN133))</f>
        <v>0</v>
      </c>
      <c r="AO134" s="29">
        <f>(Table4[[#This Row],[Time]]+(Table4[[#This Row],[Mins]]*60)-$A$5)/60/60/24</f>
        <v>7.3171296296296249E-5</v>
      </c>
      <c r="AP134" s="11">
        <f ca="1">IF(Table4[[#This Row],[Prior of This Frm]]&lt;&gt;0,IF(Table4[[#This Row],[Per Raw]]&lt;0,Table4[[#This Row],[Per Raw]]+60,Table4[[#This Row],[Per Raw]]),"")</f>
        <v>3.1879999999999953</v>
      </c>
      <c r="AQ134" s="20" t="e">
        <f>IF(Table4[[#This Row],[ID]]=401,(HEX2DEC(Table4[[#This Row],[H1]])+256*HEX2DEC(Table4[[#This Row],[H2]]))/1000,NA())</f>
        <v>#N/A</v>
      </c>
      <c r="AR134" s="21" t="e">
        <f>IF(Table4[[#This Row],[ID]]=401,(HEX2DEC(Table4[[#This Row],[H5]])+256*HEX2DEC(Table4[[#This Row],[H6]]))/1000,NA())</f>
        <v>#N/A</v>
      </c>
      <c r="AS134" s="16">
        <f>IF(Table4[[#This Row],[ID]]=402,HEX2DEC(Table4[[#This Row],[H1]])/100,NA())</f>
        <v>1</v>
      </c>
      <c r="AT134" s="19" t="e">
        <f>IF(Table4[[#This Row],[ID]]=404,((HEX2DEC(F134)+256*HEX2DEC(G134))/10)*(9/5)+32,NA())</f>
        <v>#N/A</v>
      </c>
      <c r="AU134" s="28">
        <f>IF(Table4[[#This Row],[ID]]=402,(HEX2DEC(Table4[[#This Row],[H7]])*256*256+HEX2DEC(Table4[[#This Row],[H6]])*256+HEX2DEC(Table4[[#This Row],[H5]]))/AU$3,IF(ISNUMBER(AU133),AU133,NA()))</f>
        <v>1073427</v>
      </c>
      <c r="AV134" s="28">
        <f>IF(Table4[[#This Row],[ID]]=403,(HEX2DEC(Table4[[#This Row],[H7]])*256*256+HEX2DEC(Table4[[#This Row],[H6]])*256+HEX2DEC(Table4[[#This Row],[H5]]))/AV$3,IF(ISNUMBER(AV133),AV133,NA()))</f>
        <v>1073427</v>
      </c>
      <c r="AW134" s="30" t="e">
        <f>Table4[[#This Row],[Unk 402-D7,6,5]]/Table4[[#This Row],[Batt V]]</f>
        <v>#N/A</v>
      </c>
      <c r="AX134" s="8" t="str" cm="1">
        <f t="array" aca="1" ref="AX134" ca="1">IF(Table4[[#This Row],[Prior of This Frm]]=0,"First",IF(Table4[[#This Row],[Data as String]]&lt;&gt;INDIRECT("R"&amp;AL134&amp;"C"&amp;COLUMN(Table4[[#This Row],[Data as String]]),FALSE),"Change",""))</f>
        <v/>
      </c>
      <c r="AY134" s="6" t="str" cm="1">
        <f t="array" aca="1" ref="AY134" ca="1">IF(Table4[[#This Row],[Prior of This Frm]]=0,"First",IF(Table4[[#This Row],[Data Masked States only]]&lt;&gt;INDIRECT("R"&amp;AL134&amp;"C"&amp;COLUMN(Table4[[#This Row],[Data Masked States only]]),FALSE),"Change",""))</f>
        <v/>
      </c>
      <c r="AZ134" s="6"/>
    </row>
    <row r="135" spans="1:52" hidden="1" x14ac:dyDescent="0.25">
      <c r="A135">
        <v>57.701999999999998</v>
      </c>
      <c r="B135">
        <v>403</v>
      </c>
      <c r="C135">
        <v>8</v>
      </c>
      <c r="D135" s="14">
        <v>64</v>
      </c>
      <c r="E135" s="15">
        <v>0</v>
      </c>
      <c r="F135" s="15">
        <v>0</v>
      </c>
      <c r="G135" s="15">
        <v>0</v>
      </c>
      <c r="H135" s="15">
        <v>13</v>
      </c>
      <c r="I135" s="15">
        <v>61</v>
      </c>
      <c r="J135" s="15">
        <v>10</v>
      </c>
      <c r="K135" s="15">
        <v>0</v>
      </c>
      <c r="M135" s="5" t="str">
        <f t="shared" si="41"/>
        <v>d</v>
      </c>
      <c r="N135" t="str">
        <f t="shared" si="42"/>
        <v>…</v>
      </c>
      <c r="O135" t="str">
        <f t="shared" si="43"/>
        <v>…</v>
      </c>
      <c r="P135" t="str">
        <f t="shared" si="44"/>
        <v>…</v>
      </c>
      <c r="Q135" t="str">
        <f t="shared" si="45"/>
        <v>…</v>
      </c>
      <c r="R135" t="str">
        <f t="shared" si="46"/>
        <v>a</v>
      </c>
      <c r="S135" t="str">
        <f t="shared" si="47"/>
        <v>…</v>
      </c>
      <c r="T135" t="str">
        <f t="shared" si="48"/>
        <v>…</v>
      </c>
      <c r="U135" s="5"/>
      <c r="V135" s="23">
        <f t="shared" si="49"/>
        <v>100</v>
      </c>
      <c r="W135">
        <f t="shared" si="50"/>
        <v>0</v>
      </c>
      <c r="X135">
        <f t="shared" si="51"/>
        <v>0</v>
      </c>
      <c r="Y135">
        <f t="shared" si="52"/>
        <v>0</v>
      </c>
      <c r="Z135">
        <f t="shared" si="53"/>
        <v>19</v>
      </c>
      <c r="AA135">
        <f t="shared" si="54"/>
        <v>97</v>
      </c>
      <c r="AB135">
        <f t="shared" si="55"/>
        <v>16</v>
      </c>
      <c r="AC135">
        <f t="shared" si="56"/>
        <v>0</v>
      </c>
      <c r="AD135" s="5"/>
      <c r="AE135" s="27">
        <f t="shared" si="57"/>
        <v>100</v>
      </c>
      <c r="AF135" s="28">
        <f t="shared" si="58"/>
        <v>0</v>
      </c>
      <c r="AG135" s="28">
        <f t="shared" si="59"/>
        <v>24851</v>
      </c>
      <c r="AH135" s="28">
        <f t="shared" si="60"/>
        <v>16</v>
      </c>
      <c r="AI135" s="5"/>
      <c r="AJ13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135" s="6" t="str" cm="1">
        <f t="array" ref="AK13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135" s="6" cm="1">
        <f t="array" ref="AL135">IF(ROW(Table4[[#This Row],[ID]])-1=ROW(Table4[[#Headers],[ID]]),0,SUMPRODUCT(MAX(($B$5:$B134=Table4[[#This Row],[ID]])*ROW($B$5:$B134))))</f>
        <v>67</v>
      </c>
      <c r="AM135" s="11" cm="1">
        <f t="array" aca="1" ref="AM135" ca="1">IF(Table4[[#This Row],[Prior of This Frm]]&lt;&gt;0,Table4[[#This Row],[Time]]-INDIRECT("R"&amp;Table4[[#This Row],[Prior of This Frm]]&amp;"C"&amp;COLUMN(Table4[[#This Row],[Time]]),FALSE),"")</f>
        <v>3.1890000000000001</v>
      </c>
      <c r="AN135" s="8">
        <f>IF(ROW(Table4[[#This Row],[Time]])-1=ROW(Table4[[#Headers],[Time]]),0,IF(A135&lt;A134,AN134+1,AN134))</f>
        <v>0</v>
      </c>
      <c r="AO135" s="29">
        <f>(Table4[[#This Row],[Time]]+(Table4[[#This Row],[Mins]]*60)-$A$5)/60/60/24</f>
        <v>7.3206018518518469E-5</v>
      </c>
      <c r="AP135" s="11">
        <f ca="1">IF(Table4[[#This Row],[Prior of This Frm]]&lt;&gt;0,IF(Table4[[#This Row],[Per Raw]]&lt;0,Table4[[#This Row],[Per Raw]]+60,Table4[[#This Row],[Per Raw]]),"")</f>
        <v>3.1890000000000001</v>
      </c>
      <c r="AQ135" s="20" t="e">
        <f>IF(Table4[[#This Row],[ID]]=401,(HEX2DEC(Table4[[#This Row],[H1]])+256*HEX2DEC(Table4[[#This Row],[H2]]))/1000,NA())</f>
        <v>#N/A</v>
      </c>
      <c r="AR135" s="21" t="e">
        <f>IF(Table4[[#This Row],[ID]]=401,(HEX2DEC(Table4[[#This Row],[H5]])+256*HEX2DEC(Table4[[#This Row],[H6]]))/1000,NA())</f>
        <v>#N/A</v>
      </c>
      <c r="AS135" s="17" t="e">
        <f>IF(Table4[[#This Row],[ID]]=402,HEX2DEC(Table4[[#This Row],[H1]])/100,NA())</f>
        <v>#N/A</v>
      </c>
      <c r="AT135" s="19" t="e">
        <f>IF(Table4[[#This Row],[ID]]=404,((HEX2DEC(F135)+256*HEX2DEC(G135))/10)*(9/5)+32,NA())</f>
        <v>#N/A</v>
      </c>
      <c r="AU135" s="28">
        <f>IF(Table4[[#This Row],[ID]]=402,(HEX2DEC(Table4[[#This Row],[H7]])*256*256+HEX2DEC(Table4[[#This Row],[H6]])*256+HEX2DEC(Table4[[#This Row],[H5]]))/AU$3,IF(ISNUMBER(AU134),AU134,NA()))</f>
        <v>1073427</v>
      </c>
      <c r="AV135" s="28">
        <f>IF(Table4[[#This Row],[ID]]=403,(HEX2DEC(Table4[[#This Row],[H7]])*256*256+HEX2DEC(Table4[[#This Row],[H6]])*256+HEX2DEC(Table4[[#This Row],[H5]]))/AV$3,IF(ISNUMBER(AV134),AV134,NA()))</f>
        <v>1073427</v>
      </c>
      <c r="AW135" s="30" t="e">
        <f>Table4[[#This Row],[Unk 402-D7,6,5]]/Table4[[#This Row],[Batt V]]</f>
        <v>#N/A</v>
      </c>
      <c r="AX135" s="8" t="str" cm="1">
        <f t="array" aca="1" ref="AX135" ca="1">IF(Table4[[#This Row],[Prior of This Frm]]=0,"First",IF(Table4[[#This Row],[Data as String]]&lt;&gt;INDIRECT("R"&amp;AL135&amp;"C"&amp;COLUMN(Table4[[#This Row],[Data as String]]),FALSE),"Change",""))</f>
        <v/>
      </c>
      <c r="AY135" s="6" t="str" cm="1">
        <f t="array" aca="1" ref="AY135" ca="1">IF(Table4[[#This Row],[Prior of This Frm]]=0,"First",IF(Table4[[#This Row],[Data Masked States only]]&lt;&gt;INDIRECT("R"&amp;AL135&amp;"C"&amp;COLUMN(Table4[[#This Row],[Data Masked States only]]),FALSE),"Change",""))</f>
        <v/>
      </c>
      <c r="AZ135" s="6"/>
    </row>
    <row r="136" spans="1:52" hidden="1" x14ac:dyDescent="0.25">
      <c r="A136">
        <v>57.704999999999998</v>
      </c>
      <c r="B136">
        <v>404</v>
      </c>
      <c r="C136">
        <v>8</v>
      </c>
      <c r="D136" s="14">
        <v>0</v>
      </c>
      <c r="E136" s="15">
        <v>5</v>
      </c>
      <c r="F136" s="15" t="s">
        <v>29</v>
      </c>
      <c r="G136" s="15">
        <v>0</v>
      </c>
      <c r="H136" s="15" t="s">
        <v>2</v>
      </c>
      <c r="I136" s="15" t="s">
        <v>2</v>
      </c>
      <c r="J136" s="15" t="s">
        <v>2</v>
      </c>
      <c r="K136" s="15" t="s">
        <v>2</v>
      </c>
      <c r="M136" s="5" t="str">
        <f t="shared" si="41"/>
        <v>…</v>
      </c>
      <c r="N136" t="str">
        <f t="shared" si="42"/>
        <v>…</v>
      </c>
      <c r="O136" t="str">
        <f t="shared" si="43"/>
        <v>…</v>
      </c>
      <c r="P136" t="str">
        <f t="shared" si="44"/>
        <v>…</v>
      </c>
      <c r="Q136" t="str">
        <f t="shared" si="45"/>
        <v>…</v>
      </c>
      <c r="R136" t="str">
        <f t="shared" si="46"/>
        <v>…</v>
      </c>
      <c r="S136" t="str">
        <f t="shared" si="47"/>
        <v>…</v>
      </c>
      <c r="T136" t="str">
        <f t="shared" si="48"/>
        <v>…</v>
      </c>
      <c r="U136" s="5"/>
      <c r="V136" s="23">
        <f t="shared" si="49"/>
        <v>0</v>
      </c>
      <c r="W136">
        <f t="shared" si="50"/>
        <v>5</v>
      </c>
      <c r="X136">
        <f t="shared" si="51"/>
        <v>160</v>
      </c>
      <c r="Y136">
        <f t="shared" si="52"/>
        <v>0</v>
      </c>
      <c r="Z136">
        <f t="shared" si="53"/>
        <v>255</v>
      </c>
      <c r="AA136">
        <f t="shared" si="54"/>
        <v>255</v>
      </c>
      <c r="AB136">
        <f t="shared" si="55"/>
        <v>255</v>
      </c>
      <c r="AC136">
        <f t="shared" si="56"/>
        <v>255</v>
      </c>
      <c r="AD136" s="5"/>
      <c r="AE136" s="27">
        <f t="shared" si="57"/>
        <v>1280</v>
      </c>
      <c r="AF136" s="28">
        <f t="shared" si="58"/>
        <v>160</v>
      </c>
      <c r="AG136" s="28">
        <f t="shared" si="59"/>
        <v>65535</v>
      </c>
      <c r="AH136" s="28">
        <f t="shared" si="60"/>
        <v>65535</v>
      </c>
      <c r="AI136" s="5"/>
      <c r="AJ13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136" s="6" t="str" cm="1">
        <f t="array" ref="AK13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136" s="6" cm="1">
        <f t="array" ref="AL136">IF(ROW(Table4[[#This Row],[ID]])-1=ROW(Table4[[#Headers],[ID]]),0,SUMPRODUCT(MAX(($B$5:$B135=Table4[[#This Row],[ID]])*ROW($B$5:$B135))))</f>
        <v>68</v>
      </c>
      <c r="AM136" s="11" cm="1">
        <f t="array" aca="1" ref="AM136" ca="1">IF(Table4[[#This Row],[Prior of This Frm]]&lt;&gt;0,Table4[[#This Row],[Time]]-INDIRECT("R"&amp;Table4[[#This Row],[Prior of This Frm]]&amp;"C"&amp;COLUMN(Table4[[#This Row],[Time]]),FALSE),"")</f>
        <v>3.1890000000000001</v>
      </c>
      <c r="AN136" s="8">
        <f>IF(ROW(Table4[[#This Row],[Time]])-1=ROW(Table4[[#Headers],[Time]]),0,IF(A136&lt;A135,AN135+1,AN135))</f>
        <v>0</v>
      </c>
      <c r="AO136" s="29">
        <f>(Table4[[#This Row],[Time]]+(Table4[[#This Row],[Mins]]*60)-$A$5)/60/60/24</f>
        <v>7.3240740740740701E-5</v>
      </c>
      <c r="AP136" s="11">
        <f ca="1">IF(Table4[[#This Row],[Prior of This Frm]]&lt;&gt;0,IF(Table4[[#This Row],[Per Raw]]&lt;0,Table4[[#This Row],[Per Raw]]+60,Table4[[#This Row],[Per Raw]]),"")</f>
        <v>3.1890000000000001</v>
      </c>
      <c r="AQ136" s="20" t="e">
        <f>IF(Table4[[#This Row],[ID]]=401,(HEX2DEC(Table4[[#This Row],[H1]])+256*HEX2DEC(Table4[[#This Row],[H2]]))/1000,NA())</f>
        <v>#N/A</v>
      </c>
      <c r="AR136" s="21" t="e">
        <f>IF(Table4[[#This Row],[ID]]=401,(HEX2DEC(Table4[[#This Row],[H5]])+256*HEX2DEC(Table4[[#This Row],[H6]]))/1000,NA())</f>
        <v>#N/A</v>
      </c>
      <c r="AS136" s="17" t="e">
        <f>IF(Table4[[#This Row],[ID]]=402,HEX2DEC(Table4[[#This Row],[H1]])/100,NA())</f>
        <v>#N/A</v>
      </c>
      <c r="AT136" s="19">
        <f>IF(Table4[[#This Row],[ID]]=404,((HEX2DEC(F136)+256*HEX2DEC(G136))/10)*(9/5)+32,NA())</f>
        <v>60.8</v>
      </c>
      <c r="AU136" s="28">
        <f>IF(Table4[[#This Row],[ID]]=402,(HEX2DEC(Table4[[#This Row],[H7]])*256*256+HEX2DEC(Table4[[#This Row],[H6]])*256+HEX2DEC(Table4[[#This Row],[H5]]))/AU$3,IF(ISNUMBER(AU135),AU135,NA()))</f>
        <v>1073427</v>
      </c>
      <c r="AV136" s="28">
        <f>IF(Table4[[#This Row],[ID]]=403,(HEX2DEC(Table4[[#This Row],[H7]])*256*256+HEX2DEC(Table4[[#This Row],[H6]])*256+HEX2DEC(Table4[[#This Row],[H5]]))/AV$3,IF(ISNUMBER(AV135),AV135,NA()))</f>
        <v>1073427</v>
      </c>
      <c r="AW136" s="30" t="e">
        <f>Table4[[#This Row],[Unk 402-D7,6,5]]/Table4[[#This Row],[Batt V]]</f>
        <v>#N/A</v>
      </c>
      <c r="AX136" s="8" t="str" cm="1">
        <f t="array" aca="1" ref="AX136" ca="1">IF(Table4[[#This Row],[Prior of This Frm]]=0,"First",IF(Table4[[#This Row],[Data as String]]&lt;&gt;INDIRECT("R"&amp;AL136&amp;"C"&amp;COLUMN(Table4[[#This Row],[Data as String]]),FALSE),"Change",""))</f>
        <v/>
      </c>
      <c r="AY136" s="6" t="str" cm="1">
        <f t="array" aca="1" ref="AY136" ca="1">IF(Table4[[#This Row],[Prior of This Frm]]=0,"First",IF(Table4[[#This Row],[Data Masked States only]]&lt;&gt;INDIRECT("R"&amp;AL136&amp;"C"&amp;COLUMN(Table4[[#This Row],[Data Masked States only]]),FALSE),"Change",""))</f>
        <v/>
      </c>
      <c r="AZ136" s="6"/>
    </row>
    <row r="137" spans="1:52" hidden="1" x14ac:dyDescent="0.25">
      <c r="A137">
        <v>57.747</v>
      </c>
      <c r="B137">
        <v>400</v>
      </c>
      <c r="C137">
        <v>8</v>
      </c>
      <c r="D137" s="14">
        <v>0</v>
      </c>
      <c r="E137" s="15">
        <v>0</v>
      </c>
      <c r="F137" s="15">
        <v>0</v>
      </c>
      <c r="G137" s="15">
        <v>10</v>
      </c>
      <c r="H137" s="15">
        <v>39</v>
      </c>
      <c r="I137" s="15">
        <v>0</v>
      </c>
      <c r="J137" s="15">
        <v>0</v>
      </c>
      <c r="K137" s="15">
        <v>0</v>
      </c>
      <c r="M137" s="5" t="str">
        <f t="shared" si="41"/>
        <v>…</v>
      </c>
      <c r="N137" t="str">
        <f t="shared" si="42"/>
        <v>…</v>
      </c>
      <c r="O137" t="str">
        <f t="shared" si="43"/>
        <v>…</v>
      </c>
      <c r="P137" t="str">
        <f t="shared" si="44"/>
        <v>…</v>
      </c>
      <c r="Q137" t="str">
        <f t="shared" si="45"/>
        <v>9</v>
      </c>
      <c r="R137" t="str">
        <f t="shared" si="46"/>
        <v>…</v>
      </c>
      <c r="S137" t="str">
        <f t="shared" si="47"/>
        <v>…</v>
      </c>
      <c r="T137" t="str">
        <f t="shared" si="48"/>
        <v>…</v>
      </c>
      <c r="U137" s="5"/>
      <c r="V137" s="23">
        <f t="shared" si="49"/>
        <v>0</v>
      </c>
      <c r="W137">
        <f t="shared" si="50"/>
        <v>0</v>
      </c>
      <c r="X137">
        <f t="shared" si="51"/>
        <v>0</v>
      </c>
      <c r="Y137">
        <f t="shared" si="52"/>
        <v>16</v>
      </c>
      <c r="Z137">
        <f t="shared" si="53"/>
        <v>57</v>
      </c>
      <c r="AA137">
        <f t="shared" si="54"/>
        <v>0</v>
      </c>
      <c r="AB137">
        <f t="shared" si="55"/>
        <v>0</v>
      </c>
      <c r="AC137">
        <f t="shared" si="56"/>
        <v>0</v>
      </c>
      <c r="AD137" s="5"/>
      <c r="AE137" s="27">
        <f t="shared" si="57"/>
        <v>0</v>
      </c>
      <c r="AF137" s="28">
        <f t="shared" si="58"/>
        <v>4096</v>
      </c>
      <c r="AG137" s="28">
        <f t="shared" si="59"/>
        <v>57</v>
      </c>
      <c r="AH137" s="28">
        <f t="shared" si="60"/>
        <v>0</v>
      </c>
      <c r="AI137" s="5"/>
      <c r="AJ13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37" s="6" t="str" cm="1">
        <f t="array" ref="AK13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37" s="6" cm="1">
        <f t="array" ref="AL137">IF(ROW(Table4[[#This Row],[ID]])-1=ROW(Table4[[#Headers],[ID]]),0,SUMPRODUCT(MAX(($B$5:$B136=Table4[[#This Row],[ID]])*ROW($B$5:$B136))))</f>
        <v>131</v>
      </c>
      <c r="AM137" s="11" cm="1">
        <f t="array" aca="1" ref="AM137" ca="1">IF(Table4[[#This Row],[Prior of This Frm]]&lt;&gt;0,Table4[[#This Row],[Time]]-INDIRECT("R"&amp;Table4[[#This Row],[Prior of This Frm]]&amp;"C"&amp;COLUMN(Table4[[#This Row],[Time]]),FALSE),"")</f>
        <v>0.10600000000000165</v>
      </c>
      <c r="AN137" s="8">
        <f>IF(ROW(Table4[[#This Row],[Time]])-1=ROW(Table4[[#Headers],[Time]]),0,IF(A137&lt;A136,AN136+1,AN136))</f>
        <v>0</v>
      </c>
      <c r="AO137" s="29">
        <f>(Table4[[#This Row],[Time]]+(Table4[[#This Row],[Mins]]*60)-$A$5)/60/60/24</f>
        <v>7.3726851851851826E-5</v>
      </c>
      <c r="AP137" s="11">
        <f ca="1">IF(Table4[[#This Row],[Prior of This Frm]]&lt;&gt;0,IF(Table4[[#This Row],[Per Raw]]&lt;0,Table4[[#This Row],[Per Raw]]+60,Table4[[#This Row],[Per Raw]]),"")</f>
        <v>0.10600000000000165</v>
      </c>
      <c r="AQ137" s="20" t="e">
        <f>IF(Table4[[#This Row],[ID]]=401,(HEX2DEC(Table4[[#This Row],[H1]])+256*HEX2DEC(Table4[[#This Row],[H2]]))/1000,NA())</f>
        <v>#N/A</v>
      </c>
      <c r="AR137" s="21" t="e">
        <f>IF(Table4[[#This Row],[ID]]=401,(HEX2DEC(Table4[[#This Row],[H5]])+256*HEX2DEC(Table4[[#This Row],[H6]]))/1000,NA())</f>
        <v>#N/A</v>
      </c>
      <c r="AS137" s="17" t="e">
        <f>IF(Table4[[#This Row],[ID]]=402,HEX2DEC(Table4[[#This Row],[H1]])/100,NA())</f>
        <v>#N/A</v>
      </c>
      <c r="AT137" s="19" t="e">
        <f>IF(Table4[[#This Row],[ID]]=404,((HEX2DEC(F137)+256*HEX2DEC(G137))/10)*(9/5)+32,NA())</f>
        <v>#N/A</v>
      </c>
      <c r="AU137" s="28">
        <f>IF(Table4[[#This Row],[ID]]=402,(HEX2DEC(Table4[[#This Row],[H7]])*256*256+HEX2DEC(Table4[[#This Row],[H6]])*256+HEX2DEC(Table4[[#This Row],[H5]]))/AU$3,IF(ISNUMBER(AU136),AU136,NA()))</f>
        <v>1073427</v>
      </c>
      <c r="AV137" s="28">
        <f>IF(Table4[[#This Row],[ID]]=403,(HEX2DEC(Table4[[#This Row],[H7]])*256*256+HEX2DEC(Table4[[#This Row],[H6]])*256+HEX2DEC(Table4[[#This Row],[H5]]))/AV$3,IF(ISNUMBER(AV136),AV136,NA()))</f>
        <v>1073427</v>
      </c>
      <c r="AW137" s="30" t="e">
        <f>Table4[[#This Row],[Unk 402-D7,6,5]]/Table4[[#This Row],[Batt V]]</f>
        <v>#N/A</v>
      </c>
      <c r="AX137" s="8" t="str" cm="1">
        <f t="array" aca="1" ref="AX137" ca="1">IF(Table4[[#This Row],[Prior of This Frm]]=0,"First",IF(Table4[[#This Row],[Data as String]]&lt;&gt;INDIRECT("R"&amp;AL137&amp;"C"&amp;COLUMN(Table4[[#This Row],[Data as String]]),FALSE),"Change",""))</f>
        <v/>
      </c>
      <c r="AY137" s="6" t="str" cm="1">
        <f t="array" aca="1" ref="AY137" ca="1">IF(Table4[[#This Row],[Prior of This Frm]]=0,"First",IF(Table4[[#This Row],[Data Masked States only]]&lt;&gt;INDIRECT("R"&amp;AL137&amp;"C"&amp;COLUMN(Table4[[#This Row],[Data Masked States only]]),FALSE),"Change",""))</f>
        <v/>
      </c>
      <c r="AZ137" s="6"/>
    </row>
    <row r="138" spans="1:52" hidden="1" x14ac:dyDescent="0.25">
      <c r="A138">
        <v>57.8</v>
      </c>
      <c r="B138">
        <v>401</v>
      </c>
      <c r="C138">
        <v>8</v>
      </c>
      <c r="D138" s="14" t="s">
        <v>28</v>
      </c>
      <c r="E138" s="15" t="s">
        <v>23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M138" s="5" t="str">
        <f t="shared" si="41"/>
        <v>…</v>
      </c>
      <c r="N138" t="str">
        <f t="shared" si="42"/>
        <v>…</v>
      </c>
      <c r="O138" t="str">
        <f t="shared" si="43"/>
        <v>…</v>
      </c>
      <c r="P138" t="str">
        <f t="shared" si="44"/>
        <v>…</v>
      </c>
      <c r="Q138" t="str">
        <f t="shared" si="45"/>
        <v>…</v>
      </c>
      <c r="R138" t="str">
        <f t="shared" si="46"/>
        <v>…</v>
      </c>
      <c r="S138" t="str">
        <f t="shared" si="47"/>
        <v>…</v>
      </c>
      <c r="T138" t="str">
        <f t="shared" si="48"/>
        <v>…</v>
      </c>
      <c r="U138" s="5"/>
      <c r="V138" s="23">
        <f t="shared" si="49"/>
        <v>154</v>
      </c>
      <c r="W138">
        <f t="shared" si="50"/>
        <v>210</v>
      </c>
      <c r="X138">
        <f t="shared" si="51"/>
        <v>0</v>
      </c>
      <c r="Y138">
        <f t="shared" si="52"/>
        <v>0</v>
      </c>
      <c r="Z138">
        <f t="shared" si="53"/>
        <v>0</v>
      </c>
      <c r="AA138">
        <f t="shared" si="54"/>
        <v>0</v>
      </c>
      <c r="AB138">
        <f t="shared" si="55"/>
        <v>0</v>
      </c>
      <c r="AC138">
        <f t="shared" si="56"/>
        <v>0</v>
      </c>
      <c r="AD138" s="5"/>
      <c r="AE138" s="27">
        <f t="shared" si="57"/>
        <v>53914</v>
      </c>
      <c r="AF138" s="28">
        <f t="shared" si="58"/>
        <v>0</v>
      </c>
      <c r="AG138" s="28">
        <f t="shared" si="59"/>
        <v>0</v>
      </c>
      <c r="AH138" s="28">
        <f t="shared" si="60"/>
        <v>0</v>
      </c>
      <c r="AI138" s="5"/>
      <c r="AJ13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38" s="6" t="str" cm="1">
        <f t="array" ref="AK13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38" s="6" cm="1">
        <f t="array" ref="AL138">IF(ROW(Table4[[#This Row],[ID]])-1=ROW(Table4[[#Headers],[ID]]),0,SUMPRODUCT(MAX(($B$5:$B137=Table4[[#This Row],[ID]])*ROW($B$5:$B137))))</f>
        <v>132</v>
      </c>
      <c r="AM138" s="11" cm="1">
        <f t="array" aca="1" ref="AM138" ca="1">IF(Table4[[#This Row],[Prior of This Frm]]&lt;&gt;0,Table4[[#This Row],[Time]]-INDIRECT("R"&amp;Table4[[#This Row],[Prior of This Frm]]&amp;"C"&amp;COLUMN(Table4[[#This Row],[Time]]),FALSE),"")</f>
        <v>0.10599999999999454</v>
      </c>
      <c r="AN138" s="8">
        <f>IF(ROW(Table4[[#This Row],[Time]])-1=ROW(Table4[[#Headers],[Time]]),0,IF(A138&lt;A137,AN137+1,AN137))</f>
        <v>0</v>
      </c>
      <c r="AO138" s="29">
        <f>(Table4[[#This Row],[Time]]+(Table4[[#This Row],[Mins]]*60)-$A$5)/60/60/24</f>
        <v>7.4340277777777718E-5</v>
      </c>
      <c r="AP138" s="11">
        <f ca="1">IF(Table4[[#This Row],[Prior of This Frm]]&lt;&gt;0,IF(Table4[[#This Row],[Per Raw]]&lt;0,Table4[[#This Row],[Per Raw]]+60,Table4[[#This Row],[Per Raw]]),"")</f>
        <v>0.10599999999999454</v>
      </c>
      <c r="AQ138" s="20">
        <f>IF(Table4[[#This Row],[ID]]=401,(HEX2DEC(Table4[[#This Row],[H1]])+256*HEX2DEC(Table4[[#This Row],[H2]]))/1000,NA())</f>
        <v>53.914000000000001</v>
      </c>
      <c r="AR138" s="21">
        <f>IF(Table4[[#This Row],[ID]]=401,(HEX2DEC(Table4[[#This Row],[H5]])+256*HEX2DEC(Table4[[#This Row],[H6]]))/1000,NA())</f>
        <v>0</v>
      </c>
      <c r="AS138" s="17" t="e">
        <f>IF(Table4[[#This Row],[ID]]=402,HEX2DEC(Table4[[#This Row],[H1]])/100,NA())</f>
        <v>#N/A</v>
      </c>
      <c r="AT138" s="19" t="e">
        <f>IF(Table4[[#This Row],[ID]]=404,((HEX2DEC(F138)+256*HEX2DEC(G138))/10)*(9/5)+32,NA())</f>
        <v>#N/A</v>
      </c>
      <c r="AU138" s="28">
        <f>IF(Table4[[#This Row],[ID]]=402,(HEX2DEC(Table4[[#This Row],[H7]])*256*256+HEX2DEC(Table4[[#This Row],[H6]])*256+HEX2DEC(Table4[[#This Row],[H5]]))/AU$3,IF(ISNUMBER(AU137),AU137,NA()))</f>
        <v>1073427</v>
      </c>
      <c r="AV138" s="28">
        <f>IF(Table4[[#This Row],[ID]]=403,(HEX2DEC(Table4[[#This Row],[H7]])*256*256+HEX2DEC(Table4[[#This Row],[H6]])*256+HEX2DEC(Table4[[#This Row],[H5]]))/AV$3,IF(ISNUMBER(AV137),AV137,NA()))</f>
        <v>1073427</v>
      </c>
      <c r="AW138" s="30">
        <f>Table4[[#This Row],[Unk 402-D7,6,5]]/Table4[[#This Row],[Batt V]]</f>
        <v>19909.986274437066</v>
      </c>
      <c r="AX138" s="8" t="str" cm="1">
        <f t="array" aca="1" ref="AX138" ca="1">IF(Table4[[#This Row],[Prior of This Frm]]=0,"First",IF(Table4[[#This Row],[Data as String]]&lt;&gt;INDIRECT("R"&amp;AL138&amp;"C"&amp;COLUMN(Table4[[#This Row],[Data as String]]),FALSE),"Change",""))</f>
        <v/>
      </c>
      <c r="AY138" s="6" t="str" cm="1">
        <f t="array" aca="1" ref="AY138" ca="1">IF(Table4[[#This Row],[Prior of This Frm]]=0,"First",IF(Table4[[#This Row],[Data Masked States only]]&lt;&gt;INDIRECT("R"&amp;AL138&amp;"C"&amp;COLUMN(Table4[[#This Row],[Data Masked States only]]),FALSE),"Change",""))</f>
        <v/>
      </c>
      <c r="AZ138" s="6"/>
    </row>
    <row r="139" spans="1:52" hidden="1" x14ac:dyDescent="0.25">
      <c r="A139">
        <v>57.853999999999999</v>
      </c>
      <c r="B139">
        <v>400</v>
      </c>
      <c r="C139">
        <v>8</v>
      </c>
      <c r="D139" s="14">
        <v>0</v>
      </c>
      <c r="E139" s="15">
        <v>0</v>
      </c>
      <c r="F139" s="15">
        <v>0</v>
      </c>
      <c r="G139" s="15">
        <v>10</v>
      </c>
      <c r="H139" s="15">
        <v>39</v>
      </c>
      <c r="I139" s="15">
        <v>0</v>
      </c>
      <c r="J139" s="15">
        <v>0</v>
      </c>
      <c r="K139" s="15">
        <v>0</v>
      </c>
      <c r="M139" s="5" t="str">
        <f t="shared" si="41"/>
        <v>…</v>
      </c>
      <c r="N139" t="str">
        <f t="shared" si="42"/>
        <v>…</v>
      </c>
      <c r="O139" t="str">
        <f t="shared" si="43"/>
        <v>…</v>
      </c>
      <c r="P139" t="str">
        <f t="shared" si="44"/>
        <v>…</v>
      </c>
      <c r="Q139" t="str">
        <f t="shared" si="45"/>
        <v>9</v>
      </c>
      <c r="R139" t="str">
        <f t="shared" si="46"/>
        <v>…</v>
      </c>
      <c r="S139" t="str">
        <f t="shared" si="47"/>
        <v>…</v>
      </c>
      <c r="T139" t="str">
        <f t="shared" si="48"/>
        <v>…</v>
      </c>
      <c r="U139" s="5"/>
      <c r="V139" s="23">
        <f t="shared" si="49"/>
        <v>0</v>
      </c>
      <c r="W139">
        <f t="shared" si="50"/>
        <v>0</v>
      </c>
      <c r="X139">
        <f t="shared" si="51"/>
        <v>0</v>
      </c>
      <c r="Y139">
        <f t="shared" si="52"/>
        <v>16</v>
      </c>
      <c r="Z139">
        <f t="shared" si="53"/>
        <v>57</v>
      </c>
      <c r="AA139">
        <f t="shared" si="54"/>
        <v>0</v>
      </c>
      <c r="AB139">
        <f t="shared" si="55"/>
        <v>0</v>
      </c>
      <c r="AC139">
        <f t="shared" si="56"/>
        <v>0</v>
      </c>
      <c r="AD139" s="5"/>
      <c r="AE139" s="27">
        <f t="shared" si="57"/>
        <v>0</v>
      </c>
      <c r="AF139" s="28">
        <f t="shared" si="58"/>
        <v>4096</v>
      </c>
      <c r="AG139" s="28">
        <f t="shared" si="59"/>
        <v>57</v>
      </c>
      <c r="AH139" s="28">
        <f t="shared" si="60"/>
        <v>0</v>
      </c>
      <c r="AI139" s="5"/>
      <c r="AJ13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39" s="6" t="str" cm="1">
        <f t="array" ref="AK13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39" s="6" cm="1">
        <f t="array" ref="AL139">IF(ROW(Table4[[#This Row],[ID]])-1=ROW(Table4[[#Headers],[ID]]),0,SUMPRODUCT(MAX(($B$5:$B138=Table4[[#This Row],[ID]])*ROW($B$5:$B138))))</f>
        <v>137</v>
      </c>
      <c r="AM139" s="11" cm="1">
        <f t="array" aca="1" ref="AM139" ca="1">IF(Table4[[#This Row],[Prior of This Frm]]&lt;&gt;0,Table4[[#This Row],[Time]]-INDIRECT("R"&amp;Table4[[#This Row],[Prior of This Frm]]&amp;"C"&amp;COLUMN(Table4[[#This Row],[Time]]),FALSE),"")</f>
        <v>0.10699999999999932</v>
      </c>
      <c r="AN139" s="8">
        <f>IF(ROW(Table4[[#This Row],[Time]])-1=ROW(Table4[[#Headers],[Time]]),0,IF(A139&lt;A138,AN138+1,AN138))</f>
        <v>0</v>
      </c>
      <c r="AO139" s="29">
        <f>(Table4[[#This Row],[Time]]+(Table4[[#This Row],[Mins]]*60)-$A$5)/60/60/24</f>
        <v>7.4965277777777733E-5</v>
      </c>
      <c r="AP139" s="11">
        <f ca="1">IF(Table4[[#This Row],[Prior of This Frm]]&lt;&gt;0,IF(Table4[[#This Row],[Per Raw]]&lt;0,Table4[[#This Row],[Per Raw]]+60,Table4[[#This Row],[Per Raw]]),"")</f>
        <v>0.10699999999999932</v>
      </c>
      <c r="AQ139" s="20" t="e">
        <f>IF(Table4[[#This Row],[ID]]=401,(HEX2DEC(Table4[[#This Row],[H1]])+256*HEX2DEC(Table4[[#This Row],[H2]]))/1000,NA())</f>
        <v>#N/A</v>
      </c>
      <c r="AR139" s="21" t="e">
        <f>IF(Table4[[#This Row],[ID]]=401,(HEX2DEC(Table4[[#This Row],[H5]])+256*HEX2DEC(Table4[[#This Row],[H6]]))/1000,NA())</f>
        <v>#N/A</v>
      </c>
      <c r="AS139" s="17" t="e">
        <f>IF(Table4[[#This Row],[ID]]=402,HEX2DEC(Table4[[#This Row],[H1]])/100,NA())</f>
        <v>#N/A</v>
      </c>
      <c r="AT139" s="19" t="e">
        <f>IF(Table4[[#This Row],[ID]]=404,((HEX2DEC(F139)+256*HEX2DEC(G139))/10)*(9/5)+32,NA())</f>
        <v>#N/A</v>
      </c>
      <c r="AU139" s="28">
        <f>IF(Table4[[#This Row],[ID]]=402,(HEX2DEC(Table4[[#This Row],[H7]])*256*256+HEX2DEC(Table4[[#This Row],[H6]])*256+HEX2DEC(Table4[[#This Row],[H5]]))/AU$3,IF(ISNUMBER(AU138),AU138,NA()))</f>
        <v>1073427</v>
      </c>
      <c r="AV139" s="28">
        <f>IF(Table4[[#This Row],[ID]]=403,(HEX2DEC(Table4[[#This Row],[H7]])*256*256+HEX2DEC(Table4[[#This Row],[H6]])*256+HEX2DEC(Table4[[#This Row],[H5]]))/AV$3,IF(ISNUMBER(AV138),AV138,NA()))</f>
        <v>1073427</v>
      </c>
      <c r="AW139" s="30" t="e">
        <f>Table4[[#This Row],[Unk 402-D7,6,5]]/Table4[[#This Row],[Batt V]]</f>
        <v>#N/A</v>
      </c>
      <c r="AX139" s="8" t="str" cm="1">
        <f t="array" aca="1" ref="AX139" ca="1">IF(Table4[[#This Row],[Prior of This Frm]]=0,"First",IF(Table4[[#This Row],[Data as String]]&lt;&gt;INDIRECT("R"&amp;AL139&amp;"C"&amp;COLUMN(Table4[[#This Row],[Data as String]]),FALSE),"Change",""))</f>
        <v/>
      </c>
      <c r="AY139" s="6" t="str" cm="1">
        <f t="array" aca="1" ref="AY139" ca="1">IF(Table4[[#This Row],[Prior of This Frm]]=0,"First",IF(Table4[[#This Row],[Data Masked States only]]&lt;&gt;INDIRECT("R"&amp;AL139&amp;"C"&amp;COLUMN(Table4[[#This Row],[Data Masked States only]]),FALSE),"Change",""))</f>
        <v/>
      </c>
      <c r="AZ139" s="6"/>
    </row>
    <row r="140" spans="1:52" hidden="1" x14ac:dyDescent="0.25">
      <c r="A140">
        <v>57.906999999999996</v>
      </c>
      <c r="B140">
        <v>401</v>
      </c>
      <c r="C140">
        <v>8</v>
      </c>
      <c r="D140" s="14" t="s">
        <v>28</v>
      </c>
      <c r="E140" s="15" t="s">
        <v>23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M140" s="5" t="str">
        <f t="shared" si="41"/>
        <v>…</v>
      </c>
      <c r="N140" t="str">
        <f t="shared" si="42"/>
        <v>…</v>
      </c>
      <c r="O140" t="str">
        <f t="shared" si="43"/>
        <v>…</v>
      </c>
      <c r="P140" t="str">
        <f t="shared" si="44"/>
        <v>…</v>
      </c>
      <c r="Q140" t="str">
        <f t="shared" si="45"/>
        <v>…</v>
      </c>
      <c r="R140" t="str">
        <f t="shared" si="46"/>
        <v>…</v>
      </c>
      <c r="S140" t="str">
        <f t="shared" si="47"/>
        <v>…</v>
      </c>
      <c r="T140" t="str">
        <f t="shared" si="48"/>
        <v>…</v>
      </c>
      <c r="U140" s="5"/>
      <c r="V140" s="23">
        <f t="shared" si="49"/>
        <v>154</v>
      </c>
      <c r="W140">
        <f t="shared" si="50"/>
        <v>210</v>
      </c>
      <c r="X140">
        <f t="shared" si="51"/>
        <v>0</v>
      </c>
      <c r="Y140">
        <f t="shared" si="52"/>
        <v>0</v>
      </c>
      <c r="Z140">
        <f t="shared" si="53"/>
        <v>0</v>
      </c>
      <c r="AA140">
        <f t="shared" si="54"/>
        <v>0</v>
      </c>
      <c r="AB140">
        <f t="shared" si="55"/>
        <v>0</v>
      </c>
      <c r="AC140">
        <f t="shared" si="56"/>
        <v>0</v>
      </c>
      <c r="AD140" s="5"/>
      <c r="AE140" s="27">
        <f t="shared" si="57"/>
        <v>53914</v>
      </c>
      <c r="AF140" s="28">
        <f t="shared" si="58"/>
        <v>0</v>
      </c>
      <c r="AG140" s="28">
        <f t="shared" si="59"/>
        <v>0</v>
      </c>
      <c r="AH140" s="28">
        <f t="shared" si="60"/>
        <v>0</v>
      </c>
      <c r="AI140" s="5"/>
      <c r="AJ14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40" s="6" t="str" cm="1">
        <f t="array" ref="AK14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40" s="6" cm="1">
        <f t="array" ref="AL140">IF(ROW(Table4[[#This Row],[ID]])-1=ROW(Table4[[#Headers],[ID]]),0,SUMPRODUCT(MAX(($B$5:$B139=Table4[[#This Row],[ID]])*ROW($B$5:$B139))))</f>
        <v>138</v>
      </c>
      <c r="AM140" s="11" cm="1">
        <f t="array" aca="1" ref="AM140" ca="1">IF(Table4[[#This Row],[Prior of This Frm]]&lt;&gt;0,Table4[[#This Row],[Time]]-INDIRECT("R"&amp;Table4[[#This Row],[Prior of This Frm]]&amp;"C"&amp;COLUMN(Table4[[#This Row],[Time]]),FALSE),"")</f>
        <v>0.10699999999999932</v>
      </c>
      <c r="AN140" s="8">
        <f>IF(ROW(Table4[[#This Row],[Time]])-1=ROW(Table4[[#Headers],[Time]]),0,IF(A140&lt;A139,AN139+1,AN139))</f>
        <v>0</v>
      </c>
      <c r="AO140" s="29">
        <f>(Table4[[#This Row],[Time]]+(Table4[[#This Row],[Mins]]*60)-$A$5)/60/60/24</f>
        <v>7.5578703703703639E-5</v>
      </c>
      <c r="AP140" s="11">
        <f ca="1">IF(Table4[[#This Row],[Prior of This Frm]]&lt;&gt;0,IF(Table4[[#This Row],[Per Raw]]&lt;0,Table4[[#This Row],[Per Raw]]+60,Table4[[#This Row],[Per Raw]]),"")</f>
        <v>0.10699999999999932</v>
      </c>
      <c r="AQ140" s="20">
        <f>IF(Table4[[#This Row],[ID]]=401,(HEX2DEC(Table4[[#This Row],[H1]])+256*HEX2DEC(Table4[[#This Row],[H2]]))/1000,NA())</f>
        <v>53.914000000000001</v>
      </c>
      <c r="AR140" s="21">
        <f>IF(Table4[[#This Row],[ID]]=401,(HEX2DEC(Table4[[#This Row],[H5]])+256*HEX2DEC(Table4[[#This Row],[H6]]))/1000,NA())</f>
        <v>0</v>
      </c>
      <c r="AS140" s="16" t="e">
        <f>IF(Table4[[#This Row],[ID]]=402,HEX2DEC(Table4[[#This Row],[H1]])/100,NA())</f>
        <v>#N/A</v>
      </c>
      <c r="AT140" s="19" t="e">
        <f>IF(Table4[[#This Row],[ID]]=404,((HEX2DEC(F140)+256*HEX2DEC(G140))/10)*(9/5)+32,NA())</f>
        <v>#N/A</v>
      </c>
      <c r="AU140" s="28">
        <f>IF(Table4[[#This Row],[ID]]=402,(HEX2DEC(Table4[[#This Row],[H7]])*256*256+HEX2DEC(Table4[[#This Row],[H6]])*256+HEX2DEC(Table4[[#This Row],[H5]]))/AU$3,IF(ISNUMBER(AU139),AU139,NA()))</f>
        <v>1073427</v>
      </c>
      <c r="AV140" s="28">
        <f>IF(Table4[[#This Row],[ID]]=403,(HEX2DEC(Table4[[#This Row],[H7]])*256*256+HEX2DEC(Table4[[#This Row],[H6]])*256+HEX2DEC(Table4[[#This Row],[H5]]))/AV$3,IF(ISNUMBER(AV139),AV139,NA()))</f>
        <v>1073427</v>
      </c>
      <c r="AW140" s="30">
        <f>Table4[[#This Row],[Unk 402-D7,6,5]]/Table4[[#This Row],[Batt V]]</f>
        <v>19909.986274437066</v>
      </c>
      <c r="AX140" s="8" t="str" cm="1">
        <f t="array" aca="1" ref="AX140" ca="1">IF(Table4[[#This Row],[Prior of This Frm]]=0,"First",IF(Table4[[#This Row],[Data as String]]&lt;&gt;INDIRECT("R"&amp;AL140&amp;"C"&amp;COLUMN(Table4[[#This Row],[Data as String]]),FALSE),"Change",""))</f>
        <v/>
      </c>
      <c r="AY140" s="6" t="str" cm="1">
        <f t="array" aca="1" ref="AY140" ca="1">IF(Table4[[#This Row],[Prior of This Frm]]=0,"First",IF(Table4[[#This Row],[Data Masked States only]]&lt;&gt;INDIRECT("R"&amp;AL140&amp;"C"&amp;COLUMN(Table4[[#This Row],[Data Masked States only]]),FALSE),"Change",""))</f>
        <v/>
      </c>
      <c r="AZ140" s="6"/>
    </row>
    <row r="141" spans="1:52" hidden="1" x14ac:dyDescent="0.25">
      <c r="A141">
        <v>57.96</v>
      </c>
      <c r="B141">
        <v>400</v>
      </c>
      <c r="C141">
        <v>8</v>
      </c>
      <c r="D141" s="14">
        <v>0</v>
      </c>
      <c r="E141" s="15">
        <v>0</v>
      </c>
      <c r="F141" s="15">
        <v>0</v>
      </c>
      <c r="G141" s="15">
        <v>10</v>
      </c>
      <c r="H141" s="15">
        <v>39</v>
      </c>
      <c r="I141" s="15">
        <v>0</v>
      </c>
      <c r="J141" s="15">
        <v>0</v>
      </c>
      <c r="K141" s="15">
        <v>0</v>
      </c>
      <c r="M141" s="5" t="str">
        <f t="shared" si="41"/>
        <v>…</v>
      </c>
      <c r="N141" t="str">
        <f t="shared" si="42"/>
        <v>…</v>
      </c>
      <c r="O141" t="str">
        <f t="shared" si="43"/>
        <v>…</v>
      </c>
      <c r="P141" t="str">
        <f t="shared" si="44"/>
        <v>…</v>
      </c>
      <c r="Q141" t="str">
        <f t="shared" si="45"/>
        <v>9</v>
      </c>
      <c r="R141" t="str">
        <f t="shared" si="46"/>
        <v>…</v>
      </c>
      <c r="S141" t="str">
        <f t="shared" si="47"/>
        <v>…</v>
      </c>
      <c r="T141" t="str">
        <f t="shared" si="48"/>
        <v>…</v>
      </c>
      <c r="U141" s="5"/>
      <c r="V141" s="23">
        <f t="shared" si="49"/>
        <v>0</v>
      </c>
      <c r="W141">
        <f t="shared" si="50"/>
        <v>0</v>
      </c>
      <c r="X141">
        <f t="shared" si="51"/>
        <v>0</v>
      </c>
      <c r="Y141">
        <f t="shared" si="52"/>
        <v>16</v>
      </c>
      <c r="Z141">
        <f t="shared" si="53"/>
        <v>57</v>
      </c>
      <c r="AA141">
        <f t="shared" si="54"/>
        <v>0</v>
      </c>
      <c r="AB141">
        <f t="shared" si="55"/>
        <v>0</v>
      </c>
      <c r="AC141">
        <f t="shared" si="56"/>
        <v>0</v>
      </c>
      <c r="AD141" s="5"/>
      <c r="AE141" s="27">
        <f t="shared" si="57"/>
        <v>0</v>
      </c>
      <c r="AF141" s="28">
        <f t="shared" si="58"/>
        <v>4096</v>
      </c>
      <c r="AG141" s="28">
        <f t="shared" si="59"/>
        <v>57</v>
      </c>
      <c r="AH141" s="28">
        <f t="shared" si="60"/>
        <v>0</v>
      </c>
      <c r="AI141" s="5"/>
      <c r="AJ14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41" s="6" t="str" cm="1">
        <f t="array" ref="AK14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41" s="6" cm="1">
        <f t="array" ref="AL141">IF(ROW(Table4[[#This Row],[ID]])-1=ROW(Table4[[#Headers],[ID]]),0,SUMPRODUCT(MAX(($B$5:$B140=Table4[[#This Row],[ID]])*ROW($B$5:$B140))))</f>
        <v>139</v>
      </c>
      <c r="AM141" s="11" cm="1">
        <f t="array" aca="1" ref="AM141" ca="1">IF(Table4[[#This Row],[Prior of This Frm]]&lt;&gt;0,Table4[[#This Row],[Time]]-INDIRECT("R"&amp;Table4[[#This Row],[Prior of This Frm]]&amp;"C"&amp;COLUMN(Table4[[#This Row],[Time]]),FALSE),"")</f>
        <v>0.10600000000000165</v>
      </c>
      <c r="AN141" s="8">
        <f>IF(ROW(Table4[[#This Row],[Time]])-1=ROW(Table4[[#Headers],[Time]]),0,IF(A141&lt;A140,AN140+1,AN140))</f>
        <v>0</v>
      </c>
      <c r="AO141" s="29">
        <f>(Table4[[#This Row],[Time]]+(Table4[[#This Row],[Mins]]*60)-$A$5)/60/60/24</f>
        <v>7.6192129629629613E-5</v>
      </c>
      <c r="AP141" s="11">
        <f ca="1">IF(Table4[[#This Row],[Prior of This Frm]]&lt;&gt;0,IF(Table4[[#This Row],[Per Raw]]&lt;0,Table4[[#This Row],[Per Raw]]+60,Table4[[#This Row],[Per Raw]]),"")</f>
        <v>0.10600000000000165</v>
      </c>
      <c r="AQ141" s="20" t="e">
        <f>IF(Table4[[#This Row],[ID]]=401,(HEX2DEC(Table4[[#This Row],[H1]])+256*HEX2DEC(Table4[[#This Row],[H2]]))/1000,NA())</f>
        <v>#N/A</v>
      </c>
      <c r="AR141" s="21" t="e">
        <f>IF(Table4[[#This Row],[ID]]=401,(HEX2DEC(Table4[[#This Row],[H5]])+256*HEX2DEC(Table4[[#This Row],[H6]]))/1000,NA())</f>
        <v>#N/A</v>
      </c>
      <c r="AS141" s="17" t="e">
        <f>IF(Table4[[#This Row],[ID]]=402,HEX2DEC(Table4[[#This Row],[H1]])/100,NA())</f>
        <v>#N/A</v>
      </c>
      <c r="AT141" s="19" t="e">
        <f>IF(Table4[[#This Row],[ID]]=404,((HEX2DEC(F141)+256*HEX2DEC(G141))/10)*(9/5)+32,NA())</f>
        <v>#N/A</v>
      </c>
      <c r="AU141" s="28">
        <f>IF(Table4[[#This Row],[ID]]=402,(HEX2DEC(Table4[[#This Row],[H7]])*256*256+HEX2DEC(Table4[[#This Row],[H6]])*256+HEX2DEC(Table4[[#This Row],[H5]]))/AU$3,IF(ISNUMBER(AU140),AU140,NA()))</f>
        <v>1073427</v>
      </c>
      <c r="AV141" s="28">
        <f>IF(Table4[[#This Row],[ID]]=403,(HEX2DEC(Table4[[#This Row],[H7]])*256*256+HEX2DEC(Table4[[#This Row],[H6]])*256+HEX2DEC(Table4[[#This Row],[H5]]))/AV$3,IF(ISNUMBER(AV140),AV140,NA()))</f>
        <v>1073427</v>
      </c>
      <c r="AW141" s="30" t="e">
        <f>Table4[[#This Row],[Unk 402-D7,6,5]]/Table4[[#This Row],[Batt V]]</f>
        <v>#N/A</v>
      </c>
      <c r="AX141" s="8" t="str" cm="1">
        <f t="array" aca="1" ref="AX141" ca="1">IF(Table4[[#This Row],[Prior of This Frm]]=0,"First",IF(Table4[[#This Row],[Data as String]]&lt;&gt;INDIRECT("R"&amp;AL141&amp;"C"&amp;COLUMN(Table4[[#This Row],[Data as String]]),FALSE),"Change",""))</f>
        <v/>
      </c>
      <c r="AY141" s="6" t="str" cm="1">
        <f t="array" aca="1" ref="AY141" ca="1">IF(Table4[[#This Row],[Prior of This Frm]]=0,"First",IF(Table4[[#This Row],[Data Masked States only]]&lt;&gt;INDIRECT("R"&amp;AL141&amp;"C"&amp;COLUMN(Table4[[#This Row],[Data Masked States only]]),FALSE),"Change",""))</f>
        <v/>
      </c>
      <c r="AZ141" s="6"/>
    </row>
    <row r="142" spans="1:52" hidden="1" x14ac:dyDescent="0.25">
      <c r="A142">
        <v>58.012</v>
      </c>
      <c r="B142">
        <v>401</v>
      </c>
      <c r="C142">
        <v>8</v>
      </c>
      <c r="D142" s="14" t="s">
        <v>28</v>
      </c>
      <c r="E142" s="15" t="s">
        <v>23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M142" s="5" t="str">
        <f t="shared" si="41"/>
        <v>…</v>
      </c>
      <c r="N142" t="str">
        <f t="shared" si="42"/>
        <v>…</v>
      </c>
      <c r="O142" t="str">
        <f t="shared" si="43"/>
        <v>…</v>
      </c>
      <c r="P142" t="str">
        <f t="shared" si="44"/>
        <v>…</v>
      </c>
      <c r="Q142" t="str">
        <f t="shared" si="45"/>
        <v>…</v>
      </c>
      <c r="R142" t="str">
        <f t="shared" si="46"/>
        <v>…</v>
      </c>
      <c r="S142" t="str">
        <f t="shared" si="47"/>
        <v>…</v>
      </c>
      <c r="T142" t="str">
        <f t="shared" si="48"/>
        <v>…</v>
      </c>
      <c r="U142" s="5"/>
      <c r="V142" s="23">
        <f t="shared" si="49"/>
        <v>154</v>
      </c>
      <c r="W142">
        <f t="shared" si="50"/>
        <v>210</v>
      </c>
      <c r="X142">
        <f t="shared" si="51"/>
        <v>0</v>
      </c>
      <c r="Y142">
        <f t="shared" si="52"/>
        <v>0</v>
      </c>
      <c r="Z142">
        <f t="shared" si="53"/>
        <v>0</v>
      </c>
      <c r="AA142">
        <f t="shared" si="54"/>
        <v>0</v>
      </c>
      <c r="AB142">
        <f t="shared" si="55"/>
        <v>0</v>
      </c>
      <c r="AC142">
        <f t="shared" si="56"/>
        <v>0</v>
      </c>
      <c r="AD142" s="5"/>
      <c r="AE142" s="27">
        <f t="shared" si="57"/>
        <v>53914</v>
      </c>
      <c r="AF142" s="28">
        <f t="shared" si="58"/>
        <v>0</v>
      </c>
      <c r="AG142" s="28">
        <f t="shared" si="59"/>
        <v>0</v>
      </c>
      <c r="AH142" s="28">
        <f t="shared" si="60"/>
        <v>0</v>
      </c>
      <c r="AI142" s="5"/>
      <c r="AJ14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42" s="6" t="str" cm="1">
        <f t="array" ref="AK14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42" s="6" cm="1">
        <f t="array" ref="AL142">IF(ROW(Table4[[#This Row],[ID]])-1=ROW(Table4[[#Headers],[ID]]),0,SUMPRODUCT(MAX(($B$5:$B141=Table4[[#This Row],[ID]])*ROW($B$5:$B141))))</f>
        <v>140</v>
      </c>
      <c r="AM142" s="11" cm="1">
        <f t="array" aca="1" ref="AM142" ca="1">IF(Table4[[#This Row],[Prior of This Frm]]&lt;&gt;0,Table4[[#This Row],[Time]]-INDIRECT("R"&amp;Table4[[#This Row],[Prior of This Frm]]&amp;"C"&amp;COLUMN(Table4[[#This Row],[Time]]),FALSE),"")</f>
        <v>0.10500000000000398</v>
      </c>
      <c r="AN142" s="8">
        <f>IF(ROW(Table4[[#This Row],[Time]])-1=ROW(Table4[[#Headers],[Time]]),0,IF(A142&lt;A141,AN141+1,AN141))</f>
        <v>0</v>
      </c>
      <c r="AO142" s="29">
        <f>(Table4[[#This Row],[Time]]+(Table4[[#This Row],[Mins]]*60)-$A$5)/60/60/24</f>
        <v>7.6793981481481464E-5</v>
      </c>
      <c r="AP142" s="11">
        <f ca="1">IF(Table4[[#This Row],[Prior of This Frm]]&lt;&gt;0,IF(Table4[[#This Row],[Per Raw]]&lt;0,Table4[[#This Row],[Per Raw]]+60,Table4[[#This Row],[Per Raw]]),"")</f>
        <v>0.10500000000000398</v>
      </c>
      <c r="AQ142" s="20">
        <f>IF(Table4[[#This Row],[ID]]=401,(HEX2DEC(Table4[[#This Row],[H1]])+256*HEX2DEC(Table4[[#This Row],[H2]]))/1000,NA())</f>
        <v>53.914000000000001</v>
      </c>
      <c r="AR142" s="21">
        <f>IF(Table4[[#This Row],[ID]]=401,(HEX2DEC(Table4[[#This Row],[H5]])+256*HEX2DEC(Table4[[#This Row],[H6]]))/1000,NA())</f>
        <v>0</v>
      </c>
      <c r="AS142" s="16" t="e">
        <f>IF(Table4[[#This Row],[ID]]=402,HEX2DEC(Table4[[#This Row],[H1]])/100,NA())</f>
        <v>#N/A</v>
      </c>
      <c r="AT142" s="19" t="e">
        <f>IF(Table4[[#This Row],[ID]]=404,((HEX2DEC(F142)+256*HEX2DEC(G142))/10)*(9/5)+32,NA())</f>
        <v>#N/A</v>
      </c>
      <c r="AU142" s="28">
        <f>IF(Table4[[#This Row],[ID]]=402,(HEX2DEC(Table4[[#This Row],[H7]])*256*256+HEX2DEC(Table4[[#This Row],[H6]])*256+HEX2DEC(Table4[[#This Row],[H5]]))/AU$3,IF(ISNUMBER(AU141),AU141,NA()))</f>
        <v>1073427</v>
      </c>
      <c r="AV142" s="28">
        <f>IF(Table4[[#This Row],[ID]]=403,(HEX2DEC(Table4[[#This Row],[H7]])*256*256+HEX2DEC(Table4[[#This Row],[H6]])*256+HEX2DEC(Table4[[#This Row],[H5]]))/AV$3,IF(ISNUMBER(AV141),AV141,NA()))</f>
        <v>1073427</v>
      </c>
      <c r="AW142" s="30">
        <f>Table4[[#This Row],[Unk 402-D7,6,5]]/Table4[[#This Row],[Batt V]]</f>
        <v>19909.986274437066</v>
      </c>
      <c r="AX142" s="8" t="str" cm="1">
        <f t="array" aca="1" ref="AX142" ca="1">IF(Table4[[#This Row],[Prior of This Frm]]=0,"First",IF(Table4[[#This Row],[Data as String]]&lt;&gt;INDIRECT("R"&amp;AL142&amp;"C"&amp;COLUMN(Table4[[#This Row],[Data as String]]),FALSE),"Change",""))</f>
        <v/>
      </c>
      <c r="AY142" s="6" t="str" cm="1">
        <f t="array" aca="1" ref="AY142" ca="1">IF(Table4[[#This Row],[Prior of This Frm]]=0,"First",IF(Table4[[#This Row],[Data Masked States only]]&lt;&gt;INDIRECT("R"&amp;AL142&amp;"C"&amp;COLUMN(Table4[[#This Row],[Data Masked States only]]),FALSE),"Change",""))</f>
        <v/>
      </c>
      <c r="AZ142" s="6"/>
    </row>
    <row r="143" spans="1:52" hidden="1" x14ac:dyDescent="0.25">
      <c r="A143">
        <v>58.066000000000003</v>
      </c>
      <c r="B143">
        <v>400</v>
      </c>
      <c r="C143">
        <v>8</v>
      </c>
      <c r="D143" s="14">
        <v>0</v>
      </c>
      <c r="E143" s="15">
        <v>0</v>
      </c>
      <c r="F143" s="15">
        <v>0</v>
      </c>
      <c r="G143" s="15">
        <v>10</v>
      </c>
      <c r="H143" s="15">
        <v>39</v>
      </c>
      <c r="I143" s="15">
        <v>0</v>
      </c>
      <c r="J143" s="15">
        <v>0</v>
      </c>
      <c r="K143" s="15">
        <v>0</v>
      </c>
      <c r="M143" s="5" t="str">
        <f t="shared" si="41"/>
        <v>…</v>
      </c>
      <c r="N143" t="str">
        <f t="shared" si="42"/>
        <v>…</v>
      </c>
      <c r="O143" t="str">
        <f t="shared" si="43"/>
        <v>…</v>
      </c>
      <c r="P143" t="str">
        <f t="shared" si="44"/>
        <v>…</v>
      </c>
      <c r="Q143" t="str">
        <f t="shared" si="45"/>
        <v>9</v>
      </c>
      <c r="R143" t="str">
        <f t="shared" si="46"/>
        <v>…</v>
      </c>
      <c r="S143" t="str">
        <f t="shared" si="47"/>
        <v>…</v>
      </c>
      <c r="T143" t="str">
        <f t="shared" si="48"/>
        <v>…</v>
      </c>
      <c r="U143" s="5"/>
      <c r="V143" s="23">
        <f t="shared" si="49"/>
        <v>0</v>
      </c>
      <c r="W143">
        <f t="shared" si="50"/>
        <v>0</v>
      </c>
      <c r="X143">
        <f t="shared" si="51"/>
        <v>0</v>
      </c>
      <c r="Y143">
        <f t="shared" si="52"/>
        <v>16</v>
      </c>
      <c r="Z143">
        <f t="shared" si="53"/>
        <v>57</v>
      </c>
      <c r="AA143">
        <f t="shared" si="54"/>
        <v>0</v>
      </c>
      <c r="AB143">
        <f t="shared" si="55"/>
        <v>0</v>
      </c>
      <c r="AC143">
        <f t="shared" si="56"/>
        <v>0</v>
      </c>
      <c r="AD143" s="5"/>
      <c r="AE143" s="27">
        <f t="shared" si="57"/>
        <v>0</v>
      </c>
      <c r="AF143" s="28">
        <f t="shared" si="58"/>
        <v>4096</v>
      </c>
      <c r="AG143" s="28">
        <f t="shared" si="59"/>
        <v>57</v>
      </c>
      <c r="AH143" s="28">
        <f t="shared" si="60"/>
        <v>0</v>
      </c>
      <c r="AI143" s="5"/>
      <c r="AJ14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43" s="6" t="str" cm="1">
        <f t="array" ref="AK14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43" s="6" cm="1">
        <f t="array" ref="AL143">IF(ROW(Table4[[#This Row],[ID]])-1=ROW(Table4[[#Headers],[ID]]),0,SUMPRODUCT(MAX(($B$5:$B142=Table4[[#This Row],[ID]])*ROW($B$5:$B142))))</f>
        <v>141</v>
      </c>
      <c r="AM143" s="11" cm="1">
        <f t="array" aca="1" ref="AM143" ca="1">IF(Table4[[#This Row],[Prior of This Frm]]&lt;&gt;0,Table4[[#This Row],[Time]]-INDIRECT("R"&amp;Table4[[#This Row],[Prior of This Frm]]&amp;"C"&amp;COLUMN(Table4[[#This Row],[Time]]),FALSE),"")</f>
        <v>0.10600000000000165</v>
      </c>
      <c r="AN143" s="8">
        <f>IF(ROW(Table4[[#This Row],[Time]])-1=ROW(Table4[[#Headers],[Time]]),0,IF(A143&lt;A142,AN142+1,AN142))</f>
        <v>0</v>
      </c>
      <c r="AO143" s="29">
        <f>(Table4[[#This Row],[Time]]+(Table4[[#This Row],[Mins]]*60)-$A$5)/60/60/24</f>
        <v>7.7418981481481493E-5</v>
      </c>
      <c r="AP143" s="11">
        <f ca="1">IF(Table4[[#This Row],[Prior of This Frm]]&lt;&gt;0,IF(Table4[[#This Row],[Per Raw]]&lt;0,Table4[[#This Row],[Per Raw]]+60,Table4[[#This Row],[Per Raw]]),"")</f>
        <v>0.10600000000000165</v>
      </c>
      <c r="AQ143" s="20" t="e">
        <f>IF(Table4[[#This Row],[ID]]=401,(HEX2DEC(Table4[[#This Row],[H1]])+256*HEX2DEC(Table4[[#This Row],[H2]]))/1000,NA())</f>
        <v>#N/A</v>
      </c>
      <c r="AR143" s="21" t="e">
        <f>IF(Table4[[#This Row],[ID]]=401,(HEX2DEC(Table4[[#This Row],[H5]])+256*HEX2DEC(Table4[[#This Row],[H6]]))/1000,NA())</f>
        <v>#N/A</v>
      </c>
      <c r="AS143" s="17" t="e">
        <f>IF(Table4[[#This Row],[ID]]=402,HEX2DEC(Table4[[#This Row],[H1]])/100,NA())</f>
        <v>#N/A</v>
      </c>
      <c r="AT143" s="19" t="e">
        <f>IF(Table4[[#This Row],[ID]]=404,((HEX2DEC(F143)+256*HEX2DEC(G143))/10)*(9/5)+32,NA())</f>
        <v>#N/A</v>
      </c>
      <c r="AU143" s="28">
        <f>IF(Table4[[#This Row],[ID]]=402,(HEX2DEC(Table4[[#This Row],[H7]])*256*256+HEX2DEC(Table4[[#This Row],[H6]])*256+HEX2DEC(Table4[[#This Row],[H5]]))/AU$3,IF(ISNUMBER(AU142),AU142,NA()))</f>
        <v>1073427</v>
      </c>
      <c r="AV143" s="28">
        <f>IF(Table4[[#This Row],[ID]]=403,(HEX2DEC(Table4[[#This Row],[H7]])*256*256+HEX2DEC(Table4[[#This Row],[H6]])*256+HEX2DEC(Table4[[#This Row],[H5]]))/AV$3,IF(ISNUMBER(AV142),AV142,NA()))</f>
        <v>1073427</v>
      </c>
      <c r="AW143" s="30" t="e">
        <f>Table4[[#This Row],[Unk 402-D7,6,5]]/Table4[[#This Row],[Batt V]]</f>
        <v>#N/A</v>
      </c>
      <c r="AX143" s="8" t="str" cm="1">
        <f t="array" aca="1" ref="AX143" ca="1">IF(Table4[[#This Row],[Prior of This Frm]]=0,"First",IF(Table4[[#This Row],[Data as String]]&lt;&gt;INDIRECT("R"&amp;AL143&amp;"C"&amp;COLUMN(Table4[[#This Row],[Data as String]]),FALSE),"Change",""))</f>
        <v/>
      </c>
      <c r="AY143" s="6" t="str" cm="1">
        <f t="array" aca="1" ref="AY143" ca="1">IF(Table4[[#This Row],[Prior of This Frm]]=0,"First",IF(Table4[[#This Row],[Data Masked States only]]&lt;&gt;INDIRECT("R"&amp;AL143&amp;"C"&amp;COLUMN(Table4[[#This Row],[Data Masked States only]]),FALSE),"Change",""))</f>
        <v/>
      </c>
      <c r="AZ143" s="6"/>
    </row>
    <row r="144" spans="1:52" hidden="1" x14ac:dyDescent="0.25">
      <c r="A144">
        <v>58.119</v>
      </c>
      <c r="B144">
        <v>401</v>
      </c>
      <c r="C144">
        <v>8</v>
      </c>
      <c r="D144" s="14" t="s">
        <v>28</v>
      </c>
      <c r="E144" s="15" t="s">
        <v>23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M144" s="5" t="str">
        <f t="shared" si="41"/>
        <v>…</v>
      </c>
      <c r="N144" t="str">
        <f t="shared" si="42"/>
        <v>…</v>
      </c>
      <c r="O144" t="str">
        <f t="shared" si="43"/>
        <v>…</v>
      </c>
      <c r="P144" t="str">
        <f t="shared" si="44"/>
        <v>…</v>
      </c>
      <c r="Q144" t="str">
        <f t="shared" si="45"/>
        <v>…</v>
      </c>
      <c r="R144" t="str">
        <f t="shared" si="46"/>
        <v>…</v>
      </c>
      <c r="S144" t="str">
        <f t="shared" si="47"/>
        <v>…</v>
      </c>
      <c r="T144" t="str">
        <f t="shared" si="48"/>
        <v>…</v>
      </c>
      <c r="U144" s="5"/>
      <c r="V144" s="23">
        <f t="shared" si="49"/>
        <v>154</v>
      </c>
      <c r="W144">
        <f t="shared" si="50"/>
        <v>210</v>
      </c>
      <c r="X144">
        <f t="shared" si="51"/>
        <v>0</v>
      </c>
      <c r="Y144">
        <f t="shared" si="52"/>
        <v>0</v>
      </c>
      <c r="Z144">
        <f t="shared" si="53"/>
        <v>0</v>
      </c>
      <c r="AA144">
        <f t="shared" si="54"/>
        <v>0</v>
      </c>
      <c r="AB144">
        <f t="shared" si="55"/>
        <v>0</v>
      </c>
      <c r="AC144">
        <f t="shared" si="56"/>
        <v>0</v>
      </c>
      <c r="AD144" s="5"/>
      <c r="AE144" s="27">
        <f t="shared" si="57"/>
        <v>53914</v>
      </c>
      <c r="AF144" s="28">
        <f t="shared" si="58"/>
        <v>0</v>
      </c>
      <c r="AG144" s="28">
        <f t="shared" si="59"/>
        <v>0</v>
      </c>
      <c r="AH144" s="28">
        <f t="shared" si="60"/>
        <v>0</v>
      </c>
      <c r="AI144" s="5"/>
      <c r="AJ14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44" s="6" t="str" cm="1">
        <f t="array" ref="AK14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44" s="6" cm="1">
        <f t="array" ref="AL144">IF(ROW(Table4[[#This Row],[ID]])-1=ROW(Table4[[#Headers],[ID]]),0,SUMPRODUCT(MAX(($B$5:$B143=Table4[[#This Row],[ID]])*ROW($B$5:$B143))))</f>
        <v>142</v>
      </c>
      <c r="AM144" s="11" cm="1">
        <f t="array" aca="1" ref="AM144" ca="1">IF(Table4[[#This Row],[Prior of This Frm]]&lt;&gt;0,Table4[[#This Row],[Time]]-INDIRECT("R"&amp;Table4[[#This Row],[Prior of This Frm]]&amp;"C"&amp;COLUMN(Table4[[#This Row],[Time]]),FALSE),"")</f>
        <v>0.10699999999999932</v>
      </c>
      <c r="AN144" s="8">
        <f>IF(ROW(Table4[[#This Row],[Time]])-1=ROW(Table4[[#Headers],[Time]]),0,IF(A144&lt;A143,AN143+1,AN143))</f>
        <v>0</v>
      </c>
      <c r="AO144" s="29">
        <f>(Table4[[#This Row],[Time]]+(Table4[[#This Row],[Mins]]*60)-$A$5)/60/60/24</f>
        <v>7.8032407407407385E-5</v>
      </c>
      <c r="AP144" s="11">
        <f ca="1">IF(Table4[[#This Row],[Prior of This Frm]]&lt;&gt;0,IF(Table4[[#This Row],[Per Raw]]&lt;0,Table4[[#This Row],[Per Raw]]+60,Table4[[#This Row],[Per Raw]]),"")</f>
        <v>0.10699999999999932</v>
      </c>
      <c r="AQ144" s="20">
        <f>IF(Table4[[#This Row],[ID]]=401,(HEX2DEC(Table4[[#This Row],[H1]])+256*HEX2DEC(Table4[[#This Row],[H2]]))/1000,NA())</f>
        <v>53.914000000000001</v>
      </c>
      <c r="AR144" s="21">
        <f>IF(Table4[[#This Row],[ID]]=401,(HEX2DEC(Table4[[#This Row],[H5]])+256*HEX2DEC(Table4[[#This Row],[H6]]))/1000,NA())</f>
        <v>0</v>
      </c>
      <c r="AS144" s="16" t="e">
        <f>IF(Table4[[#This Row],[ID]]=402,HEX2DEC(Table4[[#This Row],[H1]])/100,NA())</f>
        <v>#N/A</v>
      </c>
      <c r="AT144" s="19" t="e">
        <f>IF(Table4[[#This Row],[ID]]=404,((HEX2DEC(F144)+256*HEX2DEC(G144))/10)*(9/5)+32,NA())</f>
        <v>#N/A</v>
      </c>
      <c r="AU144" s="28">
        <f>IF(Table4[[#This Row],[ID]]=402,(HEX2DEC(Table4[[#This Row],[H7]])*256*256+HEX2DEC(Table4[[#This Row],[H6]])*256+HEX2DEC(Table4[[#This Row],[H5]]))/AU$3,IF(ISNUMBER(AU143),AU143,NA()))</f>
        <v>1073427</v>
      </c>
      <c r="AV144" s="28">
        <f>IF(Table4[[#This Row],[ID]]=403,(HEX2DEC(Table4[[#This Row],[H7]])*256*256+HEX2DEC(Table4[[#This Row],[H6]])*256+HEX2DEC(Table4[[#This Row],[H5]]))/AV$3,IF(ISNUMBER(AV143),AV143,NA()))</f>
        <v>1073427</v>
      </c>
      <c r="AW144" s="30">
        <f>Table4[[#This Row],[Unk 402-D7,6,5]]/Table4[[#This Row],[Batt V]]</f>
        <v>19909.986274437066</v>
      </c>
      <c r="AX144" s="8" t="str" cm="1">
        <f t="array" aca="1" ref="AX144" ca="1">IF(Table4[[#This Row],[Prior of This Frm]]=0,"First",IF(Table4[[#This Row],[Data as String]]&lt;&gt;INDIRECT("R"&amp;AL144&amp;"C"&amp;COLUMN(Table4[[#This Row],[Data as String]]),FALSE),"Change",""))</f>
        <v/>
      </c>
      <c r="AY144" s="6" t="str" cm="1">
        <f t="array" aca="1" ref="AY144" ca="1">IF(Table4[[#This Row],[Prior of This Frm]]=0,"First",IF(Table4[[#This Row],[Data Masked States only]]&lt;&gt;INDIRECT("R"&amp;AL144&amp;"C"&amp;COLUMN(Table4[[#This Row],[Data Masked States only]]),FALSE),"Change",""))</f>
        <v/>
      </c>
      <c r="AZ144" s="6"/>
    </row>
    <row r="145" spans="1:52" hidden="1" x14ac:dyDescent="0.25">
      <c r="A145">
        <v>58.171999999999997</v>
      </c>
      <c r="B145">
        <v>400</v>
      </c>
      <c r="C145">
        <v>8</v>
      </c>
      <c r="D145" s="14">
        <v>0</v>
      </c>
      <c r="E145" s="15">
        <v>0</v>
      </c>
      <c r="F145" s="15">
        <v>0</v>
      </c>
      <c r="G145" s="15">
        <v>10</v>
      </c>
      <c r="H145" s="15">
        <v>39</v>
      </c>
      <c r="I145" s="15">
        <v>0</v>
      </c>
      <c r="J145" s="15">
        <v>0</v>
      </c>
      <c r="K145" s="15">
        <v>0</v>
      </c>
      <c r="M145" s="5" t="str">
        <f t="shared" si="41"/>
        <v>…</v>
      </c>
      <c r="N145" t="str">
        <f t="shared" si="42"/>
        <v>…</v>
      </c>
      <c r="O145" t="str">
        <f t="shared" si="43"/>
        <v>…</v>
      </c>
      <c r="P145" t="str">
        <f t="shared" si="44"/>
        <v>…</v>
      </c>
      <c r="Q145" t="str">
        <f t="shared" si="45"/>
        <v>9</v>
      </c>
      <c r="R145" t="str">
        <f t="shared" si="46"/>
        <v>…</v>
      </c>
      <c r="S145" t="str">
        <f t="shared" si="47"/>
        <v>…</v>
      </c>
      <c r="T145" t="str">
        <f t="shared" si="48"/>
        <v>…</v>
      </c>
      <c r="U145" s="5"/>
      <c r="V145" s="23">
        <f t="shared" si="49"/>
        <v>0</v>
      </c>
      <c r="W145">
        <f t="shared" si="50"/>
        <v>0</v>
      </c>
      <c r="X145">
        <f t="shared" si="51"/>
        <v>0</v>
      </c>
      <c r="Y145">
        <f t="shared" si="52"/>
        <v>16</v>
      </c>
      <c r="Z145">
        <f t="shared" si="53"/>
        <v>57</v>
      </c>
      <c r="AA145">
        <f t="shared" si="54"/>
        <v>0</v>
      </c>
      <c r="AB145">
        <f t="shared" si="55"/>
        <v>0</v>
      </c>
      <c r="AC145">
        <f t="shared" si="56"/>
        <v>0</v>
      </c>
      <c r="AD145" s="5"/>
      <c r="AE145" s="27">
        <f t="shared" si="57"/>
        <v>0</v>
      </c>
      <c r="AF145" s="28">
        <f t="shared" si="58"/>
        <v>4096</v>
      </c>
      <c r="AG145" s="28">
        <f t="shared" si="59"/>
        <v>57</v>
      </c>
      <c r="AH145" s="28">
        <f t="shared" si="60"/>
        <v>0</v>
      </c>
      <c r="AI145" s="5"/>
      <c r="AJ14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45" s="6" t="str" cm="1">
        <f t="array" ref="AK14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45" s="6" cm="1">
        <f t="array" ref="AL145">IF(ROW(Table4[[#This Row],[ID]])-1=ROW(Table4[[#Headers],[ID]]),0,SUMPRODUCT(MAX(($B$5:$B144=Table4[[#This Row],[ID]])*ROW($B$5:$B144))))</f>
        <v>143</v>
      </c>
      <c r="AM145" s="11" cm="1">
        <f t="array" aca="1" ref="AM145" ca="1">IF(Table4[[#This Row],[Prior of This Frm]]&lt;&gt;0,Table4[[#This Row],[Time]]-INDIRECT("R"&amp;Table4[[#This Row],[Prior of This Frm]]&amp;"C"&amp;COLUMN(Table4[[#This Row],[Time]]),FALSE),"")</f>
        <v>0.10599999999999454</v>
      </c>
      <c r="AN145" s="8">
        <f>IF(ROW(Table4[[#This Row],[Time]])-1=ROW(Table4[[#Headers],[Time]]),0,IF(A145&lt;A144,AN144+1,AN144))</f>
        <v>0</v>
      </c>
      <c r="AO145" s="29">
        <f>(Table4[[#This Row],[Time]]+(Table4[[#This Row],[Mins]]*60)-$A$5)/60/60/24</f>
        <v>7.8645833333333264E-5</v>
      </c>
      <c r="AP145" s="11">
        <f ca="1">IF(Table4[[#This Row],[Prior of This Frm]]&lt;&gt;0,IF(Table4[[#This Row],[Per Raw]]&lt;0,Table4[[#This Row],[Per Raw]]+60,Table4[[#This Row],[Per Raw]]),"")</f>
        <v>0.10599999999999454</v>
      </c>
      <c r="AQ145" s="20" t="e">
        <f>IF(Table4[[#This Row],[ID]]=401,(HEX2DEC(Table4[[#This Row],[H1]])+256*HEX2DEC(Table4[[#This Row],[H2]]))/1000,NA())</f>
        <v>#N/A</v>
      </c>
      <c r="AR145" s="21" t="e">
        <f>IF(Table4[[#This Row],[ID]]=401,(HEX2DEC(Table4[[#This Row],[H5]])+256*HEX2DEC(Table4[[#This Row],[H6]]))/1000,NA())</f>
        <v>#N/A</v>
      </c>
      <c r="AS145" s="17" t="e">
        <f>IF(Table4[[#This Row],[ID]]=402,HEX2DEC(Table4[[#This Row],[H1]])/100,NA())</f>
        <v>#N/A</v>
      </c>
      <c r="AT145" s="19" t="e">
        <f>IF(Table4[[#This Row],[ID]]=404,((HEX2DEC(F145)+256*HEX2DEC(G145))/10)*(9/5)+32,NA())</f>
        <v>#N/A</v>
      </c>
      <c r="AU145" s="28">
        <f>IF(Table4[[#This Row],[ID]]=402,(HEX2DEC(Table4[[#This Row],[H7]])*256*256+HEX2DEC(Table4[[#This Row],[H6]])*256+HEX2DEC(Table4[[#This Row],[H5]]))/AU$3,IF(ISNUMBER(AU144),AU144,NA()))</f>
        <v>1073427</v>
      </c>
      <c r="AV145" s="28">
        <f>IF(Table4[[#This Row],[ID]]=403,(HEX2DEC(Table4[[#This Row],[H7]])*256*256+HEX2DEC(Table4[[#This Row],[H6]])*256+HEX2DEC(Table4[[#This Row],[H5]]))/AV$3,IF(ISNUMBER(AV144),AV144,NA()))</f>
        <v>1073427</v>
      </c>
      <c r="AW145" s="30" t="e">
        <f>Table4[[#This Row],[Unk 402-D7,6,5]]/Table4[[#This Row],[Batt V]]</f>
        <v>#N/A</v>
      </c>
      <c r="AX145" s="8" t="str" cm="1">
        <f t="array" aca="1" ref="AX145" ca="1">IF(Table4[[#This Row],[Prior of This Frm]]=0,"First",IF(Table4[[#This Row],[Data as String]]&lt;&gt;INDIRECT("R"&amp;AL145&amp;"C"&amp;COLUMN(Table4[[#This Row],[Data as String]]),FALSE),"Change",""))</f>
        <v/>
      </c>
      <c r="AY145" s="6" t="str" cm="1">
        <f t="array" aca="1" ref="AY145" ca="1">IF(Table4[[#This Row],[Prior of This Frm]]=0,"First",IF(Table4[[#This Row],[Data Masked States only]]&lt;&gt;INDIRECT("R"&amp;AL145&amp;"C"&amp;COLUMN(Table4[[#This Row],[Data Masked States only]]),FALSE),"Change",""))</f>
        <v/>
      </c>
      <c r="AZ145" s="6"/>
    </row>
    <row r="146" spans="1:52" hidden="1" x14ac:dyDescent="0.25">
      <c r="A146">
        <v>58.225000000000001</v>
      </c>
      <c r="B146">
        <v>401</v>
      </c>
      <c r="C146">
        <v>8</v>
      </c>
      <c r="D146" s="14" t="s">
        <v>28</v>
      </c>
      <c r="E146" s="15" t="s">
        <v>23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M146" s="5" t="str">
        <f t="shared" si="41"/>
        <v>…</v>
      </c>
      <c r="N146" t="str">
        <f t="shared" si="42"/>
        <v>…</v>
      </c>
      <c r="O146" t="str">
        <f t="shared" si="43"/>
        <v>…</v>
      </c>
      <c r="P146" t="str">
        <f t="shared" si="44"/>
        <v>…</v>
      </c>
      <c r="Q146" t="str">
        <f t="shared" si="45"/>
        <v>…</v>
      </c>
      <c r="R146" t="str">
        <f t="shared" si="46"/>
        <v>…</v>
      </c>
      <c r="S146" t="str">
        <f t="shared" si="47"/>
        <v>…</v>
      </c>
      <c r="T146" t="str">
        <f t="shared" si="48"/>
        <v>…</v>
      </c>
      <c r="U146" s="5"/>
      <c r="V146" s="23">
        <f t="shared" si="49"/>
        <v>154</v>
      </c>
      <c r="W146">
        <f t="shared" si="50"/>
        <v>210</v>
      </c>
      <c r="X146">
        <f t="shared" si="51"/>
        <v>0</v>
      </c>
      <c r="Y146">
        <f t="shared" si="52"/>
        <v>0</v>
      </c>
      <c r="Z146">
        <f t="shared" si="53"/>
        <v>0</v>
      </c>
      <c r="AA146">
        <f t="shared" si="54"/>
        <v>0</v>
      </c>
      <c r="AB146">
        <f t="shared" si="55"/>
        <v>0</v>
      </c>
      <c r="AC146">
        <f t="shared" si="56"/>
        <v>0</v>
      </c>
      <c r="AD146" s="5"/>
      <c r="AE146" s="27">
        <f t="shared" si="57"/>
        <v>53914</v>
      </c>
      <c r="AF146" s="28">
        <f t="shared" si="58"/>
        <v>0</v>
      </c>
      <c r="AG146" s="28">
        <f t="shared" si="59"/>
        <v>0</v>
      </c>
      <c r="AH146" s="28">
        <f t="shared" si="60"/>
        <v>0</v>
      </c>
      <c r="AI146" s="5"/>
      <c r="AJ14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46" s="6" t="str" cm="1">
        <f t="array" ref="AK14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46" s="6" cm="1">
        <f t="array" ref="AL146">IF(ROW(Table4[[#This Row],[ID]])-1=ROW(Table4[[#Headers],[ID]]),0,SUMPRODUCT(MAX(($B$5:$B145=Table4[[#This Row],[ID]])*ROW($B$5:$B145))))</f>
        <v>144</v>
      </c>
      <c r="AM146" s="11" cm="1">
        <f t="array" aca="1" ref="AM146" ca="1">IF(Table4[[#This Row],[Prior of This Frm]]&lt;&gt;0,Table4[[#This Row],[Time]]-INDIRECT("R"&amp;Table4[[#This Row],[Prior of This Frm]]&amp;"C"&amp;COLUMN(Table4[[#This Row],[Time]]),FALSE),"")</f>
        <v>0.10600000000000165</v>
      </c>
      <c r="AN146" s="8">
        <f>IF(ROW(Table4[[#This Row],[Time]])-1=ROW(Table4[[#Headers],[Time]]),0,IF(A146&lt;A145,AN145+1,AN145))</f>
        <v>0</v>
      </c>
      <c r="AO146" s="29">
        <f>(Table4[[#This Row],[Time]]+(Table4[[#This Row],[Mins]]*60)-$A$5)/60/60/24</f>
        <v>7.9259259259259251E-5</v>
      </c>
      <c r="AP146" s="11">
        <f ca="1">IF(Table4[[#This Row],[Prior of This Frm]]&lt;&gt;0,IF(Table4[[#This Row],[Per Raw]]&lt;0,Table4[[#This Row],[Per Raw]]+60,Table4[[#This Row],[Per Raw]]),"")</f>
        <v>0.10600000000000165</v>
      </c>
      <c r="AQ146" s="20">
        <f>IF(Table4[[#This Row],[ID]]=401,(HEX2DEC(Table4[[#This Row],[H1]])+256*HEX2DEC(Table4[[#This Row],[H2]]))/1000,NA())</f>
        <v>53.914000000000001</v>
      </c>
      <c r="AR146" s="21">
        <f>IF(Table4[[#This Row],[ID]]=401,(HEX2DEC(Table4[[#This Row],[H5]])+256*HEX2DEC(Table4[[#This Row],[H6]]))/1000,NA())</f>
        <v>0</v>
      </c>
      <c r="AS146" s="16" t="e">
        <f>IF(Table4[[#This Row],[ID]]=402,HEX2DEC(Table4[[#This Row],[H1]])/100,NA())</f>
        <v>#N/A</v>
      </c>
      <c r="AT146" s="19" t="e">
        <f>IF(Table4[[#This Row],[ID]]=404,((HEX2DEC(F146)+256*HEX2DEC(G146))/10)*(9/5)+32,NA())</f>
        <v>#N/A</v>
      </c>
      <c r="AU146" s="28">
        <f>IF(Table4[[#This Row],[ID]]=402,(HEX2DEC(Table4[[#This Row],[H7]])*256*256+HEX2DEC(Table4[[#This Row],[H6]])*256+HEX2DEC(Table4[[#This Row],[H5]]))/AU$3,IF(ISNUMBER(AU145),AU145,NA()))</f>
        <v>1073427</v>
      </c>
      <c r="AV146" s="28">
        <f>IF(Table4[[#This Row],[ID]]=403,(HEX2DEC(Table4[[#This Row],[H7]])*256*256+HEX2DEC(Table4[[#This Row],[H6]])*256+HEX2DEC(Table4[[#This Row],[H5]]))/AV$3,IF(ISNUMBER(AV145),AV145,NA()))</f>
        <v>1073427</v>
      </c>
      <c r="AW146" s="30">
        <f>Table4[[#This Row],[Unk 402-D7,6,5]]/Table4[[#This Row],[Batt V]]</f>
        <v>19909.986274437066</v>
      </c>
      <c r="AX146" s="8" t="str" cm="1">
        <f t="array" aca="1" ref="AX146" ca="1">IF(Table4[[#This Row],[Prior of This Frm]]=0,"First",IF(Table4[[#This Row],[Data as String]]&lt;&gt;INDIRECT("R"&amp;AL146&amp;"C"&amp;COLUMN(Table4[[#This Row],[Data as String]]),FALSE),"Change",""))</f>
        <v/>
      </c>
      <c r="AY146" s="6" t="str" cm="1">
        <f t="array" aca="1" ref="AY146" ca="1">IF(Table4[[#This Row],[Prior of This Frm]]=0,"First",IF(Table4[[#This Row],[Data Masked States only]]&lt;&gt;INDIRECT("R"&amp;AL146&amp;"C"&amp;COLUMN(Table4[[#This Row],[Data Masked States only]]),FALSE),"Change",""))</f>
        <v/>
      </c>
      <c r="AZ146" s="6"/>
    </row>
    <row r="147" spans="1:52" hidden="1" x14ac:dyDescent="0.25">
      <c r="A147">
        <v>58.279000000000003</v>
      </c>
      <c r="B147">
        <v>400</v>
      </c>
      <c r="C147">
        <v>8</v>
      </c>
      <c r="D147" s="14">
        <v>0</v>
      </c>
      <c r="E147" s="15">
        <v>0</v>
      </c>
      <c r="F147" s="15">
        <v>0</v>
      </c>
      <c r="G147" s="15">
        <v>10</v>
      </c>
      <c r="H147" s="15">
        <v>39</v>
      </c>
      <c r="I147" s="15">
        <v>0</v>
      </c>
      <c r="J147" s="15">
        <v>0</v>
      </c>
      <c r="K147" s="15">
        <v>0</v>
      </c>
      <c r="M147" s="5" t="str">
        <f t="shared" si="41"/>
        <v>…</v>
      </c>
      <c r="N147" t="str">
        <f t="shared" si="42"/>
        <v>…</v>
      </c>
      <c r="O147" t="str">
        <f t="shared" si="43"/>
        <v>…</v>
      </c>
      <c r="P147" t="str">
        <f t="shared" si="44"/>
        <v>…</v>
      </c>
      <c r="Q147" t="str">
        <f t="shared" si="45"/>
        <v>9</v>
      </c>
      <c r="R147" t="str">
        <f t="shared" si="46"/>
        <v>…</v>
      </c>
      <c r="S147" t="str">
        <f t="shared" si="47"/>
        <v>…</v>
      </c>
      <c r="T147" t="str">
        <f t="shared" si="48"/>
        <v>…</v>
      </c>
      <c r="U147" s="5"/>
      <c r="V147" s="23">
        <f t="shared" si="49"/>
        <v>0</v>
      </c>
      <c r="W147">
        <f t="shared" si="50"/>
        <v>0</v>
      </c>
      <c r="X147">
        <f t="shared" si="51"/>
        <v>0</v>
      </c>
      <c r="Y147">
        <f t="shared" si="52"/>
        <v>16</v>
      </c>
      <c r="Z147">
        <f t="shared" si="53"/>
        <v>57</v>
      </c>
      <c r="AA147">
        <f t="shared" si="54"/>
        <v>0</v>
      </c>
      <c r="AB147">
        <f t="shared" si="55"/>
        <v>0</v>
      </c>
      <c r="AC147">
        <f t="shared" si="56"/>
        <v>0</v>
      </c>
      <c r="AD147" s="5"/>
      <c r="AE147" s="27">
        <f t="shared" si="57"/>
        <v>0</v>
      </c>
      <c r="AF147" s="28">
        <f t="shared" si="58"/>
        <v>4096</v>
      </c>
      <c r="AG147" s="28">
        <f t="shared" si="59"/>
        <v>57</v>
      </c>
      <c r="AH147" s="28">
        <f t="shared" si="60"/>
        <v>0</v>
      </c>
      <c r="AI147" s="5"/>
      <c r="AJ14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47" s="6" t="str" cm="1">
        <f t="array" ref="AK14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47" s="6" cm="1">
        <f t="array" ref="AL147">IF(ROW(Table4[[#This Row],[ID]])-1=ROW(Table4[[#Headers],[ID]]),0,SUMPRODUCT(MAX(($B$5:$B146=Table4[[#This Row],[ID]])*ROW($B$5:$B146))))</f>
        <v>145</v>
      </c>
      <c r="AM147" s="11" cm="1">
        <f t="array" aca="1" ref="AM147" ca="1">IF(Table4[[#This Row],[Prior of This Frm]]&lt;&gt;0,Table4[[#This Row],[Time]]-INDIRECT("R"&amp;Table4[[#This Row],[Prior of This Frm]]&amp;"C"&amp;COLUMN(Table4[[#This Row],[Time]]),FALSE),"")</f>
        <v>0.10700000000000642</v>
      </c>
      <c r="AN147" s="8">
        <f>IF(ROW(Table4[[#This Row],[Time]])-1=ROW(Table4[[#Headers],[Time]]),0,IF(A147&lt;A146,AN146+1,AN146))</f>
        <v>0</v>
      </c>
      <c r="AO147" s="29">
        <f>(Table4[[#This Row],[Time]]+(Table4[[#This Row],[Mins]]*60)-$A$5)/60/60/24</f>
        <v>7.9884259259259267E-5</v>
      </c>
      <c r="AP147" s="11">
        <f ca="1">IF(Table4[[#This Row],[Prior of This Frm]]&lt;&gt;0,IF(Table4[[#This Row],[Per Raw]]&lt;0,Table4[[#This Row],[Per Raw]]+60,Table4[[#This Row],[Per Raw]]),"")</f>
        <v>0.10700000000000642</v>
      </c>
      <c r="AQ147" s="20" t="e">
        <f>IF(Table4[[#This Row],[ID]]=401,(HEX2DEC(Table4[[#This Row],[H1]])+256*HEX2DEC(Table4[[#This Row],[H2]]))/1000,NA())</f>
        <v>#N/A</v>
      </c>
      <c r="AR147" s="21" t="e">
        <f>IF(Table4[[#This Row],[ID]]=401,(HEX2DEC(Table4[[#This Row],[H5]])+256*HEX2DEC(Table4[[#This Row],[H6]]))/1000,NA())</f>
        <v>#N/A</v>
      </c>
      <c r="AS147" s="17" t="e">
        <f>IF(Table4[[#This Row],[ID]]=402,HEX2DEC(Table4[[#This Row],[H1]])/100,NA())</f>
        <v>#N/A</v>
      </c>
      <c r="AT147" s="19" t="e">
        <f>IF(Table4[[#This Row],[ID]]=404,((HEX2DEC(F147)+256*HEX2DEC(G147))/10)*(9/5)+32,NA())</f>
        <v>#N/A</v>
      </c>
      <c r="AU147" s="28">
        <f>IF(Table4[[#This Row],[ID]]=402,(HEX2DEC(Table4[[#This Row],[H7]])*256*256+HEX2DEC(Table4[[#This Row],[H6]])*256+HEX2DEC(Table4[[#This Row],[H5]]))/AU$3,IF(ISNUMBER(AU146),AU146,NA()))</f>
        <v>1073427</v>
      </c>
      <c r="AV147" s="28">
        <f>IF(Table4[[#This Row],[ID]]=403,(HEX2DEC(Table4[[#This Row],[H7]])*256*256+HEX2DEC(Table4[[#This Row],[H6]])*256+HEX2DEC(Table4[[#This Row],[H5]]))/AV$3,IF(ISNUMBER(AV146),AV146,NA()))</f>
        <v>1073427</v>
      </c>
      <c r="AW147" s="30" t="e">
        <f>Table4[[#This Row],[Unk 402-D7,6,5]]/Table4[[#This Row],[Batt V]]</f>
        <v>#N/A</v>
      </c>
      <c r="AX147" s="8" t="str" cm="1">
        <f t="array" aca="1" ref="AX147" ca="1">IF(Table4[[#This Row],[Prior of This Frm]]=0,"First",IF(Table4[[#This Row],[Data as String]]&lt;&gt;INDIRECT("R"&amp;AL147&amp;"C"&amp;COLUMN(Table4[[#This Row],[Data as String]]),FALSE),"Change",""))</f>
        <v/>
      </c>
      <c r="AY147" s="6" t="str" cm="1">
        <f t="array" aca="1" ref="AY147" ca="1">IF(Table4[[#This Row],[Prior of This Frm]]=0,"First",IF(Table4[[#This Row],[Data Masked States only]]&lt;&gt;INDIRECT("R"&amp;AL147&amp;"C"&amp;COLUMN(Table4[[#This Row],[Data Masked States only]]),FALSE),"Change",""))</f>
        <v/>
      </c>
      <c r="AZ147" s="6"/>
    </row>
    <row r="148" spans="1:52" hidden="1" x14ac:dyDescent="0.25">
      <c r="A148">
        <v>58.332000000000001</v>
      </c>
      <c r="B148">
        <v>401</v>
      </c>
      <c r="C148">
        <v>8</v>
      </c>
      <c r="D148" s="14" t="s">
        <v>28</v>
      </c>
      <c r="E148" s="15" t="s">
        <v>23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M148" s="5" t="str">
        <f t="shared" si="41"/>
        <v>…</v>
      </c>
      <c r="N148" t="str">
        <f t="shared" si="42"/>
        <v>…</v>
      </c>
      <c r="O148" t="str">
        <f t="shared" si="43"/>
        <v>…</v>
      </c>
      <c r="P148" t="str">
        <f t="shared" si="44"/>
        <v>…</v>
      </c>
      <c r="Q148" t="str">
        <f t="shared" si="45"/>
        <v>…</v>
      </c>
      <c r="R148" t="str">
        <f t="shared" si="46"/>
        <v>…</v>
      </c>
      <c r="S148" t="str">
        <f t="shared" si="47"/>
        <v>…</v>
      </c>
      <c r="T148" t="str">
        <f t="shared" si="48"/>
        <v>…</v>
      </c>
      <c r="U148" s="5"/>
      <c r="V148" s="23">
        <f t="shared" si="49"/>
        <v>154</v>
      </c>
      <c r="W148">
        <f t="shared" si="50"/>
        <v>210</v>
      </c>
      <c r="X148">
        <f t="shared" si="51"/>
        <v>0</v>
      </c>
      <c r="Y148">
        <f t="shared" si="52"/>
        <v>0</v>
      </c>
      <c r="Z148">
        <f t="shared" si="53"/>
        <v>0</v>
      </c>
      <c r="AA148">
        <f t="shared" si="54"/>
        <v>0</v>
      </c>
      <c r="AB148">
        <f t="shared" si="55"/>
        <v>0</v>
      </c>
      <c r="AC148">
        <f t="shared" si="56"/>
        <v>0</v>
      </c>
      <c r="AD148" s="5"/>
      <c r="AE148" s="27">
        <f t="shared" si="57"/>
        <v>53914</v>
      </c>
      <c r="AF148" s="28">
        <f t="shared" si="58"/>
        <v>0</v>
      </c>
      <c r="AG148" s="28">
        <f t="shared" si="59"/>
        <v>0</v>
      </c>
      <c r="AH148" s="28">
        <f t="shared" si="60"/>
        <v>0</v>
      </c>
      <c r="AI148" s="5"/>
      <c r="AJ14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48" s="6" t="str" cm="1">
        <f t="array" ref="AK14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48" s="6" cm="1">
        <f t="array" ref="AL148">IF(ROW(Table4[[#This Row],[ID]])-1=ROW(Table4[[#Headers],[ID]]),0,SUMPRODUCT(MAX(($B$5:$B147=Table4[[#This Row],[ID]])*ROW($B$5:$B147))))</f>
        <v>146</v>
      </c>
      <c r="AM148" s="11" cm="1">
        <f t="array" aca="1" ref="AM148" ca="1">IF(Table4[[#This Row],[Prior of This Frm]]&lt;&gt;0,Table4[[#This Row],[Time]]-INDIRECT("R"&amp;Table4[[#This Row],[Prior of This Frm]]&amp;"C"&amp;COLUMN(Table4[[#This Row],[Time]]),FALSE),"")</f>
        <v>0.10699999999999932</v>
      </c>
      <c r="AN148" s="8">
        <f>IF(ROW(Table4[[#This Row],[Time]])-1=ROW(Table4[[#Headers],[Time]]),0,IF(A148&lt;A147,AN147+1,AN147))</f>
        <v>0</v>
      </c>
      <c r="AO148" s="29">
        <f>(Table4[[#This Row],[Time]]+(Table4[[#This Row],[Mins]]*60)-$A$5)/60/60/24</f>
        <v>8.0497685185185172E-5</v>
      </c>
      <c r="AP148" s="11">
        <f ca="1">IF(Table4[[#This Row],[Prior of This Frm]]&lt;&gt;0,IF(Table4[[#This Row],[Per Raw]]&lt;0,Table4[[#This Row],[Per Raw]]+60,Table4[[#This Row],[Per Raw]]),"")</f>
        <v>0.10699999999999932</v>
      </c>
      <c r="AQ148" s="20">
        <f>IF(Table4[[#This Row],[ID]]=401,(HEX2DEC(Table4[[#This Row],[H1]])+256*HEX2DEC(Table4[[#This Row],[H2]]))/1000,NA())</f>
        <v>53.914000000000001</v>
      </c>
      <c r="AR148" s="21">
        <f>IF(Table4[[#This Row],[ID]]=401,(HEX2DEC(Table4[[#This Row],[H5]])+256*HEX2DEC(Table4[[#This Row],[H6]]))/1000,NA())</f>
        <v>0</v>
      </c>
      <c r="AS148" s="16" t="e">
        <f>IF(Table4[[#This Row],[ID]]=402,HEX2DEC(Table4[[#This Row],[H1]])/100,NA())</f>
        <v>#N/A</v>
      </c>
      <c r="AT148" s="19" t="e">
        <f>IF(Table4[[#This Row],[ID]]=404,((HEX2DEC(F148)+256*HEX2DEC(G148))/10)*(9/5)+32,NA())</f>
        <v>#N/A</v>
      </c>
      <c r="AU148" s="28">
        <f>IF(Table4[[#This Row],[ID]]=402,(HEX2DEC(Table4[[#This Row],[H7]])*256*256+HEX2DEC(Table4[[#This Row],[H6]])*256+HEX2DEC(Table4[[#This Row],[H5]]))/AU$3,IF(ISNUMBER(AU147),AU147,NA()))</f>
        <v>1073427</v>
      </c>
      <c r="AV148" s="28">
        <f>IF(Table4[[#This Row],[ID]]=403,(HEX2DEC(Table4[[#This Row],[H7]])*256*256+HEX2DEC(Table4[[#This Row],[H6]])*256+HEX2DEC(Table4[[#This Row],[H5]]))/AV$3,IF(ISNUMBER(AV147),AV147,NA()))</f>
        <v>1073427</v>
      </c>
      <c r="AW148" s="30">
        <f>Table4[[#This Row],[Unk 402-D7,6,5]]/Table4[[#This Row],[Batt V]]</f>
        <v>19909.986274437066</v>
      </c>
      <c r="AX148" s="8" t="str" cm="1">
        <f t="array" aca="1" ref="AX148" ca="1">IF(Table4[[#This Row],[Prior of This Frm]]=0,"First",IF(Table4[[#This Row],[Data as String]]&lt;&gt;INDIRECT("R"&amp;AL148&amp;"C"&amp;COLUMN(Table4[[#This Row],[Data as String]]),FALSE),"Change",""))</f>
        <v/>
      </c>
      <c r="AY148" s="6" t="str" cm="1">
        <f t="array" aca="1" ref="AY148" ca="1">IF(Table4[[#This Row],[Prior of This Frm]]=0,"First",IF(Table4[[#This Row],[Data Masked States only]]&lt;&gt;INDIRECT("R"&amp;AL148&amp;"C"&amp;COLUMN(Table4[[#This Row],[Data Masked States only]]),FALSE),"Change",""))</f>
        <v/>
      </c>
      <c r="AZ148" s="6"/>
    </row>
    <row r="149" spans="1:52" hidden="1" x14ac:dyDescent="0.25">
      <c r="A149">
        <v>58.384999999999998</v>
      </c>
      <c r="B149">
        <v>400</v>
      </c>
      <c r="C149">
        <v>8</v>
      </c>
      <c r="D149" s="14">
        <v>0</v>
      </c>
      <c r="E149" s="15">
        <v>0</v>
      </c>
      <c r="F149" s="15">
        <v>0</v>
      </c>
      <c r="G149" s="15">
        <v>10</v>
      </c>
      <c r="H149" s="15">
        <v>39</v>
      </c>
      <c r="I149" s="15">
        <v>0</v>
      </c>
      <c r="J149" s="15">
        <v>0</v>
      </c>
      <c r="K149" s="15">
        <v>0</v>
      </c>
      <c r="M149" s="5" t="str">
        <f t="shared" si="41"/>
        <v>…</v>
      </c>
      <c r="N149" t="str">
        <f t="shared" si="42"/>
        <v>…</v>
      </c>
      <c r="O149" t="str">
        <f t="shared" si="43"/>
        <v>…</v>
      </c>
      <c r="P149" t="str">
        <f t="shared" si="44"/>
        <v>…</v>
      </c>
      <c r="Q149" t="str">
        <f t="shared" si="45"/>
        <v>9</v>
      </c>
      <c r="R149" t="str">
        <f t="shared" si="46"/>
        <v>…</v>
      </c>
      <c r="S149" t="str">
        <f t="shared" si="47"/>
        <v>…</v>
      </c>
      <c r="T149" t="str">
        <f t="shared" si="48"/>
        <v>…</v>
      </c>
      <c r="U149" s="5"/>
      <c r="V149" s="23">
        <f t="shared" si="49"/>
        <v>0</v>
      </c>
      <c r="W149">
        <f t="shared" si="50"/>
        <v>0</v>
      </c>
      <c r="X149">
        <f t="shared" si="51"/>
        <v>0</v>
      </c>
      <c r="Y149">
        <f t="shared" si="52"/>
        <v>16</v>
      </c>
      <c r="Z149">
        <f t="shared" si="53"/>
        <v>57</v>
      </c>
      <c r="AA149">
        <f t="shared" si="54"/>
        <v>0</v>
      </c>
      <c r="AB149">
        <f t="shared" si="55"/>
        <v>0</v>
      </c>
      <c r="AC149">
        <f t="shared" si="56"/>
        <v>0</v>
      </c>
      <c r="AD149" s="5"/>
      <c r="AE149" s="27">
        <f t="shared" si="57"/>
        <v>0</v>
      </c>
      <c r="AF149" s="28">
        <f t="shared" si="58"/>
        <v>4096</v>
      </c>
      <c r="AG149" s="28">
        <f t="shared" si="59"/>
        <v>57</v>
      </c>
      <c r="AH149" s="28">
        <f t="shared" si="60"/>
        <v>0</v>
      </c>
      <c r="AI149" s="5"/>
      <c r="AJ14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49" s="6" t="str" cm="1">
        <f t="array" ref="AK14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49" s="6" cm="1">
        <f t="array" ref="AL149">IF(ROW(Table4[[#This Row],[ID]])-1=ROW(Table4[[#Headers],[ID]]),0,SUMPRODUCT(MAX(($B$5:$B148=Table4[[#This Row],[ID]])*ROW($B$5:$B148))))</f>
        <v>147</v>
      </c>
      <c r="AM149" s="11" cm="1">
        <f t="array" aca="1" ref="AM149" ca="1">IF(Table4[[#This Row],[Prior of This Frm]]&lt;&gt;0,Table4[[#This Row],[Time]]-INDIRECT("R"&amp;Table4[[#This Row],[Prior of This Frm]]&amp;"C"&amp;COLUMN(Table4[[#This Row],[Time]]),FALSE),"")</f>
        <v>0.10599999999999454</v>
      </c>
      <c r="AN149" s="8">
        <f>IF(ROW(Table4[[#This Row],[Time]])-1=ROW(Table4[[#Headers],[Time]]),0,IF(A149&lt;A148,AN148+1,AN148))</f>
        <v>0</v>
      </c>
      <c r="AO149" s="29">
        <f>(Table4[[#This Row],[Time]]+(Table4[[#This Row],[Mins]]*60)-$A$5)/60/60/24</f>
        <v>8.1111111111111065E-5</v>
      </c>
      <c r="AP149" s="11">
        <f ca="1">IF(Table4[[#This Row],[Prior of This Frm]]&lt;&gt;0,IF(Table4[[#This Row],[Per Raw]]&lt;0,Table4[[#This Row],[Per Raw]]+60,Table4[[#This Row],[Per Raw]]),"")</f>
        <v>0.10599999999999454</v>
      </c>
      <c r="AQ149" s="20" t="e">
        <f>IF(Table4[[#This Row],[ID]]=401,(HEX2DEC(Table4[[#This Row],[H1]])+256*HEX2DEC(Table4[[#This Row],[H2]]))/1000,NA())</f>
        <v>#N/A</v>
      </c>
      <c r="AR149" s="21" t="e">
        <f>IF(Table4[[#This Row],[ID]]=401,(HEX2DEC(Table4[[#This Row],[H5]])+256*HEX2DEC(Table4[[#This Row],[H6]]))/1000,NA())</f>
        <v>#N/A</v>
      </c>
      <c r="AS149" s="17" t="e">
        <f>IF(Table4[[#This Row],[ID]]=402,HEX2DEC(Table4[[#This Row],[H1]])/100,NA())</f>
        <v>#N/A</v>
      </c>
      <c r="AT149" s="19" t="e">
        <f>IF(Table4[[#This Row],[ID]]=404,((HEX2DEC(F149)+256*HEX2DEC(G149))/10)*(9/5)+32,NA())</f>
        <v>#N/A</v>
      </c>
      <c r="AU149" s="28">
        <f>IF(Table4[[#This Row],[ID]]=402,(HEX2DEC(Table4[[#This Row],[H7]])*256*256+HEX2DEC(Table4[[#This Row],[H6]])*256+HEX2DEC(Table4[[#This Row],[H5]]))/AU$3,IF(ISNUMBER(AU148),AU148,NA()))</f>
        <v>1073427</v>
      </c>
      <c r="AV149" s="28">
        <f>IF(Table4[[#This Row],[ID]]=403,(HEX2DEC(Table4[[#This Row],[H7]])*256*256+HEX2DEC(Table4[[#This Row],[H6]])*256+HEX2DEC(Table4[[#This Row],[H5]]))/AV$3,IF(ISNUMBER(AV148),AV148,NA()))</f>
        <v>1073427</v>
      </c>
      <c r="AW149" s="30" t="e">
        <f>Table4[[#This Row],[Unk 402-D7,6,5]]/Table4[[#This Row],[Batt V]]</f>
        <v>#N/A</v>
      </c>
      <c r="AX149" s="8" t="str" cm="1">
        <f t="array" aca="1" ref="AX149" ca="1">IF(Table4[[#This Row],[Prior of This Frm]]=0,"First",IF(Table4[[#This Row],[Data as String]]&lt;&gt;INDIRECT("R"&amp;AL149&amp;"C"&amp;COLUMN(Table4[[#This Row],[Data as String]]),FALSE),"Change",""))</f>
        <v/>
      </c>
      <c r="AY149" s="6" t="str" cm="1">
        <f t="array" aca="1" ref="AY149" ca="1">IF(Table4[[#This Row],[Prior of This Frm]]=0,"First",IF(Table4[[#This Row],[Data Masked States only]]&lt;&gt;INDIRECT("R"&amp;AL149&amp;"C"&amp;COLUMN(Table4[[#This Row],[Data Masked States only]]),FALSE),"Change",""))</f>
        <v/>
      </c>
      <c r="AZ149" s="6"/>
    </row>
    <row r="150" spans="1:52" hidden="1" x14ac:dyDescent="0.25">
      <c r="A150">
        <v>58.436999999999998</v>
      </c>
      <c r="B150">
        <v>401</v>
      </c>
      <c r="C150">
        <v>8</v>
      </c>
      <c r="D150" s="14" t="s">
        <v>28</v>
      </c>
      <c r="E150" s="15" t="s">
        <v>23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M150" s="5" t="str">
        <f t="shared" si="41"/>
        <v>…</v>
      </c>
      <c r="N150" t="str">
        <f t="shared" si="42"/>
        <v>…</v>
      </c>
      <c r="O150" t="str">
        <f t="shared" si="43"/>
        <v>…</v>
      </c>
      <c r="P150" t="str">
        <f t="shared" si="44"/>
        <v>…</v>
      </c>
      <c r="Q150" t="str">
        <f t="shared" si="45"/>
        <v>…</v>
      </c>
      <c r="R150" t="str">
        <f t="shared" si="46"/>
        <v>…</v>
      </c>
      <c r="S150" t="str">
        <f t="shared" si="47"/>
        <v>…</v>
      </c>
      <c r="T150" t="str">
        <f t="shared" si="48"/>
        <v>…</v>
      </c>
      <c r="U150" s="5"/>
      <c r="V150" s="23">
        <f t="shared" si="49"/>
        <v>154</v>
      </c>
      <c r="W150">
        <f t="shared" si="50"/>
        <v>210</v>
      </c>
      <c r="X150">
        <f t="shared" si="51"/>
        <v>0</v>
      </c>
      <c r="Y150">
        <f t="shared" si="52"/>
        <v>0</v>
      </c>
      <c r="Z150">
        <f t="shared" si="53"/>
        <v>0</v>
      </c>
      <c r="AA150">
        <f t="shared" si="54"/>
        <v>0</v>
      </c>
      <c r="AB150">
        <f t="shared" si="55"/>
        <v>0</v>
      </c>
      <c r="AC150">
        <f t="shared" si="56"/>
        <v>0</v>
      </c>
      <c r="AD150" s="5"/>
      <c r="AE150" s="27">
        <f t="shared" si="57"/>
        <v>53914</v>
      </c>
      <c r="AF150" s="28">
        <f t="shared" si="58"/>
        <v>0</v>
      </c>
      <c r="AG150" s="28">
        <f t="shared" si="59"/>
        <v>0</v>
      </c>
      <c r="AH150" s="28">
        <f t="shared" si="60"/>
        <v>0</v>
      </c>
      <c r="AI150" s="5"/>
      <c r="AJ15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50" s="6" t="str" cm="1">
        <f t="array" ref="AK15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50" s="6" cm="1">
        <f t="array" ref="AL150">IF(ROW(Table4[[#This Row],[ID]])-1=ROW(Table4[[#Headers],[ID]]),0,SUMPRODUCT(MAX(($B$5:$B149=Table4[[#This Row],[ID]])*ROW($B$5:$B149))))</f>
        <v>148</v>
      </c>
      <c r="AM150" s="11" cm="1">
        <f t="array" aca="1" ref="AM150" ca="1">IF(Table4[[#This Row],[Prior of This Frm]]&lt;&gt;0,Table4[[#This Row],[Time]]-INDIRECT("R"&amp;Table4[[#This Row],[Prior of This Frm]]&amp;"C"&amp;COLUMN(Table4[[#This Row],[Time]]),FALSE),"")</f>
        <v>0.10499999999999687</v>
      </c>
      <c r="AN150" s="8">
        <f>IF(ROW(Table4[[#This Row],[Time]])-1=ROW(Table4[[#Headers],[Time]]),0,IF(A150&lt;A149,AN149+1,AN149))</f>
        <v>0</v>
      </c>
      <c r="AO150" s="29">
        <f>(Table4[[#This Row],[Time]]+(Table4[[#This Row],[Mins]]*60)-$A$5)/60/60/24</f>
        <v>8.1712962962962902E-5</v>
      </c>
      <c r="AP150" s="11">
        <f ca="1">IF(Table4[[#This Row],[Prior of This Frm]]&lt;&gt;0,IF(Table4[[#This Row],[Per Raw]]&lt;0,Table4[[#This Row],[Per Raw]]+60,Table4[[#This Row],[Per Raw]]),"")</f>
        <v>0.10499999999999687</v>
      </c>
      <c r="AQ150" s="20">
        <f>IF(Table4[[#This Row],[ID]]=401,(HEX2DEC(Table4[[#This Row],[H1]])+256*HEX2DEC(Table4[[#This Row],[H2]]))/1000,NA())</f>
        <v>53.914000000000001</v>
      </c>
      <c r="AR150" s="21">
        <f>IF(Table4[[#This Row],[ID]]=401,(HEX2DEC(Table4[[#This Row],[H5]])+256*HEX2DEC(Table4[[#This Row],[H6]]))/1000,NA())</f>
        <v>0</v>
      </c>
      <c r="AS150" s="16" t="e">
        <f>IF(Table4[[#This Row],[ID]]=402,HEX2DEC(Table4[[#This Row],[H1]])/100,NA())</f>
        <v>#N/A</v>
      </c>
      <c r="AT150" s="19" t="e">
        <f>IF(Table4[[#This Row],[ID]]=404,((HEX2DEC(F150)+256*HEX2DEC(G150))/10)*(9/5)+32,NA())</f>
        <v>#N/A</v>
      </c>
      <c r="AU150" s="28">
        <f>IF(Table4[[#This Row],[ID]]=402,(HEX2DEC(Table4[[#This Row],[H7]])*256*256+HEX2DEC(Table4[[#This Row],[H6]])*256+HEX2DEC(Table4[[#This Row],[H5]]))/AU$3,IF(ISNUMBER(AU149),AU149,NA()))</f>
        <v>1073427</v>
      </c>
      <c r="AV150" s="28">
        <f>IF(Table4[[#This Row],[ID]]=403,(HEX2DEC(Table4[[#This Row],[H7]])*256*256+HEX2DEC(Table4[[#This Row],[H6]])*256+HEX2DEC(Table4[[#This Row],[H5]]))/AV$3,IF(ISNUMBER(AV149),AV149,NA()))</f>
        <v>1073427</v>
      </c>
      <c r="AW150" s="30">
        <f>Table4[[#This Row],[Unk 402-D7,6,5]]/Table4[[#This Row],[Batt V]]</f>
        <v>19909.986274437066</v>
      </c>
      <c r="AX150" s="8" t="str" cm="1">
        <f t="array" aca="1" ref="AX150" ca="1">IF(Table4[[#This Row],[Prior of This Frm]]=0,"First",IF(Table4[[#This Row],[Data as String]]&lt;&gt;INDIRECT("R"&amp;AL150&amp;"C"&amp;COLUMN(Table4[[#This Row],[Data as String]]),FALSE),"Change",""))</f>
        <v/>
      </c>
      <c r="AY150" s="6" t="str" cm="1">
        <f t="array" aca="1" ref="AY150" ca="1">IF(Table4[[#This Row],[Prior of This Frm]]=0,"First",IF(Table4[[#This Row],[Data Masked States only]]&lt;&gt;INDIRECT("R"&amp;AL150&amp;"C"&amp;COLUMN(Table4[[#This Row],[Data Masked States only]]),FALSE),"Change",""))</f>
        <v/>
      </c>
      <c r="AZ150" s="6"/>
    </row>
    <row r="151" spans="1:52" hidden="1" x14ac:dyDescent="0.25">
      <c r="A151">
        <v>58.491</v>
      </c>
      <c r="B151">
        <v>400</v>
      </c>
      <c r="C151">
        <v>8</v>
      </c>
      <c r="D151" s="14">
        <v>0</v>
      </c>
      <c r="E151" s="15">
        <v>0</v>
      </c>
      <c r="F151" s="15">
        <v>0</v>
      </c>
      <c r="G151" s="15">
        <v>10</v>
      </c>
      <c r="H151" s="15">
        <v>39</v>
      </c>
      <c r="I151" s="15">
        <v>0</v>
      </c>
      <c r="J151" s="15">
        <v>0</v>
      </c>
      <c r="K151" s="15">
        <v>0</v>
      </c>
      <c r="M151" s="5" t="str">
        <f t="shared" si="41"/>
        <v>…</v>
      </c>
      <c r="N151" t="str">
        <f t="shared" si="42"/>
        <v>…</v>
      </c>
      <c r="O151" t="str">
        <f t="shared" si="43"/>
        <v>…</v>
      </c>
      <c r="P151" t="str">
        <f t="shared" si="44"/>
        <v>…</v>
      </c>
      <c r="Q151" t="str">
        <f t="shared" si="45"/>
        <v>9</v>
      </c>
      <c r="R151" t="str">
        <f t="shared" si="46"/>
        <v>…</v>
      </c>
      <c r="S151" t="str">
        <f t="shared" si="47"/>
        <v>…</v>
      </c>
      <c r="T151" t="str">
        <f t="shared" si="48"/>
        <v>…</v>
      </c>
      <c r="U151" s="5"/>
      <c r="V151" s="23">
        <f t="shared" si="49"/>
        <v>0</v>
      </c>
      <c r="W151">
        <f t="shared" si="50"/>
        <v>0</v>
      </c>
      <c r="X151">
        <f t="shared" si="51"/>
        <v>0</v>
      </c>
      <c r="Y151">
        <f t="shared" si="52"/>
        <v>16</v>
      </c>
      <c r="Z151">
        <f t="shared" si="53"/>
        <v>57</v>
      </c>
      <c r="AA151">
        <f t="shared" si="54"/>
        <v>0</v>
      </c>
      <c r="AB151">
        <f t="shared" si="55"/>
        <v>0</v>
      </c>
      <c r="AC151">
        <f t="shared" si="56"/>
        <v>0</v>
      </c>
      <c r="AD151" s="5"/>
      <c r="AE151" s="27">
        <f t="shared" si="57"/>
        <v>0</v>
      </c>
      <c r="AF151" s="28">
        <f t="shared" si="58"/>
        <v>4096</v>
      </c>
      <c r="AG151" s="28">
        <f t="shared" si="59"/>
        <v>57</v>
      </c>
      <c r="AH151" s="28">
        <f t="shared" si="60"/>
        <v>0</v>
      </c>
      <c r="AI151" s="5"/>
      <c r="AJ15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51" s="6" t="str" cm="1">
        <f t="array" ref="AK15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51" s="6" cm="1">
        <f t="array" ref="AL151">IF(ROW(Table4[[#This Row],[ID]])-1=ROW(Table4[[#Headers],[ID]]),0,SUMPRODUCT(MAX(($B$5:$B150=Table4[[#This Row],[ID]])*ROW($B$5:$B150))))</f>
        <v>149</v>
      </c>
      <c r="AM151" s="11" cm="1">
        <f t="array" aca="1" ref="AM151" ca="1">IF(Table4[[#This Row],[Prior of This Frm]]&lt;&gt;0,Table4[[#This Row],[Time]]-INDIRECT("R"&amp;Table4[[#This Row],[Prior of This Frm]]&amp;"C"&amp;COLUMN(Table4[[#This Row],[Time]]),FALSE),"")</f>
        <v>0.10600000000000165</v>
      </c>
      <c r="AN151" s="8">
        <f>IF(ROW(Table4[[#This Row],[Time]])-1=ROW(Table4[[#Headers],[Time]]),0,IF(A151&lt;A150,AN150+1,AN150))</f>
        <v>0</v>
      </c>
      <c r="AO151" s="29">
        <f>(Table4[[#This Row],[Time]]+(Table4[[#This Row],[Mins]]*60)-$A$5)/60/60/24</f>
        <v>8.2337962962962931E-5</v>
      </c>
      <c r="AP151" s="11">
        <f ca="1">IF(Table4[[#This Row],[Prior of This Frm]]&lt;&gt;0,IF(Table4[[#This Row],[Per Raw]]&lt;0,Table4[[#This Row],[Per Raw]]+60,Table4[[#This Row],[Per Raw]]),"")</f>
        <v>0.10600000000000165</v>
      </c>
      <c r="AQ151" s="20" t="e">
        <f>IF(Table4[[#This Row],[ID]]=401,(HEX2DEC(Table4[[#This Row],[H1]])+256*HEX2DEC(Table4[[#This Row],[H2]]))/1000,NA())</f>
        <v>#N/A</v>
      </c>
      <c r="AR151" s="21" t="e">
        <f>IF(Table4[[#This Row],[ID]]=401,(HEX2DEC(Table4[[#This Row],[H5]])+256*HEX2DEC(Table4[[#This Row],[H6]]))/1000,NA())</f>
        <v>#N/A</v>
      </c>
      <c r="AS151" s="17" t="e">
        <f>IF(Table4[[#This Row],[ID]]=402,HEX2DEC(Table4[[#This Row],[H1]])/100,NA())</f>
        <v>#N/A</v>
      </c>
      <c r="AT151" s="19" t="e">
        <f>IF(Table4[[#This Row],[ID]]=404,((HEX2DEC(F151)+256*HEX2DEC(G151))/10)*(9/5)+32,NA())</f>
        <v>#N/A</v>
      </c>
      <c r="AU151" s="28">
        <f>IF(Table4[[#This Row],[ID]]=402,(HEX2DEC(Table4[[#This Row],[H7]])*256*256+HEX2DEC(Table4[[#This Row],[H6]])*256+HEX2DEC(Table4[[#This Row],[H5]]))/AU$3,IF(ISNUMBER(AU150),AU150,NA()))</f>
        <v>1073427</v>
      </c>
      <c r="AV151" s="28">
        <f>IF(Table4[[#This Row],[ID]]=403,(HEX2DEC(Table4[[#This Row],[H7]])*256*256+HEX2DEC(Table4[[#This Row],[H6]])*256+HEX2DEC(Table4[[#This Row],[H5]]))/AV$3,IF(ISNUMBER(AV150),AV150,NA()))</f>
        <v>1073427</v>
      </c>
      <c r="AW151" s="30" t="e">
        <f>Table4[[#This Row],[Unk 402-D7,6,5]]/Table4[[#This Row],[Batt V]]</f>
        <v>#N/A</v>
      </c>
      <c r="AX151" s="8" t="str" cm="1">
        <f t="array" aca="1" ref="AX151" ca="1">IF(Table4[[#This Row],[Prior of This Frm]]=0,"First",IF(Table4[[#This Row],[Data as String]]&lt;&gt;INDIRECT("R"&amp;AL151&amp;"C"&amp;COLUMN(Table4[[#This Row],[Data as String]]),FALSE),"Change",""))</f>
        <v/>
      </c>
      <c r="AY151" s="6" t="str" cm="1">
        <f t="array" aca="1" ref="AY151" ca="1">IF(Table4[[#This Row],[Prior of This Frm]]=0,"First",IF(Table4[[#This Row],[Data Masked States only]]&lt;&gt;INDIRECT("R"&amp;AL151&amp;"C"&amp;COLUMN(Table4[[#This Row],[Data Masked States only]]),FALSE),"Change",""))</f>
        <v/>
      </c>
      <c r="AZ151" s="6"/>
    </row>
    <row r="152" spans="1:52" hidden="1" x14ac:dyDescent="0.25">
      <c r="A152">
        <v>58.543999999999997</v>
      </c>
      <c r="B152">
        <v>401</v>
      </c>
      <c r="C152">
        <v>8</v>
      </c>
      <c r="D152" s="14" t="s">
        <v>28</v>
      </c>
      <c r="E152" s="15" t="s">
        <v>23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M152" s="5" t="str">
        <f t="shared" si="41"/>
        <v>…</v>
      </c>
      <c r="N152" t="str">
        <f t="shared" si="42"/>
        <v>…</v>
      </c>
      <c r="O152" t="str">
        <f t="shared" si="43"/>
        <v>…</v>
      </c>
      <c r="P152" t="str">
        <f t="shared" si="44"/>
        <v>…</v>
      </c>
      <c r="Q152" t="str">
        <f t="shared" si="45"/>
        <v>…</v>
      </c>
      <c r="R152" t="str">
        <f t="shared" si="46"/>
        <v>…</v>
      </c>
      <c r="S152" t="str">
        <f t="shared" si="47"/>
        <v>…</v>
      </c>
      <c r="T152" t="str">
        <f t="shared" si="48"/>
        <v>…</v>
      </c>
      <c r="U152" s="5"/>
      <c r="V152" s="23">
        <f t="shared" si="49"/>
        <v>154</v>
      </c>
      <c r="W152">
        <f t="shared" si="50"/>
        <v>210</v>
      </c>
      <c r="X152">
        <f t="shared" si="51"/>
        <v>0</v>
      </c>
      <c r="Y152">
        <f t="shared" si="52"/>
        <v>0</v>
      </c>
      <c r="Z152">
        <f t="shared" si="53"/>
        <v>0</v>
      </c>
      <c r="AA152">
        <f t="shared" si="54"/>
        <v>0</v>
      </c>
      <c r="AB152">
        <f t="shared" si="55"/>
        <v>0</v>
      </c>
      <c r="AC152">
        <f t="shared" si="56"/>
        <v>0</v>
      </c>
      <c r="AD152" s="5"/>
      <c r="AE152" s="27">
        <f t="shared" si="57"/>
        <v>53914</v>
      </c>
      <c r="AF152" s="28">
        <f t="shared" si="58"/>
        <v>0</v>
      </c>
      <c r="AG152" s="28">
        <f t="shared" si="59"/>
        <v>0</v>
      </c>
      <c r="AH152" s="28">
        <f t="shared" si="60"/>
        <v>0</v>
      </c>
      <c r="AI152" s="5"/>
      <c r="AJ15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52" s="6" t="str" cm="1">
        <f t="array" ref="AK15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52" s="6" cm="1">
        <f t="array" ref="AL152">IF(ROW(Table4[[#This Row],[ID]])-1=ROW(Table4[[#Headers],[ID]]),0,SUMPRODUCT(MAX(($B$5:$B151=Table4[[#This Row],[ID]])*ROW($B$5:$B151))))</f>
        <v>150</v>
      </c>
      <c r="AM152" s="11" cm="1">
        <f t="array" aca="1" ref="AM152" ca="1">IF(Table4[[#This Row],[Prior of This Frm]]&lt;&gt;0,Table4[[#This Row],[Time]]-INDIRECT("R"&amp;Table4[[#This Row],[Prior of This Frm]]&amp;"C"&amp;COLUMN(Table4[[#This Row],[Time]]),FALSE),"")</f>
        <v>0.10699999999999932</v>
      </c>
      <c r="AN152" s="8">
        <f>IF(ROW(Table4[[#This Row],[Time]])-1=ROW(Table4[[#Headers],[Time]]),0,IF(A152&lt;A151,AN151+1,AN151))</f>
        <v>0</v>
      </c>
      <c r="AO152" s="29">
        <f>(Table4[[#This Row],[Time]]+(Table4[[#This Row],[Mins]]*60)-$A$5)/60/60/24</f>
        <v>8.2951388888888823E-5</v>
      </c>
      <c r="AP152" s="11">
        <f ca="1">IF(Table4[[#This Row],[Prior of This Frm]]&lt;&gt;0,IF(Table4[[#This Row],[Per Raw]]&lt;0,Table4[[#This Row],[Per Raw]]+60,Table4[[#This Row],[Per Raw]]),"")</f>
        <v>0.10699999999999932</v>
      </c>
      <c r="AQ152" s="20">
        <f>IF(Table4[[#This Row],[ID]]=401,(HEX2DEC(Table4[[#This Row],[H1]])+256*HEX2DEC(Table4[[#This Row],[H2]]))/1000,NA())</f>
        <v>53.914000000000001</v>
      </c>
      <c r="AR152" s="21">
        <f>IF(Table4[[#This Row],[ID]]=401,(HEX2DEC(Table4[[#This Row],[H5]])+256*HEX2DEC(Table4[[#This Row],[H6]]))/1000,NA())</f>
        <v>0</v>
      </c>
      <c r="AS152" s="16" t="e">
        <f>IF(Table4[[#This Row],[ID]]=402,HEX2DEC(Table4[[#This Row],[H1]])/100,NA())</f>
        <v>#N/A</v>
      </c>
      <c r="AT152" s="19" t="e">
        <f>IF(Table4[[#This Row],[ID]]=404,((HEX2DEC(F152)+256*HEX2DEC(G152))/10)*(9/5)+32,NA())</f>
        <v>#N/A</v>
      </c>
      <c r="AU152" s="28">
        <f>IF(Table4[[#This Row],[ID]]=402,(HEX2DEC(Table4[[#This Row],[H7]])*256*256+HEX2DEC(Table4[[#This Row],[H6]])*256+HEX2DEC(Table4[[#This Row],[H5]]))/AU$3,IF(ISNUMBER(AU151),AU151,NA()))</f>
        <v>1073427</v>
      </c>
      <c r="AV152" s="28">
        <f>IF(Table4[[#This Row],[ID]]=403,(HEX2DEC(Table4[[#This Row],[H7]])*256*256+HEX2DEC(Table4[[#This Row],[H6]])*256+HEX2DEC(Table4[[#This Row],[H5]]))/AV$3,IF(ISNUMBER(AV151),AV151,NA()))</f>
        <v>1073427</v>
      </c>
      <c r="AW152" s="30">
        <f>Table4[[#This Row],[Unk 402-D7,6,5]]/Table4[[#This Row],[Batt V]]</f>
        <v>19909.986274437066</v>
      </c>
      <c r="AX152" s="8" t="str" cm="1">
        <f t="array" aca="1" ref="AX152" ca="1">IF(Table4[[#This Row],[Prior of This Frm]]=0,"First",IF(Table4[[#This Row],[Data as String]]&lt;&gt;INDIRECT("R"&amp;AL152&amp;"C"&amp;COLUMN(Table4[[#This Row],[Data as String]]),FALSE),"Change",""))</f>
        <v/>
      </c>
      <c r="AY152" s="6" t="str" cm="1">
        <f t="array" aca="1" ref="AY152" ca="1">IF(Table4[[#This Row],[Prior of This Frm]]=0,"First",IF(Table4[[#This Row],[Data Masked States only]]&lt;&gt;INDIRECT("R"&amp;AL152&amp;"C"&amp;COLUMN(Table4[[#This Row],[Data Masked States only]]),FALSE),"Change",""))</f>
        <v/>
      </c>
      <c r="AZ152" s="6"/>
    </row>
    <row r="153" spans="1:52" hidden="1" x14ac:dyDescent="0.25">
      <c r="A153">
        <v>58.597000000000001</v>
      </c>
      <c r="B153">
        <v>400</v>
      </c>
      <c r="C153">
        <v>8</v>
      </c>
      <c r="D153" s="14">
        <v>0</v>
      </c>
      <c r="E153" s="15">
        <v>0</v>
      </c>
      <c r="F153" s="15">
        <v>0</v>
      </c>
      <c r="G153" s="15">
        <v>10</v>
      </c>
      <c r="H153" s="15">
        <v>39</v>
      </c>
      <c r="I153" s="15">
        <v>0</v>
      </c>
      <c r="J153" s="15">
        <v>0</v>
      </c>
      <c r="K153" s="15">
        <v>0</v>
      </c>
      <c r="M153" s="5" t="str">
        <f t="shared" si="41"/>
        <v>…</v>
      </c>
      <c r="N153" t="str">
        <f t="shared" si="42"/>
        <v>…</v>
      </c>
      <c r="O153" t="str">
        <f t="shared" si="43"/>
        <v>…</v>
      </c>
      <c r="P153" t="str">
        <f t="shared" si="44"/>
        <v>…</v>
      </c>
      <c r="Q153" t="str">
        <f t="shared" si="45"/>
        <v>9</v>
      </c>
      <c r="R153" t="str">
        <f t="shared" si="46"/>
        <v>…</v>
      </c>
      <c r="S153" t="str">
        <f t="shared" si="47"/>
        <v>…</v>
      </c>
      <c r="T153" t="str">
        <f t="shared" si="48"/>
        <v>…</v>
      </c>
      <c r="U153" s="5"/>
      <c r="V153" s="23">
        <f t="shared" si="49"/>
        <v>0</v>
      </c>
      <c r="W153">
        <f t="shared" si="50"/>
        <v>0</v>
      </c>
      <c r="X153">
        <f t="shared" si="51"/>
        <v>0</v>
      </c>
      <c r="Y153">
        <f t="shared" si="52"/>
        <v>16</v>
      </c>
      <c r="Z153">
        <f t="shared" si="53"/>
        <v>57</v>
      </c>
      <c r="AA153">
        <f t="shared" si="54"/>
        <v>0</v>
      </c>
      <c r="AB153">
        <f t="shared" si="55"/>
        <v>0</v>
      </c>
      <c r="AC153">
        <f t="shared" si="56"/>
        <v>0</v>
      </c>
      <c r="AD153" s="5"/>
      <c r="AE153" s="27">
        <f t="shared" si="57"/>
        <v>0</v>
      </c>
      <c r="AF153" s="28">
        <f t="shared" si="58"/>
        <v>4096</v>
      </c>
      <c r="AG153" s="28">
        <f t="shared" si="59"/>
        <v>57</v>
      </c>
      <c r="AH153" s="28">
        <f t="shared" si="60"/>
        <v>0</v>
      </c>
      <c r="AI153" s="5"/>
      <c r="AJ15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53" s="6" t="str" cm="1">
        <f t="array" ref="AK15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53" s="6" cm="1">
        <f t="array" ref="AL153">IF(ROW(Table4[[#This Row],[ID]])-1=ROW(Table4[[#Headers],[ID]]),0,SUMPRODUCT(MAX(($B$5:$B152=Table4[[#This Row],[ID]])*ROW($B$5:$B152))))</f>
        <v>151</v>
      </c>
      <c r="AM153" s="11" cm="1">
        <f t="array" aca="1" ref="AM153" ca="1">IF(Table4[[#This Row],[Prior of This Frm]]&lt;&gt;0,Table4[[#This Row],[Time]]-INDIRECT("R"&amp;Table4[[#This Row],[Prior of This Frm]]&amp;"C"&amp;COLUMN(Table4[[#This Row],[Time]]),FALSE),"")</f>
        <v>0.10600000000000165</v>
      </c>
      <c r="AN153" s="8">
        <f>IF(ROW(Table4[[#This Row],[Time]])-1=ROW(Table4[[#Headers],[Time]]),0,IF(A153&lt;A152,AN152+1,AN152))</f>
        <v>0</v>
      </c>
      <c r="AO153" s="29">
        <f>(Table4[[#This Row],[Time]]+(Table4[[#This Row],[Mins]]*60)-$A$5)/60/60/24</f>
        <v>8.3564814814814797E-5</v>
      </c>
      <c r="AP153" s="11">
        <f ca="1">IF(Table4[[#This Row],[Prior of This Frm]]&lt;&gt;0,IF(Table4[[#This Row],[Per Raw]]&lt;0,Table4[[#This Row],[Per Raw]]+60,Table4[[#This Row],[Per Raw]]),"")</f>
        <v>0.10600000000000165</v>
      </c>
      <c r="AQ153" s="20" t="e">
        <f>IF(Table4[[#This Row],[ID]]=401,(HEX2DEC(Table4[[#This Row],[H1]])+256*HEX2DEC(Table4[[#This Row],[H2]]))/1000,NA())</f>
        <v>#N/A</v>
      </c>
      <c r="AR153" s="21" t="e">
        <f>IF(Table4[[#This Row],[ID]]=401,(HEX2DEC(Table4[[#This Row],[H5]])+256*HEX2DEC(Table4[[#This Row],[H6]]))/1000,NA())</f>
        <v>#N/A</v>
      </c>
      <c r="AS153" s="17" t="e">
        <f>IF(Table4[[#This Row],[ID]]=402,HEX2DEC(Table4[[#This Row],[H1]])/100,NA())</f>
        <v>#N/A</v>
      </c>
      <c r="AT153" s="19" t="e">
        <f>IF(Table4[[#This Row],[ID]]=404,((HEX2DEC(F153)+256*HEX2DEC(G153))/10)*(9/5)+32,NA())</f>
        <v>#N/A</v>
      </c>
      <c r="AU153" s="28">
        <f>IF(Table4[[#This Row],[ID]]=402,(HEX2DEC(Table4[[#This Row],[H7]])*256*256+HEX2DEC(Table4[[#This Row],[H6]])*256+HEX2DEC(Table4[[#This Row],[H5]]))/AU$3,IF(ISNUMBER(AU152),AU152,NA()))</f>
        <v>1073427</v>
      </c>
      <c r="AV153" s="28">
        <f>IF(Table4[[#This Row],[ID]]=403,(HEX2DEC(Table4[[#This Row],[H7]])*256*256+HEX2DEC(Table4[[#This Row],[H6]])*256+HEX2DEC(Table4[[#This Row],[H5]]))/AV$3,IF(ISNUMBER(AV152),AV152,NA()))</f>
        <v>1073427</v>
      </c>
      <c r="AW153" s="30" t="e">
        <f>Table4[[#This Row],[Unk 402-D7,6,5]]/Table4[[#This Row],[Batt V]]</f>
        <v>#N/A</v>
      </c>
      <c r="AX153" s="8" t="str" cm="1">
        <f t="array" aca="1" ref="AX153" ca="1">IF(Table4[[#This Row],[Prior of This Frm]]=0,"First",IF(Table4[[#This Row],[Data as String]]&lt;&gt;INDIRECT("R"&amp;AL153&amp;"C"&amp;COLUMN(Table4[[#This Row],[Data as String]]),FALSE),"Change",""))</f>
        <v/>
      </c>
      <c r="AY153" s="6" t="str" cm="1">
        <f t="array" aca="1" ref="AY153" ca="1">IF(Table4[[#This Row],[Prior of This Frm]]=0,"First",IF(Table4[[#This Row],[Data Masked States only]]&lt;&gt;INDIRECT("R"&amp;AL153&amp;"C"&amp;COLUMN(Table4[[#This Row],[Data Masked States only]]),FALSE),"Change",""))</f>
        <v/>
      </c>
      <c r="AZ153" s="6"/>
    </row>
    <row r="154" spans="1:52" hidden="1" x14ac:dyDescent="0.25">
      <c r="A154">
        <v>58.65</v>
      </c>
      <c r="B154">
        <v>401</v>
      </c>
      <c r="C154">
        <v>8</v>
      </c>
      <c r="D154" s="14" t="s">
        <v>28</v>
      </c>
      <c r="E154" s="15" t="s">
        <v>23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M154" s="5" t="str">
        <f t="shared" si="41"/>
        <v>…</v>
      </c>
      <c r="N154" t="str">
        <f t="shared" si="42"/>
        <v>…</v>
      </c>
      <c r="O154" t="str">
        <f t="shared" si="43"/>
        <v>…</v>
      </c>
      <c r="P154" t="str">
        <f t="shared" si="44"/>
        <v>…</v>
      </c>
      <c r="Q154" t="str">
        <f t="shared" si="45"/>
        <v>…</v>
      </c>
      <c r="R154" t="str">
        <f t="shared" si="46"/>
        <v>…</v>
      </c>
      <c r="S154" t="str">
        <f t="shared" si="47"/>
        <v>…</v>
      </c>
      <c r="T154" t="str">
        <f t="shared" si="48"/>
        <v>…</v>
      </c>
      <c r="U154" s="5"/>
      <c r="V154" s="23">
        <f t="shared" si="49"/>
        <v>154</v>
      </c>
      <c r="W154">
        <f t="shared" si="50"/>
        <v>210</v>
      </c>
      <c r="X154">
        <f t="shared" si="51"/>
        <v>0</v>
      </c>
      <c r="Y154">
        <f t="shared" si="52"/>
        <v>0</v>
      </c>
      <c r="Z154">
        <f t="shared" si="53"/>
        <v>0</v>
      </c>
      <c r="AA154">
        <f t="shared" si="54"/>
        <v>0</v>
      </c>
      <c r="AB154">
        <f t="shared" si="55"/>
        <v>0</v>
      </c>
      <c r="AC154">
        <f t="shared" si="56"/>
        <v>0</v>
      </c>
      <c r="AD154" s="5"/>
      <c r="AE154" s="27">
        <f t="shared" si="57"/>
        <v>53914</v>
      </c>
      <c r="AF154" s="28">
        <f t="shared" si="58"/>
        <v>0</v>
      </c>
      <c r="AG154" s="28">
        <f t="shared" si="59"/>
        <v>0</v>
      </c>
      <c r="AH154" s="28">
        <f t="shared" si="60"/>
        <v>0</v>
      </c>
      <c r="AI154" s="5"/>
      <c r="AJ15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54" s="6" t="str" cm="1">
        <f t="array" ref="AK15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54" s="6" cm="1">
        <f t="array" ref="AL154">IF(ROW(Table4[[#This Row],[ID]])-1=ROW(Table4[[#Headers],[ID]]),0,SUMPRODUCT(MAX(($B$5:$B153=Table4[[#This Row],[ID]])*ROW($B$5:$B153))))</f>
        <v>152</v>
      </c>
      <c r="AM154" s="11" cm="1">
        <f t="array" aca="1" ref="AM154" ca="1">IF(Table4[[#This Row],[Prior of This Frm]]&lt;&gt;0,Table4[[#This Row],[Time]]-INDIRECT("R"&amp;Table4[[#This Row],[Prior of This Frm]]&amp;"C"&amp;COLUMN(Table4[[#This Row],[Time]]),FALSE),"")</f>
        <v>0.10600000000000165</v>
      </c>
      <c r="AN154" s="8">
        <f>IF(ROW(Table4[[#This Row],[Time]])-1=ROW(Table4[[#Headers],[Time]]),0,IF(A154&lt;A153,AN153+1,AN153))</f>
        <v>0</v>
      </c>
      <c r="AO154" s="29">
        <f>(Table4[[#This Row],[Time]]+(Table4[[#This Row],[Mins]]*60)-$A$5)/60/60/24</f>
        <v>8.4178240740740689E-5</v>
      </c>
      <c r="AP154" s="11">
        <f ca="1">IF(Table4[[#This Row],[Prior of This Frm]]&lt;&gt;0,IF(Table4[[#This Row],[Per Raw]]&lt;0,Table4[[#This Row],[Per Raw]]+60,Table4[[#This Row],[Per Raw]]),"")</f>
        <v>0.10600000000000165</v>
      </c>
      <c r="AQ154" s="20">
        <f>IF(Table4[[#This Row],[ID]]=401,(HEX2DEC(Table4[[#This Row],[H1]])+256*HEX2DEC(Table4[[#This Row],[H2]]))/1000,NA())</f>
        <v>53.914000000000001</v>
      </c>
      <c r="AR154" s="21">
        <f>IF(Table4[[#This Row],[ID]]=401,(HEX2DEC(Table4[[#This Row],[H5]])+256*HEX2DEC(Table4[[#This Row],[H6]]))/1000,NA())</f>
        <v>0</v>
      </c>
      <c r="AS154" s="16" t="e">
        <f>IF(Table4[[#This Row],[ID]]=402,HEX2DEC(Table4[[#This Row],[H1]])/100,NA())</f>
        <v>#N/A</v>
      </c>
      <c r="AT154" s="19" t="e">
        <f>IF(Table4[[#This Row],[ID]]=404,((HEX2DEC(F154)+256*HEX2DEC(G154))/10)*(9/5)+32,NA())</f>
        <v>#N/A</v>
      </c>
      <c r="AU154" s="28">
        <f>IF(Table4[[#This Row],[ID]]=402,(HEX2DEC(Table4[[#This Row],[H7]])*256*256+HEX2DEC(Table4[[#This Row],[H6]])*256+HEX2DEC(Table4[[#This Row],[H5]]))/AU$3,IF(ISNUMBER(AU153),AU153,NA()))</f>
        <v>1073427</v>
      </c>
      <c r="AV154" s="28">
        <f>IF(Table4[[#This Row],[ID]]=403,(HEX2DEC(Table4[[#This Row],[H7]])*256*256+HEX2DEC(Table4[[#This Row],[H6]])*256+HEX2DEC(Table4[[#This Row],[H5]]))/AV$3,IF(ISNUMBER(AV153),AV153,NA()))</f>
        <v>1073427</v>
      </c>
      <c r="AW154" s="30">
        <f>Table4[[#This Row],[Unk 402-D7,6,5]]/Table4[[#This Row],[Batt V]]</f>
        <v>19909.986274437066</v>
      </c>
      <c r="AX154" s="8" t="str" cm="1">
        <f t="array" aca="1" ref="AX154" ca="1">IF(Table4[[#This Row],[Prior of This Frm]]=0,"First",IF(Table4[[#This Row],[Data as String]]&lt;&gt;INDIRECT("R"&amp;AL154&amp;"C"&amp;COLUMN(Table4[[#This Row],[Data as String]]),FALSE),"Change",""))</f>
        <v/>
      </c>
      <c r="AY154" s="6" t="str" cm="1">
        <f t="array" aca="1" ref="AY154" ca="1">IF(Table4[[#This Row],[Prior of This Frm]]=0,"First",IF(Table4[[#This Row],[Data Masked States only]]&lt;&gt;INDIRECT("R"&amp;AL154&amp;"C"&amp;COLUMN(Table4[[#This Row],[Data Masked States only]]),FALSE),"Change",""))</f>
        <v/>
      </c>
      <c r="AZ154" s="6"/>
    </row>
    <row r="155" spans="1:52" hidden="1" x14ac:dyDescent="0.25">
      <c r="A155">
        <v>58.704000000000001</v>
      </c>
      <c r="B155">
        <v>400</v>
      </c>
      <c r="C155">
        <v>8</v>
      </c>
      <c r="D155" s="14">
        <v>0</v>
      </c>
      <c r="E155" s="15">
        <v>0</v>
      </c>
      <c r="F155" s="15">
        <v>0</v>
      </c>
      <c r="G155" s="15">
        <v>10</v>
      </c>
      <c r="H155" s="15">
        <v>39</v>
      </c>
      <c r="I155" s="15">
        <v>0</v>
      </c>
      <c r="J155" s="15">
        <v>0</v>
      </c>
      <c r="K155" s="15">
        <v>0</v>
      </c>
      <c r="M155" s="5" t="str">
        <f t="shared" si="41"/>
        <v>…</v>
      </c>
      <c r="N155" t="str">
        <f t="shared" si="42"/>
        <v>…</v>
      </c>
      <c r="O155" t="str">
        <f t="shared" si="43"/>
        <v>…</v>
      </c>
      <c r="P155" t="str">
        <f t="shared" si="44"/>
        <v>…</v>
      </c>
      <c r="Q155" t="str">
        <f t="shared" si="45"/>
        <v>9</v>
      </c>
      <c r="R155" t="str">
        <f t="shared" si="46"/>
        <v>…</v>
      </c>
      <c r="S155" t="str">
        <f t="shared" si="47"/>
        <v>…</v>
      </c>
      <c r="T155" t="str">
        <f t="shared" si="48"/>
        <v>…</v>
      </c>
      <c r="U155" s="5"/>
      <c r="V155" s="23">
        <f t="shared" si="49"/>
        <v>0</v>
      </c>
      <c r="W155">
        <f t="shared" si="50"/>
        <v>0</v>
      </c>
      <c r="X155">
        <f t="shared" si="51"/>
        <v>0</v>
      </c>
      <c r="Y155">
        <f t="shared" si="52"/>
        <v>16</v>
      </c>
      <c r="Z155">
        <f t="shared" si="53"/>
        <v>57</v>
      </c>
      <c r="AA155">
        <f t="shared" si="54"/>
        <v>0</v>
      </c>
      <c r="AB155">
        <f t="shared" si="55"/>
        <v>0</v>
      </c>
      <c r="AC155">
        <f t="shared" si="56"/>
        <v>0</v>
      </c>
      <c r="AD155" s="5"/>
      <c r="AE155" s="27">
        <f t="shared" si="57"/>
        <v>0</v>
      </c>
      <c r="AF155" s="28">
        <f t="shared" si="58"/>
        <v>4096</v>
      </c>
      <c r="AG155" s="28">
        <f t="shared" si="59"/>
        <v>57</v>
      </c>
      <c r="AH155" s="28">
        <f t="shared" si="60"/>
        <v>0</v>
      </c>
      <c r="AI155" s="5"/>
      <c r="AJ15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55" s="6" t="str" cm="1">
        <f t="array" ref="AK15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55" s="6" cm="1">
        <f t="array" ref="AL155">IF(ROW(Table4[[#This Row],[ID]])-1=ROW(Table4[[#Headers],[ID]]),0,SUMPRODUCT(MAX(($B$5:$B154=Table4[[#This Row],[ID]])*ROW($B$5:$B154))))</f>
        <v>153</v>
      </c>
      <c r="AM155" s="11" cm="1">
        <f t="array" aca="1" ref="AM155" ca="1">IF(Table4[[#This Row],[Prior of This Frm]]&lt;&gt;0,Table4[[#This Row],[Time]]-INDIRECT("R"&amp;Table4[[#This Row],[Prior of This Frm]]&amp;"C"&amp;COLUMN(Table4[[#This Row],[Time]]),FALSE),"")</f>
        <v>0.10699999999999932</v>
      </c>
      <c r="AN155" s="8">
        <f>IF(ROW(Table4[[#This Row],[Time]])-1=ROW(Table4[[#Headers],[Time]]),0,IF(A155&lt;A154,AN154+1,AN154))</f>
        <v>0</v>
      </c>
      <c r="AO155" s="29">
        <f>(Table4[[#This Row],[Time]]+(Table4[[#This Row],[Mins]]*60)-$A$5)/60/60/24</f>
        <v>8.4803240740740718E-5</v>
      </c>
      <c r="AP155" s="11">
        <f ca="1">IF(Table4[[#This Row],[Prior of This Frm]]&lt;&gt;0,IF(Table4[[#This Row],[Per Raw]]&lt;0,Table4[[#This Row],[Per Raw]]+60,Table4[[#This Row],[Per Raw]]),"")</f>
        <v>0.10699999999999932</v>
      </c>
      <c r="AQ155" s="20" t="e">
        <f>IF(Table4[[#This Row],[ID]]=401,(HEX2DEC(Table4[[#This Row],[H1]])+256*HEX2DEC(Table4[[#This Row],[H2]]))/1000,NA())</f>
        <v>#N/A</v>
      </c>
      <c r="AR155" s="21" t="e">
        <f>IF(Table4[[#This Row],[ID]]=401,(HEX2DEC(Table4[[#This Row],[H5]])+256*HEX2DEC(Table4[[#This Row],[H6]]))/1000,NA())</f>
        <v>#N/A</v>
      </c>
      <c r="AS155" s="17" t="e">
        <f>IF(Table4[[#This Row],[ID]]=402,HEX2DEC(Table4[[#This Row],[H1]])/100,NA())</f>
        <v>#N/A</v>
      </c>
      <c r="AT155" s="19" t="e">
        <f>IF(Table4[[#This Row],[ID]]=404,((HEX2DEC(F155)+256*HEX2DEC(G155))/10)*(9/5)+32,NA())</f>
        <v>#N/A</v>
      </c>
      <c r="AU155" s="28">
        <f>IF(Table4[[#This Row],[ID]]=402,(HEX2DEC(Table4[[#This Row],[H7]])*256*256+HEX2DEC(Table4[[#This Row],[H6]])*256+HEX2DEC(Table4[[#This Row],[H5]]))/AU$3,IF(ISNUMBER(AU154),AU154,NA()))</f>
        <v>1073427</v>
      </c>
      <c r="AV155" s="28">
        <f>IF(Table4[[#This Row],[ID]]=403,(HEX2DEC(Table4[[#This Row],[H7]])*256*256+HEX2DEC(Table4[[#This Row],[H6]])*256+HEX2DEC(Table4[[#This Row],[H5]]))/AV$3,IF(ISNUMBER(AV154),AV154,NA()))</f>
        <v>1073427</v>
      </c>
      <c r="AW155" s="30" t="e">
        <f>Table4[[#This Row],[Unk 402-D7,6,5]]/Table4[[#This Row],[Batt V]]</f>
        <v>#N/A</v>
      </c>
      <c r="AX155" s="8" t="str" cm="1">
        <f t="array" aca="1" ref="AX155" ca="1">IF(Table4[[#This Row],[Prior of This Frm]]=0,"First",IF(Table4[[#This Row],[Data as String]]&lt;&gt;INDIRECT("R"&amp;AL155&amp;"C"&amp;COLUMN(Table4[[#This Row],[Data as String]]),FALSE),"Change",""))</f>
        <v/>
      </c>
      <c r="AY155" s="6" t="str" cm="1">
        <f t="array" aca="1" ref="AY155" ca="1">IF(Table4[[#This Row],[Prior of This Frm]]=0,"First",IF(Table4[[#This Row],[Data Masked States only]]&lt;&gt;INDIRECT("R"&amp;AL155&amp;"C"&amp;COLUMN(Table4[[#This Row],[Data Masked States only]]),FALSE),"Change",""))</f>
        <v/>
      </c>
      <c r="AZ155" s="6"/>
    </row>
    <row r="156" spans="1:52" hidden="1" x14ac:dyDescent="0.25">
      <c r="A156">
        <v>58.756</v>
      </c>
      <c r="B156">
        <v>401</v>
      </c>
      <c r="C156">
        <v>8</v>
      </c>
      <c r="D156" s="14" t="s">
        <v>28</v>
      </c>
      <c r="E156" s="15" t="s">
        <v>23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M156" s="5" t="str">
        <f t="shared" si="41"/>
        <v>…</v>
      </c>
      <c r="N156" t="str">
        <f t="shared" si="42"/>
        <v>…</v>
      </c>
      <c r="O156" t="str">
        <f t="shared" si="43"/>
        <v>…</v>
      </c>
      <c r="P156" t="str">
        <f t="shared" si="44"/>
        <v>…</v>
      </c>
      <c r="Q156" t="str">
        <f t="shared" si="45"/>
        <v>…</v>
      </c>
      <c r="R156" t="str">
        <f t="shared" si="46"/>
        <v>…</v>
      </c>
      <c r="S156" t="str">
        <f t="shared" si="47"/>
        <v>…</v>
      </c>
      <c r="T156" t="str">
        <f t="shared" si="48"/>
        <v>…</v>
      </c>
      <c r="U156" s="5"/>
      <c r="V156" s="23">
        <f t="shared" si="49"/>
        <v>154</v>
      </c>
      <c r="W156">
        <f t="shared" si="50"/>
        <v>210</v>
      </c>
      <c r="X156">
        <f t="shared" si="51"/>
        <v>0</v>
      </c>
      <c r="Y156">
        <f t="shared" si="52"/>
        <v>0</v>
      </c>
      <c r="Z156">
        <f t="shared" si="53"/>
        <v>0</v>
      </c>
      <c r="AA156">
        <f t="shared" si="54"/>
        <v>0</v>
      </c>
      <c r="AB156">
        <f t="shared" si="55"/>
        <v>0</v>
      </c>
      <c r="AC156">
        <f t="shared" si="56"/>
        <v>0</v>
      </c>
      <c r="AD156" s="5"/>
      <c r="AE156" s="27">
        <f t="shared" si="57"/>
        <v>53914</v>
      </c>
      <c r="AF156" s="28">
        <f t="shared" si="58"/>
        <v>0</v>
      </c>
      <c r="AG156" s="28">
        <f t="shared" si="59"/>
        <v>0</v>
      </c>
      <c r="AH156" s="28">
        <f t="shared" si="60"/>
        <v>0</v>
      </c>
      <c r="AI156" s="5"/>
      <c r="AJ15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56" s="6" t="str" cm="1">
        <f t="array" ref="AK15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56" s="6" cm="1">
        <f t="array" ref="AL156">IF(ROW(Table4[[#This Row],[ID]])-1=ROW(Table4[[#Headers],[ID]]),0,SUMPRODUCT(MAX(($B$5:$B155=Table4[[#This Row],[ID]])*ROW($B$5:$B155))))</f>
        <v>154</v>
      </c>
      <c r="AM156" s="11" cm="1">
        <f t="array" aca="1" ref="AM156" ca="1">IF(Table4[[#This Row],[Prior of This Frm]]&lt;&gt;0,Table4[[#This Row],[Time]]-INDIRECT("R"&amp;Table4[[#This Row],[Prior of This Frm]]&amp;"C"&amp;COLUMN(Table4[[#This Row],[Time]]),FALSE),"")</f>
        <v>0.10600000000000165</v>
      </c>
      <c r="AN156" s="8">
        <f>IF(ROW(Table4[[#This Row],[Time]])-1=ROW(Table4[[#Headers],[Time]]),0,IF(A156&lt;A155,AN155+1,AN155))</f>
        <v>0</v>
      </c>
      <c r="AO156" s="29">
        <f>(Table4[[#This Row],[Time]]+(Table4[[#This Row],[Mins]]*60)-$A$5)/60/60/24</f>
        <v>8.5405092592592556E-5</v>
      </c>
      <c r="AP156" s="11">
        <f ca="1">IF(Table4[[#This Row],[Prior of This Frm]]&lt;&gt;0,IF(Table4[[#This Row],[Per Raw]]&lt;0,Table4[[#This Row],[Per Raw]]+60,Table4[[#This Row],[Per Raw]]),"")</f>
        <v>0.10600000000000165</v>
      </c>
      <c r="AQ156" s="20">
        <f>IF(Table4[[#This Row],[ID]]=401,(HEX2DEC(Table4[[#This Row],[H1]])+256*HEX2DEC(Table4[[#This Row],[H2]]))/1000,NA())</f>
        <v>53.914000000000001</v>
      </c>
      <c r="AR156" s="21">
        <f>IF(Table4[[#This Row],[ID]]=401,(HEX2DEC(Table4[[#This Row],[H5]])+256*HEX2DEC(Table4[[#This Row],[H6]]))/1000,NA())</f>
        <v>0</v>
      </c>
      <c r="AS156" s="16" t="e">
        <f>IF(Table4[[#This Row],[ID]]=402,HEX2DEC(Table4[[#This Row],[H1]])/100,NA())</f>
        <v>#N/A</v>
      </c>
      <c r="AT156" s="19" t="e">
        <f>IF(Table4[[#This Row],[ID]]=404,((HEX2DEC(F156)+256*HEX2DEC(G156))/10)*(9/5)+32,NA())</f>
        <v>#N/A</v>
      </c>
      <c r="AU156" s="28">
        <f>IF(Table4[[#This Row],[ID]]=402,(HEX2DEC(Table4[[#This Row],[H7]])*256*256+HEX2DEC(Table4[[#This Row],[H6]])*256+HEX2DEC(Table4[[#This Row],[H5]]))/AU$3,IF(ISNUMBER(AU155),AU155,NA()))</f>
        <v>1073427</v>
      </c>
      <c r="AV156" s="28">
        <f>IF(Table4[[#This Row],[ID]]=403,(HEX2DEC(Table4[[#This Row],[H7]])*256*256+HEX2DEC(Table4[[#This Row],[H6]])*256+HEX2DEC(Table4[[#This Row],[H5]]))/AV$3,IF(ISNUMBER(AV155),AV155,NA()))</f>
        <v>1073427</v>
      </c>
      <c r="AW156" s="30">
        <f>Table4[[#This Row],[Unk 402-D7,6,5]]/Table4[[#This Row],[Batt V]]</f>
        <v>19909.986274437066</v>
      </c>
      <c r="AX156" s="8" t="str" cm="1">
        <f t="array" aca="1" ref="AX156" ca="1">IF(Table4[[#This Row],[Prior of This Frm]]=0,"First",IF(Table4[[#This Row],[Data as String]]&lt;&gt;INDIRECT("R"&amp;AL156&amp;"C"&amp;COLUMN(Table4[[#This Row],[Data as String]]),FALSE),"Change",""))</f>
        <v/>
      </c>
      <c r="AY156" s="6" t="str" cm="1">
        <f t="array" aca="1" ref="AY156" ca="1">IF(Table4[[#This Row],[Prior of This Frm]]=0,"First",IF(Table4[[#This Row],[Data Masked States only]]&lt;&gt;INDIRECT("R"&amp;AL156&amp;"C"&amp;COLUMN(Table4[[#This Row],[Data Masked States only]]),FALSE),"Change",""))</f>
        <v/>
      </c>
      <c r="AZ156" s="6"/>
    </row>
    <row r="157" spans="1:52" hidden="1" x14ac:dyDescent="0.25">
      <c r="A157">
        <v>58.81</v>
      </c>
      <c r="B157">
        <v>400</v>
      </c>
      <c r="C157">
        <v>8</v>
      </c>
      <c r="D157" s="14">
        <v>0</v>
      </c>
      <c r="E157" s="15">
        <v>0</v>
      </c>
      <c r="F157" s="15">
        <v>0</v>
      </c>
      <c r="G157" s="15">
        <v>10</v>
      </c>
      <c r="H157" s="15">
        <v>39</v>
      </c>
      <c r="I157" s="15">
        <v>0</v>
      </c>
      <c r="J157" s="15">
        <v>0</v>
      </c>
      <c r="K157" s="15">
        <v>0</v>
      </c>
      <c r="M157" s="5" t="str">
        <f t="shared" si="41"/>
        <v>…</v>
      </c>
      <c r="N157" t="str">
        <f t="shared" si="42"/>
        <v>…</v>
      </c>
      <c r="O157" t="str">
        <f t="shared" si="43"/>
        <v>…</v>
      </c>
      <c r="P157" t="str">
        <f t="shared" si="44"/>
        <v>…</v>
      </c>
      <c r="Q157" t="str">
        <f t="shared" si="45"/>
        <v>9</v>
      </c>
      <c r="R157" t="str">
        <f t="shared" si="46"/>
        <v>…</v>
      </c>
      <c r="S157" t="str">
        <f t="shared" si="47"/>
        <v>…</v>
      </c>
      <c r="T157" t="str">
        <f t="shared" si="48"/>
        <v>…</v>
      </c>
      <c r="U157" s="5"/>
      <c r="V157" s="23">
        <f t="shared" si="49"/>
        <v>0</v>
      </c>
      <c r="W157">
        <f t="shared" si="50"/>
        <v>0</v>
      </c>
      <c r="X157">
        <f t="shared" si="51"/>
        <v>0</v>
      </c>
      <c r="Y157">
        <f t="shared" si="52"/>
        <v>16</v>
      </c>
      <c r="Z157">
        <f t="shared" si="53"/>
        <v>57</v>
      </c>
      <c r="AA157">
        <f t="shared" si="54"/>
        <v>0</v>
      </c>
      <c r="AB157">
        <f t="shared" si="55"/>
        <v>0</v>
      </c>
      <c r="AC157">
        <f t="shared" si="56"/>
        <v>0</v>
      </c>
      <c r="AD157" s="5"/>
      <c r="AE157" s="27">
        <f t="shared" si="57"/>
        <v>0</v>
      </c>
      <c r="AF157" s="28">
        <f t="shared" si="58"/>
        <v>4096</v>
      </c>
      <c r="AG157" s="28">
        <f t="shared" si="59"/>
        <v>57</v>
      </c>
      <c r="AH157" s="28">
        <f t="shared" si="60"/>
        <v>0</v>
      </c>
      <c r="AI157" s="5"/>
      <c r="AJ15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57" s="6" t="str" cm="1">
        <f t="array" ref="AK15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57" s="6" cm="1">
        <f t="array" ref="AL157">IF(ROW(Table4[[#This Row],[ID]])-1=ROW(Table4[[#Headers],[ID]]),0,SUMPRODUCT(MAX(($B$5:$B156=Table4[[#This Row],[ID]])*ROW($B$5:$B156))))</f>
        <v>155</v>
      </c>
      <c r="AM157" s="11" cm="1">
        <f t="array" aca="1" ref="AM157" ca="1">IF(Table4[[#This Row],[Prior of This Frm]]&lt;&gt;0,Table4[[#This Row],[Time]]-INDIRECT("R"&amp;Table4[[#This Row],[Prior of This Frm]]&amp;"C"&amp;COLUMN(Table4[[#This Row],[Time]]),FALSE),"")</f>
        <v>0.10600000000000165</v>
      </c>
      <c r="AN157" s="8">
        <f>IF(ROW(Table4[[#This Row],[Time]])-1=ROW(Table4[[#Headers],[Time]]),0,IF(A157&lt;A156,AN156+1,AN156))</f>
        <v>0</v>
      </c>
      <c r="AO157" s="29">
        <f>(Table4[[#This Row],[Time]]+(Table4[[#This Row],[Mins]]*60)-$A$5)/60/60/24</f>
        <v>8.6030092592592584E-5</v>
      </c>
      <c r="AP157" s="11">
        <f ca="1">IF(Table4[[#This Row],[Prior of This Frm]]&lt;&gt;0,IF(Table4[[#This Row],[Per Raw]]&lt;0,Table4[[#This Row],[Per Raw]]+60,Table4[[#This Row],[Per Raw]]),"")</f>
        <v>0.10600000000000165</v>
      </c>
      <c r="AQ157" s="20" t="e">
        <f>IF(Table4[[#This Row],[ID]]=401,(HEX2DEC(Table4[[#This Row],[H1]])+256*HEX2DEC(Table4[[#This Row],[H2]]))/1000,NA())</f>
        <v>#N/A</v>
      </c>
      <c r="AR157" s="21" t="e">
        <f>IF(Table4[[#This Row],[ID]]=401,(HEX2DEC(Table4[[#This Row],[H5]])+256*HEX2DEC(Table4[[#This Row],[H6]]))/1000,NA())</f>
        <v>#N/A</v>
      </c>
      <c r="AS157" s="17" t="e">
        <f>IF(Table4[[#This Row],[ID]]=402,HEX2DEC(Table4[[#This Row],[H1]])/100,NA())</f>
        <v>#N/A</v>
      </c>
      <c r="AT157" s="19" t="e">
        <f>IF(Table4[[#This Row],[ID]]=404,((HEX2DEC(F157)+256*HEX2DEC(G157))/10)*(9/5)+32,NA())</f>
        <v>#N/A</v>
      </c>
      <c r="AU157" s="28">
        <f>IF(Table4[[#This Row],[ID]]=402,(HEX2DEC(Table4[[#This Row],[H7]])*256*256+HEX2DEC(Table4[[#This Row],[H6]])*256+HEX2DEC(Table4[[#This Row],[H5]]))/AU$3,IF(ISNUMBER(AU156),AU156,NA()))</f>
        <v>1073427</v>
      </c>
      <c r="AV157" s="28">
        <f>IF(Table4[[#This Row],[ID]]=403,(HEX2DEC(Table4[[#This Row],[H7]])*256*256+HEX2DEC(Table4[[#This Row],[H6]])*256+HEX2DEC(Table4[[#This Row],[H5]]))/AV$3,IF(ISNUMBER(AV156),AV156,NA()))</f>
        <v>1073427</v>
      </c>
      <c r="AW157" s="30" t="e">
        <f>Table4[[#This Row],[Unk 402-D7,6,5]]/Table4[[#This Row],[Batt V]]</f>
        <v>#N/A</v>
      </c>
      <c r="AX157" s="8" t="str" cm="1">
        <f t="array" aca="1" ref="AX157" ca="1">IF(Table4[[#This Row],[Prior of This Frm]]=0,"First",IF(Table4[[#This Row],[Data as String]]&lt;&gt;INDIRECT("R"&amp;AL157&amp;"C"&amp;COLUMN(Table4[[#This Row],[Data as String]]),FALSE),"Change",""))</f>
        <v/>
      </c>
      <c r="AY157" s="6" t="str" cm="1">
        <f t="array" aca="1" ref="AY157" ca="1">IF(Table4[[#This Row],[Prior of This Frm]]=0,"First",IF(Table4[[#This Row],[Data Masked States only]]&lt;&gt;INDIRECT("R"&amp;AL157&amp;"C"&amp;COLUMN(Table4[[#This Row],[Data Masked States only]]),FALSE),"Change",""))</f>
        <v/>
      </c>
      <c r="AZ157" s="6"/>
    </row>
    <row r="158" spans="1:52" hidden="1" x14ac:dyDescent="0.25">
      <c r="A158">
        <v>58.863</v>
      </c>
      <c r="B158">
        <v>401</v>
      </c>
      <c r="C158">
        <v>8</v>
      </c>
      <c r="D158" s="14" t="s">
        <v>28</v>
      </c>
      <c r="E158" s="15" t="s">
        <v>23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M158" s="5" t="str">
        <f t="shared" si="41"/>
        <v>…</v>
      </c>
      <c r="N158" t="str">
        <f t="shared" si="42"/>
        <v>…</v>
      </c>
      <c r="O158" t="str">
        <f t="shared" si="43"/>
        <v>…</v>
      </c>
      <c r="P158" t="str">
        <f t="shared" si="44"/>
        <v>…</v>
      </c>
      <c r="Q158" t="str">
        <f t="shared" si="45"/>
        <v>…</v>
      </c>
      <c r="R158" t="str">
        <f t="shared" si="46"/>
        <v>…</v>
      </c>
      <c r="S158" t="str">
        <f t="shared" si="47"/>
        <v>…</v>
      </c>
      <c r="T158" t="str">
        <f t="shared" si="48"/>
        <v>…</v>
      </c>
      <c r="U158" s="5"/>
      <c r="V158" s="23">
        <f t="shared" si="49"/>
        <v>154</v>
      </c>
      <c r="W158">
        <f t="shared" si="50"/>
        <v>210</v>
      </c>
      <c r="X158">
        <f t="shared" si="51"/>
        <v>0</v>
      </c>
      <c r="Y158">
        <f t="shared" si="52"/>
        <v>0</v>
      </c>
      <c r="Z158">
        <f t="shared" si="53"/>
        <v>0</v>
      </c>
      <c r="AA158">
        <f t="shared" si="54"/>
        <v>0</v>
      </c>
      <c r="AB158">
        <f t="shared" si="55"/>
        <v>0</v>
      </c>
      <c r="AC158">
        <f t="shared" si="56"/>
        <v>0</v>
      </c>
      <c r="AD158" s="5"/>
      <c r="AE158" s="27">
        <f t="shared" si="57"/>
        <v>53914</v>
      </c>
      <c r="AF158" s="28">
        <f t="shared" si="58"/>
        <v>0</v>
      </c>
      <c r="AG158" s="28">
        <f t="shared" si="59"/>
        <v>0</v>
      </c>
      <c r="AH158" s="28">
        <f t="shared" si="60"/>
        <v>0</v>
      </c>
      <c r="AI158" s="5"/>
      <c r="AJ15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58" s="6" t="str" cm="1">
        <f t="array" ref="AK15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58" s="6" cm="1">
        <f t="array" ref="AL158">IF(ROW(Table4[[#This Row],[ID]])-1=ROW(Table4[[#Headers],[ID]]),0,SUMPRODUCT(MAX(($B$5:$B157=Table4[[#This Row],[ID]])*ROW($B$5:$B157))))</f>
        <v>156</v>
      </c>
      <c r="AM158" s="11" cm="1">
        <f t="array" aca="1" ref="AM158" ca="1">IF(Table4[[#This Row],[Prior of This Frm]]&lt;&gt;0,Table4[[#This Row],[Time]]-INDIRECT("R"&amp;Table4[[#This Row],[Prior of This Frm]]&amp;"C"&amp;COLUMN(Table4[[#This Row],[Time]]),FALSE),"")</f>
        <v>0.10699999999999932</v>
      </c>
      <c r="AN158" s="8">
        <f>IF(ROW(Table4[[#This Row],[Time]])-1=ROW(Table4[[#Headers],[Time]]),0,IF(A158&lt;A157,AN157+1,AN157))</f>
        <v>0</v>
      </c>
      <c r="AO158" s="29">
        <f>(Table4[[#This Row],[Time]]+(Table4[[#This Row],[Mins]]*60)-$A$5)/60/60/24</f>
        <v>8.664351851851849E-5</v>
      </c>
      <c r="AP158" s="11">
        <f ca="1">IF(Table4[[#This Row],[Prior of This Frm]]&lt;&gt;0,IF(Table4[[#This Row],[Per Raw]]&lt;0,Table4[[#This Row],[Per Raw]]+60,Table4[[#This Row],[Per Raw]]),"")</f>
        <v>0.10699999999999932</v>
      </c>
      <c r="AQ158" s="20">
        <f>IF(Table4[[#This Row],[ID]]=401,(HEX2DEC(Table4[[#This Row],[H1]])+256*HEX2DEC(Table4[[#This Row],[H2]]))/1000,NA())</f>
        <v>53.914000000000001</v>
      </c>
      <c r="AR158" s="21">
        <f>IF(Table4[[#This Row],[ID]]=401,(HEX2DEC(Table4[[#This Row],[H5]])+256*HEX2DEC(Table4[[#This Row],[H6]]))/1000,NA())</f>
        <v>0</v>
      </c>
      <c r="AS158" s="16" t="e">
        <f>IF(Table4[[#This Row],[ID]]=402,HEX2DEC(Table4[[#This Row],[H1]])/100,NA())</f>
        <v>#N/A</v>
      </c>
      <c r="AT158" s="19" t="e">
        <f>IF(Table4[[#This Row],[ID]]=404,((HEX2DEC(F158)+256*HEX2DEC(G158))/10)*(9/5)+32,NA())</f>
        <v>#N/A</v>
      </c>
      <c r="AU158" s="28">
        <f>IF(Table4[[#This Row],[ID]]=402,(HEX2DEC(Table4[[#This Row],[H7]])*256*256+HEX2DEC(Table4[[#This Row],[H6]])*256+HEX2DEC(Table4[[#This Row],[H5]]))/AU$3,IF(ISNUMBER(AU157),AU157,NA()))</f>
        <v>1073427</v>
      </c>
      <c r="AV158" s="28">
        <f>IF(Table4[[#This Row],[ID]]=403,(HEX2DEC(Table4[[#This Row],[H7]])*256*256+HEX2DEC(Table4[[#This Row],[H6]])*256+HEX2DEC(Table4[[#This Row],[H5]]))/AV$3,IF(ISNUMBER(AV157),AV157,NA()))</f>
        <v>1073427</v>
      </c>
      <c r="AW158" s="30">
        <f>Table4[[#This Row],[Unk 402-D7,6,5]]/Table4[[#This Row],[Batt V]]</f>
        <v>19909.986274437066</v>
      </c>
      <c r="AX158" s="8" t="str" cm="1">
        <f t="array" aca="1" ref="AX158" ca="1">IF(Table4[[#This Row],[Prior of This Frm]]=0,"First",IF(Table4[[#This Row],[Data as String]]&lt;&gt;INDIRECT("R"&amp;AL158&amp;"C"&amp;COLUMN(Table4[[#This Row],[Data as String]]),FALSE),"Change",""))</f>
        <v/>
      </c>
      <c r="AY158" s="6" t="str" cm="1">
        <f t="array" aca="1" ref="AY158" ca="1">IF(Table4[[#This Row],[Prior of This Frm]]=0,"First",IF(Table4[[#This Row],[Data Masked States only]]&lt;&gt;INDIRECT("R"&amp;AL158&amp;"C"&amp;COLUMN(Table4[[#This Row],[Data Masked States only]]),FALSE),"Change",""))</f>
        <v/>
      </c>
      <c r="AZ158" s="6"/>
    </row>
    <row r="159" spans="1:52" hidden="1" x14ac:dyDescent="0.25">
      <c r="A159">
        <v>58.917000000000002</v>
      </c>
      <c r="B159">
        <v>400</v>
      </c>
      <c r="C159">
        <v>8</v>
      </c>
      <c r="D159" s="14">
        <v>0</v>
      </c>
      <c r="E159" s="15">
        <v>0</v>
      </c>
      <c r="F159" s="15">
        <v>0</v>
      </c>
      <c r="G159" s="15">
        <v>10</v>
      </c>
      <c r="H159" s="15">
        <v>39</v>
      </c>
      <c r="I159" s="15">
        <v>0</v>
      </c>
      <c r="J159" s="15">
        <v>0</v>
      </c>
      <c r="K159" s="15">
        <v>0</v>
      </c>
      <c r="M159" s="5" t="str">
        <f t="shared" si="41"/>
        <v>…</v>
      </c>
      <c r="N159" t="str">
        <f t="shared" si="42"/>
        <v>…</v>
      </c>
      <c r="O159" t="str">
        <f t="shared" si="43"/>
        <v>…</v>
      </c>
      <c r="P159" t="str">
        <f t="shared" si="44"/>
        <v>…</v>
      </c>
      <c r="Q159" t="str">
        <f t="shared" si="45"/>
        <v>9</v>
      </c>
      <c r="R159" t="str">
        <f t="shared" si="46"/>
        <v>…</v>
      </c>
      <c r="S159" t="str">
        <f t="shared" si="47"/>
        <v>…</v>
      </c>
      <c r="T159" t="str">
        <f t="shared" si="48"/>
        <v>…</v>
      </c>
      <c r="U159" s="5"/>
      <c r="V159" s="23">
        <f t="shared" si="49"/>
        <v>0</v>
      </c>
      <c r="W159">
        <f t="shared" si="50"/>
        <v>0</v>
      </c>
      <c r="X159">
        <f t="shared" si="51"/>
        <v>0</v>
      </c>
      <c r="Y159">
        <f t="shared" si="52"/>
        <v>16</v>
      </c>
      <c r="Z159">
        <f t="shared" si="53"/>
        <v>57</v>
      </c>
      <c r="AA159">
        <f t="shared" si="54"/>
        <v>0</v>
      </c>
      <c r="AB159">
        <f t="shared" si="55"/>
        <v>0</v>
      </c>
      <c r="AC159">
        <f t="shared" si="56"/>
        <v>0</v>
      </c>
      <c r="AD159" s="5"/>
      <c r="AE159" s="27">
        <f t="shared" si="57"/>
        <v>0</v>
      </c>
      <c r="AF159" s="28">
        <f t="shared" si="58"/>
        <v>4096</v>
      </c>
      <c r="AG159" s="28">
        <f t="shared" si="59"/>
        <v>57</v>
      </c>
      <c r="AH159" s="28">
        <f t="shared" si="60"/>
        <v>0</v>
      </c>
      <c r="AI159" s="5"/>
      <c r="AJ15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59" s="6" t="str" cm="1">
        <f t="array" ref="AK15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59" s="6" cm="1">
        <f t="array" ref="AL159">IF(ROW(Table4[[#This Row],[ID]])-1=ROW(Table4[[#Headers],[ID]]),0,SUMPRODUCT(MAX(($B$5:$B158=Table4[[#This Row],[ID]])*ROW($B$5:$B158))))</f>
        <v>157</v>
      </c>
      <c r="AM159" s="11" cm="1">
        <f t="array" aca="1" ref="AM159" ca="1">IF(Table4[[#This Row],[Prior of This Frm]]&lt;&gt;0,Table4[[#This Row],[Time]]-INDIRECT("R"&amp;Table4[[#This Row],[Prior of This Frm]]&amp;"C"&amp;COLUMN(Table4[[#This Row],[Time]]),FALSE),"")</f>
        <v>0.10699999999999932</v>
      </c>
      <c r="AN159" s="8">
        <f>IF(ROW(Table4[[#This Row],[Time]])-1=ROW(Table4[[#Headers],[Time]]),0,IF(A159&lt;A158,AN158+1,AN158))</f>
        <v>0</v>
      </c>
      <c r="AO159" s="29">
        <f>(Table4[[#This Row],[Time]]+(Table4[[#This Row],[Mins]]*60)-$A$5)/60/60/24</f>
        <v>8.7268518518518519E-5</v>
      </c>
      <c r="AP159" s="11">
        <f ca="1">IF(Table4[[#This Row],[Prior of This Frm]]&lt;&gt;0,IF(Table4[[#This Row],[Per Raw]]&lt;0,Table4[[#This Row],[Per Raw]]+60,Table4[[#This Row],[Per Raw]]),"")</f>
        <v>0.10699999999999932</v>
      </c>
      <c r="AQ159" s="20" t="e">
        <f>IF(Table4[[#This Row],[ID]]=401,(HEX2DEC(Table4[[#This Row],[H1]])+256*HEX2DEC(Table4[[#This Row],[H2]]))/1000,NA())</f>
        <v>#N/A</v>
      </c>
      <c r="AR159" s="21" t="e">
        <f>IF(Table4[[#This Row],[ID]]=401,(HEX2DEC(Table4[[#This Row],[H5]])+256*HEX2DEC(Table4[[#This Row],[H6]]))/1000,NA())</f>
        <v>#N/A</v>
      </c>
      <c r="AS159" s="17" t="e">
        <f>IF(Table4[[#This Row],[ID]]=402,HEX2DEC(Table4[[#This Row],[H1]])/100,NA())</f>
        <v>#N/A</v>
      </c>
      <c r="AT159" s="19" t="e">
        <f>IF(Table4[[#This Row],[ID]]=404,((HEX2DEC(F159)+256*HEX2DEC(G159))/10)*(9/5)+32,NA())</f>
        <v>#N/A</v>
      </c>
      <c r="AU159" s="28">
        <f>IF(Table4[[#This Row],[ID]]=402,(HEX2DEC(Table4[[#This Row],[H7]])*256*256+HEX2DEC(Table4[[#This Row],[H6]])*256+HEX2DEC(Table4[[#This Row],[H5]]))/AU$3,IF(ISNUMBER(AU158),AU158,NA()))</f>
        <v>1073427</v>
      </c>
      <c r="AV159" s="28">
        <f>IF(Table4[[#This Row],[ID]]=403,(HEX2DEC(Table4[[#This Row],[H7]])*256*256+HEX2DEC(Table4[[#This Row],[H6]])*256+HEX2DEC(Table4[[#This Row],[H5]]))/AV$3,IF(ISNUMBER(AV158),AV158,NA()))</f>
        <v>1073427</v>
      </c>
      <c r="AW159" s="30" t="e">
        <f>Table4[[#This Row],[Unk 402-D7,6,5]]/Table4[[#This Row],[Batt V]]</f>
        <v>#N/A</v>
      </c>
      <c r="AX159" s="8" t="str" cm="1">
        <f t="array" aca="1" ref="AX159" ca="1">IF(Table4[[#This Row],[Prior of This Frm]]=0,"First",IF(Table4[[#This Row],[Data as String]]&lt;&gt;INDIRECT("R"&amp;AL159&amp;"C"&amp;COLUMN(Table4[[#This Row],[Data as String]]),FALSE),"Change",""))</f>
        <v/>
      </c>
      <c r="AY159" s="6" t="str" cm="1">
        <f t="array" aca="1" ref="AY159" ca="1">IF(Table4[[#This Row],[Prior of This Frm]]=0,"First",IF(Table4[[#This Row],[Data Masked States only]]&lt;&gt;INDIRECT("R"&amp;AL159&amp;"C"&amp;COLUMN(Table4[[#This Row],[Data Masked States only]]),FALSE),"Change",""))</f>
        <v/>
      </c>
      <c r="AZ159" s="6"/>
    </row>
    <row r="160" spans="1:52" hidden="1" x14ac:dyDescent="0.25">
      <c r="A160">
        <v>58.969000000000001</v>
      </c>
      <c r="B160">
        <v>401</v>
      </c>
      <c r="C160">
        <v>8</v>
      </c>
      <c r="D160" s="14" t="s">
        <v>28</v>
      </c>
      <c r="E160" s="15" t="s">
        <v>23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M160" s="5" t="str">
        <f t="shared" si="41"/>
        <v>…</v>
      </c>
      <c r="N160" t="str">
        <f t="shared" si="42"/>
        <v>…</v>
      </c>
      <c r="O160" t="str">
        <f t="shared" si="43"/>
        <v>…</v>
      </c>
      <c r="P160" t="str">
        <f t="shared" si="44"/>
        <v>…</v>
      </c>
      <c r="Q160" t="str">
        <f t="shared" si="45"/>
        <v>…</v>
      </c>
      <c r="R160" t="str">
        <f t="shared" si="46"/>
        <v>…</v>
      </c>
      <c r="S160" t="str">
        <f t="shared" si="47"/>
        <v>…</v>
      </c>
      <c r="T160" t="str">
        <f t="shared" si="48"/>
        <v>…</v>
      </c>
      <c r="U160" s="5"/>
      <c r="V160" s="23">
        <f t="shared" si="49"/>
        <v>154</v>
      </c>
      <c r="W160">
        <f t="shared" si="50"/>
        <v>210</v>
      </c>
      <c r="X160">
        <f t="shared" si="51"/>
        <v>0</v>
      </c>
      <c r="Y160">
        <f t="shared" si="52"/>
        <v>0</v>
      </c>
      <c r="Z160">
        <f t="shared" si="53"/>
        <v>0</v>
      </c>
      <c r="AA160">
        <f t="shared" si="54"/>
        <v>0</v>
      </c>
      <c r="AB160">
        <f t="shared" si="55"/>
        <v>0</v>
      </c>
      <c r="AC160">
        <f t="shared" si="56"/>
        <v>0</v>
      </c>
      <c r="AD160" s="5"/>
      <c r="AE160" s="27">
        <f t="shared" si="57"/>
        <v>53914</v>
      </c>
      <c r="AF160" s="28">
        <f t="shared" si="58"/>
        <v>0</v>
      </c>
      <c r="AG160" s="28">
        <f t="shared" si="59"/>
        <v>0</v>
      </c>
      <c r="AH160" s="28">
        <f t="shared" si="60"/>
        <v>0</v>
      </c>
      <c r="AI160" s="5"/>
      <c r="AJ16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60" s="6" t="str" cm="1">
        <f t="array" ref="AK16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60" s="6" cm="1">
        <f t="array" ref="AL160">IF(ROW(Table4[[#This Row],[ID]])-1=ROW(Table4[[#Headers],[ID]]),0,SUMPRODUCT(MAX(($B$5:$B159=Table4[[#This Row],[ID]])*ROW($B$5:$B159))))</f>
        <v>158</v>
      </c>
      <c r="AM160" s="11" cm="1">
        <f t="array" aca="1" ref="AM160" ca="1">IF(Table4[[#This Row],[Prior of This Frm]]&lt;&gt;0,Table4[[#This Row],[Time]]-INDIRECT("R"&amp;Table4[[#This Row],[Prior of This Frm]]&amp;"C"&amp;COLUMN(Table4[[#This Row],[Time]]),FALSE),"")</f>
        <v>0.10600000000000165</v>
      </c>
      <c r="AN160" s="8">
        <f>IF(ROW(Table4[[#This Row],[Time]])-1=ROW(Table4[[#Headers],[Time]]),0,IF(A160&lt;A159,AN159+1,AN159))</f>
        <v>0</v>
      </c>
      <c r="AO160" s="29">
        <f>(Table4[[#This Row],[Time]]+(Table4[[#This Row],[Mins]]*60)-$A$5)/60/60/24</f>
        <v>8.7870370370370356E-5</v>
      </c>
      <c r="AP160" s="11">
        <f ca="1">IF(Table4[[#This Row],[Prior of This Frm]]&lt;&gt;0,IF(Table4[[#This Row],[Per Raw]]&lt;0,Table4[[#This Row],[Per Raw]]+60,Table4[[#This Row],[Per Raw]]),"")</f>
        <v>0.10600000000000165</v>
      </c>
      <c r="AQ160" s="20">
        <f>IF(Table4[[#This Row],[ID]]=401,(HEX2DEC(Table4[[#This Row],[H1]])+256*HEX2DEC(Table4[[#This Row],[H2]]))/1000,NA())</f>
        <v>53.914000000000001</v>
      </c>
      <c r="AR160" s="21">
        <f>IF(Table4[[#This Row],[ID]]=401,(HEX2DEC(Table4[[#This Row],[H5]])+256*HEX2DEC(Table4[[#This Row],[H6]]))/1000,NA())</f>
        <v>0</v>
      </c>
      <c r="AS160" s="17" t="e">
        <f>IF(Table4[[#This Row],[ID]]=402,HEX2DEC(Table4[[#This Row],[H1]])/100,NA())</f>
        <v>#N/A</v>
      </c>
      <c r="AT160" s="19" t="e">
        <f>IF(Table4[[#This Row],[ID]]=404,((HEX2DEC(F160)+256*HEX2DEC(G160))/10)*(9/5)+32,NA())</f>
        <v>#N/A</v>
      </c>
      <c r="AU160" s="28">
        <f>IF(Table4[[#This Row],[ID]]=402,(HEX2DEC(Table4[[#This Row],[H7]])*256*256+HEX2DEC(Table4[[#This Row],[H6]])*256+HEX2DEC(Table4[[#This Row],[H5]]))/AU$3,IF(ISNUMBER(AU159),AU159,NA()))</f>
        <v>1073427</v>
      </c>
      <c r="AV160" s="28">
        <f>IF(Table4[[#This Row],[ID]]=403,(HEX2DEC(Table4[[#This Row],[H7]])*256*256+HEX2DEC(Table4[[#This Row],[H6]])*256+HEX2DEC(Table4[[#This Row],[H5]]))/AV$3,IF(ISNUMBER(AV159),AV159,NA()))</f>
        <v>1073427</v>
      </c>
      <c r="AW160" s="30">
        <f>Table4[[#This Row],[Unk 402-D7,6,5]]/Table4[[#This Row],[Batt V]]</f>
        <v>19909.986274437066</v>
      </c>
      <c r="AX160" s="8" t="str" cm="1">
        <f t="array" aca="1" ref="AX160" ca="1">IF(Table4[[#This Row],[Prior of This Frm]]=0,"First",IF(Table4[[#This Row],[Data as String]]&lt;&gt;INDIRECT("R"&amp;AL160&amp;"C"&amp;COLUMN(Table4[[#This Row],[Data as String]]),FALSE),"Change",""))</f>
        <v/>
      </c>
      <c r="AY160" s="6" t="str" cm="1">
        <f t="array" aca="1" ref="AY160" ca="1">IF(Table4[[#This Row],[Prior of This Frm]]=0,"First",IF(Table4[[#This Row],[Data Masked States only]]&lt;&gt;INDIRECT("R"&amp;AL160&amp;"C"&amp;COLUMN(Table4[[#This Row],[Data Masked States only]]),FALSE),"Change",""))</f>
        <v/>
      </c>
      <c r="AZ160" s="6"/>
    </row>
    <row r="161" spans="1:52" hidden="1" x14ac:dyDescent="0.25">
      <c r="A161">
        <v>59.021999999999998</v>
      </c>
      <c r="B161">
        <v>400</v>
      </c>
      <c r="C161">
        <v>8</v>
      </c>
      <c r="D161" s="14">
        <v>0</v>
      </c>
      <c r="E161" s="15">
        <v>0</v>
      </c>
      <c r="F161" s="15">
        <v>0</v>
      </c>
      <c r="G161" s="15">
        <v>10</v>
      </c>
      <c r="H161" s="15">
        <v>39</v>
      </c>
      <c r="I161" s="15">
        <v>0</v>
      </c>
      <c r="J161" s="15">
        <v>0</v>
      </c>
      <c r="K161" s="15">
        <v>0</v>
      </c>
      <c r="M161" s="5" t="str">
        <f t="shared" si="41"/>
        <v>…</v>
      </c>
      <c r="N161" t="str">
        <f t="shared" si="42"/>
        <v>…</v>
      </c>
      <c r="O161" t="str">
        <f t="shared" si="43"/>
        <v>…</v>
      </c>
      <c r="P161" t="str">
        <f t="shared" si="44"/>
        <v>…</v>
      </c>
      <c r="Q161" t="str">
        <f t="shared" si="45"/>
        <v>9</v>
      </c>
      <c r="R161" t="str">
        <f t="shared" si="46"/>
        <v>…</v>
      </c>
      <c r="S161" t="str">
        <f t="shared" si="47"/>
        <v>…</v>
      </c>
      <c r="T161" t="str">
        <f t="shared" si="48"/>
        <v>…</v>
      </c>
      <c r="U161" s="5"/>
      <c r="V161" s="23">
        <f t="shared" si="49"/>
        <v>0</v>
      </c>
      <c r="W161">
        <f t="shared" si="50"/>
        <v>0</v>
      </c>
      <c r="X161">
        <f t="shared" si="51"/>
        <v>0</v>
      </c>
      <c r="Y161">
        <f t="shared" si="52"/>
        <v>16</v>
      </c>
      <c r="Z161">
        <f t="shared" si="53"/>
        <v>57</v>
      </c>
      <c r="AA161">
        <f t="shared" si="54"/>
        <v>0</v>
      </c>
      <c r="AB161">
        <f t="shared" si="55"/>
        <v>0</v>
      </c>
      <c r="AC161">
        <f t="shared" si="56"/>
        <v>0</v>
      </c>
      <c r="AD161" s="5"/>
      <c r="AE161" s="27">
        <f t="shared" si="57"/>
        <v>0</v>
      </c>
      <c r="AF161" s="28">
        <f t="shared" si="58"/>
        <v>4096</v>
      </c>
      <c r="AG161" s="28">
        <f t="shared" si="59"/>
        <v>57</v>
      </c>
      <c r="AH161" s="28">
        <f t="shared" si="60"/>
        <v>0</v>
      </c>
      <c r="AI161" s="5"/>
      <c r="AJ16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61" s="6" t="str" cm="1">
        <f t="array" ref="AK16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61" s="6" cm="1">
        <f t="array" ref="AL161">IF(ROW(Table4[[#This Row],[ID]])-1=ROW(Table4[[#Headers],[ID]]),0,SUMPRODUCT(MAX(($B$5:$B160=Table4[[#This Row],[ID]])*ROW($B$5:$B160))))</f>
        <v>159</v>
      </c>
      <c r="AM161" s="11" cm="1">
        <f t="array" aca="1" ref="AM161" ca="1">IF(Table4[[#This Row],[Prior of This Frm]]&lt;&gt;0,Table4[[#This Row],[Time]]-INDIRECT("R"&amp;Table4[[#This Row],[Prior of This Frm]]&amp;"C"&amp;COLUMN(Table4[[#This Row],[Time]]),FALSE),"")</f>
        <v>0.10499999999999687</v>
      </c>
      <c r="AN161" s="8">
        <f>IF(ROW(Table4[[#This Row],[Time]])-1=ROW(Table4[[#Headers],[Time]]),0,IF(A161&lt;A160,AN160+1,AN160))</f>
        <v>0</v>
      </c>
      <c r="AO161" s="29">
        <f>(Table4[[#This Row],[Time]]+(Table4[[#This Row],[Mins]]*60)-$A$5)/60/60/24</f>
        <v>8.8483796296296249E-5</v>
      </c>
      <c r="AP161" s="11">
        <f ca="1">IF(Table4[[#This Row],[Prior of This Frm]]&lt;&gt;0,IF(Table4[[#This Row],[Per Raw]]&lt;0,Table4[[#This Row],[Per Raw]]+60,Table4[[#This Row],[Per Raw]]),"")</f>
        <v>0.10499999999999687</v>
      </c>
      <c r="AQ161" s="20" t="e">
        <f>IF(Table4[[#This Row],[ID]]=401,(HEX2DEC(Table4[[#This Row],[H1]])+256*HEX2DEC(Table4[[#This Row],[H2]]))/1000,NA())</f>
        <v>#N/A</v>
      </c>
      <c r="AR161" s="21" t="e">
        <f>IF(Table4[[#This Row],[ID]]=401,(HEX2DEC(Table4[[#This Row],[H5]])+256*HEX2DEC(Table4[[#This Row],[H6]]))/1000,NA())</f>
        <v>#N/A</v>
      </c>
      <c r="AS161" s="17" t="e">
        <f>IF(Table4[[#This Row],[ID]]=402,HEX2DEC(Table4[[#This Row],[H1]])/100,NA())</f>
        <v>#N/A</v>
      </c>
      <c r="AT161" s="19" t="e">
        <f>IF(Table4[[#This Row],[ID]]=404,((HEX2DEC(F161)+256*HEX2DEC(G161))/10)*(9/5)+32,NA())</f>
        <v>#N/A</v>
      </c>
      <c r="AU161" s="28">
        <f>IF(Table4[[#This Row],[ID]]=402,(HEX2DEC(Table4[[#This Row],[H7]])*256*256+HEX2DEC(Table4[[#This Row],[H6]])*256+HEX2DEC(Table4[[#This Row],[H5]]))/AU$3,IF(ISNUMBER(AU160),AU160,NA()))</f>
        <v>1073427</v>
      </c>
      <c r="AV161" s="28">
        <f>IF(Table4[[#This Row],[ID]]=403,(HEX2DEC(Table4[[#This Row],[H7]])*256*256+HEX2DEC(Table4[[#This Row],[H6]])*256+HEX2DEC(Table4[[#This Row],[H5]]))/AV$3,IF(ISNUMBER(AV160),AV160,NA()))</f>
        <v>1073427</v>
      </c>
      <c r="AW161" s="30" t="e">
        <f>Table4[[#This Row],[Unk 402-D7,6,5]]/Table4[[#This Row],[Batt V]]</f>
        <v>#N/A</v>
      </c>
      <c r="AX161" s="8" t="str" cm="1">
        <f t="array" aca="1" ref="AX161" ca="1">IF(Table4[[#This Row],[Prior of This Frm]]=0,"First",IF(Table4[[#This Row],[Data as String]]&lt;&gt;INDIRECT("R"&amp;AL161&amp;"C"&amp;COLUMN(Table4[[#This Row],[Data as String]]),FALSE),"Change",""))</f>
        <v/>
      </c>
      <c r="AY161" s="6" t="str" cm="1">
        <f t="array" aca="1" ref="AY161" ca="1">IF(Table4[[#This Row],[Prior of This Frm]]=0,"First",IF(Table4[[#This Row],[Data Masked States only]]&lt;&gt;INDIRECT("R"&amp;AL161&amp;"C"&amp;COLUMN(Table4[[#This Row],[Data Masked States only]]),FALSE),"Change",""))</f>
        <v/>
      </c>
      <c r="AZ161" s="6"/>
    </row>
    <row r="162" spans="1:52" hidden="1" x14ac:dyDescent="0.25">
      <c r="A162">
        <v>59.076000000000001</v>
      </c>
      <c r="B162">
        <v>401</v>
      </c>
      <c r="C162">
        <v>8</v>
      </c>
      <c r="D162" s="14" t="s">
        <v>28</v>
      </c>
      <c r="E162" s="15" t="s">
        <v>23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M162" s="5" t="str">
        <f t="shared" si="41"/>
        <v>…</v>
      </c>
      <c r="N162" t="str">
        <f t="shared" si="42"/>
        <v>…</v>
      </c>
      <c r="O162" t="str">
        <f t="shared" si="43"/>
        <v>…</v>
      </c>
      <c r="P162" t="str">
        <f t="shared" si="44"/>
        <v>…</v>
      </c>
      <c r="Q162" t="str">
        <f t="shared" si="45"/>
        <v>…</v>
      </c>
      <c r="R162" t="str">
        <f t="shared" si="46"/>
        <v>…</v>
      </c>
      <c r="S162" t="str">
        <f t="shared" si="47"/>
        <v>…</v>
      </c>
      <c r="T162" t="str">
        <f t="shared" si="48"/>
        <v>…</v>
      </c>
      <c r="U162" s="5"/>
      <c r="V162" s="23">
        <f t="shared" si="49"/>
        <v>154</v>
      </c>
      <c r="W162">
        <f t="shared" si="50"/>
        <v>210</v>
      </c>
      <c r="X162">
        <f t="shared" si="51"/>
        <v>0</v>
      </c>
      <c r="Y162">
        <f t="shared" si="52"/>
        <v>0</v>
      </c>
      <c r="Z162">
        <f t="shared" si="53"/>
        <v>0</v>
      </c>
      <c r="AA162">
        <f t="shared" si="54"/>
        <v>0</v>
      </c>
      <c r="AB162">
        <f t="shared" si="55"/>
        <v>0</v>
      </c>
      <c r="AC162">
        <f t="shared" si="56"/>
        <v>0</v>
      </c>
      <c r="AD162" s="5"/>
      <c r="AE162" s="27">
        <f t="shared" si="57"/>
        <v>53914</v>
      </c>
      <c r="AF162" s="28">
        <f t="shared" si="58"/>
        <v>0</v>
      </c>
      <c r="AG162" s="28">
        <f t="shared" si="59"/>
        <v>0</v>
      </c>
      <c r="AH162" s="28">
        <f t="shared" si="60"/>
        <v>0</v>
      </c>
      <c r="AI162" s="5"/>
      <c r="AJ16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62" s="6" t="str" cm="1">
        <f t="array" ref="AK16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62" s="6" cm="1">
        <f t="array" ref="AL162">IF(ROW(Table4[[#This Row],[ID]])-1=ROW(Table4[[#Headers],[ID]]),0,SUMPRODUCT(MAX(($B$5:$B161=Table4[[#This Row],[ID]])*ROW($B$5:$B161))))</f>
        <v>160</v>
      </c>
      <c r="AM162" s="11" cm="1">
        <f t="array" aca="1" ref="AM162" ca="1">IF(Table4[[#This Row],[Prior of This Frm]]&lt;&gt;0,Table4[[#This Row],[Time]]-INDIRECT("R"&amp;Table4[[#This Row],[Prior of This Frm]]&amp;"C"&amp;COLUMN(Table4[[#This Row],[Time]]),FALSE),"")</f>
        <v>0.10699999999999932</v>
      </c>
      <c r="AN162" s="8">
        <f>IF(ROW(Table4[[#This Row],[Time]])-1=ROW(Table4[[#Headers],[Time]]),0,IF(A162&lt;A161,AN161+1,AN161))</f>
        <v>0</v>
      </c>
      <c r="AO162" s="29">
        <f>(Table4[[#This Row],[Time]]+(Table4[[#This Row],[Mins]]*60)-$A$5)/60/60/24</f>
        <v>8.9108796296296278E-5</v>
      </c>
      <c r="AP162" s="11">
        <f ca="1">IF(Table4[[#This Row],[Prior of This Frm]]&lt;&gt;0,IF(Table4[[#This Row],[Per Raw]]&lt;0,Table4[[#This Row],[Per Raw]]+60,Table4[[#This Row],[Per Raw]]),"")</f>
        <v>0.10699999999999932</v>
      </c>
      <c r="AQ162" s="20">
        <f>IF(Table4[[#This Row],[ID]]=401,(HEX2DEC(Table4[[#This Row],[H1]])+256*HEX2DEC(Table4[[#This Row],[H2]]))/1000,NA())</f>
        <v>53.914000000000001</v>
      </c>
      <c r="AR162" s="21">
        <f>IF(Table4[[#This Row],[ID]]=401,(HEX2DEC(Table4[[#This Row],[H5]])+256*HEX2DEC(Table4[[#This Row],[H6]]))/1000,NA())</f>
        <v>0</v>
      </c>
      <c r="AS162" s="17" t="e">
        <f>IF(Table4[[#This Row],[ID]]=402,HEX2DEC(Table4[[#This Row],[H1]])/100,NA())</f>
        <v>#N/A</v>
      </c>
      <c r="AT162" s="19" t="e">
        <f>IF(Table4[[#This Row],[ID]]=404,((HEX2DEC(F162)+256*HEX2DEC(G162))/10)*(9/5)+32,NA())</f>
        <v>#N/A</v>
      </c>
      <c r="AU162" s="28">
        <f>IF(Table4[[#This Row],[ID]]=402,(HEX2DEC(Table4[[#This Row],[H7]])*256*256+HEX2DEC(Table4[[#This Row],[H6]])*256+HEX2DEC(Table4[[#This Row],[H5]]))/AU$3,IF(ISNUMBER(AU161),AU161,NA()))</f>
        <v>1073427</v>
      </c>
      <c r="AV162" s="28">
        <f>IF(Table4[[#This Row],[ID]]=403,(HEX2DEC(Table4[[#This Row],[H7]])*256*256+HEX2DEC(Table4[[#This Row],[H6]])*256+HEX2DEC(Table4[[#This Row],[H5]]))/AV$3,IF(ISNUMBER(AV161),AV161,NA()))</f>
        <v>1073427</v>
      </c>
      <c r="AW162" s="30">
        <f>Table4[[#This Row],[Unk 402-D7,6,5]]/Table4[[#This Row],[Batt V]]</f>
        <v>19909.986274437066</v>
      </c>
      <c r="AX162" s="8" t="str" cm="1">
        <f t="array" aca="1" ref="AX162" ca="1">IF(Table4[[#This Row],[Prior of This Frm]]=0,"First",IF(Table4[[#This Row],[Data as String]]&lt;&gt;INDIRECT("R"&amp;AL162&amp;"C"&amp;COLUMN(Table4[[#This Row],[Data as String]]),FALSE),"Change",""))</f>
        <v/>
      </c>
      <c r="AY162" s="6" t="str" cm="1">
        <f t="array" aca="1" ref="AY162" ca="1">IF(Table4[[#This Row],[Prior of This Frm]]=0,"First",IF(Table4[[#This Row],[Data Masked States only]]&lt;&gt;INDIRECT("R"&amp;AL162&amp;"C"&amp;COLUMN(Table4[[#This Row],[Data Masked States only]]),FALSE),"Change",""))</f>
        <v/>
      </c>
      <c r="AZ162" s="6"/>
    </row>
    <row r="163" spans="1:52" hidden="1" x14ac:dyDescent="0.25">
      <c r="A163">
        <v>59.13</v>
      </c>
      <c r="B163">
        <v>400</v>
      </c>
      <c r="C163">
        <v>8</v>
      </c>
      <c r="D163" s="14">
        <v>0</v>
      </c>
      <c r="E163" s="15">
        <v>0</v>
      </c>
      <c r="F163" s="15">
        <v>0</v>
      </c>
      <c r="G163" s="15">
        <v>10</v>
      </c>
      <c r="H163" s="15">
        <v>39</v>
      </c>
      <c r="I163" s="15">
        <v>0</v>
      </c>
      <c r="J163" s="15">
        <v>0</v>
      </c>
      <c r="K163" s="15">
        <v>0</v>
      </c>
      <c r="M163" s="5" t="str">
        <f t="shared" si="41"/>
        <v>…</v>
      </c>
      <c r="N163" t="str">
        <f t="shared" si="42"/>
        <v>…</v>
      </c>
      <c r="O163" t="str">
        <f t="shared" si="43"/>
        <v>…</v>
      </c>
      <c r="P163" t="str">
        <f t="shared" si="44"/>
        <v>…</v>
      </c>
      <c r="Q163" t="str">
        <f t="shared" si="45"/>
        <v>9</v>
      </c>
      <c r="R163" t="str">
        <f t="shared" si="46"/>
        <v>…</v>
      </c>
      <c r="S163" t="str">
        <f t="shared" si="47"/>
        <v>…</v>
      </c>
      <c r="T163" t="str">
        <f t="shared" si="48"/>
        <v>…</v>
      </c>
      <c r="U163" s="5"/>
      <c r="V163" s="23">
        <f t="shared" si="49"/>
        <v>0</v>
      </c>
      <c r="W163">
        <f t="shared" si="50"/>
        <v>0</v>
      </c>
      <c r="X163">
        <f t="shared" si="51"/>
        <v>0</v>
      </c>
      <c r="Y163">
        <f t="shared" si="52"/>
        <v>16</v>
      </c>
      <c r="Z163">
        <f t="shared" si="53"/>
        <v>57</v>
      </c>
      <c r="AA163">
        <f t="shared" si="54"/>
        <v>0</v>
      </c>
      <c r="AB163">
        <f t="shared" si="55"/>
        <v>0</v>
      </c>
      <c r="AC163">
        <f t="shared" si="56"/>
        <v>0</v>
      </c>
      <c r="AD163" s="5"/>
      <c r="AE163" s="27">
        <f t="shared" si="57"/>
        <v>0</v>
      </c>
      <c r="AF163" s="28">
        <f t="shared" si="58"/>
        <v>4096</v>
      </c>
      <c r="AG163" s="28">
        <f t="shared" si="59"/>
        <v>57</v>
      </c>
      <c r="AH163" s="28">
        <f t="shared" si="60"/>
        <v>0</v>
      </c>
      <c r="AI163" s="5"/>
      <c r="AJ16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63" s="6" t="str" cm="1">
        <f t="array" ref="AK16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63" s="6" cm="1">
        <f t="array" ref="AL163">IF(ROW(Table4[[#This Row],[ID]])-1=ROW(Table4[[#Headers],[ID]]),0,SUMPRODUCT(MAX(($B$5:$B162=Table4[[#This Row],[ID]])*ROW($B$5:$B162))))</f>
        <v>161</v>
      </c>
      <c r="AM163" s="11" cm="1">
        <f t="array" aca="1" ref="AM163" ca="1">IF(Table4[[#This Row],[Prior of This Frm]]&lt;&gt;0,Table4[[#This Row],[Time]]-INDIRECT("R"&amp;Table4[[#This Row],[Prior of This Frm]]&amp;"C"&amp;COLUMN(Table4[[#This Row],[Time]]),FALSE),"")</f>
        <v>0.10800000000000409</v>
      </c>
      <c r="AN163" s="8">
        <f>IF(ROW(Table4[[#This Row],[Time]])-1=ROW(Table4[[#Headers],[Time]]),0,IF(A163&lt;A162,AN162+1,AN162))</f>
        <v>0</v>
      </c>
      <c r="AO163" s="29">
        <f>(Table4[[#This Row],[Time]]+(Table4[[#This Row],[Mins]]*60)-$A$5)/60/60/24</f>
        <v>8.9733796296296306E-5</v>
      </c>
      <c r="AP163" s="11">
        <f ca="1">IF(Table4[[#This Row],[Prior of This Frm]]&lt;&gt;0,IF(Table4[[#This Row],[Per Raw]]&lt;0,Table4[[#This Row],[Per Raw]]+60,Table4[[#This Row],[Per Raw]]),"")</f>
        <v>0.10800000000000409</v>
      </c>
      <c r="AQ163" s="20" t="e">
        <f>IF(Table4[[#This Row],[ID]]=401,(HEX2DEC(Table4[[#This Row],[H1]])+256*HEX2DEC(Table4[[#This Row],[H2]]))/1000,NA())</f>
        <v>#N/A</v>
      </c>
      <c r="AR163" s="21" t="e">
        <f>IF(Table4[[#This Row],[ID]]=401,(HEX2DEC(Table4[[#This Row],[H5]])+256*HEX2DEC(Table4[[#This Row],[H6]]))/1000,NA())</f>
        <v>#N/A</v>
      </c>
      <c r="AS163" s="16" t="e">
        <f>IF(Table4[[#This Row],[ID]]=402,HEX2DEC(Table4[[#This Row],[H1]])/100,NA())</f>
        <v>#N/A</v>
      </c>
      <c r="AT163" s="19" t="e">
        <f>IF(Table4[[#This Row],[ID]]=404,((HEX2DEC(F163)+256*HEX2DEC(G163))/10)*(9/5)+32,NA())</f>
        <v>#N/A</v>
      </c>
      <c r="AU163" s="28">
        <f>IF(Table4[[#This Row],[ID]]=402,(HEX2DEC(Table4[[#This Row],[H7]])*256*256+HEX2DEC(Table4[[#This Row],[H6]])*256+HEX2DEC(Table4[[#This Row],[H5]]))/AU$3,IF(ISNUMBER(AU162),AU162,NA()))</f>
        <v>1073427</v>
      </c>
      <c r="AV163" s="28">
        <f>IF(Table4[[#This Row],[ID]]=403,(HEX2DEC(Table4[[#This Row],[H7]])*256*256+HEX2DEC(Table4[[#This Row],[H6]])*256+HEX2DEC(Table4[[#This Row],[H5]]))/AV$3,IF(ISNUMBER(AV162),AV162,NA()))</f>
        <v>1073427</v>
      </c>
      <c r="AW163" s="30" t="e">
        <f>Table4[[#This Row],[Unk 402-D7,6,5]]/Table4[[#This Row],[Batt V]]</f>
        <v>#N/A</v>
      </c>
      <c r="AX163" s="8" t="str" cm="1">
        <f t="array" aca="1" ref="AX163" ca="1">IF(Table4[[#This Row],[Prior of This Frm]]=0,"First",IF(Table4[[#This Row],[Data as String]]&lt;&gt;INDIRECT("R"&amp;AL163&amp;"C"&amp;COLUMN(Table4[[#This Row],[Data as String]]),FALSE),"Change",""))</f>
        <v/>
      </c>
      <c r="AY163" s="6" t="str" cm="1">
        <f t="array" aca="1" ref="AY163" ca="1">IF(Table4[[#This Row],[Prior of This Frm]]=0,"First",IF(Table4[[#This Row],[Data Masked States only]]&lt;&gt;INDIRECT("R"&amp;AL163&amp;"C"&amp;COLUMN(Table4[[#This Row],[Data Masked States only]]),FALSE),"Change",""))</f>
        <v/>
      </c>
      <c r="AZ163" s="6"/>
    </row>
    <row r="164" spans="1:52" hidden="1" x14ac:dyDescent="0.25">
      <c r="A164">
        <v>59.183</v>
      </c>
      <c r="B164">
        <v>401</v>
      </c>
      <c r="C164">
        <v>8</v>
      </c>
      <c r="D164" s="14" t="s">
        <v>28</v>
      </c>
      <c r="E164" s="15" t="s">
        <v>23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M164" s="5" t="str">
        <f t="shared" si="41"/>
        <v>…</v>
      </c>
      <c r="N164" t="str">
        <f t="shared" si="42"/>
        <v>…</v>
      </c>
      <c r="O164" t="str">
        <f t="shared" si="43"/>
        <v>…</v>
      </c>
      <c r="P164" t="str">
        <f t="shared" si="44"/>
        <v>…</v>
      </c>
      <c r="Q164" t="str">
        <f t="shared" si="45"/>
        <v>…</v>
      </c>
      <c r="R164" t="str">
        <f t="shared" si="46"/>
        <v>…</v>
      </c>
      <c r="S164" t="str">
        <f t="shared" si="47"/>
        <v>…</v>
      </c>
      <c r="T164" t="str">
        <f t="shared" si="48"/>
        <v>…</v>
      </c>
      <c r="U164" s="5"/>
      <c r="V164" s="23">
        <f t="shared" si="49"/>
        <v>154</v>
      </c>
      <c r="W164">
        <f t="shared" si="50"/>
        <v>210</v>
      </c>
      <c r="X164">
        <f t="shared" si="51"/>
        <v>0</v>
      </c>
      <c r="Y164">
        <f t="shared" si="52"/>
        <v>0</v>
      </c>
      <c r="Z164">
        <f t="shared" si="53"/>
        <v>0</v>
      </c>
      <c r="AA164">
        <f t="shared" si="54"/>
        <v>0</v>
      </c>
      <c r="AB164">
        <f t="shared" si="55"/>
        <v>0</v>
      </c>
      <c r="AC164">
        <f t="shared" si="56"/>
        <v>0</v>
      </c>
      <c r="AD164" s="5"/>
      <c r="AE164" s="27">
        <f t="shared" si="57"/>
        <v>53914</v>
      </c>
      <c r="AF164" s="28">
        <f t="shared" si="58"/>
        <v>0</v>
      </c>
      <c r="AG164" s="28">
        <f t="shared" si="59"/>
        <v>0</v>
      </c>
      <c r="AH164" s="28">
        <f t="shared" si="60"/>
        <v>0</v>
      </c>
      <c r="AI164" s="5"/>
      <c r="AJ16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64" s="6" t="str" cm="1">
        <f t="array" ref="AK16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64" s="6" cm="1">
        <f t="array" ref="AL164">IF(ROW(Table4[[#This Row],[ID]])-1=ROW(Table4[[#Headers],[ID]]),0,SUMPRODUCT(MAX(($B$5:$B163=Table4[[#This Row],[ID]])*ROW($B$5:$B163))))</f>
        <v>162</v>
      </c>
      <c r="AM164" s="11" cm="1">
        <f t="array" aca="1" ref="AM164" ca="1">IF(Table4[[#This Row],[Prior of This Frm]]&lt;&gt;0,Table4[[#This Row],[Time]]-INDIRECT("R"&amp;Table4[[#This Row],[Prior of This Frm]]&amp;"C"&amp;COLUMN(Table4[[#This Row],[Time]]),FALSE),"")</f>
        <v>0.10699999999999932</v>
      </c>
      <c r="AN164" s="8">
        <f>IF(ROW(Table4[[#This Row],[Time]])-1=ROW(Table4[[#Headers],[Time]]),0,IF(A164&lt;A163,AN163+1,AN163))</f>
        <v>0</v>
      </c>
      <c r="AO164" s="29">
        <f>(Table4[[#This Row],[Time]]+(Table4[[#This Row],[Mins]]*60)-$A$5)/60/60/24</f>
        <v>9.0347222222222199E-5</v>
      </c>
      <c r="AP164" s="11">
        <f ca="1">IF(Table4[[#This Row],[Prior of This Frm]]&lt;&gt;0,IF(Table4[[#This Row],[Per Raw]]&lt;0,Table4[[#This Row],[Per Raw]]+60,Table4[[#This Row],[Per Raw]]),"")</f>
        <v>0.10699999999999932</v>
      </c>
      <c r="AQ164" s="20">
        <f>IF(Table4[[#This Row],[ID]]=401,(HEX2DEC(Table4[[#This Row],[H1]])+256*HEX2DEC(Table4[[#This Row],[H2]]))/1000,NA())</f>
        <v>53.914000000000001</v>
      </c>
      <c r="AR164" s="21">
        <f>IF(Table4[[#This Row],[ID]]=401,(HEX2DEC(Table4[[#This Row],[H5]])+256*HEX2DEC(Table4[[#This Row],[H6]]))/1000,NA())</f>
        <v>0</v>
      </c>
      <c r="AS164" s="17" t="e">
        <f>IF(Table4[[#This Row],[ID]]=402,HEX2DEC(Table4[[#This Row],[H1]])/100,NA())</f>
        <v>#N/A</v>
      </c>
      <c r="AT164" s="19" t="e">
        <f>IF(Table4[[#This Row],[ID]]=404,((HEX2DEC(F164)+256*HEX2DEC(G164))/10)*(9/5)+32,NA())</f>
        <v>#N/A</v>
      </c>
      <c r="AU164" s="28">
        <f>IF(Table4[[#This Row],[ID]]=402,(HEX2DEC(Table4[[#This Row],[H7]])*256*256+HEX2DEC(Table4[[#This Row],[H6]])*256+HEX2DEC(Table4[[#This Row],[H5]]))/AU$3,IF(ISNUMBER(AU163),AU163,NA()))</f>
        <v>1073427</v>
      </c>
      <c r="AV164" s="28">
        <f>IF(Table4[[#This Row],[ID]]=403,(HEX2DEC(Table4[[#This Row],[H7]])*256*256+HEX2DEC(Table4[[#This Row],[H6]])*256+HEX2DEC(Table4[[#This Row],[H5]]))/AV$3,IF(ISNUMBER(AV163),AV163,NA()))</f>
        <v>1073427</v>
      </c>
      <c r="AW164" s="30">
        <f>Table4[[#This Row],[Unk 402-D7,6,5]]/Table4[[#This Row],[Batt V]]</f>
        <v>19909.986274437066</v>
      </c>
      <c r="AX164" s="8" t="str" cm="1">
        <f t="array" aca="1" ref="AX164" ca="1">IF(Table4[[#This Row],[Prior of This Frm]]=0,"First",IF(Table4[[#This Row],[Data as String]]&lt;&gt;INDIRECT("R"&amp;AL164&amp;"C"&amp;COLUMN(Table4[[#This Row],[Data as String]]),FALSE),"Change",""))</f>
        <v/>
      </c>
      <c r="AY164" s="6" t="str" cm="1">
        <f t="array" aca="1" ref="AY164" ca="1">IF(Table4[[#This Row],[Prior of This Frm]]=0,"First",IF(Table4[[#This Row],[Data Masked States only]]&lt;&gt;INDIRECT("R"&amp;AL164&amp;"C"&amp;COLUMN(Table4[[#This Row],[Data Masked States only]]),FALSE),"Change",""))</f>
        <v/>
      </c>
      <c r="AZ164" s="6"/>
    </row>
    <row r="165" spans="1:52" hidden="1" x14ac:dyDescent="0.25">
      <c r="A165">
        <v>59.234000000000002</v>
      </c>
      <c r="B165">
        <v>400</v>
      </c>
      <c r="C165">
        <v>8</v>
      </c>
      <c r="D165" s="14">
        <v>0</v>
      </c>
      <c r="E165" s="15">
        <v>0</v>
      </c>
      <c r="F165" s="15">
        <v>0</v>
      </c>
      <c r="G165" s="15">
        <v>10</v>
      </c>
      <c r="H165" s="15">
        <v>39</v>
      </c>
      <c r="I165" s="15">
        <v>0</v>
      </c>
      <c r="J165" s="15">
        <v>0</v>
      </c>
      <c r="K165" s="15">
        <v>0</v>
      </c>
      <c r="M165" s="5" t="str">
        <f t="shared" si="41"/>
        <v>…</v>
      </c>
      <c r="N165" t="str">
        <f t="shared" si="42"/>
        <v>…</v>
      </c>
      <c r="O165" t="str">
        <f t="shared" si="43"/>
        <v>…</v>
      </c>
      <c r="P165" t="str">
        <f t="shared" si="44"/>
        <v>…</v>
      </c>
      <c r="Q165" t="str">
        <f t="shared" si="45"/>
        <v>9</v>
      </c>
      <c r="R165" t="str">
        <f t="shared" si="46"/>
        <v>…</v>
      </c>
      <c r="S165" t="str">
        <f t="shared" si="47"/>
        <v>…</v>
      </c>
      <c r="T165" t="str">
        <f t="shared" si="48"/>
        <v>…</v>
      </c>
      <c r="U165" s="5"/>
      <c r="V165" s="23">
        <f t="shared" si="49"/>
        <v>0</v>
      </c>
      <c r="W165">
        <f t="shared" si="50"/>
        <v>0</v>
      </c>
      <c r="X165">
        <f t="shared" si="51"/>
        <v>0</v>
      </c>
      <c r="Y165">
        <f t="shared" si="52"/>
        <v>16</v>
      </c>
      <c r="Z165">
        <f t="shared" si="53"/>
        <v>57</v>
      </c>
      <c r="AA165">
        <f t="shared" si="54"/>
        <v>0</v>
      </c>
      <c r="AB165">
        <f t="shared" si="55"/>
        <v>0</v>
      </c>
      <c r="AC165">
        <f t="shared" si="56"/>
        <v>0</v>
      </c>
      <c r="AD165" s="5"/>
      <c r="AE165" s="27">
        <f t="shared" si="57"/>
        <v>0</v>
      </c>
      <c r="AF165" s="28">
        <f t="shared" si="58"/>
        <v>4096</v>
      </c>
      <c r="AG165" s="28">
        <f t="shared" si="59"/>
        <v>57</v>
      </c>
      <c r="AH165" s="28">
        <f t="shared" si="60"/>
        <v>0</v>
      </c>
      <c r="AI165" s="5"/>
      <c r="AJ16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65" s="6" t="str" cm="1">
        <f t="array" ref="AK16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65" s="6" cm="1">
        <f t="array" ref="AL165">IF(ROW(Table4[[#This Row],[ID]])-1=ROW(Table4[[#Headers],[ID]]),0,SUMPRODUCT(MAX(($B$5:$B164=Table4[[#This Row],[ID]])*ROW($B$5:$B164))))</f>
        <v>163</v>
      </c>
      <c r="AM165" s="11" cm="1">
        <f t="array" aca="1" ref="AM165" ca="1">IF(Table4[[#This Row],[Prior of This Frm]]&lt;&gt;0,Table4[[#This Row],[Time]]-INDIRECT("R"&amp;Table4[[#This Row],[Prior of This Frm]]&amp;"C"&amp;COLUMN(Table4[[#This Row],[Time]]),FALSE),"")</f>
        <v>0.1039999999999992</v>
      </c>
      <c r="AN165" s="8">
        <f>IF(ROW(Table4[[#This Row],[Time]])-1=ROW(Table4[[#Headers],[Time]]),0,IF(A165&lt;A164,AN164+1,AN164))</f>
        <v>0</v>
      </c>
      <c r="AO165" s="29">
        <f>(Table4[[#This Row],[Time]]+(Table4[[#This Row],[Mins]]*60)-$A$5)/60/60/24</f>
        <v>9.0937499999999981E-5</v>
      </c>
      <c r="AP165" s="11">
        <f ca="1">IF(Table4[[#This Row],[Prior of This Frm]]&lt;&gt;0,IF(Table4[[#This Row],[Per Raw]]&lt;0,Table4[[#This Row],[Per Raw]]+60,Table4[[#This Row],[Per Raw]]),"")</f>
        <v>0.1039999999999992</v>
      </c>
      <c r="AQ165" s="20" t="e">
        <f>IF(Table4[[#This Row],[ID]]=401,(HEX2DEC(Table4[[#This Row],[H1]])+256*HEX2DEC(Table4[[#This Row],[H2]]))/1000,NA())</f>
        <v>#N/A</v>
      </c>
      <c r="AR165" s="21" t="e">
        <f>IF(Table4[[#This Row],[ID]]=401,(HEX2DEC(Table4[[#This Row],[H5]])+256*HEX2DEC(Table4[[#This Row],[H6]]))/1000,NA())</f>
        <v>#N/A</v>
      </c>
      <c r="AS165" s="16" t="e">
        <f>IF(Table4[[#This Row],[ID]]=402,HEX2DEC(Table4[[#This Row],[H1]])/100,NA())</f>
        <v>#N/A</v>
      </c>
      <c r="AT165" s="19" t="e">
        <f>IF(Table4[[#This Row],[ID]]=404,((HEX2DEC(F165)+256*HEX2DEC(G165))/10)*(9/5)+32,NA())</f>
        <v>#N/A</v>
      </c>
      <c r="AU165" s="28">
        <f>IF(Table4[[#This Row],[ID]]=402,(HEX2DEC(Table4[[#This Row],[H7]])*256*256+HEX2DEC(Table4[[#This Row],[H6]])*256+HEX2DEC(Table4[[#This Row],[H5]]))/AU$3,IF(ISNUMBER(AU164),AU164,NA()))</f>
        <v>1073427</v>
      </c>
      <c r="AV165" s="28">
        <f>IF(Table4[[#This Row],[ID]]=403,(HEX2DEC(Table4[[#This Row],[H7]])*256*256+HEX2DEC(Table4[[#This Row],[H6]])*256+HEX2DEC(Table4[[#This Row],[H5]]))/AV$3,IF(ISNUMBER(AV164),AV164,NA()))</f>
        <v>1073427</v>
      </c>
      <c r="AW165" s="30" t="e">
        <f>Table4[[#This Row],[Unk 402-D7,6,5]]/Table4[[#This Row],[Batt V]]</f>
        <v>#N/A</v>
      </c>
      <c r="AX165" s="8" t="str" cm="1">
        <f t="array" aca="1" ref="AX165" ca="1">IF(Table4[[#This Row],[Prior of This Frm]]=0,"First",IF(Table4[[#This Row],[Data as String]]&lt;&gt;INDIRECT("R"&amp;AL165&amp;"C"&amp;COLUMN(Table4[[#This Row],[Data as String]]),FALSE),"Change",""))</f>
        <v/>
      </c>
      <c r="AY165" s="6" t="str" cm="1">
        <f t="array" aca="1" ref="AY165" ca="1">IF(Table4[[#This Row],[Prior of This Frm]]=0,"First",IF(Table4[[#This Row],[Data Masked States only]]&lt;&gt;INDIRECT("R"&amp;AL165&amp;"C"&amp;COLUMN(Table4[[#This Row],[Data Masked States only]]),FALSE),"Change",""))</f>
        <v/>
      </c>
      <c r="AZ165" s="6"/>
    </row>
    <row r="166" spans="1:52" hidden="1" x14ac:dyDescent="0.25">
      <c r="A166">
        <v>59.286999999999999</v>
      </c>
      <c r="B166">
        <v>401</v>
      </c>
      <c r="C166">
        <v>8</v>
      </c>
      <c r="D166" s="14" t="s">
        <v>28</v>
      </c>
      <c r="E166" s="15" t="s">
        <v>23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M166" s="5" t="str">
        <f t="shared" si="41"/>
        <v>…</v>
      </c>
      <c r="N166" t="str">
        <f t="shared" si="42"/>
        <v>…</v>
      </c>
      <c r="O166" t="str">
        <f t="shared" si="43"/>
        <v>…</v>
      </c>
      <c r="P166" t="str">
        <f t="shared" si="44"/>
        <v>…</v>
      </c>
      <c r="Q166" t="str">
        <f t="shared" si="45"/>
        <v>…</v>
      </c>
      <c r="R166" t="str">
        <f t="shared" si="46"/>
        <v>…</v>
      </c>
      <c r="S166" t="str">
        <f t="shared" si="47"/>
        <v>…</v>
      </c>
      <c r="T166" t="str">
        <f t="shared" si="48"/>
        <v>…</v>
      </c>
      <c r="U166" s="5"/>
      <c r="V166" s="23">
        <f t="shared" si="49"/>
        <v>154</v>
      </c>
      <c r="W166">
        <f t="shared" si="50"/>
        <v>210</v>
      </c>
      <c r="X166">
        <f t="shared" si="51"/>
        <v>0</v>
      </c>
      <c r="Y166">
        <f t="shared" si="52"/>
        <v>0</v>
      </c>
      <c r="Z166">
        <f t="shared" si="53"/>
        <v>0</v>
      </c>
      <c r="AA166">
        <f t="shared" si="54"/>
        <v>0</v>
      </c>
      <c r="AB166">
        <f t="shared" si="55"/>
        <v>0</v>
      </c>
      <c r="AC166">
        <f t="shared" si="56"/>
        <v>0</v>
      </c>
      <c r="AD166" s="5"/>
      <c r="AE166" s="27">
        <f t="shared" si="57"/>
        <v>53914</v>
      </c>
      <c r="AF166" s="28">
        <f t="shared" si="58"/>
        <v>0</v>
      </c>
      <c r="AG166" s="28">
        <f t="shared" si="59"/>
        <v>0</v>
      </c>
      <c r="AH166" s="28">
        <f t="shared" si="60"/>
        <v>0</v>
      </c>
      <c r="AI166" s="5"/>
      <c r="AJ16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66" s="6" t="str" cm="1">
        <f t="array" ref="AK16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66" s="6" cm="1">
        <f t="array" ref="AL166">IF(ROW(Table4[[#This Row],[ID]])-1=ROW(Table4[[#Headers],[ID]]),0,SUMPRODUCT(MAX(($B$5:$B165=Table4[[#This Row],[ID]])*ROW($B$5:$B165))))</f>
        <v>164</v>
      </c>
      <c r="AM166" s="11" cm="1">
        <f t="array" aca="1" ref="AM166" ca="1">IF(Table4[[#This Row],[Prior of This Frm]]&lt;&gt;0,Table4[[#This Row],[Time]]-INDIRECT("R"&amp;Table4[[#This Row],[Prior of This Frm]]&amp;"C"&amp;COLUMN(Table4[[#This Row],[Time]]),FALSE),"")</f>
        <v>0.1039999999999992</v>
      </c>
      <c r="AN166" s="8">
        <f>IF(ROW(Table4[[#This Row],[Time]])-1=ROW(Table4[[#Headers],[Time]]),0,IF(A166&lt;A165,AN165+1,AN165))</f>
        <v>0</v>
      </c>
      <c r="AO166" s="29">
        <f>(Table4[[#This Row],[Time]]+(Table4[[#This Row],[Mins]]*60)-$A$5)/60/60/24</f>
        <v>9.1550925925925873E-5</v>
      </c>
      <c r="AP166" s="11">
        <f ca="1">IF(Table4[[#This Row],[Prior of This Frm]]&lt;&gt;0,IF(Table4[[#This Row],[Per Raw]]&lt;0,Table4[[#This Row],[Per Raw]]+60,Table4[[#This Row],[Per Raw]]),"")</f>
        <v>0.1039999999999992</v>
      </c>
      <c r="AQ166" s="20">
        <f>IF(Table4[[#This Row],[ID]]=401,(HEX2DEC(Table4[[#This Row],[H1]])+256*HEX2DEC(Table4[[#This Row],[H2]]))/1000,NA())</f>
        <v>53.914000000000001</v>
      </c>
      <c r="AR166" s="21">
        <f>IF(Table4[[#This Row],[ID]]=401,(HEX2DEC(Table4[[#This Row],[H5]])+256*HEX2DEC(Table4[[#This Row],[H6]]))/1000,NA())</f>
        <v>0</v>
      </c>
      <c r="AS166" s="17" t="e">
        <f>IF(Table4[[#This Row],[ID]]=402,HEX2DEC(Table4[[#This Row],[H1]])/100,NA())</f>
        <v>#N/A</v>
      </c>
      <c r="AT166" s="19" t="e">
        <f>IF(Table4[[#This Row],[ID]]=404,((HEX2DEC(F166)+256*HEX2DEC(G166))/10)*(9/5)+32,NA())</f>
        <v>#N/A</v>
      </c>
      <c r="AU166" s="28">
        <f>IF(Table4[[#This Row],[ID]]=402,(HEX2DEC(Table4[[#This Row],[H7]])*256*256+HEX2DEC(Table4[[#This Row],[H6]])*256+HEX2DEC(Table4[[#This Row],[H5]]))/AU$3,IF(ISNUMBER(AU165),AU165,NA()))</f>
        <v>1073427</v>
      </c>
      <c r="AV166" s="28">
        <f>IF(Table4[[#This Row],[ID]]=403,(HEX2DEC(Table4[[#This Row],[H7]])*256*256+HEX2DEC(Table4[[#This Row],[H6]])*256+HEX2DEC(Table4[[#This Row],[H5]]))/AV$3,IF(ISNUMBER(AV165),AV165,NA()))</f>
        <v>1073427</v>
      </c>
      <c r="AW166" s="30">
        <f>Table4[[#This Row],[Unk 402-D7,6,5]]/Table4[[#This Row],[Batt V]]</f>
        <v>19909.986274437066</v>
      </c>
      <c r="AX166" s="8" t="str" cm="1">
        <f t="array" aca="1" ref="AX166" ca="1">IF(Table4[[#This Row],[Prior of This Frm]]=0,"First",IF(Table4[[#This Row],[Data as String]]&lt;&gt;INDIRECT("R"&amp;AL166&amp;"C"&amp;COLUMN(Table4[[#This Row],[Data as String]]),FALSE),"Change",""))</f>
        <v/>
      </c>
      <c r="AY166" s="6" t="str" cm="1">
        <f t="array" aca="1" ref="AY166" ca="1">IF(Table4[[#This Row],[Prior of This Frm]]=0,"First",IF(Table4[[#This Row],[Data Masked States only]]&lt;&gt;INDIRECT("R"&amp;AL166&amp;"C"&amp;COLUMN(Table4[[#This Row],[Data Masked States only]]),FALSE),"Change",""))</f>
        <v/>
      </c>
      <c r="AZ166" s="6"/>
    </row>
    <row r="167" spans="1:52" hidden="1" x14ac:dyDescent="0.25">
      <c r="A167">
        <v>59.343000000000004</v>
      </c>
      <c r="B167">
        <v>400</v>
      </c>
      <c r="C167">
        <v>8</v>
      </c>
      <c r="D167" s="14">
        <v>0</v>
      </c>
      <c r="E167" s="15">
        <v>0</v>
      </c>
      <c r="F167" s="15">
        <v>0</v>
      </c>
      <c r="G167" s="15">
        <v>10</v>
      </c>
      <c r="H167" s="15">
        <v>39</v>
      </c>
      <c r="I167" s="15">
        <v>0</v>
      </c>
      <c r="J167" s="15">
        <v>0</v>
      </c>
      <c r="K167" s="15">
        <v>0</v>
      </c>
      <c r="M167" s="5" t="str">
        <f t="shared" si="41"/>
        <v>…</v>
      </c>
      <c r="N167" t="str">
        <f t="shared" si="42"/>
        <v>…</v>
      </c>
      <c r="O167" t="str">
        <f t="shared" si="43"/>
        <v>…</v>
      </c>
      <c r="P167" t="str">
        <f t="shared" si="44"/>
        <v>…</v>
      </c>
      <c r="Q167" t="str">
        <f t="shared" si="45"/>
        <v>9</v>
      </c>
      <c r="R167" t="str">
        <f t="shared" si="46"/>
        <v>…</v>
      </c>
      <c r="S167" t="str">
        <f t="shared" si="47"/>
        <v>…</v>
      </c>
      <c r="T167" t="str">
        <f t="shared" si="48"/>
        <v>…</v>
      </c>
      <c r="U167" s="5"/>
      <c r="V167" s="23">
        <f t="shared" si="49"/>
        <v>0</v>
      </c>
      <c r="W167">
        <f t="shared" si="50"/>
        <v>0</v>
      </c>
      <c r="X167">
        <f t="shared" si="51"/>
        <v>0</v>
      </c>
      <c r="Y167">
        <f t="shared" si="52"/>
        <v>16</v>
      </c>
      <c r="Z167">
        <f t="shared" si="53"/>
        <v>57</v>
      </c>
      <c r="AA167">
        <f t="shared" si="54"/>
        <v>0</v>
      </c>
      <c r="AB167">
        <f t="shared" si="55"/>
        <v>0</v>
      </c>
      <c r="AC167">
        <f t="shared" si="56"/>
        <v>0</v>
      </c>
      <c r="AD167" s="5"/>
      <c r="AE167" s="27">
        <f t="shared" si="57"/>
        <v>0</v>
      </c>
      <c r="AF167" s="28">
        <f t="shared" si="58"/>
        <v>4096</v>
      </c>
      <c r="AG167" s="28">
        <f t="shared" si="59"/>
        <v>57</v>
      </c>
      <c r="AH167" s="28">
        <f t="shared" si="60"/>
        <v>0</v>
      </c>
      <c r="AI167" s="5"/>
      <c r="AJ16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67" s="6" t="str" cm="1">
        <f t="array" ref="AK16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67" s="6" cm="1">
        <f t="array" ref="AL167">IF(ROW(Table4[[#This Row],[ID]])-1=ROW(Table4[[#Headers],[ID]]),0,SUMPRODUCT(MAX(($B$5:$B166=Table4[[#This Row],[ID]])*ROW($B$5:$B166))))</f>
        <v>165</v>
      </c>
      <c r="AM167" s="11" cm="1">
        <f t="array" aca="1" ref="AM167" ca="1">IF(Table4[[#This Row],[Prior of This Frm]]&lt;&gt;0,Table4[[#This Row],[Time]]-INDIRECT("R"&amp;Table4[[#This Row],[Prior of This Frm]]&amp;"C"&amp;COLUMN(Table4[[#This Row],[Time]]),FALSE),"")</f>
        <v>0.10900000000000176</v>
      </c>
      <c r="AN167" s="8">
        <f>IF(ROW(Table4[[#This Row],[Time]])-1=ROW(Table4[[#Headers],[Time]]),0,IF(A167&lt;A166,AN166+1,AN166))</f>
        <v>0</v>
      </c>
      <c r="AO167" s="29">
        <f>(Table4[[#This Row],[Time]]+(Table4[[#This Row],[Mins]]*60)-$A$5)/60/60/24</f>
        <v>9.219907407407408E-5</v>
      </c>
      <c r="AP167" s="11">
        <f ca="1">IF(Table4[[#This Row],[Prior of This Frm]]&lt;&gt;0,IF(Table4[[#This Row],[Per Raw]]&lt;0,Table4[[#This Row],[Per Raw]]+60,Table4[[#This Row],[Per Raw]]),"")</f>
        <v>0.10900000000000176</v>
      </c>
      <c r="AQ167" s="20" t="e">
        <f>IF(Table4[[#This Row],[ID]]=401,(HEX2DEC(Table4[[#This Row],[H1]])+256*HEX2DEC(Table4[[#This Row],[H2]]))/1000,NA())</f>
        <v>#N/A</v>
      </c>
      <c r="AR167" s="21" t="e">
        <f>IF(Table4[[#This Row],[ID]]=401,(HEX2DEC(Table4[[#This Row],[H5]])+256*HEX2DEC(Table4[[#This Row],[H6]]))/1000,NA())</f>
        <v>#N/A</v>
      </c>
      <c r="AS167" s="16" t="e">
        <f>IF(Table4[[#This Row],[ID]]=402,HEX2DEC(Table4[[#This Row],[H1]])/100,NA())</f>
        <v>#N/A</v>
      </c>
      <c r="AT167" s="19" t="e">
        <f>IF(Table4[[#This Row],[ID]]=404,((HEX2DEC(F167)+256*HEX2DEC(G167))/10)*(9/5)+32,NA())</f>
        <v>#N/A</v>
      </c>
      <c r="AU167" s="28">
        <f>IF(Table4[[#This Row],[ID]]=402,(HEX2DEC(Table4[[#This Row],[H7]])*256*256+HEX2DEC(Table4[[#This Row],[H6]])*256+HEX2DEC(Table4[[#This Row],[H5]]))/AU$3,IF(ISNUMBER(AU166),AU166,NA()))</f>
        <v>1073427</v>
      </c>
      <c r="AV167" s="28">
        <f>IF(Table4[[#This Row],[ID]]=403,(HEX2DEC(Table4[[#This Row],[H7]])*256*256+HEX2DEC(Table4[[#This Row],[H6]])*256+HEX2DEC(Table4[[#This Row],[H5]]))/AV$3,IF(ISNUMBER(AV166),AV166,NA()))</f>
        <v>1073427</v>
      </c>
      <c r="AW167" s="30" t="e">
        <f>Table4[[#This Row],[Unk 402-D7,6,5]]/Table4[[#This Row],[Batt V]]</f>
        <v>#N/A</v>
      </c>
      <c r="AX167" s="8" t="str" cm="1">
        <f t="array" aca="1" ref="AX167" ca="1">IF(Table4[[#This Row],[Prior of This Frm]]=0,"First",IF(Table4[[#This Row],[Data as String]]&lt;&gt;INDIRECT("R"&amp;AL167&amp;"C"&amp;COLUMN(Table4[[#This Row],[Data as String]]),FALSE),"Change",""))</f>
        <v/>
      </c>
      <c r="AY167" s="6" t="str" cm="1">
        <f t="array" aca="1" ref="AY167" ca="1">IF(Table4[[#This Row],[Prior of This Frm]]=0,"First",IF(Table4[[#This Row],[Data Masked States only]]&lt;&gt;INDIRECT("R"&amp;AL167&amp;"C"&amp;COLUMN(Table4[[#This Row],[Data Masked States only]]),FALSE),"Change",""))</f>
        <v/>
      </c>
      <c r="AZ167" s="6"/>
    </row>
    <row r="168" spans="1:52" hidden="1" x14ac:dyDescent="0.25">
      <c r="A168">
        <v>59.395000000000003</v>
      </c>
      <c r="B168">
        <v>401</v>
      </c>
      <c r="C168">
        <v>8</v>
      </c>
      <c r="D168" s="14" t="s">
        <v>28</v>
      </c>
      <c r="E168" s="15" t="s">
        <v>23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M168" s="5" t="str">
        <f t="shared" si="41"/>
        <v>…</v>
      </c>
      <c r="N168" t="str">
        <f t="shared" si="42"/>
        <v>…</v>
      </c>
      <c r="O168" t="str">
        <f t="shared" si="43"/>
        <v>…</v>
      </c>
      <c r="P168" t="str">
        <f t="shared" si="44"/>
        <v>…</v>
      </c>
      <c r="Q168" t="str">
        <f t="shared" si="45"/>
        <v>…</v>
      </c>
      <c r="R168" t="str">
        <f t="shared" si="46"/>
        <v>…</v>
      </c>
      <c r="S168" t="str">
        <f t="shared" si="47"/>
        <v>…</v>
      </c>
      <c r="T168" t="str">
        <f t="shared" si="48"/>
        <v>…</v>
      </c>
      <c r="U168" s="5"/>
      <c r="V168" s="23">
        <f t="shared" si="49"/>
        <v>154</v>
      </c>
      <c r="W168">
        <f t="shared" si="50"/>
        <v>210</v>
      </c>
      <c r="X168">
        <f t="shared" si="51"/>
        <v>0</v>
      </c>
      <c r="Y168">
        <f t="shared" si="52"/>
        <v>0</v>
      </c>
      <c r="Z168">
        <f t="shared" si="53"/>
        <v>0</v>
      </c>
      <c r="AA168">
        <f t="shared" si="54"/>
        <v>0</v>
      </c>
      <c r="AB168">
        <f t="shared" si="55"/>
        <v>0</v>
      </c>
      <c r="AC168">
        <f t="shared" si="56"/>
        <v>0</v>
      </c>
      <c r="AD168" s="5"/>
      <c r="AE168" s="27">
        <f t="shared" si="57"/>
        <v>53914</v>
      </c>
      <c r="AF168" s="28">
        <f t="shared" si="58"/>
        <v>0</v>
      </c>
      <c r="AG168" s="28">
        <f t="shared" si="59"/>
        <v>0</v>
      </c>
      <c r="AH168" s="28">
        <f t="shared" si="60"/>
        <v>0</v>
      </c>
      <c r="AI168" s="5"/>
      <c r="AJ16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68" s="6" t="str" cm="1">
        <f t="array" ref="AK16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68" s="6" cm="1">
        <f t="array" ref="AL168">IF(ROW(Table4[[#This Row],[ID]])-1=ROW(Table4[[#Headers],[ID]]),0,SUMPRODUCT(MAX(($B$5:$B167=Table4[[#This Row],[ID]])*ROW($B$5:$B167))))</f>
        <v>166</v>
      </c>
      <c r="AM168" s="11" cm="1">
        <f t="array" aca="1" ref="AM168" ca="1">IF(Table4[[#This Row],[Prior of This Frm]]&lt;&gt;0,Table4[[#This Row],[Time]]-INDIRECT("R"&amp;Table4[[#This Row],[Prior of This Frm]]&amp;"C"&amp;COLUMN(Table4[[#This Row],[Time]]),FALSE),"")</f>
        <v>0.10800000000000409</v>
      </c>
      <c r="AN168" s="8">
        <f>IF(ROW(Table4[[#This Row],[Time]])-1=ROW(Table4[[#Headers],[Time]]),0,IF(A168&lt;A167,AN167+1,AN167))</f>
        <v>0</v>
      </c>
      <c r="AO168" s="29">
        <f>(Table4[[#This Row],[Time]]+(Table4[[#This Row],[Mins]]*60)-$A$5)/60/60/24</f>
        <v>9.2800925925925931E-5</v>
      </c>
      <c r="AP168" s="11">
        <f ca="1">IF(Table4[[#This Row],[Prior of This Frm]]&lt;&gt;0,IF(Table4[[#This Row],[Per Raw]]&lt;0,Table4[[#This Row],[Per Raw]]+60,Table4[[#This Row],[Per Raw]]),"")</f>
        <v>0.10800000000000409</v>
      </c>
      <c r="AQ168" s="20">
        <f>IF(Table4[[#This Row],[ID]]=401,(HEX2DEC(Table4[[#This Row],[H1]])+256*HEX2DEC(Table4[[#This Row],[H2]]))/1000,NA())</f>
        <v>53.914000000000001</v>
      </c>
      <c r="AR168" s="21">
        <f>IF(Table4[[#This Row],[ID]]=401,(HEX2DEC(Table4[[#This Row],[H5]])+256*HEX2DEC(Table4[[#This Row],[H6]]))/1000,NA())</f>
        <v>0</v>
      </c>
      <c r="AS168" s="17" t="e">
        <f>IF(Table4[[#This Row],[ID]]=402,HEX2DEC(Table4[[#This Row],[H1]])/100,NA())</f>
        <v>#N/A</v>
      </c>
      <c r="AT168" s="19" t="e">
        <f>IF(Table4[[#This Row],[ID]]=404,((HEX2DEC(F168)+256*HEX2DEC(G168))/10)*(9/5)+32,NA())</f>
        <v>#N/A</v>
      </c>
      <c r="AU168" s="28">
        <f>IF(Table4[[#This Row],[ID]]=402,(HEX2DEC(Table4[[#This Row],[H7]])*256*256+HEX2DEC(Table4[[#This Row],[H6]])*256+HEX2DEC(Table4[[#This Row],[H5]]))/AU$3,IF(ISNUMBER(AU167),AU167,NA()))</f>
        <v>1073427</v>
      </c>
      <c r="AV168" s="28">
        <f>IF(Table4[[#This Row],[ID]]=403,(HEX2DEC(Table4[[#This Row],[H7]])*256*256+HEX2DEC(Table4[[#This Row],[H6]])*256+HEX2DEC(Table4[[#This Row],[H5]]))/AV$3,IF(ISNUMBER(AV167),AV167,NA()))</f>
        <v>1073427</v>
      </c>
      <c r="AW168" s="30">
        <f>Table4[[#This Row],[Unk 402-D7,6,5]]/Table4[[#This Row],[Batt V]]</f>
        <v>19909.986274437066</v>
      </c>
      <c r="AX168" s="8" t="str" cm="1">
        <f t="array" aca="1" ref="AX168" ca="1">IF(Table4[[#This Row],[Prior of This Frm]]=0,"First",IF(Table4[[#This Row],[Data as String]]&lt;&gt;INDIRECT("R"&amp;AL168&amp;"C"&amp;COLUMN(Table4[[#This Row],[Data as String]]),FALSE),"Change",""))</f>
        <v/>
      </c>
      <c r="AY168" s="6" t="str" cm="1">
        <f t="array" aca="1" ref="AY168" ca="1">IF(Table4[[#This Row],[Prior of This Frm]]=0,"First",IF(Table4[[#This Row],[Data Masked States only]]&lt;&gt;INDIRECT("R"&amp;AL168&amp;"C"&amp;COLUMN(Table4[[#This Row],[Data Masked States only]]),FALSE),"Change",""))</f>
        <v/>
      </c>
      <c r="AZ168" s="6"/>
    </row>
    <row r="169" spans="1:52" hidden="1" x14ac:dyDescent="0.25">
      <c r="A169">
        <v>59.448</v>
      </c>
      <c r="B169">
        <v>400</v>
      </c>
      <c r="C169">
        <v>8</v>
      </c>
      <c r="D169" s="14">
        <v>0</v>
      </c>
      <c r="E169" s="15">
        <v>0</v>
      </c>
      <c r="F169" s="15">
        <v>0</v>
      </c>
      <c r="G169" s="15">
        <v>10</v>
      </c>
      <c r="H169" s="15">
        <v>39</v>
      </c>
      <c r="I169" s="15">
        <v>0</v>
      </c>
      <c r="J169" s="15">
        <v>0</v>
      </c>
      <c r="K169" s="15">
        <v>0</v>
      </c>
      <c r="M169" s="5" t="str">
        <f t="shared" si="41"/>
        <v>…</v>
      </c>
      <c r="N169" t="str">
        <f t="shared" si="42"/>
        <v>…</v>
      </c>
      <c r="O169" t="str">
        <f t="shared" si="43"/>
        <v>…</v>
      </c>
      <c r="P169" t="str">
        <f t="shared" si="44"/>
        <v>…</v>
      </c>
      <c r="Q169" t="str">
        <f t="shared" si="45"/>
        <v>9</v>
      </c>
      <c r="R169" t="str">
        <f t="shared" si="46"/>
        <v>…</v>
      </c>
      <c r="S169" t="str">
        <f t="shared" si="47"/>
        <v>…</v>
      </c>
      <c r="T169" t="str">
        <f t="shared" si="48"/>
        <v>…</v>
      </c>
      <c r="U169" s="5"/>
      <c r="V169" s="23">
        <f t="shared" si="49"/>
        <v>0</v>
      </c>
      <c r="W169">
        <f t="shared" si="50"/>
        <v>0</v>
      </c>
      <c r="X169">
        <f t="shared" si="51"/>
        <v>0</v>
      </c>
      <c r="Y169">
        <f t="shared" si="52"/>
        <v>16</v>
      </c>
      <c r="Z169">
        <f t="shared" si="53"/>
        <v>57</v>
      </c>
      <c r="AA169">
        <f t="shared" si="54"/>
        <v>0</v>
      </c>
      <c r="AB169">
        <f t="shared" si="55"/>
        <v>0</v>
      </c>
      <c r="AC169">
        <f t="shared" si="56"/>
        <v>0</v>
      </c>
      <c r="AD169" s="5"/>
      <c r="AE169" s="27">
        <f t="shared" si="57"/>
        <v>0</v>
      </c>
      <c r="AF169" s="28">
        <f t="shared" si="58"/>
        <v>4096</v>
      </c>
      <c r="AG169" s="28">
        <f t="shared" si="59"/>
        <v>57</v>
      </c>
      <c r="AH169" s="28">
        <f t="shared" si="60"/>
        <v>0</v>
      </c>
      <c r="AI169" s="5"/>
      <c r="AJ16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69" s="6" t="str" cm="1">
        <f t="array" ref="AK16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69" s="6" cm="1">
        <f t="array" ref="AL169">IF(ROW(Table4[[#This Row],[ID]])-1=ROW(Table4[[#Headers],[ID]]),0,SUMPRODUCT(MAX(($B$5:$B168=Table4[[#This Row],[ID]])*ROW($B$5:$B168))))</f>
        <v>167</v>
      </c>
      <c r="AM169" s="11" cm="1">
        <f t="array" aca="1" ref="AM169" ca="1">IF(Table4[[#This Row],[Prior of This Frm]]&lt;&gt;0,Table4[[#This Row],[Time]]-INDIRECT("R"&amp;Table4[[#This Row],[Prior of This Frm]]&amp;"C"&amp;COLUMN(Table4[[#This Row],[Time]]),FALSE),"")</f>
        <v>0.10499999999999687</v>
      </c>
      <c r="AN169" s="8">
        <f>IF(ROW(Table4[[#This Row],[Time]])-1=ROW(Table4[[#Headers],[Time]]),0,IF(A169&lt;A168,AN168+1,AN168))</f>
        <v>0</v>
      </c>
      <c r="AO169" s="29">
        <f>(Table4[[#This Row],[Time]]+(Table4[[#This Row],[Mins]]*60)-$A$5)/60/60/24</f>
        <v>9.3414351851851837E-5</v>
      </c>
      <c r="AP169" s="11">
        <f ca="1">IF(Table4[[#This Row],[Prior of This Frm]]&lt;&gt;0,IF(Table4[[#This Row],[Per Raw]]&lt;0,Table4[[#This Row],[Per Raw]]+60,Table4[[#This Row],[Per Raw]]),"")</f>
        <v>0.10499999999999687</v>
      </c>
      <c r="AQ169" s="20" t="e">
        <f>IF(Table4[[#This Row],[ID]]=401,(HEX2DEC(Table4[[#This Row],[H1]])+256*HEX2DEC(Table4[[#This Row],[H2]]))/1000,NA())</f>
        <v>#N/A</v>
      </c>
      <c r="AR169" s="21" t="e">
        <f>IF(Table4[[#This Row],[ID]]=401,(HEX2DEC(Table4[[#This Row],[H5]])+256*HEX2DEC(Table4[[#This Row],[H6]]))/1000,NA())</f>
        <v>#N/A</v>
      </c>
      <c r="AS169" s="16" t="e">
        <f>IF(Table4[[#This Row],[ID]]=402,HEX2DEC(Table4[[#This Row],[H1]])/100,NA())</f>
        <v>#N/A</v>
      </c>
      <c r="AT169" s="19" t="e">
        <f>IF(Table4[[#This Row],[ID]]=404,((HEX2DEC(F169)+256*HEX2DEC(G169))/10)*(9/5)+32,NA())</f>
        <v>#N/A</v>
      </c>
      <c r="AU169" s="28">
        <f>IF(Table4[[#This Row],[ID]]=402,(HEX2DEC(Table4[[#This Row],[H7]])*256*256+HEX2DEC(Table4[[#This Row],[H6]])*256+HEX2DEC(Table4[[#This Row],[H5]]))/AU$3,IF(ISNUMBER(AU168),AU168,NA()))</f>
        <v>1073427</v>
      </c>
      <c r="AV169" s="28">
        <f>IF(Table4[[#This Row],[ID]]=403,(HEX2DEC(Table4[[#This Row],[H7]])*256*256+HEX2DEC(Table4[[#This Row],[H6]])*256+HEX2DEC(Table4[[#This Row],[H5]]))/AV$3,IF(ISNUMBER(AV168),AV168,NA()))</f>
        <v>1073427</v>
      </c>
      <c r="AW169" s="30" t="e">
        <f>Table4[[#This Row],[Unk 402-D7,6,5]]/Table4[[#This Row],[Batt V]]</f>
        <v>#N/A</v>
      </c>
      <c r="AX169" s="8" t="str" cm="1">
        <f t="array" aca="1" ref="AX169" ca="1">IF(Table4[[#This Row],[Prior of This Frm]]=0,"First",IF(Table4[[#This Row],[Data as String]]&lt;&gt;INDIRECT("R"&amp;AL169&amp;"C"&amp;COLUMN(Table4[[#This Row],[Data as String]]),FALSE),"Change",""))</f>
        <v/>
      </c>
      <c r="AY169" s="6" t="str" cm="1">
        <f t="array" aca="1" ref="AY169" ca="1">IF(Table4[[#This Row],[Prior of This Frm]]=0,"First",IF(Table4[[#This Row],[Data Masked States only]]&lt;&gt;INDIRECT("R"&amp;AL169&amp;"C"&amp;COLUMN(Table4[[#This Row],[Data Masked States only]]),FALSE),"Change",""))</f>
        <v/>
      </c>
      <c r="AZ169" s="6"/>
    </row>
    <row r="170" spans="1:52" hidden="1" x14ac:dyDescent="0.25">
      <c r="A170">
        <v>59.499000000000002</v>
      </c>
      <c r="B170">
        <v>401</v>
      </c>
      <c r="C170">
        <v>8</v>
      </c>
      <c r="D170" s="14" t="s">
        <v>28</v>
      </c>
      <c r="E170" s="15" t="s">
        <v>23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M170" s="5" t="str">
        <f t="shared" si="41"/>
        <v>…</v>
      </c>
      <c r="N170" t="str">
        <f t="shared" si="42"/>
        <v>…</v>
      </c>
      <c r="O170" t="str">
        <f t="shared" si="43"/>
        <v>…</v>
      </c>
      <c r="P170" t="str">
        <f t="shared" si="44"/>
        <v>…</v>
      </c>
      <c r="Q170" t="str">
        <f t="shared" si="45"/>
        <v>…</v>
      </c>
      <c r="R170" t="str">
        <f t="shared" si="46"/>
        <v>…</v>
      </c>
      <c r="S170" t="str">
        <f t="shared" si="47"/>
        <v>…</v>
      </c>
      <c r="T170" t="str">
        <f t="shared" si="48"/>
        <v>…</v>
      </c>
      <c r="U170" s="5"/>
      <c r="V170" s="23">
        <f t="shared" si="49"/>
        <v>154</v>
      </c>
      <c r="W170">
        <f t="shared" si="50"/>
        <v>210</v>
      </c>
      <c r="X170">
        <f t="shared" si="51"/>
        <v>0</v>
      </c>
      <c r="Y170">
        <f t="shared" si="52"/>
        <v>0</v>
      </c>
      <c r="Z170">
        <f t="shared" si="53"/>
        <v>0</v>
      </c>
      <c r="AA170">
        <f t="shared" si="54"/>
        <v>0</v>
      </c>
      <c r="AB170">
        <f t="shared" si="55"/>
        <v>0</v>
      </c>
      <c r="AC170">
        <f t="shared" si="56"/>
        <v>0</v>
      </c>
      <c r="AD170" s="5"/>
      <c r="AE170" s="27">
        <f t="shared" si="57"/>
        <v>53914</v>
      </c>
      <c r="AF170" s="28">
        <f t="shared" si="58"/>
        <v>0</v>
      </c>
      <c r="AG170" s="28">
        <f t="shared" si="59"/>
        <v>0</v>
      </c>
      <c r="AH170" s="28">
        <f t="shared" si="60"/>
        <v>0</v>
      </c>
      <c r="AI170" s="5"/>
      <c r="AJ17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70" s="6" t="str" cm="1">
        <f t="array" ref="AK17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70" s="6" cm="1">
        <f t="array" ref="AL170">IF(ROW(Table4[[#This Row],[ID]])-1=ROW(Table4[[#Headers],[ID]]),0,SUMPRODUCT(MAX(($B$5:$B169=Table4[[#This Row],[ID]])*ROW($B$5:$B169))))</f>
        <v>168</v>
      </c>
      <c r="AM170" s="11" cm="1">
        <f t="array" aca="1" ref="AM170" ca="1">IF(Table4[[#This Row],[Prior of This Frm]]&lt;&gt;0,Table4[[#This Row],[Time]]-INDIRECT("R"&amp;Table4[[#This Row],[Prior of This Frm]]&amp;"C"&amp;COLUMN(Table4[[#This Row],[Time]]),FALSE),"")</f>
        <v>0.1039999999999992</v>
      </c>
      <c r="AN170" s="8">
        <f>IF(ROW(Table4[[#This Row],[Time]])-1=ROW(Table4[[#Headers],[Time]]),0,IF(A170&lt;A169,AN169+1,AN169))</f>
        <v>0</v>
      </c>
      <c r="AO170" s="29">
        <f>(Table4[[#This Row],[Time]]+(Table4[[#This Row],[Mins]]*60)-$A$5)/60/60/24</f>
        <v>9.4004629629629633E-5</v>
      </c>
      <c r="AP170" s="11">
        <f ca="1">IF(Table4[[#This Row],[Prior of This Frm]]&lt;&gt;0,IF(Table4[[#This Row],[Per Raw]]&lt;0,Table4[[#This Row],[Per Raw]]+60,Table4[[#This Row],[Per Raw]]),"")</f>
        <v>0.1039999999999992</v>
      </c>
      <c r="AQ170" s="20">
        <f>IF(Table4[[#This Row],[ID]]=401,(HEX2DEC(Table4[[#This Row],[H1]])+256*HEX2DEC(Table4[[#This Row],[H2]]))/1000,NA())</f>
        <v>53.914000000000001</v>
      </c>
      <c r="AR170" s="21">
        <f>IF(Table4[[#This Row],[ID]]=401,(HEX2DEC(Table4[[#This Row],[H5]])+256*HEX2DEC(Table4[[#This Row],[H6]]))/1000,NA())</f>
        <v>0</v>
      </c>
      <c r="AS170" s="17" t="e">
        <f>IF(Table4[[#This Row],[ID]]=402,HEX2DEC(Table4[[#This Row],[H1]])/100,NA())</f>
        <v>#N/A</v>
      </c>
      <c r="AT170" s="19" t="e">
        <f>IF(Table4[[#This Row],[ID]]=404,((HEX2DEC(F170)+256*HEX2DEC(G170))/10)*(9/5)+32,NA())</f>
        <v>#N/A</v>
      </c>
      <c r="AU170" s="28">
        <f>IF(Table4[[#This Row],[ID]]=402,(HEX2DEC(Table4[[#This Row],[H7]])*256*256+HEX2DEC(Table4[[#This Row],[H6]])*256+HEX2DEC(Table4[[#This Row],[H5]]))/AU$3,IF(ISNUMBER(AU169),AU169,NA()))</f>
        <v>1073427</v>
      </c>
      <c r="AV170" s="28">
        <f>IF(Table4[[#This Row],[ID]]=403,(HEX2DEC(Table4[[#This Row],[H7]])*256*256+HEX2DEC(Table4[[#This Row],[H6]])*256+HEX2DEC(Table4[[#This Row],[H5]]))/AV$3,IF(ISNUMBER(AV169),AV169,NA()))</f>
        <v>1073427</v>
      </c>
      <c r="AW170" s="30">
        <f>Table4[[#This Row],[Unk 402-D7,6,5]]/Table4[[#This Row],[Batt V]]</f>
        <v>19909.986274437066</v>
      </c>
      <c r="AX170" s="8" t="str" cm="1">
        <f t="array" aca="1" ref="AX170" ca="1">IF(Table4[[#This Row],[Prior of This Frm]]=0,"First",IF(Table4[[#This Row],[Data as String]]&lt;&gt;INDIRECT("R"&amp;AL170&amp;"C"&amp;COLUMN(Table4[[#This Row],[Data as String]]),FALSE),"Change",""))</f>
        <v/>
      </c>
      <c r="AY170" s="6" t="str" cm="1">
        <f t="array" aca="1" ref="AY170" ca="1">IF(Table4[[#This Row],[Prior of This Frm]]=0,"First",IF(Table4[[#This Row],[Data Masked States only]]&lt;&gt;INDIRECT("R"&amp;AL170&amp;"C"&amp;COLUMN(Table4[[#This Row],[Data Masked States only]]),FALSE),"Change",""))</f>
        <v/>
      </c>
      <c r="AZ170" s="6"/>
    </row>
    <row r="171" spans="1:52" hidden="1" x14ac:dyDescent="0.25">
      <c r="A171">
        <v>59.552999999999997</v>
      </c>
      <c r="B171">
        <v>400</v>
      </c>
      <c r="C171">
        <v>8</v>
      </c>
      <c r="D171" s="14">
        <v>0</v>
      </c>
      <c r="E171" s="15">
        <v>0</v>
      </c>
      <c r="F171" s="15">
        <v>0</v>
      </c>
      <c r="G171" s="15">
        <v>10</v>
      </c>
      <c r="H171" s="15">
        <v>39</v>
      </c>
      <c r="I171" s="15">
        <v>0</v>
      </c>
      <c r="J171" s="15">
        <v>0</v>
      </c>
      <c r="K171" s="15">
        <v>0</v>
      </c>
      <c r="M171" s="5" t="str">
        <f t="shared" si="41"/>
        <v>…</v>
      </c>
      <c r="N171" t="str">
        <f t="shared" si="42"/>
        <v>…</v>
      </c>
      <c r="O171" t="str">
        <f t="shared" si="43"/>
        <v>…</v>
      </c>
      <c r="P171" t="str">
        <f t="shared" si="44"/>
        <v>…</v>
      </c>
      <c r="Q171" t="str">
        <f t="shared" si="45"/>
        <v>9</v>
      </c>
      <c r="R171" t="str">
        <f t="shared" si="46"/>
        <v>…</v>
      </c>
      <c r="S171" t="str">
        <f t="shared" si="47"/>
        <v>…</v>
      </c>
      <c r="T171" t="str">
        <f t="shared" si="48"/>
        <v>…</v>
      </c>
      <c r="U171" s="5"/>
      <c r="V171" s="23">
        <f t="shared" si="49"/>
        <v>0</v>
      </c>
      <c r="W171">
        <f t="shared" si="50"/>
        <v>0</v>
      </c>
      <c r="X171">
        <f t="shared" si="51"/>
        <v>0</v>
      </c>
      <c r="Y171">
        <f t="shared" si="52"/>
        <v>16</v>
      </c>
      <c r="Z171">
        <f t="shared" si="53"/>
        <v>57</v>
      </c>
      <c r="AA171">
        <f t="shared" si="54"/>
        <v>0</v>
      </c>
      <c r="AB171">
        <f t="shared" si="55"/>
        <v>0</v>
      </c>
      <c r="AC171">
        <f t="shared" si="56"/>
        <v>0</v>
      </c>
      <c r="AD171" s="5"/>
      <c r="AE171" s="27">
        <f t="shared" si="57"/>
        <v>0</v>
      </c>
      <c r="AF171" s="28">
        <f t="shared" si="58"/>
        <v>4096</v>
      </c>
      <c r="AG171" s="28">
        <f t="shared" si="59"/>
        <v>57</v>
      </c>
      <c r="AH171" s="28">
        <f t="shared" si="60"/>
        <v>0</v>
      </c>
      <c r="AI171" s="5"/>
      <c r="AJ17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71" s="6" t="str" cm="1">
        <f t="array" ref="AK17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71" s="6" cm="1">
        <f t="array" ref="AL171">IF(ROW(Table4[[#This Row],[ID]])-1=ROW(Table4[[#Headers],[ID]]),0,SUMPRODUCT(MAX(($B$5:$B170=Table4[[#This Row],[ID]])*ROW($B$5:$B170))))</f>
        <v>169</v>
      </c>
      <c r="AM171" s="11" cm="1">
        <f t="array" aca="1" ref="AM171" ca="1">IF(Table4[[#This Row],[Prior of This Frm]]&lt;&gt;0,Table4[[#This Row],[Time]]-INDIRECT("R"&amp;Table4[[#This Row],[Prior of This Frm]]&amp;"C"&amp;COLUMN(Table4[[#This Row],[Time]]),FALSE),"")</f>
        <v>0.10499999999999687</v>
      </c>
      <c r="AN171" s="8">
        <f>IF(ROW(Table4[[#This Row],[Time]])-1=ROW(Table4[[#Headers],[Time]]),0,IF(A171&lt;A170,AN170+1,AN170))</f>
        <v>0</v>
      </c>
      <c r="AO171" s="29">
        <f>(Table4[[#This Row],[Time]]+(Table4[[#This Row],[Mins]]*60)-$A$5)/60/60/24</f>
        <v>9.462962962962958E-5</v>
      </c>
      <c r="AP171" s="11">
        <f ca="1">IF(Table4[[#This Row],[Prior of This Frm]]&lt;&gt;0,IF(Table4[[#This Row],[Per Raw]]&lt;0,Table4[[#This Row],[Per Raw]]+60,Table4[[#This Row],[Per Raw]]),"")</f>
        <v>0.10499999999999687</v>
      </c>
      <c r="AQ171" s="20" t="e">
        <f>IF(Table4[[#This Row],[ID]]=401,(HEX2DEC(Table4[[#This Row],[H1]])+256*HEX2DEC(Table4[[#This Row],[H2]]))/1000,NA())</f>
        <v>#N/A</v>
      </c>
      <c r="AR171" s="21" t="e">
        <f>IF(Table4[[#This Row],[ID]]=401,(HEX2DEC(Table4[[#This Row],[H5]])+256*HEX2DEC(Table4[[#This Row],[H6]]))/1000,NA())</f>
        <v>#N/A</v>
      </c>
      <c r="AS171" s="16" t="e">
        <f>IF(Table4[[#This Row],[ID]]=402,HEX2DEC(Table4[[#This Row],[H1]])/100,NA())</f>
        <v>#N/A</v>
      </c>
      <c r="AT171" s="19" t="e">
        <f>IF(Table4[[#This Row],[ID]]=404,((HEX2DEC(F171)+256*HEX2DEC(G171))/10)*(9/5)+32,NA())</f>
        <v>#N/A</v>
      </c>
      <c r="AU171" s="28">
        <f>IF(Table4[[#This Row],[ID]]=402,(HEX2DEC(Table4[[#This Row],[H7]])*256*256+HEX2DEC(Table4[[#This Row],[H6]])*256+HEX2DEC(Table4[[#This Row],[H5]]))/AU$3,IF(ISNUMBER(AU170),AU170,NA()))</f>
        <v>1073427</v>
      </c>
      <c r="AV171" s="28">
        <f>IF(Table4[[#This Row],[ID]]=403,(HEX2DEC(Table4[[#This Row],[H7]])*256*256+HEX2DEC(Table4[[#This Row],[H6]])*256+HEX2DEC(Table4[[#This Row],[H5]]))/AV$3,IF(ISNUMBER(AV170),AV170,NA()))</f>
        <v>1073427</v>
      </c>
      <c r="AW171" s="30" t="e">
        <f>Table4[[#This Row],[Unk 402-D7,6,5]]/Table4[[#This Row],[Batt V]]</f>
        <v>#N/A</v>
      </c>
      <c r="AX171" s="8" t="str" cm="1">
        <f t="array" aca="1" ref="AX171" ca="1">IF(Table4[[#This Row],[Prior of This Frm]]=0,"First",IF(Table4[[#This Row],[Data as String]]&lt;&gt;INDIRECT("R"&amp;AL171&amp;"C"&amp;COLUMN(Table4[[#This Row],[Data as String]]),FALSE),"Change",""))</f>
        <v/>
      </c>
      <c r="AY171" s="6" t="str" cm="1">
        <f t="array" aca="1" ref="AY171" ca="1">IF(Table4[[#This Row],[Prior of This Frm]]=0,"First",IF(Table4[[#This Row],[Data Masked States only]]&lt;&gt;INDIRECT("R"&amp;AL171&amp;"C"&amp;COLUMN(Table4[[#This Row],[Data Masked States only]]),FALSE),"Change",""))</f>
        <v/>
      </c>
      <c r="AZ171" s="6"/>
    </row>
    <row r="172" spans="1:52" hidden="1" x14ac:dyDescent="0.25">
      <c r="A172">
        <v>59.607999999999997</v>
      </c>
      <c r="B172">
        <v>401</v>
      </c>
      <c r="C172">
        <v>8</v>
      </c>
      <c r="D172" s="14" t="s">
        <v>28</v>
      </c>
      <c r="E172" s="15" t="s">
        <v>23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M172" s="5" t="str">
        <f t="shared" si="41"/>
        <v>…</v>
      </c>
      <c r="N172" t="str">
        <f t="shared" si="42"/>
        <v>…</v>
      </c>
      <c r="O172" t="str">
        <f t="shared" si="43"/>
        <v>…</v>
      </c>
      <c r="P172" t="str">
        <f t="shared" si="44"/>
        <v>…</v>
      </c>
      <c r="Q172" t="str">
        <f t="shared" si="45"/>
        <v>…</v>
      </c>
      <c r="R172" t="str">
        <f t="shared" si="46"/>
        <v>…</v>
      </c>
      <c r="S172" t="str">
        <f t="shared" si="47"/>
        <v>…</v>
      </c>
      <c r="T172" t="str">
        <f t="shared" si="48"/>
        <v>…</v>
      </c>
      <c r="U172" s="5"/>
      <c r="V172" s="23">
        <f t="shared" si="49"/>
        <v>154</v>
      </c>
      <c r="W172">
        <f t="shared" si="50"/>
        <v>210</v>
      </c>
      <c r="X172">
        <f t="shared" si="51"/>
        <v>0</v>
      </c>
      <c r="Y172">
        <f t="shared" si="52"/>
        <v>0</v>
      </c>
      <c r="Z172">
        <f t="shared" si="53"/>
        <v>0</v>
      </c>
      <c r="AA172">
        <f t="shared" si="54"/>
        <v>0</v>
      </c>
      <c r="AB172">
        <f t="shared" si="55"/>
        <v>0</v>
      </c>
      <c r="AC172">
        <f t="shared" si="56"/>
        <v>0</v>
      </c>
      <c r="AD172" s="5"/>
      <c r="AE172" s="27">
        <f t="shared" si="57"/>
        <v>53914</v>
      </c>
      <c r="AF172" s="28">
        <f t="shared" si="58"/>
        <v>0</v>
      </c>
      <c r="AG172" s="28">
        <f t="shared" si="59"/>
        <v>0</v>
      </c>
      <c r="AH172" s="28">
        <f t="shared" si="60"/>
        <v>0</v>
      </c>
      <c r="AI172" s="5"/>
      <c r="AJ17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72" s="6" t="str" cm="1">
        <f t="array" ref="AK17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72" s="6" cm="1">
        <f t="array" ref="AL172">IF(ROW(Table4[[#This Row],[ID]])-1=ROW(Table4[[#Headers],[ID]]),0,SUMPRODUCT(MAX(($B$5:$B171=Table4[[#This Row],[ID]])*ROW($B$5:$B171))))</f>
        <v>170</v>
      </c>
      <c r="AM172" s="11" cm="1">
        <f t="array" aca="1" ref="AM172" ca="1">IF(Table4[[#This Row],[Prior of This Frm]]&lt;&gt;0,Table4[[#This Row],[Time]]-INDIRECT("R"&amp;Table4[[#This Row],[Prior of This Frm]]&amp;"C"&amp;COLUMN(Table4[[#This Row],[Time]]),FALSE),"")</f>
        <v>0.10899999999999466</v>
      </c>
      <c r="AN172" s="8">
        <f>IF(ROW(Table4[[#This Row],[Time]])-1=ROW(Table4[[#Headers],[Time]]),0,IF(A172&lt;A171,AN171+1,AN171))</f>
        <v>0</v>
      </c>
      <c r="AO172" s="29">
        <f>(Table4[[#This Row],[Time]]+(Table4[[#This Row],[Mins]]*60)-$A$5)/60/60/24</f>
        <v>9.5266203703703637E-5</v>
      </c>
      <c r="AP172" s="11">
        <f ca="1">IF(Table4[[#This Row],[Prior of This Frm]]&lt;&gt;0,IF(Table4[[#This Row],[Per Raw]]&lt;0,Table4[[#This Row],[Per Raw]]+60,Table4[[#This Row],[Per Raw]]),"")</f>
        <v>0.10899999999999466</v>
      </c>
      <c r="AQ172" s="20">
        <f>IF(Table4[[#This Row],[ID]]=401,(HEX2DEC(Table4[[#This Row],[H1]])+256*HEX2DEC(Table4[[#This Row],[H2]]))/1000,NA())</f>
        <v>53.914000000000001</v>
      </c>
      <c r="AR172" s="21">
        <f>IF(Table4[[#This Row],[ID]]=401,(HEX2DEC(Table4[[#This Row],[H5]])+256*HEX2DEC(Table4[[#This Row],[H6]]))/1000,NA())</f>
        <v>0</v>
      </c>
      <c r="AS172" s="17" t="e">
        <f>IF(Table4[[#This Row],[ID]]=402,HEX2DEC(Table4[[#This Row],[H1]])/100,NA())</f>
        <v>#N/A</v>
      </c>
      <c r="AT172" s="19" t="e">
        <f>IF(Table4[[#This Row],[ID]]=404,((HEX2DEC(F172)+256*HEX2DEC(G172))/10)*(9/5)+32,NA())</f>
        <v>#N/A</v>
      </c>
      <c r="AU172" s="28">
        <f>IF(Table4[[#This Row],[ID]]=402,(HEX2DEC(Table4[[#This Row],[H7]])*256*256+HEX2DEC(Table4[[#This Row],[H6]])*256+HEX2DEC(Table4[[#This Row],[H5]]))/AU$3,IF(ISNUMBER(AU171),AU171,NA()))</f>
        <v>1073427</v>
      </c>
      <c r="AV172" s="28">
        <f>IF(Table4[[#This Row],[ID]]=403,(HEX2DEC(Table4[[#This Row],[H7]])*256*256+HEX2DEC(Table4[[#This Row],[H6]])*256+HEX2DEC(Table4[[#This Row],[H5]]))/AV$3,IF(ISNUMBER(AV171),AV171,NA()))</f>
        <v>1073427</v>
      </c>
      <c r="AW172" s="30">
        <f>Table4[[#This Row],[Unk 402-D7,6,5]]/Table4[[#This Row],[Batt V]]</f>
        <v>19909.986274437066</v>
      </c>
      <c r="AX172" s="8" t="str" cm="1">
        <f t="array" aca="1" ref="AX172" ca="1">IF(Table4[[#This Row],[Prior of This Frm]]=0,"First",IF(Table4[[#This Row],[Data as String]]&lt;&gt;INDIRECT("R"&amp;AL172&amp;"C"&amp;COLUMN(Table4[[#This Row],[Data as String]]),FALSE),"Change",""))</f>
        <v/>
      </c>
      <c r="AY172" s="6" t="str" cm="1">
        <f t="array" aca="1" ref="AY172" ca="1">IF(Table4[[#This Row],[Prior of This Frm]]=0,"First",IF(Table4[[#This Row],[Data Masked States only]]&lt;&gt;INDIRECT("R"&amp;AL172&amp;"C"&amp;COLUMN(Table4[[#This Row],[Data Masked States only]]),FALSE),"Change",""))</f>
        <v/>
      </c>
      <c r="AZ172" s="6"/>
    </row>
    <row r="173" spans="1:52" hidden="1" x14ac:dyDescent="0.25">
      <c r="A173">
        <v>59.661000000000001</v>
      </c>
      <c r="B173">
        <v>400</v>
      </c>
      <c r="C173">
        <v>8</v>
      </c>
      <c r="D173" s="14">
        <v>0</v>
      </c>
      <c r="E173" s="15">
        <v>0</v>
      </c>
      <c r="F173" s="15">
        <v>0</v>
      </c>
      <c r="G173" s="15">
        <v>10</v>
      </c>
      <c r="H173" s="15">
        <v>39</v>
      </c>
      <c r="I173" s="15">
        <v>0</v>
      </c>
      <c r="J173" s="15">
        <v>0</v>
      </c>
      <c r="K173" s="15">
        <v>0</v>
      </c>
      <c r="M173" s="5" t="str">
        <f t="shared" si="41"/>
        <v>…</v>
      </c>
      <c r="N173" t="str">
        <f t="shared" si="42"/>
        <v>…</v>
      </c>
      <c r="O173" t="str">
        <f t="shared" si="43"/>
        <v>…</v>
      </c>
      <c r="P173" t="str">
        <f t="shared" si="44"/>
        <v>…</v>
      </c>
      <c r="Q173" t="str">
        <f t="shared" si="45"/>
        <v>9</v>
      </c>
      <c r="R173" t="str">
        <f t="shared" si="46"/>
        <v>…</v>
      </c>
      <c r="S173" t="str">
        <f t="shared" si="47"/>
        <v>…</v>
      </c>
      <c r="T173" t="str">
        <f t="shared" si="48"/>
        <v>…</v>
      </c>
      <c r="U173" s="5"/>
      <c r="V173" s="23">
        <f t="shared" si="49"/>
        <v>0</v>
      </c>
      <c r="W173">
        <f t="shared" si="50"/>
        <v>0</v>
      </c>
      <c r="X173">
        <f t="shared" si="51"/>
        <v>0</v>
      </c>
      <c r="Y173">
        <f t="shared" si="52"/>
        <v>16</v>
      </c>
      <c r="Z173">
        <f t="shared" si="53"/>
        <v>57</v>
      </c>
      <c r="AA173">
        <f t="shared" si="54"/>
        <v>0</v>
      </c>
      <c r="AB173">
        <f t="shared" si="55"/>
        <v>0</v>
      </c>
      <c r="AC173">
        <f t="shared" si="56"/>
        <v>0</v>
      </c>
      <c r="AD173" s="5"/>
      <c r="AE173" s="27">
        <f t="shared" si="57"/>
        <v>0</v>
      </c>
      <c r="AF173" s="28">
        <f t="shared" si="58"/>
        <v>4096</v>
      </c>
      <c r="AG173" s="28">
        <f t="shared" si="59"/>
        <v>57</v>
      </c>
      <c r="AH173" s="28">
        <f t="shared" si="60"/>
        <v>0</v>
      </c>
      <c r="AI173" s="5"/>
      <c r="AJ17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73" s="6" t="str" cm="1">
        <f t="array" ref="AK17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73" s="6" cm="1">
        <f t="array" ref="AL173">IF(ROW(Table4[[#This Row],[ID]])-1=ROW(Table4[[#Headers],[ID]]),0,SUMPRODUCT(MAX(($B$5:$B172=Table4[[#This Row],[ID]])*ROW($B$5:$B172))))</f>
        <v>171</v>
      </c>
      <c r="AM173" s="11" cm="1">
        <f t="array" aca="1" ref="AM173" ca="1">IF(Table4[[#This Row],[Prior of This Frm]]&lt;&gt;0,Table4[[#This Row],[Time]]-INDIRECT("R"&amp;Table4[[#This Row],[Prior of This Frm]]&amp;"C"&amp;COLUMN(Table4[[#This Row],[Time]]),FALSE),"")</f>
        <v>0.10800000000000409</v>
      </c>
      <c r="AN173" s="8">
        <f>IF(ROW(Table4[[#This Row],[Time]])-1=ROW(Table4[[#Headers],[Time]]),0,IF(A173&lt;A172,AN172+1,AN172))</f>
        <v>0</v>
      </c>
      <c r="AO173" s="29">
        <f>(Table4[[#This Row],[Time]]+(Table4[[#This Row],[Mins]]*60)-$A$5)/60/60/24</f>
        <v>9.5879629629629611E-5</v>
      </c>
      <c r="AP173" s="11">
        <f ca="1">IF(Table4[[#This Row],[Prior of This Frm]]&lt;&gt;0,IF(Table4[[#This Row],[Per Raw]]&lt;0,Table4[[#This Row],[Per Raw]]+60,Table4[[#This Row],[Per Raw]]),"")</f>
        <v>0.10800000000000409</v>
      </c>
      <c r="AQ173" s="20" t="e">
        <f>IF(Table4[[#This Row],[ID]]=401,(HEX2DEC(Table4[[#This Row],[H1]])+256*HEX2DEC(Table4[[#This Row],[H2]]))/1000,NA())</f>
        <v>#N/A</v>
      </c>
      <c r="AR173" s="21" t="e">
        <f>IF(Table4[[#This Row],[ID]]=401,(HEX2DEC(Table4[[#This Row],[H5]])+256*HEX2DEC(Table4[[#This Row],[H6]]))/1000,NA())</f>
        <v>#N/A</v>
      </c>
      <c r="AS173" s="16" t="e">
        <f>IF(Table4[[#This Row],[ID]]=402,HEX2DEC(Table4[[#This Row],[H1]])/100,NA())</f>
        <v>#N/A</v>
      </c>
      <c r="AT173" s="19" t="e">
        <f>IF(Table4[[#This Row],[ID]]=404,((HEX2DEC(F173)+256*HEX2DEC(G173))/10)*(9/5)+32,NA())</f>
        <v>#N/A</v>
      </c>
      <c r="AU173" s="28">
        <f>IF(Table4[[#This Row],[ID]]=402,(HEX2DEC(Table4[[#This Row],[H7]])*256*256+HEX2DEC(Table4[[#This Row],[H6]])*256+HEX2DEC(Table4[[#This Row],[H5]]))/AU$3,IF(ISNUMBER(AU172),AU172,NA()))</f>
        <v>1073427</v>
      </c>
      <c r="AV173" s="28">
        <f>IF(Table4[[#This Row],[ID]]=403,(HEX2DEC(Table4[[#This Row],[H7]])*256*256+HEX2DEC(Table4[[#This Row],[H6]])*256+HEX2DEC(Table4[[#This Row],[H5]]))/AV$3,IF(ISNUMBER(AV172),AV172,NA()))</f>
        <v>1073427</v>
      </c>
      <c r="AW173" s="30" t="e">
        <f>Table4[[#This Row],[Unk 402-D7,6,5]]/Table4[[#This Row],[Batt V]]</f>
        <v>#N/A</v>
      </c>
      <c r="AX173" s="8" t="str" cm="1">
        <f t="array" aca="1" ref="AX173" ca="1">IF(Table4[[#This Row],[Prior of This Frm]]=0,"First",IF(Table4[[#This Row],[Data as String]]&lt;&gt;INDIRECT("R"&amp;AL173&amp;"C"&amp;COLUMN(Table4[[#This Row],[Data as String]]),FALSE),"Change",""))</f>
        <v/>
      </c>
      <c r="AY173" s="6" t="str" cm="1">
        <f t="array" aca="1" ref="AY173" ca="1">IF(Table4[[#This Row],[Prior of This Frm]]=0,"First",IF(Table4[[#This Row],[Data Masked States only]]&lt;&gt;INDIRECT("R"&amp;AL173&amp;"C"&amp;COLUMN(Table4[[#This Row],[Data Masked States only]]),FALSE),"Change",""))</f>
        <v/>
      </c>
      <c r="AZ173" s="6"/>
    </row>
    <row r="174" spans="1:52" hidden="1" x14ac:dyDescent="0.25">
      <c r="A174">
        <v>59.713999999999999</v>
      </c>
      <c r="B174">
        <v>401</v>
      </c>
      <c r="C174">
        <v>8</v>
      </c>
      <c r="D174" s="14" t="s">
        <v>28</v>
      </c>
      <c r="E174" s="15" t="s">
        <v>23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M174" s="5" t="str">
        <f t="shared" si="41"/>
        <v>…</v>
      </c>
      <c r="N174" t="str">
        <f t="shared" si="42"/>
        <v>…</v>
      </c>
      <c r="O174" t="str">
        <f t="shared" si="43"/>
        <v>…</v>
      </c>
      <c r="P174" t="str">
        <f t="shared" si="44"/>
        <v>…</v>
      </c>
      <c r="Q174" t="str">
        <f t="shared" si="45"/>
        <v>…</v>
      </c>
      <c r="R174" t="str">
        <f t="shared" si="46"/>
        <v>…</v>
      </c>
      <c r="S174" t="str">
        <f t="shared" si="47"/>
        <v>…</v>
      </c>
      <c r="T174" t="str">
        <f t="shared" si="48"/>
        <v>…</v>
      </c>
      <c r="U174" s="5"/>
      <c r="V174" s="23">
        <f t="shared" si="49"/>
        <v>154</v>
      </c>
      <c r="W174">
        <f t="shared" si="50"/>
        <v>210</v>
      </c>
      <c r="X174">
        <f t="shared" si="51"/>
        <v>0</v>
      </c>
      <c r="Y174">
        <f t="shared" si="52"/>
        <v>0</v>
      </c>
      <c r="Z174">
        <f t="shared" si="53"/>
        <v>0</v>
      </c>
      <c r="AA174">
        <f t="shared" si="54"/>
        <v>0</v>
      </c>
      <c r="AB174">
        <f t="shared" si="55"/>
        <v>0</v>
      </c>
      <c r="AC174">
        <f t="shared" si="56"/>
        <v>0</v>
      </c>
      <c r="AD174" s="5"/>
      <c r="AE174" s="27">
        <f t="shared" si="57"/>
        <v>53914</v>
      </c>
      <c r="AF174" s="28">
        <f t="shared" si="58"/>
        <v>0</v>
      </c>
      <c r="AG174" s="28">
        <f t="shared" si="59"/>
        <v>0</v>
      </c>
      <c r="AH174" s="28">
        <f t="shared" si="60"/>
        <v>0</v>
      </c>
      <c r="AI174" s="5"/>
      <c r="AJ17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74" s="6" t="str" cm="1">
        <f t="array" ref="AK17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74" s="6" cm="1">
        <f t="array" ref="AL174">IF(ROW(Table4[[#This Row],[ID]])-1=ROW(Table4[[#Headers],[ID]]),0,SUMPRODUCT(MAX(($B$5:$B173=Table4[[#This Row],[ID]])*ROW($B$5:$B173))))</f>
        <v>172</v>
      </c>
      <c r="AM174" s="11" cm="1">
        <f t="array" aca="1" ref="AM174" ca="1">IF(Table4[[#This Row],[Prior of This Frm]]&lt;&gt;0,Table4[[#This Row],[Time]]-INDIRECT("R"&amp;Table4[[#This Row],[Prior of This Frm]]&amp;"C"&amp;COLUMN(Table4[[#This Row],[Time]]),FALSE),"")</f>
        <v>0.10600000000000165</v>
      </c>
      <c r="AN174" s="8">
        <f>IF(ROW(Table4[[#This Row],[Time]])-1=ROW(Table4[[#Headers],[Time]]),0,IF(A174&lt;A173,AN173+1,AN173))</f>
        <v>0</v>
      </c>
      <c r="AO174" s="29">
        <f>(Table4[[#This Row],[Time]]+(Table4[[#This Row],[Mins]]*60)-$A$5)/60/60/24</f>
        <v>9.6493055555555503E-5</v>
      </c>
      <c r="AP174" s="11">
        <f ca="1">IF(Table4[[#This Row],[Prior of This Frm]]&lt;&gt;0,IF(Table4[[#This Row],[Per Raw]]&lt;0,Table4[[#This Row],[Per Raw]]+60,Table4[[#This Row],[Per Raw]]),"")</f>
        <v>0.10600000000000165</v>
      </c>
      <c r="AQ174" s="20">
        <f>IF(Table4[[#This Row],[ID]]=401,(HEX2DEC(Table4[[#This Row],[H1]])+256*HEX2DEC(Table4[[#This Row],[H2]]))/1000,NA())</f>
        <v>53.914000000000001</v>
      </c>
      <c r="AR174" s="21">
        <f>IF(Table4[[#This Row],[ID]]=401,(HEX2DEC(Table4[[#This Row],[H5]])+256*HEX2DEC(Table4[[#This Row],[H6]]))/1000,NA())</f>
        <v>0</v>
      </c>
      <c r="AS174" s="17" t="e">
        <f>IF(Table4[[#This Row],[ID]]=402,HEX2DEC(Table4[[#This Row],[H1]])/100,NA())</f>
        <v>#N/A</v>
      </c>
      <c r="AT174" s="19" t="e">
        <f>IF(Table4[[#This Row],[ID]]=404,((HEX2DEC(F174)+256*HEX2DEC(G174))/10)*(9/5)+32,NA())</f>
        <v>#N/A</v>
      </c>
      <c r="AU174" s="28">
        <f>IF(Table4[[#This Row],[ID]]=402,(HEX2DEC(Table4[[#This Row],[H7]])*256*256+HEX2DEC(Table4[[#This Row],[H6]])*256+HEX2DEC(Table4[[#This Row],[H5]]))/AU$3,IF(ISNUMBER(AU173),AU173,NA()))</f>
        <v>1073427</v>
      </c>
      <c r="AV174" s="28">
        <f>IF(Table4[[#This Row],[ID]]=403,(HEX2DEC(Table4[[#This Row],[H7]])*256*256+HEX2DEC(Table4[[#This Row],[H6]])*256+HEX2DEC(Table4[[#This Row],[H5]]))/AV$3,IF(ISNUMBER(AV173),AV173,NA()))</f>
        <v>1073427</v>
      </c>
      <c r="AW174" s="30">
        <f>Table4[[#This Row],[Unk 402-D7,6,5]]/Table4[[#This Row],[Batt V]]</f>
        <v>19909.986274437066</v>
      </c>
      <c r="AX174" s="8" t="str" cm="1">
        <f t="array" aca="1" ref="AX174" ca="1">IF(Table4[[#This Row],[Prior of This Frm]]=0,"First",IF(Table4[[#This Row],[Data as String]]&lt;&gt;INDIRECT("R"&amp;AL174&amp;"C"&amp;COLUMN(Table4[[#This Row],[Data as String]]),FALSE),"Change",""))</f>
        <v/>
      </c>
      <c r="AY174" s="6" t="str" cm="1">
        <f t="array" aca="1" ref="AY174" ca="1">IF(Table4[[#This Row],[Prior of This Frm]]=0,"First",IF(Table4[[#This Row],[Data Masked States only]]&lt;&gt;INDIRECT("R"&amp;AL174&amp;"C"&amp;COLUMN(Table4[[#This Row],[Data Masked States only]]),FALSE),"Change",""))</f>
        <v/>
      </c>
      <c r="AZ174" s="6"/>
    </row>
    <row r="175" spans="1:52" hidden="1" x14ac:dyDescent="0.25">
      <c r="A175">
        <v>59.765999999999998</v>
      </c>
      <c r="B175">
        <v>400</v>
      </c>
      <c r="C175">
        <v>8</v>
      </c>
      <c r="D175" s="14">
        <v>0</v>
      </c>
      <c r="E175" s="15">
        <v>0</v>
      </c>
      <c r="F175" s="15">
        <v>0</v>
      </c>
      <c r="G175" s="15">
        <v>10</v>
      </c>
      <c r="H175" s="15">
        <v>39</v>
      </c>
      <c r="I175" s="15">
        <v>0</v>
      </c>
      <c r="J175" s="15">
        <v>0</v>
      </c>
      <c r="K175" s="15">
        <v>0</v>
      </c>
      <c r="M175" s="5" t="str">
        <f t="shared" si="41"/>
        <v>…</v>
      </c>
      <c r="N175" t="str">
        <f t="shared" si="42"/>
        <v>…</v>
      </c>
      <c r="O175" t="str">
        <f t="shared" si="43"/>
        <v>…</v>
      </c>
      <c r="P175" t="str">
        <f t="shared" si="44"/>
        <v>…</v>
      </c>
      <c r="Q175" t="str">
        <f t="shared" si="45"/>
        <v>9</v>
      </c>
      <c r="R175" t="str">
        <f t="shared" si="46"/>
        <v>…</v>
      </c>
      <c r="S175" t="str">
        <f t="shared" si="47"/>
        <v>…</v>
      </c>
      <c r="T175" t="str">
        <f t="shared" si="48"/>
        <v>…</v>
      </c>
      <c r="U175" s="5"/>
      <c r="V175" s="23">
        <f t="shared" si="49"/>
        <v>0</v>
      </c>
      <c r="W175">
        <f t="shared" si="50"/>
        <v>0</v>
      </c>
      <c r="X175">
        <f t="shared" si="51"/>
        <v>0</v>
      </c>
      <c r="Y175">
        <f t="shared" si="52"/>
        <v>16</v>
      </c>
      <c r="Z175">
        <f t="shared" si="53"/>
        <v>57</v>
      </c>
      <c r="AA175">
        <f t="shared" si="54"/>
        <v>0</v>
      </c>
      <c r="AB175">
        <f t="shared" si="55"/>
        <v>0</v>
      </c>
      <c r="AC175">
        <f t="shared" si="56"/>
        <v>0</v>
      </c>
      <c r="AD175" s="5"/>
      <c r="AE175" s="27">
        <f t="shared" si="57"/>
        <v>0</v>
      </c>
      <c r="AF175" s="28">
        <f t="shared" si="58"/>
        <v>4096</v>
      </c>
      <c r="AG175" s="28">
        <f t="shared" si="59"/>
        <v>57</v>
      </c>
      <c r="AH175" s="28">
        <f t="shared" si="60"/>
        <v>0</v>
      </c>
      <c r="AI175" s="5"/>
      <c r="AJ17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75" s="6" t="str" cm="1">
        <f t="array" ref="AK17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75" s="6" cm="1">
        <f t="array" ref="AL175">IF(ROW(Table4[[#This Row],[ID]])-1=ROW(Table4[[#Headers],[ID]]),0,SUMPRODUCT(MAX(($B$5:$B174=Table4[[#This Row],[ID]])*ROW($B$5:$B174))))</f>
        <v>173</v>
      </c>
      <c r="AM175" s="11" cm="1">
        <f t="array" aca="1" ref="AM175" ca="1">IF(Table4[[#This Row],[Prior of This Frm]]&lt;&gt;0,Table4[[#This Row],[Time]]-INDIRECT("R"&amp;Table4[[#This Row],[Prior of This Frm]]&amp;"C"&amp;COLUMN(Table4[[#This Row],[Time]]),FALSE),"")</f>
        <v>0.10499999999999687</v>
      </c>
      <c r="AN175" s="8">
        <f>IF(ROW(Table4[[#This Row],[Time]])-1=ROW(Table4[[#Headers],[Time]]),0,IF(A175&lt;A174,AN174+1,AN174))</f>
        <v>0</v>
      </c>
      <c r="AO175" s="29">
        <f>(Table4[[#This Row],[Time]]+(Table4[[#This Row],[Mins]]*60)-$A$5)/60/60/24</f>
        <v>9.7094907407407354E-5</v>
      </c>
      <c r="AP175" s="11">
        <f ca="1">IF(Table4[[#This Row],[Prior of This Frm]]&lt;&gt;0,IF(Table4[[#This Row],[Per Raw]]&lt;0,Table4[[#This Row],[Per Raw]]+60,Table4[[#This Row],[Per Raw]]),"")</f>
        <v>0.10499999999999687</v>
      </c>
      <c r="AQ175" s="20" t="e">
        <f>IF(Table4[[#This Row],[ID]]=401,(HEX2DEC(Table4[[#This Row],[H1]])+256*HEX2DEC(Table4[[#This Row],[H2]]))/1000,NA())</f>
        <v>#N/A</v>
      </c>
      <c r="AR175" s="21" t="e">
        <f>IF(Table4[[#This Row],[ID]]=401,(HEX2DEC(Table4[[#This Row],[H5]])+256*HEX2DEC(Table4[[#This Row],[H6]]))/1000,NA())</f>
        <v>#N/A</v>
      </c>
      <c r="AS175" s="16" t="e">
        <f>IF(Table4[[#This Row],[ID]]=402,HEX2DEC(Table4[[#This Row],[H1]])/100,NA())</f>
        <v>#N/A</v>
      </c>
      <c r="AT175" s="19" t="e">
        <f>IF(Table4[[#This Row],[ID]]=404,((HEX2DEC(F175)+256*HEX2DEC(G175))/10)*(9/5)+32,NA())</f>
        <v>#N/A</v>
      </c>
      <c r="AU175" s="28">
        <f>IF(Table4[[#This Row],[ID]]=402,(HEX2DEC(Table4[[#This Row],[H7]])*256*256+HEX2DEC(Table4[[#This Row],[H6]])*256+HEX2DEC(Table4[[#This Row],[H5]]))/AU$3,IF(ISNUMBER(AU174),AU174,NA()))</f>
        <v>1073427</v>
      </c>
      <c r="AV175" s="28">
        <f>IF(Table4[[#This Row],[ID]]=403,(HEX2DEC(Table4[[#This Row],[H7]])*256*256+HEX2DEC(Table4[[#This Row],[H6]])*256+HEX2DEC(Table4[[#This Row],[H5]]))/AV$3,IF(ISNUMBER(AV174),AV174,NA()))</f>
        <v>1073427</v>
      </c>
      <c r="AW175" s="30" t="e">
        <f>Table4[[#This Row],[Unk 402-D7,6,5]]/Table4[[#This Row],[Batt V]]</f>
        <v>#N/A</v>
      </c>
      <c r="AX175" s="8" t="str" cm="1">
        <f t="array" aca="1" ref="AX175" ca="1">IF(Table4[[#This Row],[Prior of This Frm]]=0,"First",IF(Table4[[#This Row],[Data as String]]&lt;&gt;INDIRECT("R"&amp;AL175&amp;"C"&amp;COLUMN(Table4[[#This Row],[Data as String]]),FALSE),"Change",""))</f>
        <v/>
      </c>
      <c r="AY175" s="6" t="str" cm="1">
        <f t="array" aca="1" ref="AY175" ca="1">IF(Table4[[#This Row],[Prior of This Frm]]=0,"First",IF(Table4[[#This Row],[Data Masked States only]]&lt;&gt;INDIRECT("R"&amp;AL175&amp;"C"&amp;COLUMN(Table4[[#This Row],[Data Masked States only]]),FALSE),"Change",""))</f>
        <v/>
      </c>
      <c r="AZ175" s="6"/>
    </row>
    <row r="176" spans="1:52" hidden="1" x14ac:dyDescent="0.25">
      <c r="A176">
        <v>59.817999999999998</v>
      </c>
      <c r="B176">
        <v>401</v>
      </c>
      <c r="C176">
        <v>8</v>
      </c>
      <c r="D176" s="14" t="s">
        <v>28</v>
      </c>
      <c r="E176" s="15" t="s">
        <v>23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M176" s="5" t="str">
        <f t="shared" si="41"/>
        <v>…</v>
      </c>
      <c r="N176" t="str">
        <f t="shared" si="42"/>
        <v>…</v>
      </c>
      <c r="O176" t="str">
        <f t="shared" si="43"/>
        <v>…</v>
      </c>
      <c r="P176" t="str">
        <f t="shared" si="44"/>
        <v>…</v>
      </c>
      <c r="Q176" t="str">
        <f t="shared" si="45"/>
        <v>…</v>
      </c>
      <c r="R176" t="str">
        <f t="shared" si="46"/>
        <v>…</v>
      </c>
      <c r="S176" t="str">
        <f t="shared" si="47"/>
        <v>…</v>
      </c>
      <c r="T176" t="str">
        <f t="shared" si="48"/>
        <v>…</v>
      </c>
      <c r="U176" s="5"/>
      <c r="V176" s="23">
        <f t="shared" si="49"/>
        <v>154</v>
      </c>
      <c r="W176">
        <f t="shared" si="50"/>
        <v>210</v>
      </c>
      <c r="X176">
        <f t="shared" si="51"/>
        <v>0</v>
      </c>
      <c r="Y176">
        <f t="shared" si="52"/>
        <v>0</v>
      </c>
      <c r="Z176">
        <f t="shared" si="53"/>
        <v>0</v>
      </c>
      <c r="AA176">
        <f t="shared" si="54"/>
        <v>0</v>
      </c>
      <c r="AB176">
        <f t="shared" si="55"/>
        <v>0</v>
      </c>
      <c r="AC176">
        <f t="shared" si="56"/>
        <v>0</v>
      </c>
      <c r="AD176" s="5"/>
      <c r="AE176" s="27">
        <f t="shared" si="57"/>
        <v>53914</v>
      </c>
      <c r="AF176" s="28">
        <f t="shared" si="58"/>
        <v>0</v>
      </c>
      <c r="AG176" s="28">
        <f t="shared" si="59"/>
        <v>0</v>
      </c>
      <c r="AH176" s="28">
        <f t="shared" si="60"/>
        <v>0</v>
      </c>
      <c r="AI176" s="5"/>
      <c r="AJ17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76" s="6" t="str" cm="1">
        <f t="array" ref="AK17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76" s="6" cm="1">
        <f t="array" ref="AL176">IF(ROW(Table4[[#This Row],[ID]])-1=ROW(Table4[[#Headers],[ID]]),0,SUMPRODUCT(MAX(($B$5:$B175=Table4[[#This Row],[ID]])*ROW($B$5:$B175))))</f>
        <v>174</v>
      </c>
      <c r="AM176" s="11" cm="1">
        <f t="array" aca="1" ref="AM176" ca="1">IF(Table4[[#This Row],[Prior of This Frm]]&lt;&gt;0,Table4[[#This Row],[Time]]-INDIRECT("R"&amp;Table4[[#This Row],[Prior of This Frm]]&amp;"C"&amp;COLUMN(Table4[[#This Row],[Time]]),FALSE),"")</f>
        <v>0.1039999999999992</v>
      </c>
      <c r="AN176" s="8">
        <f>IF(ROW(Table4[[#This Row],[Time]])-1=ROW(Table4[[#Headers],[Time]]),0,IF(A176&lt;A175,AN175+1,AN175))</f>
        <v>0</v>
      </c>
      <c r="AO176" s="29">
        <f>(Table4[[#This Row],[Time]]+(Table4[[#This Row],[Mins]]*60)-$A$5)/60/60/24</f>
        <v>9.7696759259259191E-5</v>
      </c>
      <c r="AP176" s="11">
        <f ca="1">IF(Table4[[#This Row],[Prior of This Frm]]&lt;&gt;0,IF(Table4[[#This Row],[Per Raw]]&lt;0,Table4[[#This Row],[Per Raw]]+60,Table4[[#This Row],[Per Raw]]),"")</f>
        <v>0.1039999999999992</v>
      </c>
      <c r="AQ176" s="20">
        <f>IF(Table4[[#This Row],[ID]]=401,(HEX2DEC(Table4[[#This Row],[H1]])+256*HEX2DEC(Table4[[#This Row],[H2]]))/1000,NA())</f>
        <v>53.914000000000001</v>
      </c>
      <c r="AR176" s="21">
        <f>IF(Table4[[#This Row],[ID]]=401,(HEX2DEC(Table4[[#This Row],[H5]])+256*HEX2DEC(Table4[[#This Row],[H6]]))/1000,NA())</f>
        <v>0</v>
      </c>
      <c r="AS176" s="17" t="e">
        <f>IF(Table4[[#This Row],[ID]]=402,HEX2DEC(Table4[[#This Row],[H1]])/100,NA())</f>
        <v>#N/A</v>
      </c>
      <c r="AT176" s="19" t="e">
        <f>IF(Table4[[#This Row],[ID]]=404,((HEX2DEC(F176)+256*HEX2DEC(G176))/10)*(9/5)+32,NA())</f>
        <v>#N/A</v>
      </c>
      <c r="AU176" s="28">
        <f>IF(Table4[[#This Row],[ID]]=402,(HEX2DEC(Table4[[#This Row],[H7]])*256*256+HEX2DEC(Table4[[#This Row],[H6]])*256+HEX2DEC(Table4[[#This Row],[H5]]))/AU$3,IF(ISNUMBER(AU175),AU175,NA()))</f>
        <v>1073427</v>
      </c>
      <c r="AV176" s="28">
        <f>IF(Table4[[#This Row],[ID]]=403,(HEX2DEC(Table4[[#This Row],[H7]])*256*256+HEX2DEC(Table4[[#This Row],[H6]])*256+HEX2DEC(Table4[[#This Row],[H5]]))/AV$3,IF(ISNUMBER(AV175),AV175,NA()))</f>
        <v>1073427</v>
      </c>
      <c r="AW176" s="30">
        <f>Table4[[#This Row],[Unk 402-D7,6,5]]/Table4[[#This Row],[Batt V]]</f>
        <v>19909.986274437066</v>
      </c>
      <c r="AX176" s="8" t="str" cm="1">
        <f t="array" aca="1" ref="AX176" ca="1">IF(Table4[[#This Row],[Prior of This Frm]]=0,"First",IF(Table4[[#This Row],[Data as String]]&lt;&gt;INDIRECT("R"&amp;AL176&amp;"C"&amp;COLUMN(Table4[[#This Row],[Data as String]]),FALSE),"Change",""))</f>
        <v/>
      </c>
      <c r="AY176" s="6" t="str" cm="1">
        <f t="array" aca="1" ref="AY176" ca="1">IF(Table4[[#This Row],[Prior of This Frm]]=0,"First",IF(Table4[[#This Row],[Data Masked States only]]&lt;&gt;INDIRECT("R"&amp;AL176&amp;"C"&amp;COLUMN(Table4[[#This Row],[Data Masked States only]]),FALSE),"Change",""))</f>
        <v/>
      </c>
      <c r="AZ176" s="6"/>
    </row>
    <row r="177" spans="1:52" hidden="1" x14ac:dyDescent="0.25">
      <c r="A177">
        <v>59.820999999999998</v>
      </c>
      <c r="B177">
        <v>466</v>
      </c>
      <c r="C177">
        <v>8</v>
      </c>
      <c r="D177" s="14">
        <v>30</v>
      </c>
      <c r="E177" s="15">
        <v>32</v>
      </c>
      <c r="F177" s="15">
        <v>30</v>
      </c>
      <c r="G177" s="15">
        <v>35</v>
      </c>
      <c r="H177" s="15">
        <v>56</v>
      </c>
      <c r="I177" s="15">
        <v>35</v>
      </c>
      <c r="J177" s="15">
        <v>30</v>
      </c>
      <c r="K177" s="15">
        <v>31</v>
      </c>
      <c r="M177" s="5" t="str">
        <f t="shared" si="41"/>
        <v>0</v>
      </c>
      <c r="N177" t="str">
        <f t="shared" si="42"/>
        <v>2</v>
      </c>
      <c r="O177" t="str">
        <f t="shared" si="43"/>
        <v>0</v>
      </c>
      <c r="P177" t="str">
        <f t="shared" si="44"/>
        <v>5</v>
      </c>
      <c r="Q177" t="str">
        <f t="shared" si="45"/>
        <v>V</v>
      </c>
      <c r="R177" t="str">
        <f t="shared" si="46"/>
        <v>5</v>
      </c>
      <c r="S177" t="str">
        <f t="shared" si="47"/>
        <v>0</v>
      </c>
      <c r="T177" t="str">
        <f t="shared" si="48"/>
        <v>1</v>
      </c>
      <c r="U177" s="5"/>
      <c r="V177" s="23">
        <f t="shared" si="49"/>
        <v>48</v>
      </c>
      <c r="W177">
        <f t="shared" si="50"/>
        <v>50</v>
      </c>
      <c r="X177">
        <f t="shared" si="51"/>
        <v>48</v>
      </c>
      <c r="Y177">
        <f t="shared" si="52"/>
        <v>53</v>
      </c>
      <c r="Z177">
        <f t="shared" si="53"/>
        <v>86</v>
      </c>
      <c r="AA177">
        <f t="shared" si="54"/>
        <v>53</v>
      </c>
      <c r="AB177">
        <f t="shared" si="55"/>
        <v>48</v>
      </c>
      <c r="AC177">
        <f t="shared" si="56"/>
        <v>49</v>
      </c>
      <c r="AD177" s="5"/>
      <c r="AE177" s="27">
        <f t="shared" si="57"/>
        <v>12848</v>
      </c>
      <c r="AF177" s="28">
        <f t="shared" si="58"/>
        <v>13616</v>
      </c>
      <c r="AG177" s="28">
        <f t="shared" si="59"/>
        <v>13654</v>
      </c>
      <c r="AH177" s="28">
        <f t="shared" si="60"/>
        <v>12592</v>
      </c>
      <c r="AI177" s="5"/>
      <c r="AJ17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177" s="6" t="str" cm="1">
        <f t="array" ref="AK17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177" s="6" cm="1">
        <f t="array" ref="AL177">IF(ROW(Table4[[#This Row],[ID]])-1=ROW(Table4[[#Headers],[ID]]),0,SUMPRODUCT(MAX(($B$5:$B176=Table4[[#This Row],[ID]])*ROW($B$5:$B176))))</f>
        <v>133</v>
      </c>
      <c r="AM177" s="11" cm="1">
        <f t="array" aca="1" ref="AM177" ca="1">IF(Table4[[#This Row],[Prior of This Frm]]&lt;&gt;0,Table4[[#This Row],[Time]]-INDIRECT("R"&amp;Table4[[#This Row],[Prior of This Frm]]&amp;"C"&amp;COLUMN(Table4[[#This Row],[Time]]),FALSE),"")</f>
        <v>2.1239999999999952</v>
      </c>
      <c r="AN177" s="8">
        <f>IF(ROW(Table4[[#This Row],[Time]])-1=ROW(Table4[[#Headers],[Time]]),0,IF(A177&lt;A176,AN176+1,AN176))</f>
        <v>0</v>
      </c>
      <c r="AO177" s="29">
        <f>(Table4[[#This Row],[Time]]+(Table4[[#This Row],[Mins]]*60)-$A$5)/60/60/24</f>
        <v>9.7731481481481424E-5</v>
      </c>
      <c r="AP177" s="11">
        <f ca="1">IF(Table4[[#This Row],[Prior of This Frm]]&lt;&gt;0,IF(Table4[[#This Row],[Per Raw]]&lt;0,Table4[[#This Row],[Per Raw]]+60,Table4[[#This Row],[Per Raw]]),"")</f>
        <v>2.1239999999999952</v>
      </c>
      <c r="AQ177" s="20" t="e">
        <f>IF(Table4[[#This Row],[ID]]=401,(HEX2DEC(Table4[[#This Row],[H1]])+256*HEX2DEC(Table4[[#This Row],[H2]]))/1000,NA())</f>
        <v>#N/A</v>
      </c>
      <c r="AR177" s="21" t="e">
        <f>IF(Table4[[#This Row],[ID]]=401,(HEX2DEC(Table4[[#This Row],[H5]])+256*HEX2DEC(Table4[[#This Row],[H6]]))/1000,NA())</f>
        <v>#N/A</v>
      </c>
      <c r="AS177" s="16" t="e">
        <f>IF(Table4[[#This Row],[ID]]=402,HEX2DEC(Table4[[#This Row],[H1]])/100,NA())</f>
        <v>#N/A</v>
      </c>
      <c r="AT177" s="19" t="e">
        <f>IF(Table4[[#This Row],[ID]]=404,((HEX2DEC(F177)+256*HEX2DEC(G177))/10)*(9/5)+32,NA())</f>
        <v>#N/A</v>
      </c>
      <c r="AU177" s="28">
        <f>IF(Table4[[#This Row],[ID]]=402,(HEX2DEC(Table4[[#This Row],[H7]])*256*256+HEX2DEC(Table4[[#This Row],[H6]])*256+HEX2DEC(Table4[[#This Row],[H5]]))/AU$3,IF(ISNUMBER(AU176),AU176,NA()))</f>
        <v>1073427</v>
      </c>
      <c r="AV177" s="28">
        <f>IF(Table4[[#This Row],[ID]]=403,(HEX2DEC(Table4[[#This Row],[H7]])*256*256+HEX2DEC(Table4[[#This Row],[H6]])*256+HEX2DEC(Table4[[#This Row],[H5]]))/AV$3,IF(ISNUMBER(AV176),AV176,NA()))</f>
        <v>1073427</v>
      </c>
      <c r="AW177" s="30" t="e">
        <f>Table4[[#This Row],[Unk 402-D7,6,5]]/Table4[[#This Row],[Batt V]]</f>
        <v>#N/A</v>
      </c>
      <c r="AX177" s="8" t="str" cm="1">
        <f t="array" aca="1" ref="AX177" ca="1">IF(Table4[[#This Row],[Prior of This Frm]]=0,"First",IF(Table4[[#This Row],[Data as String]]&lt;&gt;INDIRECT("R"&amp;AL177&amp;"C"&amp;COLUMN(Table4[[#This Row],[Data as String]]),FALSE),"Change",""))</f>
        <v/>
      </c>
      <c r="AY177" s="6" t="str" cm="1">
        <f t="array" aca="1" ref="AY177" ca="1">IF(Table4[[#This Row],[Prior of This Frm]]=0,"First",IF(Table4[[#This Row],[Data Masked States only]]&lt;&gt;INDIRECT("R"&amp;AL177&amp;"C"&amp;COLUMN(Table4[[#This Row],[Data Masked States only]]),FALSE),"Change",""))</f>
        <v/>
      </c>
      <c r="AZ177" s="6"/>
    </row>
    <row r="178" spans="1:52" hidden="1" x14ac:dyDescent="0.25">
      <c r="A178">
        <v>59.823999999999998</v>
      </c>
      <c r="B178">
        <v>410</v>
      </c>
      <c r="C178">
        <v>8</v>
      </c>
      <c r="D178" s="14">
        <v>53</v>
      </c>
      <c r="E178" s="15">
        <v>37</v>
      </c>
      <c r="F178" s="15">
        <v>33</v>
      </c>
      <c r="G178" s="15" t="s">
        <v>8</v>
      </c>
      <c r="H178" s="15">
        <v>32</v>
      </c>
      <c r="I178" s="15">
        <v>32</v>
      </c>
      <c r="J178" s="15">
        <v>30</v>
      </c>
      <c r="K178" s="15">
        <v>33</v>
      </c>
      <c r="M178" s="5" t="str">
        <f t="shared" si="41"/>
        <v>S</v>
      </c>
      <c r="N178" t="str">
        <f t="shared" si="42"/>
        <v>7</v>
      </c>
      <c r="O178" t="str">
        <f t="shared" si="43"/>
        <v>3</v>
      </c>
      <c r="P178" t="str">
        <f t="shared" si="44"/>
        <v>-</v>
      </c>
      <c r="Q178" t="str">
        <f t="shared" si="45"/>
        <v>2</v>
      </c>
      <c r="R178" t="str">
        <f t="shared" si="46"/>
        <v>2</v>
      </c>
      <c r="S178" t="str">
        <f t="shared" si="47"/>
        <v>0</v>
      </c>
      <c r="T178" t="str">
        <f t="shared" si="48"/>
        <v>3</v>
      </c>
      <c r="U178" s="5"/>
      <c r="V178" s="23">
        <f t="shared" si="49"/>
        <v>83</v>
      </c>
      <c r="W178">
        <f t="shared" si="50"/>
        <v>55</v>
      </c>
      <c r="X178">
        <f t="shared" si="51"/>
        <v>51</v>
      </c>
      <c r="Y178">
        <f t="shared" si="52"/>
        <v>45</v>
      </c>
      <c r="Z178">
        <f t="shared" si="53"/>
        <v>50</v>
      </c>
      <c r="AA178">
        <f t="shared" si="54"/>
        <v>50</v>
      </c>
      <c r="AB178">
        <f t="shared" si="55"/>
        <v>48</v>
      </c>
      <c r="AC178">
        <f t="shared" si="56"/>
        <v>51</v>
      </c>
      <c r="AD178" s="5"/>
      <c r="AE178" s="27">
        <f t="shared" si="57"/>
        <v>14163</v>
      </c>
      <c r="AF178" s="28">
        <f t="shared" si="58"/>
        <v>11571</v>
      </c>
      <c r="AG178" s="28">
        <f t="shared" si="59"/>
        <v>12850</v>
      </c>
      <c r="AH178" s="28">
        <f t="shared" si="60"/>
        <v>13104</v>
      </c>
      <c r="AI178" s="5"/>
      <c r="AJ17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53:37:33:2D:32:32:30:33</v>
      </c>
      <c r="AK178" s="6" t="str" cm="1">
        <f t="array" ref="AK17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53:37:33:2D:32:32:30:33</v>
      </c>
      <c r="AL178" s="6" cm="1">
        <f t="array" ref="AL178">IF(ROW(Table4[[#This Row],[ID]])-1=ROW(Table4[[#Headers],[ID]]),0,SUMPRODUCT(MAX(($B$5:$B177=Table4[[#This Row],[ID]])*ROW($B$5:$B177))))</f>
        <v>90</v>
      </c>
      <c r="AM178" s="11" cm="1">
        <f t="array" aca="1" ref="AM178" ca="1">IF(Table4[[#This Row],[Prior of This Frm]]&lt;&gt;0,Table4[[#This Row],[Time]]-INDIRECT("R"&amp;Table4[[#This Row],[Prior of This Frm]]&amp;"C"&amp;COLUMN(Table4[[#This Row],[Time]]),FALSE),"")</f>
        <v>4.2489999999999952</v>
      </c>
      <c r="AN178" s="8">
        <f>IF(ROW(Table4[[#This Row],[Time]])-1=ROW(Table4[[#Headers],[Time]]),0,IF(A178&lt;A177,AN177+1,AN177))</f>
        <v>0</v>
      </c>
      <c r="AO178" s="29">
        <f>(Table4[[#This Row],[Time]]+(Table4[[#This Row],[Mins]]*60)-$A$5)/60/60/24</f>
        <v>9.7766203703703657E-5</v>
      </c>
      <c r="AP178" s="11">
        <f ca="1">IF(Table4[[#This Row],[Prior of This Frm]]&lt;&gt;0,IF(Table4[[#This Row],[Per Raw]]&lt;0,Table4[[#This Row],[Per Raw]]+60,Table4[[#This Row],[Per Raw]]),"")</f>
        <v>4.2489999999999952</v>
      </c>
      <c r="AQ178" s="20" t="e">
        <f>IF(Table4[[#This Row],[ID]]=401,(HEX2DEC(Table4[[#This Row],[H1]])+256*HEX2DEC(Table4[[#This Row],[H2]]))/1000,NA())</f>
        <v>#N/A</v>
      </c>
      <c r="AR178" s="21" t="e">
        <f>IF(Table4[[#This Row],[ID]]=401,(HEX2DEC(Table4[[#This Row],[H5]])+256*HEX2DEC(Table4[[#This Row],[H6]]))/1000,NA())</f>
        <v>#N/A</v>
      </c>
      <c r="AS178" s="17" t="e">
        <f>IF(Table4[[#This Row],[ID]]=402,HEX2DEC(Table4[[#This Row],[H1]])/100,NA())</f>
        <v>#N/A</v>
      </c>
      <c r="AT178" s="19" t="e">
        <f>IF(Table4[[#This Row],[ID]]=404,((HEX2DEC(F178)+256*HEX2DEC(G178))/10)*(9/5)+32,NA())</f>
        <v>#N/A</v>
      </c>
      <c r="AU178" s="28">
        <f>IF(Table4[[#This Row],[ID]]=402,(HEX2DEC(Table4[[#This Row],[H7]])*256*256+HEX2DEC(Table4[[#This Row],[H6]])*256+HEX2DEC(Table4[[#This Row],[H5]]))/AU$3,IF(ISNUMBER(AU177),AU177,NA()))</f>
        <v>1073427</v>
      </c>
      <c r="AV178" s="28">
        <f>IF(Table4[[#This Row],[ID]]=403,(HEX2DEC(Table4[[#This Row],[H7]])*256*256+HEX2DEC(Table4[[#This Row],[H6]])*256+HEX2DEC(Table4[[#This Row],[H5]]))/AV$3,IF(ISNUMBER(AV177),AV177,NA()))</f>
        <v>1073427</v>
      </c>
      <c r="AW178" s="30" t="e">
        <f>Table4[[#This Row],[Unk 402-D7,6,5]]/Table4[[#This Row],[Batt V]]</f>
        <v>#N/A</v>
      </c>
      <c r="AX178" s="8" t="str" cm="1">
        <f t="array" aca="1" ref="AX178" ca="1">IF(Table4[[#This Row],[Prior of This Frm]]=0,"First",IF(Table4[[#This Row],[Data as String]]&lt;&gt;INDIRECT("R"&amp;AL178&amp;"C"&amp;COLUMN(Table4[[#This Row],[Data as String]]),FALSE),"Change",""))</f>
        <v/>
      </c>
      <c r="AY178" s="6" t="str" cm="1">
        <f t="array" aca="1" ref="AY178" ca="1">IF(Table4[[#This Row],[Prior of This Frm]]=0,"First",IF(Table4[[#This Row],[Data Masked States only]]&lt;&gt;INDIRECT("R"&amp;AL178&amp;"C"&amp;COLUMN(Table4[[#This Row],[Data Masked States only]]),FALSE),"Change",""))</f>
        <v/>
      </c>
      <c r="AZ178" s="6"/>
    </row>
    <row r="179" spans="1:52" hidden="1" x14ac:dyDescent="0.25">
      <c r="A179">
        <v>59.826000000000001</v>
      </c>
      <c r="B179">
        <v>411</v>
      </c>
      <c r="C179">
        <v>8</v>
      </c>
      <c r="D179" s="14">
        <v>30</v>
      </c>
      <c r="E179" s="15">
        <v>34</v>
      </c>
      <c r="F179" s="15">
        <v>30</v>
      </c>
      <c r="G179" s="15">
        <v>31</v>
      </c>
      <c r="H179" s="15">
        <v>32</v>
      </c>
      <c r="I179" s="15">
        <v>39</v>
      </c>
      <c r="J179" s="15">
        <v>52</v>
      </c>
      <c r="K179" s="15">
        <v>53</v>
      </c>
      <c r="M179" s="5" t="str">
        <f t="shared" si="41"/>
        <v>0</v>
      </c>
      <c r="N179" t="str">
        <f t="shared" si="42"/>
        <v>4</v>
      </c>
      <c r="O179" t="str">
        <f t="shared" si="43"/>
        <v>0</v>
      </c>
      <c r="P179" t="str">
        <f t="shared" si="44"/>
        <v>1</v>
      </c>
      <c r="Q179" t="str">
        <f t="shared" si="45"/>
        <v>2</v>
      </c>
      <c r="R179" t="str">
        <f t="shared" si="46"/>
        <v>9</v>
      </c>
      <c r="S179" t="str">
        <f t="shared" si="47"/>
        <v>R</v>
      </c>
      <c r="T179" t="str">
        <f t="shared" si="48"/>
        <v>S</v>
      </c>
      <c r="U179" s="5"/>
      <c r="V179" s="23">
        <f t="shared" si="49"/>
        <v>48</v>
      </c>
      <c r="W179">
        <f t="shared" si="50"/>
        <v>52</v>
      </c>
      <c r="X179">
        <f t="shared" si="51"/>
        <v>48</v>
      </c>
      <c r="Y179">
        <f t="shared" si="52"/>
        <v>49</v>
      </c>
      <c r="Z179">
        <f t="shared" si="53"/>
        <v>50</v>
      </c>
      <c r="AA179">
        <f t="shared" si="54"/>
        <v>57</v>
      </c>
      <c r="AB179">
        <f t="shared" si="55"/>
        <v>82</v>
      </c>
      <c r="AC179">
        <f t="shared" si="56"/>
        <v>83</v>
      </c>
      <c r="AD179" s="5"/>
      <c r="AE179" s="27">
        <f t="shared" si="57"/>
        <v>13360</v>
      </c>
      <c r="AF179" s="28">
        <f t="shared" si="58"/>
        <v>12592</v>
      </c>
      <c r="AG179" s="28">
        <f t="shared" si="59"/>
        <v>14642</v>
      </c>
      <c r="AH179" s="28">
        <f t="shared" si="60"/>
        <v>21330</v>
      </c>
      <c r="AI179" s="5"/>
      <c r="AJ17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30:34:30:31:32:39:52:53</v>
      </c>
      <c r="AK179" s="6" t="str" cm="1">
        <f t="array" ref="AK17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30:34:30:31:32:39:52:53</v>
      </c>
      <c r="AL179" s="6" cm="1">
        <f t="array" ref="AL179">IF(ROW(Table4[[#This Row],[ID]])-1=ROW(Table4[[#Headers],[ID]]),0,SUMPRODUCT(MAX(($B$5:$B178=Table4[[#This Row],[ID]])*ROW($B$5:$B178))))</f>
        <v>91</v>
      </c>
      <c r="AM179" s="11" cm="1">
        <f t="array" aca="1" ref="AM179" ca="1">IF(Table4[[#This Row],[Prior of This Frm]]&lt;&gt;0,Table4[[#This Row],[Time]]-INDIRECT("R"&amp;Table4[[#This Row],[Prior of This Frm]]&amp;"C"&amp;COLUMN(Table4[[#This Row],[Time]]),FALSE),"")</f>
        <v>4.2479999999999976</v>
      </c>
      <c r="AN179" s="8">
        <f>IF(ROW(Table4[[#This Row],[Time]])-1=ROW(Table4[[#Headers],[Time]]),0,IF(A179&lt;A178,AN178+1,AN178))</f>
        <v>0</v>
      </c>
      <c r="AO179" s="29">
        <f>(Table4[[#This Row],[Time]]+(Table4[[#This Row],[Mins]]*60)-$A$5)/60/60/24</f>
        <v>9.7789351851851835E-5</v>
      </c>
      <c r="AP179" s="11">
        <f ca="1">IF(Table4[[#This Row],[Prior of This Frm]]&lt;&gt;0,IF(Table4[[#This Row],[Per Raw]]&lt;0,Table4[[#This Row],[Per Raw]]+60,Table4[[#This Row],[Per Raw]]),"")</f>
        <v>4.2479999999999976</v>
      </c>
      <c r="AQ179" s="20" t="e">
        <f>IF(Table4[[#This Row],[ID]]=401,(HEX2DEC(Table4[[#This Row],[H1]])+256*HEX2DEC(Table4[[#This Row],[H2]]))/1000,NA())</f>
        <v>#N/A</v>
      </c>
      <c r="AR179" s="21" t="e">
        <f>IF(Table4[[#This Row],[ID]]=401,(HEX2DEC(Table4[[#This Row],[H5]])+256*HEX2DEC(Table4[[#This Row],[H6]]))/1000,NA())</f>
        <v>#N/A</v>
      </c>
      <c r="AS179" s="16" t="e">
        <f>IF(Table4[[#This Row],[ID]]=402,HEX2DEC(Table4[[#This Row],[H1]])/100,NA())</f>
        <v>#N/A</v>
      </c>
      <c r="AT179" s="19" t="e">
        <f>IF(Table4[[#This Row],[ID]]=404,((HEX2DEC(F179)+256*HEX2DEC(G179))/10)*(9/5)+32,NA())</f>
        <v>#N/A</v>
      </c>
      <c r="AU179" s="28">
        <f>IF(Table4[[#This Row],[ID]]=402,(HEX2DEC(Table4[[#This Row],[H7]])*256*256+HEX2DEC(Table4[[#This Row],[H6]])*256+HEX2DEC(Table4[[#This Row],[H5]]))/AU$3,IF(ISNUMBER(AU178),AU178,NA()))</f>
        <v>1073427</v>
      </c>
      <c r="AV179" s="28">
        <f>IF(Table4[[#This Row],[ID]]=403,(HEX2DEC(Table4[[#This Row],[H7]])*256*256+HEX2DEC(Table4[[#This Row],[H6]])*256+HEX2DEC(Table4[[#This Row],[H5]]))/AV$3,IF(ISNUMBER(AV178),AV178,NA()))</f>
        <v>1073427</v>
      </c>
      <c r="AW179" s="30" t="e">
        <f>Table4[[#This Row],[Unk 402-D7,6,5]]/Table4[[#This Row],[Batt V]]</f>
        <v>#N/A</v>
      </c>
      <c r="AX179" s="8" t="str" cm="1">
        <f t="array" aca="1" ref="AX179" ca="1">IF(Table4[[#This Row],[Prior of This Frm]]=0,"First",IF(Table4[[#This Row],[Data as String]]&lt;&gt;INDIRECT("R"&amp;AL179&amp;"C"&amp;COLUMN(Table4[[#This Row],[Data as String]]),FALSE),"Change",""))</f>
        <v/>
      </c>
      <c r="AY179" s="6" t="str" cm="1">
        <f t="array" aca="1" ref="AY179" ca="1">IF(Table4[[#This Row],[Prior of This Frm]]=0,"First",IF(Table4[[#This Row],[Data Masked States only]]&lt;&gt;INDIRECT("R"&amp;AL179&amp;"C"&amp;COLUMN(Table4[[#This Row],[Data Masked States only]]),FALSE),"Change",""))</f>
        <v/>
      </c>
      <c r="AZ179" s="6"/>
    </row>
    <row r="180" spans="1:52" hidden="1" x14ac:dyDescent="0.25">
      <c r="A180">
        <v>59.829000000000001</v>
      </c>
      <c r="B180">
        <v>412</v>
      </c>
      <c r="C180">
        <v>8</v>
      </c>
      <c r="D180" s="14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M180" s="5" t="str">
        <f t="shared" si="41"/>
        <v>…</v>
      </c>
      <c r="N180" t="str">
        <f t="shared" si="42"/>
        <v>…</v>
      </c>
      <c r="O180" t="str">
        <f t="shared" si="43"/>
        <v>…</v>
      </c>
      <c r="P180" t="str">
        <f t="shared" si="44"/>
        <v>…</v>
      </c>
      <c r="Q180" t="str">
        <f t="shared" si="45"/>
        <v>…</v>
      </c>
      <c r="R180" t="str">
        <f t="shared" si="46"/>
        <v>…</v>
      </c>
      <c r="S180" t="str">
        <f t="shared" si="47"/>
        <v>…</v>
      </c>
      <c r="T180" t="str">
        <f t="shared" si="48"/>
        <v>…</v>
      </c>
      <c r="U180" s="5"/>
      <c r="V180" s="23">
        <f t="shared" si="49"/>
        <v>0</v>
      </c>
      <c r="W180">
        <f t="shared" si="50"/>
        <v>0</v>
      </c>
      <c r="X180">
        <f t="shared" si="51"/>
        <v>0</v>
      </c>
      <c r="Y180">
        <f t="shared" si="52"/>
        <v>0</v>
      </c>
      <c r="Z180">
        <f t="shared" si="53"/>
        <v>0</v>
      </c>
      <c r="AA180">
        <f t="shared" si="54"/>
        <v>0</v>
      </c>
      <c r="AB180">
        <f t="shared" si="55"/>
        <v>0</v>
      </c>
      <c r="AC180">
        <f t="shared" si="56"/>
        <v>0</v>
      </c>
      <c r="AD180" s="5"/>
      <c r="AE180" s="27">
        <f t="shared" si="57"/>
        <v>0</v>
      </c>
      <c r="AF180" s="28">
        <f t="shared" si="58"/>
        <v>0</v>
      </c>
      <c r="AG180" s="28">
        <f t="shared" si="59"/>
        <v>0</v>
      </c>
      <c r="AH180" s="28">
        <f t="shared" si="60"/>
        <v>0</v>
      </c>
      <c r="AI180" s="5"/>
      <c r="AJ18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00:00:00:00:00:00:00:00</v>
      </c>
      <c r="AK180" s="6" t="str" cm="1">
        <f t="array" ref="AK18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00:00:00:00:00:00:00:00</v>
      </c>
      <c r="AL180" s="6" cm="1">
        <f t="array" ref="AL180">IF(ROW(Table4[[#This Row],[ID]])-1=ROW(Table4[[#Headers],[ID]]),0,SUMPRODUCT(MAX(($B$5:$B179=Table4[[#This Row],[ID]])*ROW($B$5:$B179))))</f>
        <v>92</v>
      </c>
      <c r="AM180" s="11" cm="1">
        <f t="array" aca="1" ref="AM180" ca="1">IF(Table4[[#This Row],[Prior of This Frm]]&lt;&gt;0,Table4[[#This Row],[Time]]-INDIRECT("R"&amp;Table4[[#This Row],[Prior of This Frm]]&amp;"C"&amp;COLUMN(Table4[[#This Row],[Time]]),FALSE),"")</f>
        <v>4.2490000000000023</v>
      </c>
      <c r="AN180" s="8">
        <f>IF(ROW(Table4[[#This Row],[Time]])-1=ROW(Table4[[#Headers],[Time]]),0,IF(A180&lt;A179,AN179+1,AN179))</f>
        <v>0</v>
      </c>
      <c r="AO180" s="29">
        <f>(Table4[[#This Row],[Time]]+(Table4[[#This Row],[Mins]]*60)-$A$5)/60/60/24</f>
        <v>9.7824074074074054E-5</v>
      </c>
      <c r="AP180" s="11">
        <f ca="1">IF(Table4[[#This Row],[Prior of This Frm]]&lt;&gt;0,IF(Table4[[#This Row],[Per Raw]]&lt;0,Table4[[#This Row],[Per Raw]]+60,Table4[[#This Row],[Per Raw]]),"")</f>
        <v>4.2490000000000023</v>
      </c>
      <c r="AQ180" s="20" t="e">
        <f>IF(Table4[[#This Row],[ID]]=401,(HEX2DEC(Table4[[#This Row],[H1]])+256*HEX2DEC(Table4[[#This Row],[H2]]))/1000,NA())</f>
        <v>#N/A</v>
      </c>
      <c r="AR180" s="21" t="e">
        <f>IF(Table4[[#This Row],[ID]]=401,(HEX2DEC(Table4[[#This Row],[H5]])+256*HEX2DEC(Table4[[#This Row],[H6]]))/1000,NA())</f>
        <v>#N/A</v>
      </c>
      <c r="AS180" s="17" t="e">
        <f>IF(Table4[[#This Row],[ID]]=402,HEX2DEC(Table4[[#This Row],[H1]])/100,NA())</f>
        <v>#N/A</v>
      </c>
      <c r="AT180" s="19" t="e">
        <f>IF(Table4[[#This Row],[ID]]=404,((HEX2DEC(F180)+256*HEX2DEC(G180))/10)*(9/5)+32,NA())</f>
        <v>#N/A</v>
      </c>
      <c r="AU180" s="28">
        <f>IF(Table4[[#This Row],[ID]]=402,(HEX2DEC(Table4[[#This Row],[H7]])*256*256+HEX2DEC(Table4[[#This Row],[H6]])*256+HEX2DEC(Table4[[#This Row],[H5]]))/AU$3,IF(ISNUMBER(AU179),AU179,NA()))</f>
        <v>1073427</v>
      </c>
      <c r="AV180" s="28">
        <f>IF(Table4[[#This Row],[ID]]=403,(HEX2DEC(Table4[[#This Row],[H7]])*256*256+HEX2DEC(Table4[[#This Row],[H6]])*256+HEX2DEC(Table4[[#This Row],[H5]]))/AV$3,IF(ISNUMBER(AV179),AV179,NA()))</f>
        <v>1073427</v>
      </c>
      <c r="AW180" s="30" t="e">
        <f>Table4[[#This Row],[Unk 402-D7,6,5]]/Table4[[#This Row],[Batt V]]</f>
        <v>#N/A</v>
      </c>
      <c r="AX180" s="8" t="str" cm="1">
        <f t="array" aca="1" ref="AX180" ca="1">IF(Table4[[#This Row],[Prior of This Frm]]=0,"First",IF(Table4[[#This Row],[Data as String]]&lt;&gt;INDIRECT("R"&amp;AL180&amp;"C"&amp;COLUMN(Table4[[#This Row],[Data as String]]),FALSE),"Change",""))</f>
        <v/>
      </c>
      <c r="AY180" s="6" t="str" cm="1">
        <f t="array" aca="1" ref="AY180" ca="1">IF(Table4[[#This Row],[Prior of This Frm]]=0,"First",IF(Table4[[#This Row],[Data Masked States only]]&lt;&gt;INDIRECT("R"&amp;AL180&amp;"C"&amp;COLUMN(Table4[[#This Row],[Data Masked States only]]),FALSE),"Change",""))</f>
        <v/>
      </c>
      <c r="AZ180" s="6"/>
    </row>
    <row r="181" spans="1:52" hidden="1" x14ac:dyDescent="0.25">
      <c r="A181">
        <v>59.874000000000002</v>
      </c>
      <c r="B181">
        <v>400</v>
      </c>
      <c r="C181">
        <v>8</v>
      </c>
      <c r="D181" s="14">
        <v>0</v>
      </c>
      <c r="E181" s="15">
        <v>0</v>
      </c>
      <c r="F181" s="15">
        <v>0</v>
      </c>
      <c r="G181" s="15">
        <v>10</v>
      </c>
      <c r="H181" s="15">
        <v>39</v>
      </c>
      <c r="I181" s="15">
        <v>0</v>
      </c>
      <c r="J181" s="15">
        <v>0</v>
      </c>
      <c r="K181" s="15">
        <v>0</v>
      </c>
      <c r="M181" s="5" t="str">
        <f t="shared" si="41"/>
        <v>…</v>
      </c>
      <c r="N181" t="str">
        <f t="shared" si="42"/>
        <v>…</v>
      </c>
      <c r="O181" t="str">
        <f t="shared" si="43"/>
        <v>…</v>
      </c>
      <c r="P181" t="str">
        <f t="shared" si="44"/>
        <v>…</v>
      </c>
      <c r="Q181" t="str">
        <f t="shared" si="45"/>
        <v>9</v>
      </c>
      <c r="R181" t="str">
        <f t="shared" si="46"/>
        <v>…</v>
      </c>
      <c r="S181" t="str">
        <f t="shared" si="47"/>
        <v>…</v>
      </c>
      <c r="T181" t="str">
        <f t="shared" si="48"/>
        <v>…</v>
      </c>
      <c r="U181" s="5"/>
      <c r="V181" s="23">
        <f t="shared" si="49"/>
        <v>0</v>
      </c>
      <c r="W181">
        <f t="shared" si="50"/>
        <v>0</v>
      </c>
      <c r="X181">
        <f t="shared" si="51"/>
        <v>0</v>
      </c>
      <c r="Y181">
        <f t="shared" si="52"/>
        <v>16</v>
      </c>
      <c r="Z181">
        <f t="shared" si="53"/>
        <v>57</v>
      </c>
      <c r="AA181">
        <f t="shared" si="54"/>
        <v>0</v>
      </c>
      <c r="AB181">
        <f t="shared" si="55"/>
        <v>0</v>
      </c>
      <c r="AC181">
        <f t="shared" si="56"/>
        <v>0</v>
      </c>
      <c r="AD181" s="5"/>
      <c r="AE181" s="27">
        <f t="shared" si="57"/>
        <v>0</v>
      </c>
      <c r="AF181" s="28">
        <f t="shared" si="58"/>
        <v>4096</v>
      </c>
      <c r="AG181" s="28">
        <f t="shared" si="59"/>
        <v>57</v>
      </c>
      <c r="AH181" s="28">
        <f t="shared" si="60"/>
        <v>0</v>
      </c>
      <c r="AI181" s="5"/>
      <c r="AJ18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81" s="6" t="str" cm="1">
        <f t="array" ref="AK18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81" s="6" cm="1">
        <f t="array" ref="AL181">IF(ROW(Table4[[#This Row],[ID]])-1=ROW(Table4[[#Headers],[ID]]),0,SUMPRODUCT(MAX(($B$5:$B180=Table4[[#This Row],[ID]])*ROW($B$5:$B180))))</f>
        <v>175</v>
      </c>
      <c r="AM181" s="11" cm="1">
        <f t="array" aca="1" ref="AM181" ca="1">IF(Table4[[#This Row],[Prior of This Frm]]&lt;&gt;0,Table4[[#This Row],[Time]]-INDIRECT("R"&amp;Table4[[#This Row],[Prior of This Frm]]&amp;"C"&amp;COLUMN(Table4[[#This Row],[Time]]),FALSE),"")</f>
        <v>0.10800000000000409</v>
      </c>
      <c r="AN181" s="8">
        <f>IF(ROW(Table4[[#This Row],[Time]])-1=ROW(Table4[[#Headers],[Time]]),0,IF(A181&lt;A180,AN180+1,AN180))</f>
        <v>0</v>
      </c>
      <c r="AO181" s="29">
        <f>(Table4[[#This Row],[Time]]+(Table4[[#This Row],[Mins]]*60)-$A$5)/60/60/24</f>
        <v>9.8344907407407411E-5</v>
      </c>
      <c r="AP181" s="11">
        <f ca="1">IF(Table4[[#This Row],[Prior of This Frm]]&lt;&gt;0,IF(Table4[[#This Row],[Per Raw]]&lt;0,Table4[[#This Row],[Per Raw]]+60,Table4[[#This Row],[Per Raw]]),"")</f>
        <v>0.10800000000000409</v>
      </c>
      <c r="AQ181" s="20" t="e">
        <f>IF(Table4[[#This Row],[ID]]=401,(HEX2DEC(Table4[[#This Row],[H1]])+256*HEX2DEC(Table4[[#This Row],[H2]]))/1000,NA())</f>
        <v>#N/A</v>
      </c>
      <c r="AR181" s="21" t="e">
        <f>IF(Table4[[#This Row],[ID]]=401,(HEX2DEC(Table4[[#This Row],[H5]])+256*HEX2DEC(Table4[[#This Row],[H6]]))/1000,NA())</f>
        <v>#N/A</v>
      </c>
      <c r="AS181" s="16" t="e">
        <f>IF(Table4[[#This Row],[ID]]=402,HEX2DEC(Table4[[#This Row],[H1]])/100,NA())</f>
        <v>#N/A</v>
      </c>
      <c r="AT181" s="19" t="e">
        <f>IF(Table4[[#This Row],[ID]]=404,((HEX2DEC(F181)+256*HEX2DEC(G181))/10)*(9/5)+32,NA())</f>
        <v>#N/A</v>
      </c>
      <c r="AU181" s="28">
        <f>IF(Table4[[#This Row],[ID]]=402,(HEX2DEC(Table4[[#This Row],[H7]])*256*256+HEX2DEC(Table4[[#This Row],[H6]])*256+HEX2DEC(Table4[[#This Row],[H5]]))/AU$3,IF(ISNUMBER(AU180),AU180,NA()))</f>
        <v>1073427</v>
      </c>
      <c r="AV181" s="28">
        <f>IF(Table4[[#This Row],[ID]]=403,(HEX2DEC(Table4[[#This Row],[H7]])*256*256+HEX2DEC(Table4[[#This Row],[H6]])*256+HEX2DEC(Table4[[#This Row],[H5]]))/AV$3,IF(ISNUMBER(AV180),AV180,NA()))</f>
        <v>1073427</v>
      </c>
      <c r="AW181" s="30" t="e">
        <f>Table4[[#This Row],[Unk 402-D7,6,5]]/Table4[[#This Row],[Batt V]]</f>
        <v>#N/A</v>
      </c>
      <c r="AX181" s="8" t="str" cm="1">
        <f t="array" aca="1" ref="AX181" ca="1">IF(Table4[[#This Row],[Prior of This Frm]]=0,"First",IF(Table4[[#This Row],[Data as String]]&lt;&gt;INDIRECT("R"&amp;AL181&amp;"C"&amp;COLUMN(Table4[[#This Row],[Data as String]]),FALSE),"Change",""))</f>
        <v/>
      </c>
      <c r="AY181" s="6" t="str" cm="1">
        <f t="array" aca="1" ref="AY181" ca="1">IF(Table4[[#This Row],[Prior of This Frm]]=0,"First",IF(Table4[[#This Row],[Data Masked States only]]&lt;&gt;INDIRECT("R"&amp;AL181&amp;"C"&amp;COLUMN(Table4[[#This Row],[Data Masked States only]]),FALSE),"Change",""))</f>
        <v/>
      </c>
      <c r="AZ181" s="6"/>
    </row>
    <row r="182" spans="1:52" hidden="1" x14ac:dyDescent="0.25">
      <c r="A182">
        <v>59.923999999999999</v>
      </c>
      <c r="B182">
        <v>401</v>
      </c>
      <c r="C182">
        <v>8</v>
      </c>
      <c r="D182" s="14" t="s">
        <v>28</v>
      </c>
      <c r="E182" s="15" t="s">
        <v>23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M182" s="5" t="str">
        <f t="shared" si="41"/>
        <v>…</v>
      </c>
      <c r="N182" t="str">
        <f t="shared" si="42"/>
        <v>…</v>
      </c>
      <c r="O182" t="str">
        <f t="shared" si="43"/>
        <v>…</v>
      </c>
      <c r="P182" t="str">
        <f t="shared" si="44"/>
        <v>…</v>
      </c>
      <c r="Q182" t="str">
        <f t="shared" si="45"/>
        <v>…</v>
      </c>
      <c r="R182" t="str">
        <f t="shared" si="46"/>
        <v>…</v>
      </c>
      <c r="S182" t="str">
        <f t="shared" si="47"/>
        <v>…</v>
      </c>
      <c r="T182" t="str">
        <f t="shared" si="48"/>
        <v>…</v>
      </c>
      <c r="U182" s="5"/>
      <c r="V182" s="23">
        <f t="shared" si="49"/>
        <v>154</v>
      </c>
      <c r="W182">
        <f t="shared" si="50"/>
        <v>210</v>
      </c>
      <c r="X182">
        <f t="shared" si="51"/>
        <v>0</v>
      </c>
      <c r="Y182">
        <f t="shared" si="52"/>
        <v>0</v>
      </c>
      <c r="Z182">
        <f t="shared" si="53"/>
        <v>0</v>
      </c>
      <c r="AA182">
        <f t="shared" si="54"/>
        <v>0</v>
      </c>
      <c r="AB182">
        <f t="shared" si="55"/>
        <v>0</v>
      </c>
      <c r="AC182">
        <f t="shared" si="56"/>
        <v>0</v>
      </c>
      <c r="AD182" s="5"/>
      <c r="AE182" s="27">
        <f t="shared" si="57"/>
        <v>53914</v>
      </c>
      <c r="AF182" s="28">
        <f t="shared" si="58"/>
        <v>0</v>
      </c>
      <c r="AG182" s="28">
        <f t="shared" si="59"/>
        <v>0</v>
      </c>
      <c r="AH182" s="28">
        <f t="shared" si="60"/>
        <v>0</v>
      </c>
      <c r="AI182" s="5"/>
      <c r="AJ18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82" s="6" t="str" cm="1">
        <f t="array" ref="AK18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82" s="6" cm="1">
        <f t="array" ref="AL182">IF(ROW(Table4[[#This Row],[ID]])-1=ROW(Table4[[#Headers],[ID]]),0,SUMPRODUCT(MAX(($B$5:$B181=Table4[[#This Row],[ID]])*ROW($B$5:$B181))))</f>
        <v>176</v>
      </c>
      <c r="AM182" s="11" cm="1">
        <f t="array" aca="1" ref="AM182" ca="1">IF(Table4[[#This Row],[Prior of This Frm]]&lt;&gt;0,Table4[[#This Row],[Time]]-INDIRECT("R"&amp;Table4[[#This Row],[Prior of This Frm]]&amp;"C"&amp;COLUMN(Table4[[#This Row],[Time]]),FALSE),"")</f>
        <v>0.10600000000000165</v>
      </c>
      <c r="AN182" s="8">
        <f>IF(ROW(Table4[[#This Row],[Time]])-1=ROW(Table4[[#Headers],[Time]]),0,IF(A182&lt;A181,AN181+1,AN181))</f>
        <v>0</v>
      </c>
      <c r="AO182" s="29">
        <f>(Table4[[#This Row],[Time]]+(Table4[[#This Row],[Mins]]*60)-$A$5)/60/60/24</f>
        <v>9.8923611111111057E-5</v>
      </c>
      <c r="AP182" s="11">
        <f ca="1">IF(Table4[[#This Row],[Prior of This Frm]]&lt;&gt;0,IF(Table4[[#This Row],[Per Raw]]&lt;0,Table4[[#This Row],[Per Raw]]+60,Table4[[#This Row],[Per Raw]]),"")</f>
        <v>0.10600000000000165</v>
      </c>
      <c r="AQ182" s="20">
        <f>IF(Table4[[#This Row],[ID]]=401,(HEX2DEC(Table4[[#This Row],[H1]])+256*HEX2DEC(Table4[[#This Row],[H2]]))/1000,NA())</f>
        <v>53.914000000000001</v>
      </c>
      <c r="AR182" s="21">
        <f>IF(Table4[[#This Row],[ID]]=401,(HEX2DEC(Table4[[#This Row],[H5]])+256*HEX2DEC(Table4[[#This Row],[H6]]))/1000,NA())</f>
        <v>0</v>
      </c>
      <c r="AS182" s="17" t="e">
        <f>IF(Table4[[#This Row],[ID]]=402,HEX2DEC(Table4[[#This Row],[H1]])/100,NA())</f>
        <v>#N/A</v>
      </c>
      <c r="AT182" s="19" t="e">
        <f>IF(Table4[[#This Row],[ID]]=404,((HEX2DEC(F182)+256*HEX2DEC(G182))/10)*(9/5)+32,NA())</f>
        <v>#N/A</v>
      </c>
      <c r="AU182" s="28">
        <f>IF(Table4[[#This Row],[ID]]=402,(HEX2DEC(Table4[[#This Row],[H7]])*256*256+HEX2DEC(Table4[[#This Row],[H6]])*256+HEX2DEC(Table4[[#This Row],[H5]]))/AU$3,IF(ISNUMBER(AU181),AU181,NA()))</f>
        <v>1073427</v>
      </c>
      <c r="AV182" s="28">
        <f>IF(Table4[[#This Row],[ID]]=403,(HEX2DEC(Table4[[#This Row],[H7]])*256*256+HEX2DEC(Table4[[#This Row],[H6]])*256+HEX2DEC(Table4[[#This Row],[H5]]))/AV$3,IF(ISNUMBER(AV181),AV181,NA()))</f>
        <v>1073427</v>
      </c>
      <c r="AW182" s="30">
        <f>Table4[[#This Row],[Unk 402-D7,6,5]]/Table4[[#This Row],[Batt V]]</f>
        <v>19909.986274437066</v>
      </c>
      <c r="AX182" s="8" t="str" cm="1">
        <f t="array" aca="1" ref="AX182" ca="1">IF(Table4[[#This Row],[Prior of This Frm]]=0,"First",IF(Table4[[#This Row],[Data as String]]&lt;&gt;INDIRECT("R"&amp;AL182&amp;"C"&amp;COLUMN(Table4[[#This Row],[Data as String]]),FALSE),"Change",""))</f>
        <v/>
      </c>
      <c r="AY182" s="6" t="str" cm="1">
        <f t="array" aca="1" ref="AY182" ca="1">IF(Table4[[#This Row],[Prior of This Frm]]=0,"First",IF(Table4[[#This Row],[Data Masked States only]]&lt;&gt;INDIRECT("R"&amp;AL182&amp;"C"&amp;COLUMN(Table4[[#This Row],[Data Masked States only]]),FALSE),"Change",""))</f>
        <v/>
      </c>
      <c r="AZ182" s="6"/>
    </row>
    <row r="183" spans="1:52" hidden="1" x14ac:dyDescent="0.25">
      <c r="A183">
        <v>59.976999999999997</v>
      </c>
      <c r="B183">
        <v>400</v>
      </c>
      <c r="C183">
        <v>8</v>
      </c>
      <c r="D183" s="14">
        <v>0</v>
      </c>
      <c r="E183" s="15">
        <v>0</v>
      </c>
      <c r="F183" s="15">
        <v>0</v>
      </c>
      <c r="G183" s="15">
        <v>10</v>
      </c>
      <c r="H183" s="15">
        <v>39</v>
      </c>
      <c r="I183" s="15">
        <v>0</v>
      </c>
      <c r="J183" s="15">
        <v>0</v>
      </c>
      <c r="K183" s="15">
        <v>0</v>
      </c>
      <c r="M183" s="5" t="str">
        <f t="shared" si="41"/>
        <v>…</v>
      </c>
      <c r="N183" t="str">
        <f t="shared" si="42"/>
        <v>…</v>
      </c>
      <c r="O183" t="str">
        <f t="shared" si="43"/>
        <v>…</v>
      </c>
      <c r="P183" t="str">
        <f t="shared" si="44"/>
        <v>…</v>
      </c>
      <c r="Q183" t="str">
        <f t="shared" si="45"/>
        <v>9</v>
      </c>
      <c r="R183" t="str">
        <f t="shared" si="46"/>
        <v>…</v>
      </c>
      <c r="S183" t="str">
        <f t="shared" si="47"/>
        <v>…</v>
      </c>
      <c r="T183" t="str">
        <f t="shared" si="48"/>
        <v>…</v>
      </c>
      <c r="U183" s="5"/>
      <c r="V183" s="23">
        <f t="shared" si="49"/>
        <v>0</v>
      </c>
      <c r="W183">
        <f t="shared" si="50"/>
        <v>0</v>
      </c>
      <c r="X183">
        <f t="shared" si="51"/>
        <v>0</v>
      </c>
      <c r="Y183">
        <f t="shared" si="52"/>
        <v>16</v>
      </c>
      <c r="Z183">
        <f t="shared" si="53"/>
        <v>57</v>
      </c>
      <c r="AA183">
        <f t="shared" si="54"/>
        <v>0</v>
      </c>
      <c r="AB183">
        <f t="shared" si="55"/>
        <v>0</v>
      </c>
      <c r="AC183">
        <f t="shared" si="56"/>
        <v>0</v>
      </c>
      <c r="AD183" s="5"/>
      <c r="AE183" s="27">
        <f t="shared" si="57"/>
        <v>0</v>
      </c>
      <c r="AF183" s="28">
        <f t="shared" si="58"/>
        <v>4096</v>
      </c>
      <c r="AG183" s="28">
        <f t="shared" si="59"/>
        <v>57</v>
      </c>
      <c r="AH183" s="28">
        <f t="shared" si="60"/>
        <v>0</v>
      </c>
      <c r="AI183" s="5"/>
      <c r="AJ18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83" s="6" t="str" cm="1">
        <f t="array" ref="AK18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83" s="6" cm="1">
        <f t="array" ref="AL183">IF(ROW(Table4[[#This Row],[ID]])-1=ROW(Table4[[#Headers],[ID]]),0,SUMPRODUCT(MAX(($B$5:$B182=Table4[[#This Row],[ID]])*ROW($B$5:$B182))))</f>
        <v>181</v>
      </c>
      <c r="AM183" s="11" cm="1">
        <f t="array" aca="1" ref="AM183" ca="1">IF(Table4[[#This Row],[Prior of This Frm]]&lt;&gt;0,Table4[[#This Row],[Time]]-INDIRECT("R"&amp;Table4[[#This Row],[Prior of This Frm]]&amp;"C"&amp;COLUMN(Table4[[#This Row],[Time]]),FALSE),"")</f>
        <v>0.10299999999999443</v>
      </c>
      <c r="AN183" s="8">
        <f>IF(ROW(Table4[[#This Row],[Time]])-1=ROW(Table4[[#Headers],[Time]]),0,IF(A183&lt;A182,AN182+1,AN182))</f>
        <v>0</v>
      </c>
      <c r="AO183" s="29">
        <f>(Table4[[#This Row],[Time]]+(Table4[[#This Row],[Mins]]*60)-$A$5)/60/60/24</f>
        <v>9.9537037037036963E-5</v>
      </c>
      <c r="AP183" s="11">
        <f ca="1">IF(Table4[[#This Row],[Prior of This Frm]]&lt;&gt;0,IF(Table4[[#This Row],[Per Raw]]&lt;0,Table4[[#This Row],[Per Raw]]+60,Table4[[#This Row],[Per Raw]]),"")</f>
        <v>0.10299999999999443</v>
      </c>
      <c r="AQ183" s="20" t="e">
        <f>IF(Table4[[#This Row],[ID]]=401,(HEX2DEC(Table4[[#This Row],[H1]])+256*HEX2DEC(Table4[[#This Row],[H2]]))/1000,NA())</f>
        <v>#N/A</v>
      </c>
      <c r="AR183" s="21" t="e">
        <f>IF(Table4[[#This Row],[ID]]=401,(HEX2DEC(Table4[[#This Row],[H5]])+256*HEX2DEC(Table4[[#This Row],[H6]]))/1000,NA())</f>
        <v>#N/A</v>
      </c>
      <c r="AS183" s="17" t="e">
        <f>IF(Table4[[#This Row],[ID]]=402,HEX2DEC(Table4[[#This Row],[H1]])/100,NA())</f>
        <v>#N/A</v>
      </c>
      <c r="AT183" s="19" t="e">
        <f>IF(Table4[[#This Row],[ID]]=404,((HEX2DEC(F183)+256*HEX2DEC(G183))/10)*(9/5)+32,NA())</f>
        <v>#N/A</v>
      </c>
      <c r="AU183" s="28">
        <f>IF(Table4[[#This Row],[ID]]=402,(HEX2DEC(Table4[[#This Row],[H7]])*256*256+HEX2DEC(Table4[[#This Row],[H6]])*256+HEX2DEC(Table4[[#This Row],[H5]]))/AU$3,IF(ISNUMBER(AU182),AU182,NA()))</f>
        <v>1073427</v>
      </c>
      <c r="AV183" s="28">
        <f>IF(Table4[[#This Row],[ID]]=403,(HEX2DEC(Table4[[#This Row],[H7]])*256*256+HEX2DEC(Table4[[#This Row],[H6]])*256+HEX2DEC(Table4[[#This Row],[H5]]))/AV$3,IF(ISNUMBER(AV182),AV182,NA()))</f>
        <v>1073427</v>
      </c>
      <c r="AW183" s="30" t="e">
        <f>Table4[[#This Row],[Unk 402-D7,6,5]]/Table4[[#This Row],[Batt V]]</f>
        <v>#N/A</v>
      </c>
      <c r="AX183" s="8" t="str" cm="1">
        <f t="array" aca="1" ref="AX183" ca="1">IF(Table4[[#This Row],[Prior of This Frm]]=0,"First",IF(Table4[[#This Row],[Data as String]]&lt;&gt;INDIRECT("R"&amp;AL183&amp;"C"&amp;COLUMN(Table4[[#This Row],[Data as String]]),FALSE),"Change",""))</f>
        <v/>
      </c>
      <c r="AY183" s="6" t="str" cm="1">
        <f t="array" aca="1" ref="AY183" ca="1">IF(Table4[[#This Row],[Prior of This Frm]]=0,"First",IF(Table4[[#This Row],[Data Masked States only]]&lt;&gt;INDIRECT("R"&amp;AL183&amp;"C"&amp;COLUMN(Table4[[#This Row],[Data Masked States only]]),FALSE),"Change",""))</f>
        <v/>
      </c>
      <c r="AZ183" s="6"/>
    </row>
    <row r="184" spans="1:52" hidden="1" x14ac:dyDescent="0.25">
      <c r="A184">
        <v>3.1E-2</v>
      </c>
      <c r="B184">
        <v>401</v>
      </c>
      <c r="C184">
        <v>8</v>
      </c>
      <c r="D184" s="14" t="s">
        <v>28</v>
      </c>
      <c r="E184" s="15" t="s">
        <v>23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M184" s="5" t="str">
        <f t="shared" si="41"/>
        <v>…</v>
      </c>
      <c r="N184" t="str">
        <f t="shared" si="42"/>
        <v>…</v>
      </c>
      <c r="O184" t="str">
        <f t="shared" si="43"/>
        <v>…</v>
      </c>
      <c r="P184" t="str">
        <f t="shared" si="44"/>
        <v>…</v>
      </c>
      <c r="Q184" t="str">
        <f t="shared" si="45"/>
        <v>…</v>
      </c>
      <c r="R184" t="str">
        <f t="shared" si="46"/>
        <v>…</v>
      </c>
      <c r="S184" t="str">
        <f t="shared" si="47"/>
        <v>…</v>
      </c>
      <c r="T184" t="str">
        <f t="shared" si="48"/>
        <v>…</v>
      </c>
      <c r="U184" s="5"/>
      <c r="V184" s="23">
        <f t="shared" si="49"/>
        <v>154</v>
      </c>
      <c r="W184">
        <f t="shared" si="50"/>
        <v>210</v>
      </c>
      <c r="X184">
        <f t="shared" si="51"/>
        <v>0</v>
      </c>
      <c r="Y184">
        <f t="shared" si="52"/>
        <v>0</v>
      </c>
      <c r="Z184">
        <f t="shared" si="53"/>
        <v>0</v>
      </c>
      <c r="AA184">
        <f t="shared" si="54"/>
        <v>0</v>
      </c>
      <c r="AB184">
        <f t="shared" si="55"/>
        <v>0</v>
      </c>
      <c r="AC184">
        <f t="shared" si="56"/>
        <v>0</v>
      </c>
      <c r="AD184" s="5"/>
      <c r="AE184" s="27">
        <f t="shared" si="57"/>
        <v>53914</v>
      </c>
      <c r="AF184" s="28">
        <f t="shared" si="58"/>
        <v>0</v>
      </c>
      <c r="AG184" s="28">
        <f t="shared" si="59"/>
        <v>0</v>
      </c>
      <c r="AH184" s="28">
        <f t="shared" si="60"/>
        <v>0</v>
      </c>
      <c r="AI184" s="5"/>
      <c r="AJ18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84" s="6" t="str" cm="1">
        <f t="array" ref="AK18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84" s="6" cm="1">
        <f t="array" ref="AL184">IF(ROW(Table4[[#This Row],[ID]])-1=ROW(Table4[[#Headers],[ID]]),0,SUMPRODUCT(MAX(($B$5:$B183=Table4[[#This Row],[ID]])*ROW($B$5:$B183))))</f>
        <v>182</v>
      </c>
      <c r="AM184" s="11" cm="1">
        <f t="array" aca="1" ref="AM184" ca="1">IF(Table4[[#This Row],[Prior of This Frm]]&lt;&gt;0,Table4[[#This Row],[Time]]-INDIRECT("R"&amp;Table4[[#This Row],[Prior of This Frm]]&amp;"C"&amp;COLUMN(Table4[[#This Row],[Time]]),FALSE),"")</f>
        <v>-59.893000000000001</v>
      </c>
      <c r="AN184" s="8">
        <f>IF(ROW(Table4[[#This Row],[Time]])-1=ROW(Table4[[#Headers],[Time]]),0,IF(A184&lt;A183,AN183+1,AN183))</f>
        <v>1</v>
      </c>
      <c r="AO184" s="29">
        <f>(Table4[[#This Row],[Time]]+(Table4[[#This Row],[Mins]]*60)-$A$5)/60/60/24</f>
        <v>1.0016203703703699E-4</v>
      </c>
      <c r="AP184" s="11">
        <f ca="1">IF(Table4[[#This Row],[Prior of This Frm]]&lt;&gt;0,IF(Table4[[#This Row],[Per Raw]]&lt;0,Table4[[#This Row],[Per Raw]]+60,Table4[[#This Row],[Per Raw]]),"")</f>
        <v>0.10699999999999932</v>
      </c>
      <c r="AQ184" s="20">
        <f>IF(Table4[[#This Row],[ID]]=401,(HEX2DEC(Table4[[#This Row],[H1]])+256*HEX2DEC(Table4[[#This Row],[H2]]))/1000,NA())</f>
        <v>53.914000000000001</v>
      </c>
      <c r="AR184" s="21">
        <f>IF(Table4[[#This Row],[ID]]=401,(HEX2DEC(Table4[[#This Row],[H5]])+256*HEX2DEC(Table4[[#This Row],[H6]]))/1000,NA())</f>
        <v>0</v>
      </c>
      <c r="AS184" s="16" t="e">
        <f>IF(Table4[[#This Row],[ID]]=402,HEX2DEC(Table4[[#This Row],[H1]])/100,NA())</f>
        <v>#N/A</v>
      </c>
      <c r="AT184" s="19" t="e">
        <f>IF(Table4[[#This Row],[ID]]=404,((HEX2DEC(F184)+256*HEX2DEC(G184))/10)*(9/5)+32,NA())</f>
        <v>#N/A</v>
      </c>
      <c r="AU184" s="28">
        <f>IF(Table4[[#This Row],[ID]]=402,(HEX2DEC(Table4[[#This Row],[H7]])*256*256+HEX2DEC(Table4[[#This Row],[H6]])*256+HEX2DEC(Table4[[#This Row],[H5]]))/AU$3,IF(ISNUMBER(AU183),AU183,NA()))</f>
        <v>1073427</v>
      </c>
      <c r="AV184" s="28">
        <f>IF(Table4[[#This Row],[ID]]=403,(HEX2DEC(Table4[[#This Row],[H7]])*256*256+HEX2DEC(Table4[[#This Row],[H6]])*256+HEX2DEC(Table4[[#This Row],[H5]]))/AV$3,IF(ISNUMBER(AV183),AV183,NA()))</f>
        <v>1073427</v>
      </c>
      <c r="AW184" s="30">
        <f>Table4[[#This Row],[Unk 402-D7,6,5]]/Table4[[#This Row],[Batt V]]</f>
        <v>19909.986274437066</v>
      </c>
      <c r="AX184" s="8" t="str" cm="1">
        <f t="array" aca="1" ref="AX184" ca="1">IF(Table4[[#This Row],[Prior of This Frm]]=0,"First",IF(Table4[[#This Row],[Data as String]]&lt;&gt;INDIRECT("R"&amp;AL184&amp;"C"&amp;COLUMN(Table4[[#This Row],[Data as String]]),FALSE),"Change",""))</f>
        <v/>
      </c>
      <c r="AY184" s="6" t="str" cm="1">
        <f t="array" aca="1" ref="AY184" ca="1">IF(Table4[[#This Row],[Prior of This Frm]]=0,"First",IF(Table4[[#This Row],[Data Masked States only]]&lt;&gt;INDIRECT("R"&amp;AL184&amp;"C"&amp;COLUMN(Table4[[#This Row],[Data Masked States only]]),FALSE),"Change",""))</f>
        <v/>
      </c>
      <c r="AZ184" s="6"/>
    </row>
    <row r="185" spans="1:52" hidden="1" x14ac:dyDescent="0.25">
      <c r="A185">
        <v>8.4000000000000005E-2</v>
      </c>
      <c r="B185">
        <v>400</v>
      </c>
      <c r="C185">
        <v>8</v>
      </c>
      <c r="D185" s="14">
        <v>0</v>
      </c>
      <c r="E185" s="15">
        <v>0</v>
      </c>
      <c r="F185" s="15">
        <v>0</v>
      </c>
      <c r="G185" s="15">
        <v>10</v>
      </c>
      <c r="H185" s="15">
        <v>39</v>
      </c>
      <c r="I185" s="15">
        <v>0</v>
      </c>
      <c r="J185" s="15">
        <v>0</v>
      </c>
      <c r="K185" s="15">
        <v>0</v>
      </c>
      <c r="M185" s="5" t="str">
        <f t="shared" si="41"/>
        <v>…</v>
      </c>
      <c r="N185" t="str">
        <f t="shared" si="42"/>
        <v>…</v>
      </c>
      <c r="O185" t="str">
        <f t="shared" si="43"/>
        <v>…</v>
      </c>
      <c r="P185" t="str">
        <f t="shared" si="44"/>
        <v>…</v>
      </c>
      <c r="Q185" t="str">
        <f t="shared" si="45"/>
        <v>9</v>
      </c>
      <c r="R185" t="str">
        <f t="shared" si="46"/>
        <v>…</v>
      </c>
      <c r="S185" t="str">
        <f t="shared" si="47"/>
        <v>…</v>
      </c>
      <c r="T185" t="str">
        <f t="shared" si="48"/>
        <v>…</v>
      </c>
      <c r="U185" s="5"/>
      <c r="V185" s="23">
        <f t="shared" si="49"/>
        <v>0</v>
      </c>
      <c r="W185">
        <f t="shared" si="50"/>
        <v>0</v>
      </c>
      <c r="X185">
        <f t="shared" si="51"/>
        <v>0</v>
      </c>
      <c r="Y185">
        <f t="shared" si="52"/>
        <v>16</v>
      </c>
      <c r="Z185">
        <f t="shared" si="53"/>
        <v>57</v>
      </c>
      <c r="AA185">
        <f t="shared" si="54"/>
        <v>0</v>
      </c>
      <c r="AB185">
        <f t="shared" si="55"/>
        <v>0</v>
      </c>
      <c r="AC185">
        <f t="shared" si="56"/>
        <v>0</v>
      </c>
      <c r="AD185" s="5"/>
      <c r="AE185" s="27">
        <f t="shared" si="57"/>
        <v>0</v>
      </c>
      <c r="AF185" s="28">
        <f t="shared" si="58"/>
        <v>4096</v>
      </c>
      <c r="AG185" s="28">
        <f t="shared" si="59"/>
        <v>57</v>
      </c>
      <c r="AH185" s="28">
        <f t="shared" si="60"/>
        <v>0</v>
      </c>
      <c r="AI185" s="5"/>
      <c r="AJ18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85" s="6" t="str" cm="1">
        <f t="array" ref="AK18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85" s="6" cm="1">
        <f t="array" ref="AL185">IF(ROW(Table4[[#This Row],[ID]])-1=ROW(Table4[[#Headers],[ID]]),0,SUMPRODUCT(MAX(($B$5:$B184=Table4[[#This Row],[ID]])*ROW($B$5:$B184))))</f>
        <v>183</v>
      </c>
      <c r="AM185" s="11" cm="1">
        <f t="array" aca="1" ref="AM185" ca="1">IF(Table4[[#This Row],[Prior of This Frm]]&lt;&gt;0,Table4[[#This Row],[Time]]-INDIRECT("R"&amp;Table4[[#This Row],[Prior of This Frm]]&amp;"C"&amp;COLUMN(Table4[[#This Row],[Time]]),FALSE),"")</f>
        <v>-59.892999999999994</v>
      </c>
      <c r="AN185" s="8">
        <f>IF(ROW(Table4[[#This Row],[Time]])-1=ROW(Table4[[#Headers],[Time]]),0,IF(A185&lt;A184,AN184+1,AN184))</f>
        <v>1</v>
      </c>
      <c r="AO185" s="29">
        <f>(Table4[[#This Row],[Time]]+(Table4[[#This Row],[Mins]]*60)-$A$5)/60/60/24</f>
        <v>1.0077546296296298E-4</v>
      </c>
      <c r="AP185" s="11">
        <f ca="1">IF(Table4[[#This Row],[Prior of This Frm]]&lt;&gt;0,IF(Table4[[#This Row],[Per Raw]]&lt;0,Table4[[#This Row],[Per Raw]]+60,Table4[[#This Row],[Per Raw]]),"")</f>
        <v>0.10700000000000642</v>
      </c>
      <c r="AQ185" s="20" t="e">
        <f>IF(Table4[[#This Row],[ID]]=401,(HEX2DEC(Table4[[#This Row],[H1]])+256*HEX2DEC(Table4[[#This Row],[H2]]))/1000,NA())</f>
        <v>#N/A</v>
      </c>
      <c r="AR185" s="21" t="e">
        <f>IF(Table4[[#This Row],[ID]]=401,(HEX2DEC(Table4[[#This Row],[H5]])+256*HEX2DEC(Table4[[#This Row],[H6]]))/1000,NA())</f>
        <v>#N/A</v>
      </c>
      <c r="AS185" s="17" t="e">
        <f>IF(Table4[[#This Row],[ID]]=402,HEX2DEC(Table4[[#This Row],[H1]])/100,NA())</f>
        <v>#N/A</v>
      </c>
      <c r="AT185" s="19" t="e">
        <f>IF(Table4[[#This Row],[ID]]=404,((HEX2DEC(F185)+256*HEX2DEC(G185))/10)*(9/5)+32,NA())</f>
        <v>#N/A</v>
      </c>
      <c r="AU185" s="28">
        <f>IF(Table4[[#This Row],[ID]]=402,(HEX2DEC(Table4[[#This Row],[H7]])*256*256+HEX2DEC(Table4[[#This Row],[H6]])*256+HEX2DEC(Table4[[#This Row],[H5]]))/AU$3,IF(ISNUMBER(AU184),AU184,NA()))</f>
        <v>1073427</v>
      </c>
      <c r="AV185" s="28">
        <f>IF(Table4[[#This Row],[ID]]=403,(HEX2DEC(Table4[[#This Row],[H7]])*256*256+HEX2DEC(Table4[[#This Row],[H6]])*256+HEX2DEC(Table4[[#This Row],[H5]]))/AV$3,IF(ISNUMBER(AV184),AV184,NA()))</f>
        <v>1073427</v>
      </c>
      <c r="AW185" s="30" t="e">
        <f>Table4[[#This Row],[Unk 402-D7,6,5]]/Table4[[#This Row],[Batt V]]</f>
        <v>#N/A</v>
      </c>
      <c r="AX185" s="8" t="str" cm="1">
        <f t="array" aca="1" ref="AX185" ca="1">IF(Table4[[#This Row],[Prior of This Frm]]=0,"First",IF(Table4[[#This Row],[Data as String]]&lt;&gt;INDIRECT("R"&amp;AL185&amp;"C"&amp;COLUMN(Table4[[#This Row],[Data as String]]),FALSE),"Change",""))</f>
        <v/>
      </c>
      <c r="AY185" s="6" t="str" cm="1">
        <f t="array" aca="1" ref="AY185" ca="1">IF(Table4[[#This Row],[Prior of This Frm]]=0,"First",IF(Table4[[#This Row],[Data Masked States only]]&lt;&gt;INDIRECT("R"&amp;AL185&amp;"C"&amp;COLUMN(Table4[[#This Row],[Data Masked States only]]),FALSE),"Change",""))</f>
        <v/>
      </c>
      <c r="AZ185" s="6"/>
    </row>
    <row r="186" spans="1:52" hidden="1" x14ac:dyDescent="0.25">
      <c r="A186">
        <v>0.13600000000000001</v>
      </c>
      <c r="B186">
        <v>401</v>
      </c>
      <c r="C186">
        <v>8</v>
      </c>
      <c r="D186" s="14" t="s">
        <v>28</v>
      </c>
      <c r="E186" s="15" t="s">
        <v>23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M186" s="5" t="str">
        <f t="shared" si="41"/>
        <v>…</v>
      </c>
      <c r="N186" t="str">
        <f t="shared" si="42"/>
        <v>…</v>
      </c>
      <c r="O186" t="str">
        <f t="shared" si="43"/>
        <v>…</v>
      </c>
      <c r="P186" t="str">
        <f t="shared" si="44"/>
        <v>…</v>
      </c>
      <c r="Q186" t="str">
        <f t="shared" si="45"/>
        <v>…</v>
      </c>
      <c r="R186" t="str">
        <f t="shared" si="46"/>
        <v>…</v>
      </c>
      <c r="S186" t="str">
        <f t="shared" si="47"/>
        <v>…</v>
      </c>
      <c r="T186" t="str">
        <f t="shared" si="48"/>
        <v>…</v>
      </c>
      <c r="U186" s="5"/>
      <c r="V186" s="23">
        <f t="shared" si="49"/>
        <v>154</v>
      </c>
      <c r="W186">
        <f t="shared" si="50"/>
        <v>210</v>
      </c>
      <c r="X186">
        <f t="shared" si="51"/>
        <v>0</v>
      </c>
      <c r="Y186">
        <f t="shared" si="52"/>
        <v>0</v>
      </c>
      <c r="Z186">
        <f t="shared" si="53"/>
        <v>0</v>
      </c>
      <c r="AA186">
        <f t="shared" si="54"/>
        <v>0</v>
      </c>
      <c r="AB186">
        <f t="shared" si="55"/>
        <v>0</v>
      </c>
      <c r="AC186">
        <f t="shared" si="56"/>
        <v>0</v>
      </c>
      <c r="AD186" s="5"/>
      <c r="AE186" s="27">
        <f t="shared" si="57"/>
        <v>53914</v>
      </c>
      <c r="AF186" s="28">
        <f t="shared" si="58"/>
        <v>0</v>
      </c>
      <c r="AG186" s="28">
        <f t="shared" si="59"/>
        <v>0</v>
      </c>
      <c r="AH186" s="28">
        <f t="shared" si="60"/>
        <v>0</v>
      </c>
      <c r="AI186" s="5"/>
      <c r="AJ18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86" s="6" t="str" cm="1">
        <f t="array" ref="AK18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86" s="6" cm="1">
        <f t="array" ref="AL186">IF(ROW(Table4[[#This Row],[ID]])-1=ROW(Table4[[#Headers],[ID]]),0,SUMPRODUCT(MAX(($B$5:$B185=Table4[[#This Row],[ID]])*ROW($B$5:$B185))))</f>
        <v>184</v>
      </c>
      <c r="AM186" s="11" cm="1">
        <f t="array" aca="1" ref="AM186" ca="1">IF(Table4[[#This Row],[Prior of This Frm]]&lt;&gt;0,Table4[[#This Row],[Time]]-INDIRECT("R"&amp;Table4[[#This Row],[Prior of This Frm]]&amp;"C"&amp;COLUMN(Table4[[#This Row],[Time]]),FALSE),"")</f>
        <v>0.10500000000000001</v>
      </c>
      <c r="AN186" s="8">
        <f>IF(ROW(Table4[[#This Row],[Time]])-1=ROW(Table4[[#Headers],[Time]]),0,IF(A186&lt;A185,AN185+1,AN185))</f>
        <v>1</v>
      </c>
      <c r="AO186" s="29">
        <f>(Table4[[#This Row],[Time]]+(Table4[[#This Row],[Mins]]*60)-$A$5)/60/60/24</f>
        <v>1.0137731481481482E-4</v>
      </c>
      <c r="AP186" s="11">
        <f ca="1">IF(Table4[[#This Row],[Prior of This Frm]]&lt;&gt;0,IF(Table4[[#This Row],[Per Raw]]&lt;0,Table4[[#This Row],[Per Raw]]+60,Table4[[#This Row],[Per Raw]]),"")</f>
        <v>0.10500000000000001</v>
      </c>
      <c r="AQ186" s="20">
        <f>IF(Table4[[#This Row],[ID]]=401,(HEX2DEC(Table4[[#This Row],[H1]])+256*HEX2DEC(Table4[[#This Row],[H2]]))/1000,NA())</f>
        <v>53.914000000000001</v>
      </c>
      <c r="AR186" s="21">
        <f>IF(Table4[[#This Row],[ID]]=401,(HEX2DEC(Table4[[#This Row],[H5]])+256*HEX2DEC(Table4[[#This Row],[H6]]))/1000,NA())</f>
        <v>0</v>
      </c>
      <c r="AS186" s="16" t="e">
        <f>IF(Table4[[#This Row],[ID]]=402,HEX2DEC(Table4[[#This Row],[H1]])/100,NA())</f>
        <v>#N/A</v>
      </c>
      <c r="AT186" s="19" t="e">
        <f>IF(Table4[[#This Row],[ID]]=404,((HEX2DEC(F186)+256*HEX2DEC(G186))/10)*(9/5)+32,NA())</f>
        <v>#N/A</v>
      </c>
      <c r="AU186" s="28">
        <f>IF(Table4[[#This Row],[ID]]=402,(HEX2DEC(Table4[[#This Row],[H7]])*256*256+HEX2DEC(Table4[[#This Row],[H6]])*256+HEX2DEC(Table4[[#This Row],[H5]]))/AU$3,IF(ISNUMBER(AU185),AU185,NA()))</f>
        <v>1073427</v>
      </c>
      <c r="AV186" s="28">
        <f>IF(Table4[[#This Row],[ID]]=403,(HEX2DEC(Table4[[#This Row],[H7]])*256*256+HEX2DEC(Table4[[#This Row],[H6]])*256+HEX2DEC(Table4[[#This Row],[H5]]))/AV$3,IF(ISNUMBER(AV185),AV185,NA()))</f>
        <v>1073427</v>
      </c>
      <c r="AW186" s="30">
        <f>Table4[[#This Row],[Unk 402-D7,6,5]]/Table4[[#This Row],[Batt V]]</f>
        <v>19909.986274437066</v>
      </c>
      <c r="AX186" s="8" t="str" cm="1">
        <f t="array" aca="1" ref="AX186" ca="1">IF(Table4[[#This Row],[Prior of This Frm]]=0,"First",IF(Table4[[#This Row],[Data as String]]&lt;&gt;INDIRECT("R"&amp;AL186&amp;"C"&amp;COLUMN(Table4[[#This Row],[Data as String]]),FALSE),"Change",""))</f>
        <v/>
      </c>
      <c r="AY186" s="6" t="str" cm="1">
        <f t="array" aca="1" ref="AY186" ca="1">IF(Table4[[#This Row],[Prior of This Frm]]=0,"First",IF(Table4[[#This Row],[Data Masked States only]]&lt;&gt;INDIRECT("R"&amp;AL186&amp;"C"&amp;COLUMN(Table4[[#This Row],[Data Masked States only]]),FALSE),"Change",""))</f>
        <v/>
      </c>
      <c r="AZ186" s="6"/>
    </row>
    <row r="187" spans="1:52" hidden="1" x14ac:dyDescent="0.25">
      <c r="A187">
        <v>0.19</v>
      </c>
      <c r="B187">
        <v>400</v>
      </c>
      <c r="C187">
        <v>8</v>
      </c>
      <c r="D187" s="14">
        <v>0</v>
      </c>
      <c r="E187" s="15">
        <v>0</v>
      </c>
      <c r="F187" s="15">
        <v>0</v>
      </c>
      <c r="G187" s="15">
        <v>10</v>
      </c>
      <c r="H187" s="15">
        <v>39</v>
      </c>
      <c r="I187" s="15">
        <v>0</v>
      </c>
      <c r="J187" s="15">
        <v>0</v>
      </c>
      <c r="K187" s="15">
        <v>0</v>
      </c>
      <c r="M187" s="5" t="str">
        <f t="shared" si="41"/>
        <v>…</v>
      </c>
      <c r="N187" t="str">
        <f t="shared" si="42"/>
        <v>…</v>
      </c>
      <c r="O187" t="str">
        <f t="shared" si="43"/>
        <v>…</v>
      </c>
      <c r="P187" t="str">
        <f t="shared" si="44"/>
        <v>…</v>
      </c>
      <c r="Q187" t="str">
        <f t="shared" si="45"/>
        <v>9</v>
      </c>
      <c r="R187" t="str">
        <f t="shared" si="46"/>
        <v>…</v>
      </c>
      <c r="S187" t="str">
        <f t="shared" si="47"/>
        <v>…</v>
      </c>
      <c r="T187" t="str">
        <f t="shared" si="48"/>
        <v>…</v>
      </c>
      <c r="U187" s="5"/>
      <c r="V187" s="23">
        <f t="shared" si="49"/>
        <v>0</v>
      </c>
      <c r="W187">
        <f t="shared" si="50"/>
        <v>0</v>
      </c>
      <c r="X187">
        <f t="shared" si="51"/>
        <v>0</v>
      </c>
      <c r="Y187">
        <f t="shared" si="52"/>
        <v>16</v>
      </c>
      <c r="Z187">
        <f t="shared" si="53"/>
        <v>57</v>
      </c>
      <c r="AA187">
        <f t="shared" si="54"/>
        <v>0</v>
      </c>
      <c r="AB187">
        <f t="shared" si="55"/>
        <v>0</v>
      </c>
      <c r="AC187">
        <f t="shared" si="56"/>
        <v>0</v>
      </c>
      <c r="AD187" s="5"/>
      <c r="AE187" s="27">
        <f t="shared" si="57"/>
        <v>0</v>
      </c>
      <c r="AF187" s="28">
        <f t="shared" si="58"/>
        <v>4096</v>
      </c>
      <c r="AG187" s="28">
        <f t="shared" si="59"/>
        <v>57</v>
      </c>
      <c r="AH187" s="28">
        <f t="shared" si="60"/>
        <v>0</v>
      </c>
      <c r="AI187" s="5"/>
      <c r="AJ18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87" s="6" t="str" cm="1">
        <f t="array" ref="AK18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87" s="6" cm="1">
        <f t="array" ref="AL187">IF(ROW(Table4[[#This Row],[ID]])-1=ROW(Table4[[#Headers],[ID]]),0,SUMPRODUCT(MAX(($B$5:$B186=Table4[[#This Row],[ID]])*ROW($B$5:$B186))))</f>
        <v>185</v>
      </c>
      <c r="AM187" s="11" cm="1">
        <f t="array" aca="1" ref="AM187" ca="1">IF(Table4[[#This Row],[Prior of This Frm]]&lt;&gt;0,Table4[[#This Row],[Time]]-INDIRECT("R"&amp;Table4[[#This Row],[Prior of This Frm]]&amp;"C"&amp;COLUMN(Table4[[#This Row],[Time]]),FALSE),"")</f>
        <v>0.106</v>
      </c>
      <c r="AN187" s="8">
        <f>IF(ROW(Table4[[#This Row],[Time]])-1=ROW(Table4[[#Headers],[Time]]),0,IF(A187&lt;A186,AN186+1,AN186))</f>
        <v>1</v>
      </c>
      <c r="AO187" s="29">
        <f>(Table4[[#This Row],[Time]]+(Table4[[#This Row],[Mins]]*60)-$A$5)/60/60/24</f>
        <v>1.0200231481481476E-4</v>
      </c>
      <c r="AP187" s="11">
        <f ca="1">IF(Table4[[#This Row],[Prior of This Frm]]&lt;&gt;0,IF(Table4[[#This Row],[Per Raw]]&lt;0,Table4[[#This Row],[Per Raw]]+60,Table4[[#This Row],[Per Raw]]),"")</f>
        <v>0.106</v>
      </c>
      <c r="AQ187" s="20" t="e">
        <f>IF(Table4[[#This Row],[ID]]=401,(HEX2DEC(Table4[[#This Row],[H1]])+256*HEX2DEC(Table4[[#This Row],[H2]]))/1000,NA())</f>
        <v>#N/A</v>
      </c>
      <c r="AR187" s="21" t="e">
        <f>IF(Table4[[#This Row],[ID]]=401,(HEX2DEC(Table4[[#This Row],[H5]])+256*HEX2DEC(Table4[[#This Row],[H6]]))/1000,NA())</f>
        <v>#N/A</v>
      </c>
      <c r="AS187" s="17" t="e">
        <f>IF(Table4[[#This Row],[ID]]=402,HEX2DEC(Table4[[#This Row],[H1]])/100,NA())</f>
        <v>#N/A</v>
      </c>
      <c r="AT187" s="19" t="e">
        <f>IF(Table4[[#This Row],[ID]]=404,((HEX2DEC(F187)+256*HEX2DEC(G187))/10)*(9/5)+32,NA())</f>
        <v>#N/A</v>
      </c>
      <c r="AU187" s="28">
        <f>IF(Table4[[#This Row],[ID]]=402,(HEX2DEC(Table4[[#This Row],[H7]])*256*256+HEX2DEC(Table4[[#This Row],[H6]])*256+HEX2DEC(Table4[[#This Row],[H5]]))/AU$3,IF(ISNUMBER(AU186),AU186,NA()))</f>
        <v>1073427</v>
      </c>
      <c r="AV187" s="28">
        <f>IF(Table4[[#This Row],[ID]]=403,(HEX2DEC(Table4[[#This Row],[H7]])*256*256+HEX2DEC(Table4[[#This Row],[H6]])*256+HEX2DEC(Table4[[#This Row],[H5]]))/AV$3,IF(ISNUMBER(AV186),AV186,NA()))</f>
        <v>1073427</v>
      </c>
      <c r="AW187" s="30" t="e">
        <f>Table4[[#This Row],[Unk 402-D7,6,5]]/Table4[[#This Row],[Batt V]]</f>
        <v>#N/A</v>
      </c>
      <c r="AX187" s="8" t="str" cm="1">
        <f t="array" aca="1" ref="AX187" ca="1">IF(Table4[[#This Row],[Prior of This Frm]]=0,"First",IF(Table4[[#This Row],[Data as String]]&lt;&gt;INDIRECT("R"&amp;AL187&amp;"C"&amp;COLUMN(Table4[[#This Row],[Data as String]]),FALSE),"Change",""))</f>
        <v/>
      </c>
      <c r="AY187" s="6" t="str" cm="1">
        <f t="array" aca="1" ref="AY187" ca="1">IF(Table4[[#This Row],[Prior of This Frm]]=0,"First",IF(Table4[[#This Row],[Data Masked States only]]&lt;&gt;INDIRECT("R"&amp;AL187&amp;"C"&amp;COLUMN(Table4[[#This Row],[Data Masked States only]]),FALSE),"Change",""))</f>
        <v/>
      </c>
      <c r="AZ187" s="6"/>
    </row>
    <row r="188" spans="1:52" hidden="1" x14ac:dyDescent="0.25">
      <c r="A188">
        <v>0.24299999999999999</v>
      </c>
      <c r="B188">
        <v>401</v>
      </c>
      <c r="C188">
        <v>8</v>
      </c>
      <c r="D188" s="14" t="s">
        <v>28</v>
      </c>
      <c r="E188" s="15" t="s">
        <v>23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M188" s="5" t="str">
        <f t="shared" si="41"/>
        <v>…</v>
      </c>
      <c r="N188" t="str">
        <f t="shared" si="42"/>
        <v>…</v>
      </c>
      <c r="O188" t="str">
        <f t="shared" si="43"/>
        <v>…</v>
      </c>
      <c r="P188" t="str">
        <f t="shared" si="44"/>
        <v>…</v>
      </c>
      <c r="Q188" t="str">
        <f t="shared" si="45"/>
        <v>…</v>
      </c>
      <c r="R188" t="str">
        <f t="shared" si="46"/>
        <v>…</v>
      </c>
      <c r="S188" t="str">
        <f t="shared" si="47"/>
        <v>…</v>
      </c>
      <c r="T188" t="str">
        <f t="shared" si="48"/>
        <v>…</v>
      </c>
      <c r="U188" s="5"/>
      <c r="V188" s="23">
        <f t="shared" si="49"/>
        <v>154</v>
      </c>
      <c r="W188">
        <f t="shared" si="50"/>
        <v>210</v>
      </c>
      <c r="X188">
        <f t="shared" si="51"/>
        <v>0</v>
      </c>
      <c r="Y188">
        <f t="shared" si="52"/>
        <v>0</v>
      </c>
      <c r="Z188">
        <f t="shared" si="53"/>
        <v>0</v>
      </c>
      <c r="AA188">
        <f t="shared" si="54"/>
        <v>0</v>
      </c>
      <c r="AB188">
        <f t="shared" si="55"/>
        <v>0</v>
      </c>
      <c r="AC188">
        <f t="shared" si="56"/>
        <v>0</v>
      </c>
      <c r="AD188" s="5"/>
      <c r="AE188" s="27">
        <f t="shared" si="57"/>
        <v>53914</v>
      </c>
      <c r="AF188" s="28">
        <f t="shared" si="58"/>
        <v>0</v>
      </c>
      <c r="AG188" s="28">
        <f t="shared" si="59"/>
        <v>0</v>
      </c>
      <c r="AH188" s="28">
        <f t="shared" si="60"/>
        <v>0</v>
      </c>
      <c r="AI188" s="5"/>
      <c r="AJ18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88" s="6" t="str" cm="1">
        <f t="array" ref="AK18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88" s="6" cm="1">
        <f t="array" ref="AL188">IF(ROW(Table4[[#This Row],[ID]])-1=ROW(Table4[[#Headers],[ID]]),0,SUMPRODUCT(MAX(($B$5:$B187=Table4[[#This Row],[ID]])*ROW($B$5:$B187))))</f>
        <v>186</v>
      </c>
      <c r="AM188" s="11" cm="1">
        <f t="array" aca="1" ref="AM188" ca="1">IF(Table4[[#This Row],[Prior of This Frm]]&lt;&gt;0,Table4[[#This Row],[Time]]-INDIRECT("R"&amp;Table4[[#This Row],[Prior of This Frm]]&amp;"C"&amp;COLUMN(Table4[[#This Row],[Time]]),FALSE),"")</f>
        <v>0.10699999999999998</v>
      </c>
      <c r="AN188" s="8">
        <f>IF(ROW(Table4[[#This Row],[Time]])-1=ROW(Table4[[#Headers],[Time]]),0,IF(A188&lt;A187,AN187+1,AN187))</f>
        <v>1</v>
      </c>
      <c r="AO188" s="29">
        <f>(Table4[[#This Row],[Time]]+(Table4[[#This Row],[Mins]]*60)-$A$5)/60/60/24</f>
        <v>1.0261574074074074E-4</v>
      </c>
      <c r="AP188" s="11">
        <f ca="1">IF(Table4[[#This Row],[Prior of This Frm]]&lt;&gt;0,IF(Table4[[#This Row],[Per Raw]]&lt;0,Table4[[#This Row],[Per Raw]]+60,Table4[[#This Row],[Per Raw]]),"")</f>
        <v>0.10699999999999998</v>
      </c>
      <c r="AQ188" s="20">
        <f>IF(Table4[[#This Row],[ID]]=401,(HEX2DEC(Table4[[#This Row],[H1]])+256*HEX2DEC(Table4[[#This Row],[H2]]))/1000,NA())</f>
        <v>53.914000000000001</v>
      </c>
      <c r="AR188" s="21">
        <f>IF(Table4[[#This Row],[ID]]=401,(HEX2DEC(Table4[[#This Row],[H5]])+256*HEX2DEC(Table4[[#This Row],[H6]]))/1000,NA())</f>
        <v>0</v>
      </c>
      <c r="AS188" s="16" t="e">
        <f>IF(Table4[[#This Row],[ID]]=402,HEX2DEC(Table4[[#This Row],[H1]])/100,NA())</f>
        <v>#N/A</v>
      </c>
      <c r="AT188" s="19" t="e">
        <f>IF(Table4[[#This Row],[ID]]=404,((HEX2DEC(F188)+256*HEX2DEC(G188))/10)*(9/5)+32,NA())</f>
        <v>#N/A</v>
      </c>
      <c r="AU188" s="28">
        <f>IF(Table4[[#This Row],[ID]]=402,(HEX2DEC(Table4[[#This Row],[H7]])*256*256+HEX2DEC(Table4[[#This Row],[H6]])*256+HEX2DEC(Table4[[#This Row],[H5]]))/AU$3,IF(ISNUMBER(AU187),AU187,NA()))</f>
        <v>1073427</v>
      </c>
      <c r="AV188" s="28">
        <f>IF(Table4[[#This Row],[ID]]=403,(HEX2DEC(Table4[[#This Row],[H7]])*256*256+HEX2DEC(Table4[[#This Row],[H6]])*256+HEX2DEC(Table4[[#This Row],[H5]]))/AV$3,IF(ISNUMBER(AV187),AV187,NA()))</f>
        <v>1073427</v>
      </c>
      <c r="AW188" s="30">
        <f>Table4[[#This Row],[Unk 402-D7,6,5]]/Table4[[#This Row],[Batt V]]</f>
        <v>19909.986274437066</v>
      </c>
      <c r="AX188" s="8" t="str" cm="1">
        <f t="array" aca="1" ref="AX188" ca="1">IF(Table4[[#This Row],[Prior of This Frm]]=0,"First",IF(Table4[[#This Row],[Data as String]]&lt;&gt;INDIRECT("R"&amp;AL188&amp;"C"&amp;COLUMN(Table4[[#This Row],[Data as String]]),FALSE),"Change",""))</f>
        <v/>
      </c>
      <c r="AY188" s="6" t="str" cm="1">
        <f t="array" aca="1" ref="AY188" ca="1">IF(Table4[[#This Row],[Prior of This Frm]]=0,"First",IF(Table4[[#This Row],[Data Masked States only]]&lt;&gt;INDIRECT("R"&amp;AL188&amp;"C"&amp;COLUMN(Table4[[#This Row],[Data Masked States only]]),FALSE),"Change",""))</f>
        <v/>
      </c>
      <c r="AZ188" s="6"/>
    </row>
    <row r="189" spans="1:52" hidden="1" x14ac:dyDescent="0.25">
      <c r="A189">
        <v>0.29599999999999999</v>
      </c>
      <c r="B189">
        <v>400</v>
      </c>
      <c r="C189">
        <v>8</v>
      </c>
      <c r="D189" s="14">
        <v>0</v>
      </c>
      <c r="E189" s="15">
        <v>0</v>
      </c>
      <c r="F189" s="15">
        <v>0</v>
      </c>
      <c r="G189" s="15">
        <v>10</v>
      </c>
      <c r="H189" s="15">
        <v>39</v>
      </c>
      <c r="I189" s="15">
        <v>0</v>
      </c>
      <c r="J189" s="15">
        <v>0</v>
      </c>
      <c r="K189" s="15">
        <v>0</v>
      </c>
      <c r="M189" s="5" t="str">
        <f t="shared" si="41"/>
        <v>…</v>
      </c>
      <c r="N189" t="str">
        <f t="shared" si="42"/>
        <v>…</v>
      </c>
      <c r="O189" t="str">
        <f t="shared" si="43"/>
        <v>…</v>
      </c>
      <c r="P189" t="str">
        <f t="shared" si="44"/>
        <v>…</v>
      </c>
      <c r="Q189" t="str">
        <f t="shared" si="45"/>
        <v>9</v>
      </c>
      <c r="R189" t="str">
        <f t="shared" si="46"/>
        <v>…</v>
      </c>
      <c r="S189" t="str">
        <f t="shared" si="47"/>
        <v>…</v>
      </c>
      <c r="T189" t="str">
        <f t="shared" si="48"/>
        <v>…</v>
      </c>
      <c r="U189" s="5"/>
      <c r="V189" s="23">
        <f t="shared" si="49"/>
        <v>0</v>
      </c>
      <c r="W189">
        <f t="shared" si="50"/>
        <v>0</v>
      </c>
      <c r="X189">
        <f t="shared" si="51"/>
        <v>0</v>
      </c>
      <c r="Y189">
        <f t="shared" si="52"/>
        <v>16</v>
      </c>
      <c r="Z189">
        <f t="shared" si="53"/>
        <v>57</v>
      </c>
      <c r="AA189">
        <f t="shared" si="54"/>
        <v>0</v>
      </c>
      <c r="AB189">
        <f t="shared" si="55"/>
        <v>0</v>
      </c>
      <c r="AC189">
        <f t="shared" si="56"/>
        <v>0</v>
      </c>
      <c r="AD189" s="5"/>
      <c r="AE189" s="27">
        <f t="shared" si="57"/>
        <v>0</v>
      </c>
      <c r="AF189" s="28">
        <f t="shared" si="58"/>
        <v>4096</v>
      </c>
      <c r="AG189" s="28">
        <f t="shared" si="59"/>
        <v>57</v>
      </c>
      <c r="AH189" s="28">
        <f t="shared" si="60"/>
        <v>0</v>
      </c>
      <c r="AI189" s="5"/>
      <c r="AJ18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89" s="6" t="str" cm="1">
        <f t="array" ref="AK18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89" s="6" cm="1">
        <f t="array" ref="AL189">IF(ROW(Table4[[#This Row],[ID]])-1=ROW(Table4[[#Headers],[ID]]),0,SUMPRODUCT(MAX(($B$5:$B188=Table4[[#This Row],[ID]])*ROW($B$5:$B188))))</f>
        <v>187</v>
      </c>
      <c r="AM189" s="11" cm="1">
        <f t="array" aca="1" ref="AM189" ca="1">IF(Table4[[#This Row],[Prior of This Frm]]&lt;&gt;0,Table4[[#This Row],[Time]]-INDIRECT("R"&amp;Table4[[#This Row],[Prior of This Frm]]&amp;"C"&amp;COLUMN(Table4[[#This Row],[Time]]),FALSE),"")</f>
        <v>0.10599999999999998</v>
      </c>
      <c r="AN189" s="8">
        <f>IF(ROW(Table4[[#This Row],[Time]])-1=ROW(Table4[[#Headers],[Time]]),0,IF(A189&lt;A188,AN188+1,AN188))</f>
        <v>1</v>
      </c>
      <c r="AO189" s="29">
        <f>(Table4[[#This Row],[Time]]+(Table4[[#This Row],[Mins]]*60)-$A$5)/60/60/24</f>
        <v>1.0322916666666663E-4</v>
      </c>
      <c r="AP189" s="11">
        <f ca="1">IF(Table4[[#This Row],[Prior of This Frm]]&lt;&gt;0,IF(Table4[[#This Row],[Per Raw]]&lt;0,Table4[[#This Row],[Per Raw]]+60,Table4[[#This Row],[Per Raw]]),"")</f>
        <v>0.10599999999999998</v>
      </c>
      <c r="AQ189" s="20" t="e">
        <f>IF(Table4[[#This Row],[ID]]=401,(HEX2DEC(Table4[[#This Row],[H1]])+256*HEX2DEC(Table4[[#This Row],[H2]]))/1000,NA())</f>
        <v>#N/A</v>
      </c>
      <c r="AR189" s="21" t="e">
        <f>IF(Table4[[#This Row],[ID]]=401,(HEX2DEC(Table4[[#This Row],[H5]])+256*HEX2DEC(Table4[[#This Row],[H6]]))/1000,NA())</f>
        <v>#N/A</v>
      </c>
      <c r="AS189" s="17" t="e">
        <f>IF(Table4[[#This Row],[ID]]=402,HEX2DEC(Table4[[#This Row],[H1]])/100,NA())</f>
        <v>#N/A</v>
      </c>
      <c r="AT189" s="19" t="e">
        <f>IF(Table4[[#This Row],[ID]]=404,((HEX2DEC(F189)+256*HEX2DEC(G189))/10)*(9/5)+32,NA())</f>
        <v>#N/A</v>
      </c>
      <c r="AU189" s="28">
        <f>IF(Table4[[#This Row],[ID]]=402,(HEX2DEC(Table4[[#This Row],[H7]])*256*256+HEX2DEC(Table4[[#This Row],[H6]])*256+HEX2DEC(Table4[[#This Row],[H5]]))/AU$3,IF(ISNUMBER(AU188),AU188,NA()))</f>
        <v>1073427</v>
      </c>
      <c r="AV189" s="28">
        <f>IF(Table4[[#This Row],[ID]]=403,(HEX2DEC(Table4[[#This Row],[H7]])*256*256+HEX2DEC(Table4[[#This Row],[H6]])*256+HEX2DEC(Table4[[#This Row],[H5]]))/AV$3,IF(ISNUMBER(AV188),AV188,NA()))</f>
        <v>1073427</v>
      </c>
      <c r="AW189" s="30" t="e">
        <f>Table4[[#This Row],[Unk 402-D7,6,5]]/Table4[[#This Row],[Batt V]]</f>
        <v>#N/A</v>
      </c>
      <c r="AX189" s="8" t="str" cm="1">
        <f t="array" aca="1" ref="AX189" ca="1">IF(Table4[[#This Row],[Prior of This Frm]]=0,"First",IF(Table4[[#This Row],[Data as String]]&lt;&gt;INDIRECT("R"&amp;AL189&amp;"C"&amp;COLUMN(Table4[[#This Row],[Data as String]]),FALSE),"Change",""))</f>
        <v/>
      </c>
      <c r="AY189" s="6" t="str" cm="1">
        <f t="array" aca="1" ref="AY189" ca="1">IF(Table4[[#This Row],[Prior of This Frm]]=0,"First",IF(Table4[[#This Row],[Data Masked States only]]&lt;&gt;INDIRECT("R"&amp;AL189&amp;"C"&amp;COLUMN(Table4[[#This Row],[Data Masked States only]]),FALSE),"Change",""))</f>
        <v/>
      </c>
      <c r="AZ189" s="6"/>
    </row>
    <row r="190" spans="1:52" hidden="1" x14ac:dyDescent="0.25">
      <c r="A190">
        <v>0.34899999999999998</v>
      </c>
      <c r="B190">
        <v>401</v>
      </c>
      <c r="C190">
        <v>8</v>
      </c>
      <c r="D190" s="14" t="s">
        <v>28</v>
      </c>
      <c r="E190" s="15" t="s">
        <v>23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M190" s="5" t="str">
        <f t="shared" si="41"/>
        <v>…</v>
      </c>
      <c r="N190" t="str">
        <f t="shared" si="42"/>
        <v>…</v>
      </c>
      <c r="O190" t="str">
        <f t="shared" si="43"/>
        <v>…</v>
      </c>
      <c r="P190" t="str">
        <f t="shared" si="44"/>
        <v>…</v>
      </c>
      <c r="Q190" t="str">
        <f t="shared" si="45"/>
        <v>…</v>
      </c>
      <c r="R190" t="str">
        <f t="shared" si="46"/>
        <v>…</v>
      </c>
      <c r="S190" t="str">
        <f t="shared" si="47"/>
        <v>…</v>
      </c>
      <c r="T190" t="str">
        <f t="shared" si="48"/>
        <v>…</v>
      </c>
      <c r="U190" s="5"/>
      <c r="V190" s="23">
        <f t="shared" si="49"/>
        <v>154</v>
      </c>
      <c r="W190">
        <f t="shared" si="50"/>
        <v>210</v>
      </c>
      <c r="X190">
        <f t="shared" si="51"/>
        <v>0</v>
      </c>
      <c r="Y190">
        <f t="shared" si="52"/>
        <v>0</v>
      </c>
      <c r="Z190">
        <f t="shared" si="53"/>
        <v>0</v>
      </c>
      <c r="AA190">
        <f t="shared" si="54"/>
        <v>0</v>
      </c>
      <c r="AB190">
        <f t="shared" si="55"/>
        <v>0</v>
      </c>
      <c r="AC190">
        <f t="shared" si="56"/>
        <v>0</v>
      </c>
      <c r="AD190" s="5"/>
      <c r="AE190" s="27">
        <f t="shared" si="57"/>
        <v>53914</v>
      </c>
      <c r="AF190" s="28">
        <f t="shared" si="58"/>
        <v>0</v>
      </c>
      <c r="AG190" s="28">
        <f t="shared" si="59"/>
        <v>0</v>
      </c>
      <c r="AH190" s="28">
        <f t="shared" si="60"/>
        <v>0</v>
      </c>
      <c r="AI190" s="5"/>
      <c r="AJ19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90" s="6" t="str" cm="1">
        <f t="array" ref="AK19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90" s="6" cm="1">
        <f t="array" ref="AL190">IF(ROW(Table4[[#This Row],[ID]])-1=ROW(Table4[[#Headers],[ID]]),0,SUMPRODUCT(MAX(($B$5:$B189=Table4[[#This Row],[ID]])*ROW($B$5:$B189))))</f>
        <v>188</v>
      </c>
      <c r="AM190" s="11" cm="1">
        <f t="array" aca="1" ref="AM190" ca="1">IF(Table4[[#This Row],[Prior of This Frm]]&lt;&gt;0,Table4[[#This Row],[Time]]-INDIRECT("R"&amp;Table4[[#This Row],[Prior of This Frm]]&amp;"C"&amp;COLUMN(Table4[[#This Row],[Time]]),FALSE),"")</f>
        <v>0.10599999999999998</v>
      </c>
      <c r="AN190" s="8">
        <f>IF(ROW(Table4[[#This Row],[Time]])-1=ROW(Table4[[#Headers],[Time]]),0,IF(A190&lt;A189,AN189+1,AN189))</f>
        <v>1</v>
      </c>
      <c r="AO190" s="29">
        <f>(Table4[[#This Row],[Time]]+(Table4[[#This Row],[Mins]]*60)-$A$5)/60/60/24</f>
        <v>1.0384259259259254E-4</v>
      </c>
      <c r="AP190" s="11">
        <f ca="1">IF(Table4[[#This Row],[Prior of This Frm]]&lt;&gt;0,IF(Table4[[#This Row],[Per Raw]]&lt;0,Table4[[#This Row],[Per Raw]]+60,Table4[[#This Row],[Per Raw]]),"")</f>
        <v>0.10599999999999998</v>
      </c>
      <c r="AQ190" s="20">
        <f>IF(Table4[[#This Row],[ID]]=401,(HEX2DEC(Table4[[#This Row],[H1]])+256*HEX2DEC(Table4[[#This Row],[H2]]))/1000,NA())</f>
        <v>53.914000000000001</v>
      </c>
      <c r="AR190" s="21">
        <f>IF(Table4[[#This Row],[ID]]=401,(HEX2DEC(Table4[[#This Row],[H5]])+256*HEX2DEC(Table4[[#This Row],[H6]]))/1000,NA())</f>
        <v>0</v>
      </c>
      <c r="AS190" s="16" t="e">
        <f>IF(Table4[[#This Row],[ID]]=402,HEX2DEC(Table4[[#This Row],[H1]])/100,NA())</f>
        <v>#N/A</v>
      </c>
      <c r="AT190" s="19" t="e">
        <f>IF(Table4[[#This Row],[ID]]=404,((HEX2DEC(F190)+256*HEX2DEC(G190))/10)*(9/5)+32,NA())</f>
        <v>#N/A</v>
      </c>
      <c r="AU190" s="28">
        <f>IF(Table4[[#This Row],[ID]]=402,(HEX2DEC(Table4[[#This Row],[H7]])*256*256+HEX2DEC(Table4[[#This Row],[H6]])*256+HEX2DEC(Table4[[#This Row],[H5]]))/AU$3,IF(ISNUMBER(AU189),AU189,NA()))</f>
        <v>1073427</v>
      </c>
      <c r="AV190" s="28">
        <f>IF(Table4[[#This Row],[ID]]=403,(HEX2DEC(Table4[[#This Row],[H7]])*256*256+HEX2DEC(Table4[[#This Row],[H6]])*256+HEX2DEC(Table4[[#This Row],[H5]]))/AV$3,IF(ISNUMBER(AV189),AV189,NA()))</f>
        <v>1073427</v>
      </c>
      <c r="AW190" s="30">
        <f>Table4[[#This Row],[Unk 402-D7,6,5]]/Table4[[#This Row],[Batt V]]</f>
        <v>19909.986274437066</v>
      </c>
      <c r="AX190" s="8" t="str" cm="1">
        <f t="array" aca="1" ref="AX190" ca="1">IF(Table4[[#This Row],[Prior of This Frm]]=0,"First",IF(Table4[[#This Row],[Data as String]]&lt;&gt;INDIRECT("R"&amp;AL190&amp;"C"&amp;COLUMN(Table4[[#This Row],[Data as String]]),FALSE),"Change",""))</f>
        <v/>
      </c>
      <c r="AY190" s="6" t="str" cm="1">
        <f t="array" aca="1" ref="AY190" ca="1">IF(Table4[[#This Row],[Prior of This Frm]]=0,"First",IF(Table4[[#This Row],[Data Masked States only]]&lt;&gt;INDIRECT("R"&amp;AL190&amp;"C"&amp;COLUMN(Table4[[#This Row],[Data Masked States only]]),FALSE),"Change",""))</f>
        <v/>
      </c>
      <c r="AZ190" s="6"/>
    </row>
    <row r="191" spans="1:52" hidden="1" x14ac:dyDescent="0.25">
      <c r="A191">
        <v>0.40200000000000002</v>
      </c>
      <c r="B191">
        <v>400</v>
      </c>
      <c r="C191">
        <v>8</v>
      </c>
      <c r="D191" s="14">
        <v>0</v>
      </c>
      <c r="E191" s="15">
        <v>0</v>
      </c>
      <c r="F191" s="15">
        <v>0</v>
      </c>
      <c r="G191" s="15">
        <v>10</v>
      </c>
      <c r="H191" s="15">
        <v>39</v>
      </c>
      <c r="I191" s="15">
        <v>0</v>
      </c>
      <c r="J191" s="15">
        <v>0</v>
      </c>
      <c r="K191" s="15">
        <v>0</v>
      </c>
      <c r="M191" s="5" t="str">
        <f t="shared" si="41"/>
        <v>…</v>
      </c>
      <c r="N191" t="str">
        <f t="shared" si="42"/>
        <v>…</v>
      </c>
      <c r="O191" t="str">
        <f t="shared" si="43"/>
        <v>…</v>
      </c>
      <c r="P191" t="str">
        <f t="shared" si="44"/>
        <v>…</v>
      </c>
      <c r="Q191" t="str">
        <f t="shared" si="45"/>
        <v>9</v>
      </c>
      <c r="R191" t="str">
        <f t="shared" si="46"/>
        <v>…</v>
      </c>
      <c r="S191" t="str">
        <f t="shared" si="47"/>
        <v>…</v>
      </c>
      <c r="T191" t="str">
        <f t="shared" si="48"/>
        <v>…</v>
      </c>
      <c r="U191" s="5"/>
      <c r="V191" s="23">
        <f t="shared" si="49"/>
        <v>0</v>
      </c>
      <c r="W191">
        <f t="shared" si="50"/>
        <v>0</v>
      </c>
      <c r="X191">
        <f t="shared" si="51"/>
        <v>0</v>
      </c>
      <c r="Y191">
        <f t="shared" si="52"/>
        <v>16</v>
      </c>
      <c r="Z191">
        <f t="shared" si="53"/>
        <v>57</v>
      </c>
      <c r="AA191">
        <f t="shared" si="54"/>
        <v>0</v>
      </c>
      <c r="AB191">
        <f t="shared" si="55"/>
        <v>0</v>
      </c>
      <c r="AC191">
        <f t="shared" si="56"/>
        <v>0</v>
      </c>
      <c r="AD191" s="5"/>
      <c r="AE191" s="27">
        <f t="shared" si="57"/>
        <v>0</v>
      </c>
      <c r="AF191" s="28">
        <f t="shared" si="58"/>
        <v>4096</v>
      </c>
      <c r="AG191" s="28">
        <f t="shared" si="59"/>
        <v>57</v>
      </c>
      <c r="AH191" s="28">
        <f t="shared" si="60"/>
        <v>0</v>
      </c>
      <c r="AI191" s="5"/>
      <c r="AJ19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91" s="6" t="str" cm="1">
        <f t="array" ref="AK19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91" s="6" cm="1">
        <f t="array" ref="AL191">IF(ROW(Table4[[#This Row],[ID]])-1=ROW(Table4[[#Headers],[ID]]),0,SUMPRODUCT(MAX(($B$5:$B190=Table4[[#This Row],[ID]])*ROW($B$5:$B190))))</f>
        <v>189</v>
      </c>
      <c r="AM191" s="11" cm="1">
        <f t="array" aca="1" ref="AM191" ca="1">IF(Table4[[#This Row],[Prior of This Frm]]&lt;&gt;0,Table4[[#This Row],[Time]]-INDIRECT("R"&amp;Table4[[#This Row],[Prior of This Frm]]&amp;"C"&amp;COLUMN(Table4[[#This Row],[Time]]),FALSE),"")</f>
        <v>0.10600000000000004</v>
      </c>
      <c r="AN191" s="8">
        <f>IF(ROW(Table4[[#This Row],[Time]])-1=ROW(Table4[[#Headers],[Time]]),0,IF(A191&lt;A190,AN190+1,AN190))</f>
        <v>1</v>
      </c>
      <c r="AO191" s="29">
        <f>(Table4[[#This Row],[Time]]+(Table4[[#This Row],[Mins]]*60)-$A$5)/60/60/24</f>
        <v>1.044560185185185E-4</v>
      </c>
      <c r="AP191" s="11">
        <f ca="1">IF(Table4[[#This Row],[Prior of This Frm]]&lt;&gt;0,IF(Table4[[#This Row],[Per Raw]]&lt;0,Table4[[#This Row],[Per Raw]]+60,Table4[[#This Row],[Per Raw]]),"")</f>
        <v>0.10600000000000004</v>
      </c>
      <c r="AQ191" s="20" t="e">
        <f>IF(Table4[[#This Row],[ID]]=401,(HEX2DEC(Table4[[#This Row],[H1]])+256*HEX2DEC(Table4[[#This Row],[H2]]))/1000,NA())</f>
        <v>#N/A</v>
      </c>
      <c r="AR191" s="21" t="e">
        <f>IF(Table4[[#This Row],[ID]]=401,(HEX2DEC(Table4[[#This Row],[H5]])+256*HEX2DEC(Table4[[#This Row],[H6]]))/1000,NA())</f>
        <v>#N/A</v>
      </c>
      <c r="AS191" s="17" t="e">
        <f>IF(Table4[[#This Row],[ID]]=402,HEX2DEC(Table4[[#This Row],[H1]])/100,NA())</f>
        <v>#N/A</v>
      </c>
      <c r="AT191" s="19" t="e">
        <f>IF(Table4[[#This Row],[ID]]=404,((HEX2DEC(F191)+256*HEX2DEC(G191))/10)*(9/5)+32,NA())</f>
        <v>#N/A</v>
      </c>
      <c r="AU191" s="28">
        <f>IF(Table4[[#This Row],[ID]]=402,(HEX2DEC(Table4[[#This Row],[H7]])*256*256+HEX2DEC(Table4[[#This Row],[H6]])*256+HEX2DEC(Table4[[#This Row],[H5]]))/AU$3,IF(ISNUMBER(AU190),AU190,NA()))</f>
        <v>1073427</v>
      </c>
      <c r="AV191" s="28">
        <f>IF(Table4[[#This Row],[ID]]=403,(HEX2DEC(Table4[[#This Row],[H7]])*256*256+HEX2DEC(Table4[[#This Row],[H6]])*256+HEX2DEC(Table4[[#This Row],[H5]]))/AV$3,IF(ISNUMBER(AV190),AV190,NA()))</f>
        <v>1073427</v>
      </c>
      <c r="AW191" s="30" t="e">
        <f>Table4[[#This Row],[Unk 402-D7,6,5]]/Table4[[#This Row],[Batt V]]</f>
        <v>#N/A</v>
      </c>
      <c r="AX191" s="8" t="str" cm="1">
        <f t="array" aca="1" ref="AX191" ca="1">IF(Table4[[#This Row],[Prior of This Frm]]=0,"First",IF(Table4[[#This Row],[Data as String]]&lt;&gt;INDIRECT("R"&amp;AL191&amp;"C"&amp;COLUMN(Table4[[#This Row],[Data as String]]),FALSE),"Change",""))</f>
        <v/>
      </c>
      <c r="AY191" s="6" t="str" cm="1">
        <f t="array" aca="1" ref="AY191" ca="1">IF(Table4[[#This Row],[Prior of This Frm]]=0,"First",IF(Table4[[#This Row],[Data Masked States only]]&lt;&gt;INDIRECT("R"&amp;AL191&amp;"C"&amp;COLUMN(Table4[[#This Row],[Data Masked States only]]),FALSE),"Change",""))</f>
        <v/>
      </c>
      <c r="AZ191" s="6"/>
    </row>
    <row r="192" spans="1:52" hidden="1" x14ac:dyDescent="0.25">
      <c r="A192">
        <v>0.45600000000000002</v>
      </c>
      <c r="B192">
        <v>401</v>
      </c>
      <c r="C192">
        <v>8</v>
      </c>
      <c r="D192" s="14" t="s">
        <v>28</v>
      </c>
      <c r="E192" s="15" t="s">
        <v>23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M192" s="5" t="str">
        <f t="shared" si="41"/>
        <v>…</v>
      </c>
      <c r="N192" t="str">
        <f t="shared" si="42"/>
        <v>…</v>
      </c>
      <c r="O192" t="str">
        <f t="shared" si="43"/>
        <v>…</v>
      </c>
      <c r="P192" t="str">
        <f t="shared" si="44"/>
        <v>…</v>
      </c>
      <c r="Q192" t="str">
        <f t="shared" si="45"/>
        <v>…</v>
      </c>
      <c r="R192" t="str">
        <f t="shared" si="46"/>
        <v>…</v>
      </c>
      <c r="S192" t="str">
        <f t="shared" si="47"/>
        <v>…</v>
      </c>
      <c r="T192" t="str">
        <f t="shared" si="48"/>
        <v>…</v>
      </c>
      <c r="U192" s="5"/>
      <c r="V192" s="23">
        <f t="shared" si="49"/>
        <v>154</v>
      </c>
      <c r="W192">
        <f t="shared" si="50"/>
        <v>210</v>
      </c>
      <c r="X192">
        <f t="shared" si="51"/>
        <v>0</v>
      </c>
      <c r="Y192">
        <f t="shared" si="52"/>
        <v>0</v>
      </c>
      <c r="Z192">
        <f t="shared" si="53"/>
        <v>0</v>
      </c>
      <c r="AA192">
        <f t="shared" si="54"/>
        <v>0</v>
      </c>
      <c r="AB192">
        <f t="shared" si="55"/>
        <v>0</v>
      </c>
      <c r="AC192">
        <f t="shared" si="56"/>
        <v>0</v>
      </c>
      <c r="AD192" s="5"/>
      <c r="AE192" s="27">
        <f t="shared" si="57"/>
        <v>53914</v>
      </c>
      <c r="AF192" s="28">
        <f t="shared" si="58"/>
        <v>0</v>
      </c>
      <c r="AG192" s="28">
        <f t="shared" si="59"/>
        <v>0</v>
      </c>
      <c r="AH192" s="28">
        <f t="shared" si="60"/>
        <v>0</v>
      </c>
      <c r="AI192" s="5"/>
      <c r="AJ19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92" s="6" t="str" cm="1">
        <f t="array" ref="AK19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92" s="6" cm="1">
        <f t="array" ref="AL192">IF(ROW(Table4[[#This Row],[ID]])-1=ROW(Table4[[#Headers],[ID]]),0,SUMPRODUCT(MAX(($B$5:$B191=Table4[[#This Row],[ID]])*ROW($B$5:$B191))))</f>
        <v>190</v>
      </c>
      <c r="AM192" s="11" cm="1">
        <f t="array" aca="1" ref="AM192" ca="1">IF(Table4[[#This Row],[Prior of This Frm]]&lt;&gt;0,Table4[[#This Row],[Time]]-INDIRECT("R"&amp;Table4[[#This Row],[Prior of This Frm]]&amp;"C"&amp;COLUMN(Table4[[#This Row],[Time]]),FALSE),"")</f>
        <v>0.10700000000000004</v>
      </c>
      <c r="AN192" s="8">
        <f>IF(ROW(Table4[[#This Row],[Time]])-1=ROW(Table4[[#Headers],[Time]]),0,IF(A192&lt;A191,AN191+1,AN191))</f>
        <v>1</v>
      </c>
      <c r="AO192" s="29">
        <f>(Table4[[#This Row],[Time]]+(Table4[[#This Row],[Mins]]*60)-$A$5)/60/60/24</f>
        <v>1.0508101851851853E-4</v>
      </c>
      <c r="AP192" s="11">
        <f ca="1">IF(Table4[[#This Row],[Prior of This Frm]]&lt;&gt;0,IF(Table4[[#This Row],[Per Raw]]&lt;0,Table4[[#This Row],[Per Raw]]+60,Table4[[#This Row],[Per Raw]]),"")</f>
        <v>0.10700000000000004</v>
      </c>
      <c r="AQ192" s="20">
        <f>IF(Table4[[#This Row],[ID]]=401,(HEX2DEC(Table4[[#This Row],[H1]])+256*HEX2DEC(Table4[[#This Row],[H2]]))/1000,NA())</f>
        <v>53.914000000000001</v>
      </c>
      <c r="AR192" s="21">
        <f>IF(Table4[[#This Row],[ID]]=401,(HEX2DEC(Table4[[#This Row],[H5]])+256*HEX2DEC(Table4[[#This Row],[H6]]))/1000,NA())</f>
        <v>0</v>
      </c>
      <c r="AS192" s="16" t="e">
        <f>IF(Table4[[#This Row],[ID]]=402,HEX2DEC(Table4[[#This Row],[H1]])/100,NA())</f>
        <v>#N/A</v>
      </c>
      <c r="AT192" s="19" t="e">
        <f>IF(Table4[[#This Row],[ID]]=404,((HEX2DEC(F192)+256*HEX2DEC(G192))/10)*(9/5)+32,NA())</f>
        <v>#N/A</v>
      </c>
      <c r="AU192" s="28">
        <f>IF(Table4[[#This Row],[ID]]=402,(HEX2DEC(Table4[[#This Row],[H7]])*256*256+HEX2DEC(Table4[[#This Row],[H6]])*256+HEX2DEC(Table4[[#This Row],[H5]]))/AU$3,IF(ISNUMBER(AU191),AU191,NA()))</f>
        <v>1073427</v>
      </c>
      <c r="AV192" s="28">
        <f>IF(Table4[[#This Row],[ID]]=403,(HEX2DEC(Table4[[#This Row],[H7]])*256*256+HEX2DEC(Table4[[#This Row],[H6]])*256+HEX2DEC(Table4[[#This Row],[H5]]))/AV$3,IF(ISNUMBER(AV191),AV191,NA()))</f>
        <v>1073427</v>
      </c>
      <c r="AW192" s="30">
        <f>Table4[[#This Row],[Unk 402-D7,6,5]]/Table4[[#This Row],[Batt V]]</f>
        <v>19909.986274437066</v>
      </c>
      <c r="AX192" s="8" t="str" cm="1">
        <f t="array" aca="1" ref="AX192" ca="1">IF(Table4[[#This Row],[Prior of This Frm]]=0,"First",IF(Table4[[#This Row],[Data as String]]&lt;&gt;INDIRECT("R"&amp;AL192&amp;"C"&amp;COLUMN(Table4[[#This Row],[Data as String]]),FALSE),"Change",""))</f>
        <v/>
      </c>
      <c r="AY192" s="6" t="str" cm="1">
        <f t="array" aca="1" ref="AY192" ca="1">IF(Table4[[#This Row],[Prior of This Frm]]=0,"First",IF(Table4[[#This Row],[Data Masked States only]]&lt;&gt;INDIRECT("R"&amp;AL192&amp;"C"&amp;COLUMN(Table4[[#This Row],[Data Masked States only]]),FALSE),"Change",""))</f>
        <v/>
      </c>
      <c r="AZ192" s="6"/>
    </row>
    <row r="193" spans="1:52" hidden="1" x14ac:dyDescent="0.25">
      <c r="A193">
        <v>0.50900000000000001</v>
      </c>
      <c r="B193">
        <v>400</v>
      </c>
      <c r="C193">
        <v>8</v>
      </c>
      <c r="D193" s="14">
        <v>0</v>
      </c>
      <c r="E193" s="15">
        <v>0</v>
      </c>
      <c r="F193" s="15">
        <v>0</v>
      </c>
      <c r="G193" s="15">
        <v>10</v>
      </c>
      <c r="H193" s="15">
        <v>39</v>
      </c>
      <c r="I193" s="15">
        <v>0</v>
      </c>
      <c r="J193" s="15">
        <v>0</v>
      </c>
      <c r="K193" s="15">
        <v>0</v>
      </c>
      <c r="M193" s="5" t="str">
        <f t="shared" si="41"/>
        <v>…</v>
      </c>
      <c r="N193" t="str">
        <f t="shared" si="42"/>
        <v>…</v>
      </c>
      <c r="O193" t="str">
        <f t="shared" si="43"/>
        <v>…</v>
      </c>
      <c r="P193" t="str">
        <f t="shared" si="44"/>
        <v>…</v>
      </c>
      <c r="Q193" t="str">
        <f t="shared" si="45"/>
        <v>9</v>
      </c>
      <c r="R193" t="str">
        <f t="shared" si="46"/>
        <v>…</v>
      </c>
      <c r="S193" t="str">
        <f t="shared" si="47"/>
        <v>…</v>
      </c>
      <c r="T193" t="str">
        <f t="shared" si="48"/>
        <v>…</v>
      </c>
      <c r="U193" s="5"/>
      <c r="V193" s="23">
        <f t="shared" si="49"/>
        <v>0</v>
      </c>
      <c r="W193">
        <f t="shared" si="50"/>
        <v>0</v>
      </c>
      <c r="X193">
        <f t="shared" si="51"/>
        <v>0</v>
      </c>
      <c r="Y193">
        <f t="shared" si="52"/>
        <v>16</v>
      </c>
      <c r="Z193">
        <f t="shared" si="53"/>
        <v>57</v>
      </c>
      <c r="AA193">
        <f t="shared" si="54"/>
        <v>0</v>
      </c>
      <c r="AB193">
        <f t="shared" si="55"/>
        <v>0</v>
      </c>
      <c r="AC193">
        <f t="shared" si="56"/>
        <v>0</v>
      </c>
      <c r="AD193" s="5"/>
      <c r="AE193" s="27">
        <f t="shared" si="57"/>
        <v>0</v>
      </c>
      <c r="AF193" s="28">
        <f t="shared" si="58"/>
        <v>4096</v>
      </c>
      <c r="AG193" s="28">
        <f t="shared" si="59"/>
        <v>57</v>
      </c>
      <c r="AH193" s="28">
        <f t="shared" si="60"/>
        <v>0</v>
      </c>
      <c r="AI193" s="5"/>
      <c r="AJ19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93" s="6" t="str" cm="1">
        <f t="array" ref="AK19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93" s="6" cm="1">
        <f t="array" ref="AL193">IF(ROW(Table4[[#This Row],[ID]])-1=ROW(Table4[[#Headers],[ID]]),0,SUMPRODUCT(MAX(($B$5:$B192=Table4[[#This Row],[ID]])*ROW($B$5:$B192))))</f>
        <v>191</v>
      </c>
      <c r="AM193" s="11" cm="1">
        <f t="array" aca="1" ref="AM193" ca="1">IF(Table4[[#This Row],[Prior of This Frm]]&lt;&gt;0,Table4[[#This Row],[Time]]-INDIRECT("R"&amp;Table4[[#This Row],[Prior of This Frm]]&amp;"C"&amp;COLUMN(Table4[[#This Row],[Time]]),FALSE),"")</f>
        <v>0.10699999999999998</v>
      </c>
      <c r="AN193" s="8">
        <f>IF(ROW(Table4[[#This Row],[Time]])-1=ROW(Table4[[#Headers],[Time]]),0,IF(A193&lt;A192,AN192+1,AN192))</f>
        <v>1</v>
      </c>
      <c r="AO193" s="29">
        <f>(Table4[[#This Row],[Time]]+(Table4[[#This Row],[Mins]]*60)-$A$5)/60/60/24</f>
        <v>1.0569444444444443E-4</v>
      </c>
      <c r="AP193" s="11">
        <f ca="1">IF(Table4[[#This Row],[Prior of This Frm]]&lt;&gt;0,IF(Table4[[#This Row],[Per Raw]]&lt;0,Table4[[#This Row],[Per Raw]]+60,Table4[[#This Row],[Per Raw]]),"")</f>
        <v>0.10699999999999998</v>
      </c>
      <c r="AQ193" s="20" t="e">
        <f>IF(Table4[[#This Row],[ID]]=401,(HEX2DEC(Table4[[#This Row],[H1]])+256*HEX2DEC(Table4[[#This Row],[H2]]))/1000,NA())</f>
        <v>#N/A</v>
      </c>
      <c r="AR193" s="21" t="e">
        <f>IF(Table4[[#This Row],[ID]]=401,(HEX2DEC(Table4[[#This Row],[H5]])+256*HEX2DEC(Table4[[#This Row],[H6]]))/1000,NA())</f>
        <v>#N/A</v>
      </c>
      <c r="AS193" s="17" t="e">
        <f>IF(Table4[[#This Row],[ID]]=402,HEX2DEC(Table4[[#This Row],[H1]])/100,NA())</f>
        <v>#N/A</v>
      </c>
      <c r="AT193" s="19" t="e">
        <f>IF(Table4[[#This Row],[ID]]=404,((HEX2DEC(F193)+256*HEX2DEC(G193))/10)*(9/5)+32,NA())</f>
        <v>#N/A</v>
      </c>
      <c r="AU193" s="28">
        <f>IF(Table4[[#This Row],[ID]]=402,(HEX2DEC(Table4[[#This Row],[H7]])*256*256+HEX2DEC(Table4[[#This Row],[H6]])*256+HEX2DEC(Table4[[#This Row],[H5]]))/AU$3,IF(ISNUMBER(AU192),AU192,NA()))</f>
        <v>1073427</v>
      </c>
      <c r="AV193" s="28">
        <f>IF(Table4[[#This Row],[ID]]=403,(HEX2DEC(Table4[[#This Row],[H7]])*256*256+HEX2DEC(Table4[[#This Row],[H6]])*256+HEX2DEC(Table4[[#This Row],[H5]]))/AV$3,IF(ISNUMBER(AV192),AV192,NA()))</f>
        <v>1073427</v>
      </c>
      <c r="AW193" s="30" t="e">
        <f>Table4[[#This Row],[Unk 402-D7,6,5]]/Table4[[#This Row],[Batt V]]</f>
        <v>#N/A</v>
      </c>
      <c r="AX193" s="8" t="str" cm="1">
        <f t="array" aca="1" ref="AX193" ca="1">IF(Table4[[#This Row],[Prior of This Frm]]=0,"First",IF(Table4[[#This Row],[Data as String]]&lt;&gt;INDIRECT("R"&amp;AL193&amp;"C"&amp;COLUMN(Table4[[#This Row],[Data as String]]),FALSE),"Change",""))</f>
        <v/>
      </c>
      <c r="AY193" s="6" t="str" cm="1">
        <f t="array" aca="1" ref="AY193" ca="1">IF(Table4[[#This Row],[Prior of This Frm]]=0,"First",IF(Table4[[#This Row],[Data Masked States only]]&lt;&gt;INDIRECT("R"&amp;AL193&amp;"C"&amp;COLUMN(Table4[[#This Row],[Data Masked States only]]),FALSE),"Change",""))</f>
        <v/>
      </c>
      <c r="AZ193" s="6"/>
    </row>
    <row r="194" spans="1:52" hidden="1" x14ac:dyDescent="0.25">
      <c r="A194">
        <v>0.56100000000000005</v>
      </c>
      <c r="B194">
        <v>401</v>
      </c>
      <c r="C194">
        <v>8</v>
      </c>
      <c r="D194" s="14" t="s">
        <v>28</v>
      </c>
      <c r="E194" s="15" t="s">
        <v>23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M194" s="5" t="str">
        <f t="shared" si="41"/>
        <v>…</v>
      </c>
      <c r="N194" t="str">
        <f t="shared" si="42"/>
        <v>…</v>
      </c>
      <c r="O194" t="str">
        <f t="shared" si="43"/>
        <v>…</v>
      </c>
      <c r="P194" t="str">
        <f t="shared" si="44"/>
        <v>…</v>
      </c>
      <c r="Q194" t="str">
        <f t="shared" si="45"/>
        <v>…</v>
      </c>
      <c r="R194" t="str">
        <f t="shared" si="46"/>
        <v>…</v>
      </c>
      <c r="S194" t="str">
        <f t="shared" si="47"/>
        <v>…</v>
      </c>
      <c r="T194" t="str">
        <f t="shared" si="48"/>
        <v>…</v>
      </c>
      <c r="U194" s="5"/>
      <c r="V194" s="23">
        <f t="shared" si="49"/>
        <v>154</v>
      </c>
      <c r="W194">
        <f t="shared" si="50"/>
        <v>210</v>
      </c>
      <c r="X194">
        <f t="shared" si="51"/>
        <v>0</v>
      </c>
      <c r="Y194">
        <f t="shared" si="52"/>
        <v>0</v>
      </c>
      <c r="Z194">
        <f t="shared" si="53"/>
        <v>0</v>
      </c>
      <c r="AA194">
        <f t="shared" si="54"/>
        <v>0</v>
      </c>
      <c r="AB194">
        <f t="shared" si="55"/>
        <v>0</v>
      </c>
      <c r="AC194">
        <f t="shared" si="56"/>
        <v>0</v>
      </c>
      <c r="AD194" s="5"/>
      <c r="AE194" s="27">
        <f t="shared" si="57"/>
        <v>53914</v>
      </c>
      <c r="AF194" s="28">
        <f t="shared" si="58"/>
        <v>0</v>
      </c>
      <c r="AG194" s="28">
        <f t="shared" si="59"/>
        <v>0</v>
      </c>
      <c r="AH194" s="28">
        <f t="shared" si="60"/>
        <v>0</v>
      </c>
      <c r="AI194" s="5"/>
      <c r="AJ19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94" s="6" t="str" cm="1">
        <f t="array" ref="AK19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94" s="6" cm="1">
        <f t="array" ref="AL194">IF(ROW(Table4[[#This Row],[ID]])-1=ROW(Table4[[#Headers],[ID]]),0,SUMPRODUCT(MAX(($B$5:$B193=Table4[[#This Row],[ID]])*ROW($B$5:$B193))))</f>
        <v>192</v>
      </c>
      <c r="AM194" s="11" cm="1">
        <f t="array" aca="1" ref="AM194" ca="1">IF(Table4[[#This Row],[Prior of This Frm]]&lt;&gt;0,Table4[[#This Row],[Time]]-INDIRECT("R"&amp;Table4[[#This Row],[Prior of This Frm]]&amp;"C"&amp;COLUMN(Table4[[#This Row],[Time]]),FALSE),"")</f>
        <v>0.10500000000000004</v>
      </c>
      <c r="AN194" s="8">
        <f>IF(ROW(Table4[[#This Row],[Time]])-1=ROW(Table4[[#Headers],[Time]]),0,IF(A194&lt;A193,AN193+1,AN193))</f>
        <v>1</v>
      </c>
      <c r="AO194" s="29">
        <f>(Table4[[#This Row],[Time]]+(Table4[[#This Row],[Mins]]*60)-$A$5)/60/60/24</f>
        <v>1.0629629629629627E-4</v>
      </c>
      <c r="AP194" s="11">
        <f ca="1">IF(Table4[[#This Row],[Prior of This Frm]]&lt;&gt;0,IF(Table4[[#This Row],[Per Raw]]&lt;0,Table4[[#This Row],[Per Raw]]+60,Table4[[#This Row],[Per Raw]]),"")</f>
        <v>0.10500000000000004</v>
      </c>
      <c r="AQ194" s="20">
        <f>IF(Table4[[#This Row],[ID]]=401,(HEX2DEC(Table4[[#This Row],[H1]])+256*HEX2DEC(Table4[[#This Row],[H2]]))/1000,NA())</f>
        <v>53.914000000000001</v>
      </c>
      <c r="AR194" s="21">
        <f>IF(Table4[[#This Row],[ID]]=401,(HEX2DEC(Table4[[#This Row],[H5]])+256*HEX2DEC(Table4[[#This Row],[H6]]))/1000,NA())</f>
        <v>0</v>
      </c>
      <c r="AS194" s="16" t="e">
        <f>IF(Table4[[#This Row],[ID]]=402,HEX2DEC(Table4[[#This Row],[H1]])/100,NA())</f>
        <v>#N/A</v>
      </c>
      <c r="AT194" s="19" t="e">
        <f>IF(Table4[[#This Row],[ID]]=404,((HEX2DEC(F194)+256*HEX2DEC(G194))/10)*(9/5)+32,NA())</f>
        <v>#N/A</v>
      </c>
      <c r="AU194" s="28">
        <f>IF(Table4[[#This Row],[ID]]=402,(HEX2DEC(Table4[[#This Row],[H7]])*256*256+HEX2DEC(Table4[[#This Row],[H6]])*256+HEX2DEC(Table4[[#This Row],[H5]]))/AU$3,IF(ISNUMBER(AU193),AU193,NA()))</f>
        <v>1073427</v>
      </c>
      <c r="AV194" s="28">
        <f>IF(Table4[[#This Row],[ID]]=403,(HEX2DEC(Table4[[#This Row],[H7]])*256*256+HEX2DEC(Table4[[#This Row],[H6]])*256+HEX2DEC(Table4[[#This Row],[H5]]))/AV$3,IF(ISNUMBER(AV193),AV193,NA()))</f>
        <v>1073427</v>
      </c>
      <c r="AW194" s="30">
        <f>Table4[[#This Row],[Unk 402-D7,6,5]]/Table4[[#This Row],[Batt V]]</f>
        <v>19909.986274437066</v>
      </c>
      <c r="AX194" s="8" t="str" cm="1">
        <f t="array" aca="1" ref="AX194" ca="1">IF(Table4[[#This Row],[Prior of This Frm]]=0,"First",IF(Table4[[#This Row],[Data as String]]&lt;&gt;INDIRECT("R"&amp;AL194&amp;"C"&amp;COLUMN(Table4[[#This Row],[Data as String]]),FALSE),"Change",""))</f>
        <v/>
      </c>
      <c r="AY194" s="6" t="str" cm="1">
        <f t="array" aca="1" ref="AY194" ca="1">IF(Table4[[#This Row],[Prior of This Frm]]=0,"First",IF(Table4[[#This Row],[Data Masked States only]]&lt;&gt;INDIRECT("R"&amp;AL194&amp;"C"&amp;COLUMN(Table4[[#This Row],[Data Masked States only]]),FALSE),"Change",""))</f>
        <v/>
      </c>
      <c r="AZ194" s="6"/>
    </row>
    <row r="195" spans="1:52" hidden="1" x14ac:dyDescent="0.25">
      <c r="A195">
        <v>0.61399999999999999</v>
      </c>
      <c r="B195">
        <v>400</v>
      </c>
      <c r="C195">
        <v>8</v>
      </c>
      <c r="D195" s="14">
        <v>0</v>
      </c>
      <c r="E195" s="15">
        <v>0</v>
      </c>
      <c r="F195" s="15">
        <v>0</v>
      </c>
      <c r="G195" s="15">
        <v>10</v>
      </c>
      <c r="H195" s="15">
        <v>39</v>
      </c>
      <c r="I195" s="15">
        <v>0</v>
      </c>
      <c r="J195" s="15">
        <v>0</v>
      </c>
      <c r="K195" s="15">
        <v>0</v>
      </c>
      <c r="M195" s="5" t="str">
        <f t="shared" si="41"/>
        <v>…</v>
      </c>
      <c r="N195" t="str">
        <f t="shared" si="42"/>
        <v>…</v>
      </c>
      <c r="O195" t="str">
        <f t="shared" si="43"/>
        <v>…</v>
      </c>
      <c r="P195" t="str">
        <f t="shared" si="44"/>
        <v>…</v>
      </c>
      <c r="Q195" t="str">
        <f t="shared" si="45"/>
        <v>9</v>
      </c>
      <c r="R195" t="str">
        <f t="shared" si="46"/>
        <v>…</v>
      </c>
      <c r="S195" t="str">
        <f t="shared" si="47"/>
        <v>…</v>
      </c>
      <c r="T195" t="str">
        <f t="shared" si="48"/>
        <v>…</v>
      </c>
      <c r="U195" s="5"/>
      <c r="V195" s="23">
        <f t="shared" si="49"/>
        <v>0</v>
      </c>
      <c r="W195">
        <f t="shared" si="50"/>
        <v>0</v>
      </c>
      <c r="X195">
        <f t="shared" si="51"/>
        <v>0</v>
      </c>
      <c r="Y195">
        <f t="shared" si="52"/>
        <v>16</v>
      </c>
      <c r="Z195">
        <f t="shared" si="53"/>
        <v>57</v>
      </c>
      <c r="AA195">
        <f t="shared" si="54"/>
        <v>0</v>
      </c>
      <c r="AB195">
        <f t="shared" si="55"/>
        <v>0</v>
      </c>
      <c r="AC195">
        <f t="shared" si="56"/>
        <v>0</v>
      </c>
      <c r="AD195" s="5"/>
      <c r="AE195" s="27">
        <f t="shared" si="57"/>
        <v>0</v>
      </c>
      <c r="AF195" s="28">
        <f t="shared" si="58"/>
        <v>4096</v>
      </c>
      <c r="AG195" s="28">
        <f t="shared" si="59"/>
        <v>57</v>
      </c>
      <c r="AH195" s="28">
        <f t="shared" si="60"/>
        <v>0</v>
      </c>
      <c r="AI195" s="5"/>
      <c r="AJ19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95" s="6" t="str" cm="1">
        <f t="array" ref="AK19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95" s="6" cm="1">
        <f t="array" ref="AL195">IF(ROW(Table4[[#This Row],[ID]])-1=ROW(Table4[[#Headers],[ID]]),0,SUMPRODUCT(MAX(($B$5:$B194=Table4[[#This Row],[ID]])*ROW($B$5:$B194))))</f>
        <v>193</v>
      </c>
      <c r="AM195" s="11" cm="1">
        <f t="array" aca="1" ref="AM195" ca="1">IF(Table4[[#This Row],[Prior of This Frm]]&lt;&gt;0,Table4[[#This Row],[Time]]-INDIRECT("R"&amp;Table4[[#This Row],[Prior of This Frm]]&amp;"C"&amp;COLUMN(Table4[[#This Row],[Time]]),FALSE),"")</f>
        <v>0.10499999999999998</v>
      </c>
      <c r="AN195" s="8">
        <f>IF(ROW(Table4[[#This Row],[Time]])-1=ROW(Table4[[#Headers],[Time]]),0,IF(A195&lt;A194,AN194+1,AN194))</f>
        <v>1</v>
      </c>
      <c r="AO195" s="29">
        <f>(Table4[[#This Row],[Time]]+(Table4[[#This Row],[Mins]]*60)-$A$5)/60/60/24</f>
        <v>1.0690972222222216E-4</v>
      </c>
      <c r="AP195" s="11">
        <f ca="1">IF(Table4[[#This Row],[Prior of This Frm]]&lt;&gt;0,IF(Table4[[#This Row],[Per Raw]]&lt;0,Table4[[#This Row],[Per Raw]]+60,Table4[[#This Row],[Per Raw]]),"")</f>
        <v>0.10499999999999998</v>
      </c>
      <c r="AQ195" s="20" t="e">
        <f>IF(Table4[[#This Row],[ID]]=401,(HEX2DEC(Table4[[#This Row],[H1]])+256*HEX2DEC(Table4[[#This Row],[H2]]))/1000,NA())</f>
        <v>#N/A</v>
      </c>
      <c r="AR195" s="21" t="e">
        <f>IF(Table4[[#This Row],[ID]]=401,(HEX2DEC(Table4[[#This Row],[H5]])+256*HEX2DEC(Table4[[#This Row],[H6]]))/1000,NA())</f>
        <v>#N/A</v>
      </c>
      <c r="AS195" s="17" t="e">
        <f>IF(Table4[[#This Row],[ID]]=402,HEX2DEC(Table4[[#This Row],[H1]])/100,NA())</f>
        <v>#N/A</v>
      </c>
      <c r="AT195" s="19" t="e">
        <f>IF(Table4[[#This Row],[ID]]=404,((HEX2DEC(F195)+256*HEX2DEC(G195))/10)*(9/5)+32,NA())</f>
        <v>#N/A</v>
      </c>
      <c r="AU195" s="28">
        <f>IF(Table4[[#This Row],[ID]]=402,(HEX2DEC(Table4[[#This Row],[H7]])*256*256+HEX2DEC(Table4[[#This Row],[H6]])*256+HEX2DEC(Table4[[#This Row],[H5]]))/AU$3,IF(ISNUMBER(AU194),AU194,NA()))</f>
        <v>1073427</v>
      </c>
      <c r="AV195" s="28">
        <f>IF(Table4[[#This Row],[ID]]=403,(HEX2DEC(Table4[[#This Row],[H7]])*256*256+HEX2DEC(Table4[[#This Row],[H6]])*256+HEX2DEC(Table4[[#This Row],[H5]]))/AV$3,IF(ISNUMBER(AV194),AV194,NA()))</f>
        <v>1073427</v>
      </c>
      <c r="AW195" s="30" t="e">
        <f>Table4[[#This Row],[Unk 402-D7,6,5]]/Table4[[#This Row],[Batt V]]</f>
        <v>#N/A</v>
      </c>
      <c r="AX195" s="8" t="str" cm="1">
        <f t="array" aca="1" ref="AX195" ca="1">IF(Table4[[#This Row],[Prior of This Frm]]=0,"First",IF(Table4[[#This Row],[Data as String]]&lt;&gt;INDIRECT("R"&amp;AL195&amp;"C"&amp;COLUMN(Table4[[#This Row],[Data as String]]),FALSE),"Change",""))</f>
        <v/>
      </c>
      <c r="AY195" s="6" t="str" cm="1">
        <f t="array" aca="1" ref="AY195" ca="1">IF(Table4[[#This Row],[Prior of This Frm]]=0,"First",IF(Table4[[#This Row],[Data Masked States only]]&lt;&gt;INDIRECT("R"&amp;AL195&amp;"C"&amp;COLUMN(Table4[[#This Row],[Data Masked States only]]),FALSE),"Change",""))</f>
        <v/>
      </c>
      <c r="AZ195" s="6"/>
    </row>
    <row r="196" spans="1:52" hidden="1" x14ac:dyDescent="0.25">
      <c r="A196">
        <v>0.66800000000000004</v>
      </c>
      <c r="B196">
        <v>401</v>
      </c>
      <c r="C196">
        <v>8</v>
      </c>
      <c r="D196" s="14" t="s">
        <v>28</v>
      </c>
      <c r="E196" s="15" t="s">
        <v>23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M196" s="5" t="str">
        <f t="shared" si="41"/>
        <v>…</v>
      </c>
      <c r="N196" t="str">
        <f t="shared" si="42"/>
        <v>…</v>
      </c>
      <c r="O196" t="str">
        <f t="shared" si="43"/>
        <v>…</v>
      </c>
      <c r="P196" t="str">
        <f t="shared" si="44"/>
        <v>…</v>
      </c>
      <c r="Q196" t="str">
        <f t="shared" si="45"/>
        <v>…</v>
      </c>
      <c r="R196" t="str">
        <f t="shared" si="46"/>
        <v>…</v>
      </c>
      <c r="S196" t="str">
        <f t="shared" si="47"/>
        <v>…</v>
      </c>
      <c r="T196" t="str">
        <f t="shared" si="48"/>
        <v>…</v>
      </c>
      <c r="U196" s="5"/>
      <c r="V196" s="23">
        <f t="shared" si="49"/>
        <v>154</v>
      </c>
      <c r="W196">
        <f t="shared" si="50"/>
        <v>210</v>
      </c>
      <c r="X196">
        <f t="shared" si="51"/>
        <v>0</v>
      </c>
      <c r="Y196">
        <f t="shared" si="52"/>
        <v>0</v>
      </c>
      <c r="Z196">
        <f t="shared" si="53"/>
        <v>0</v>
      </c>
      <c r="AA196">
        <f t="shared" si="54"/>
        <v>0</v>
      </c>
      <c r="AB196">
        <f t="shared" si="55"/>
        <v>0</v>
      </c>
      <c r="AC196">
        <f t="shared" si="56"/>
        <v>0</v>
      </c>
      <c r="AD196" s="5"/>
      <c r="AE196" s="27">
        <f t="shared" si="57"/>
        <v>53914</v>
      </c>
      <c r="AF196" s="28">
        <f t="shared" si="58"/>
        <v>0</v>
      </c>
      <c r="AG196" s="28">
        <f t="shared" si="59"/>
        <v>0</v>
      </c>
      <c r="AH196" s="28">
        <f t="shared" si="60"/>
        <v>0</v>
      </c>
      <c r="AI196" s="5"/>
      <c r="AJ19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96" s="6" t="str" cm="1">
        <f t="array" ref="AK19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96" s="6" cm="1">
        <f t="array" ref="AL196">IF(ROW(Table4[[#This Row],[ID]])-1=ROW(Table4[[#Headers],[ID]]),0,SUMPRODUCT(MAX(($B$5:$B195=Table4[[#This Row],[ID]])*ROW($B$5:$B195))))</f>
        <v>194</v>
      </c>
      <c r="AM196" s="11" cm="1">
        <f t="array" aca="1" ref="AM196" ca="1">IF(Table4[[#This Row],[Prior of This Frm]]&lt;&gt;0,Table4[[#This Row],[Time]]-INDIRECT("R"&amp;Table4[[#This Row],[Prior of This Frm]]&amp;"C"&amp;COLUMN(Table4[[#This Row],[Time]]),FALSE),"")</f>
        <v>0.10699999999999998</v>
      </c>
      <c r="AN196" s="8">
        <f>IF(ROW(Table4[[#This Row],[Time]])-1=ROW(Table4[[#Headers],[Time]]),0,IF(A196&lt;A195,AN195+1,AN195))</f>
        <v>1</v>
      </c>
      <c r="AO196" s="29">
        <f>(Table4[[#This Row],[Time]]+(Table4[[#This Row],[Mins]]*60)-$A$5)/60/60/24</f>
        <v>1.0753472222222219E-4</v>
      </c>
      <c r="AP196" s="11">
        <f ca="1">IF(Table4[[#This Row],[Prior of This Frm]]&lt;&gt;0,IF(Table4[[#This Row],[Per Raw]]&lt;0,Table4[[#This Row],[Per Raw]]+60,Table4[[#This Row],[Per Raw]]),"")</f>
        <v>0.10699999999999998</v>
      </c>
      <c r="AQ196" s="20">
        <f>IF(Table4[[#This Row],[ID]]=401,(HEX2DEC(Table4[[#This Row],[H1]])+256*HEX2DEC(Table4[[#This Row],[H2]]))/1000,NA())</f>
        <v>53.914000000000001</v>
      </c>
      <c r="AR196" s="21">
        <f>IF(Table4[[#This Row],[ID]]=401,(HEX2DEC(Table4[[#This Row],[H5]])+256*HEX2DEC(Table4[[#This Row],[H6]]))/1000,NA())</f>
        <v>0</v>
      </c>
      <c r="AS196" s="16" t="e">
        <f>IF(Table4[[#This Row],[ID]]=402,HEX2DEC(Table4[[#This Row],[H1]])/100,NA())</f>
        <v>#N/A</v>
      </c>
      <c r="AT196" s="19" t="e">
        <f>IF(Table4[[#This Row],[ID]]=404,((HEX2DEC(F196)+256*HEX2DEC(G196))/10)*(9/5)+32,NA())</f>
        <v>#N/A</v>
      </c>
      <c r="AU196" s="28">
        <f>IF(Table4[[#This Row],[ID]]=402,(HEX2DEC(Table4[[#This Row],[H7]])*256*256+HEX2DEC(Table4[[#This Row],[H6]])*256+HEX2DEC(Table4[[#This Row],[H5]]))/AU$3,IF(ISNUMBER(AU195),AU195,NA()))</f>
        <v>1073427</v>
      </c>
      <c r="AV196" s="28">
        <f>IF(Table4[[#This Row],[ID]]=403,(HEX2DEC(Table4[[#This Row],[H7]])*256*256+HEX2DEC(Table4[[#This Row],[H6]])*256+HEX2DEC(Table4[[#This Row],[H5]]))/AV$3,IF(ISNUMBER(AV195),AV195,NA()))</f>
        <v>1073427</v>
      </c>
      <c r="AW196" s="30">
        <f>Table4[[#This Row],[Unk 402-D7,6,5]]/Table4[[#This Row],[Batt V]]</f>
        <v>19909.986274437066</v>
      </c>
      <c r="AX196" s="8" t="str" cm="1">
        <f t="array" aca="1" ref="AX196" ca="1">IF(Table4[[#This Row],[Prior of This Frm]]=0,"First",IF(Table4[[#This Row],[Data as String]]&lt;&gt;INDIRECT("R"&amp;AL196&amp;"C"&amp;COLUMN(Table4[[#This Row],[Data as String]]),FALSE),"Change",""))</f>
        <v/>
      </c>
      <c r="AY196" s="6" t="str" cm="1">
        <f t="array" aca="1" ref="AY196" ca="1">IF(Table4[[#This Row],[Prior of This Frm]]=0,"First",IF(Table4[[#This Row],[Data Masked States only]]&lt;&gt;INDIRECT("R"&amp;AL196&amp;"C"&amp;COLUMN(Table4[[#This Row],[Data Masked States only]]),FALSE),"Change",""))</f>
        <v/>
      </c>
      <c r="AZ196" s="6"/>
    </row>
    <row r="197" spans="1:52" hidden="1" x14ac:dyDescent="0.25">
      <c r="A197">
        <v>0.72099999999999997</v>
      </c>
      <c r="B197">
        <v>400</v>
      </c>
      <c r="C197">
        <v>8</v>
      </c>
      <c r="D197" s="14">
        <v>0</v>
      </c>
      <c r="E197" s="15">
        <v>0</v>
      </c>
      <c r="F197" s="15">
        <v>0</v>
      </c>
      <c r="G197" s="15">
        <v>10</v>
      </c>
      <c r="H197" s="15">
        <v>39</v>
      </c>
      <c r="I197" s="15">
        <v>0</v>
      </c>
      <c r="J197" s="15">
        <v>0</v>
      </c>
      <c r="K197" s="15">
        <v>0</v>
      </c>
      <c r="M197" s="5" t="str">
        <f t="shared" ref="M197:M260" si="61">IF(OR(HEX2DEC(D197)&lt;32,HEX2DEC(D197)&gt;126),"…",CHAR(HEX2DEC(D197)))</f>
        <v>…</v>
      </c>
      <c r="N197" t="str">
        <f t="shared" ref="N197:N260" si="62">IF(OR(HEX2DEC(E197)&lt;32,HEX2DEC(E197)&gt;126),"…",CHAR(HEX2DEC(E197)))</f>
        <v>…</v>
      </c>
      <c r="O197" t="str">
        <f t="shared" ref="O197:O260" si="63">IF(OR(HEX2DEC(F197)&lt;32,HEX2DEC(F197)&gt;126),"…",CHAR(HEX2DEC(F197)))</f>
        <v>…</v>
      </c>
      <c r="P197" t="str">
        <f t="shared" ref="P197:P260" si="64">IF(OR(HEX2DEC(G197)&lt;32,HEX2DEC(G197)&gt;126),"…",CHAR(HEX2DEC(G197)))</f>
        <v>…</v>
      </c>
      <c r="Q197" t="str">
        <f t="shared" ref="Q197:Q260" si="65">IF(OR(HEX2DEC(H197)&lt;32,HEX2DEC(H197)&gt;126),"…",CHAR(HEX2DEC(H197)))</f>
        <v>9</v>
      </c>
      <c r="R197" t="str">
        <f t="shared" ref="R197:R260" si="66">IF(OR(HEX2DEC(I197)&lt;32,HEX2DEC(I197)&gt;126),"…",CHAR(HEX2DEC(I197)))</f>
        <v>…</v>
      </c>
      <c r="S197" t="str">
        <f t="shared" ref="S197:S260" si="67">IF(OR(HEX2DEC(J197)&lt;32,HEX2DEC(J197)&gt;126),"…",CHAR(HEX2DEC(J197)))</f>
        <v>…</v>
      </c>
      <c r="T197" t="str">
        <f t="shared" ref="T197:T260" si="68">IF(OR(HEX2DEC(K197)&lt;32,HEX2DEC(K197)&gt;126),"…",CHAR(HEX2DEC(K197)))</f>
        <v>…</v>
      </c>
      <c r="U197" s="5"/>
      <c r="V197" s="23">
        <f t="shared" ref="V197:V260" si="69">HEX2DEC(D197)</f>
        <v>0</v>
      </c>
      <c r="W197">
        <f t="shared" ref="W197:W260" si="70">HEX2DEC(E197)</f>
        <v>0</v>
      </c>
      <c r="X197">
        <f t="shared" ref="X197:X260" si="71">HEX2DEC(F197)</f>
        <v>0</v>
      </c>
      <c r="Y197">
        <f t="shared" ref="Y197:Y260" si="72">HEX2DEC(G197)</f>
        <v>16</v>
      </c>
      <c r="Z197">
        <f t="shared" ref="Z197:Z260" si="73">HEX2DEC(H197)</f>
        <v>57</v>
      </c>
      <c r="AA197">
        <f t="shared" ref="AA197:AA260" si="74">HEX2DEC(I197)</f>
        <v>0</v>
      </c>
      <c r="AB197">
        <f t="shared" ref="AB197:AB260" si="75">HEX2DEC(J197)</f>
        <v>0</v>
      </c>
      <c r="AC197">
        <f t="shared" ref="AC197:AC260" si="76">HEX2DEC(K197)</f>
        <v>0</v>
      </c>
      <c r="AD197" s="5"/>
      <c r="AE197" s="27">
        <f t="shared" ref="AE197:AE260" si="77">HEX2DEC(E197)*256+HEX2DEC(D197)</f>
        <v>0</v>
      </c>
      <c r="AF197" s="28">
        <f t="shared" ref="AF197:AF260" si="78">HEX2DEC(G197)*256+HEX2DEC(F197)</f>
        <v>4096</v>
      </c>
      <c r="AG197" s="28">
        <f t="shared" ref="AG197:AG260" si="79">HEX2DEC(I197)*256+HEX2DEC(H197)</f>
        <v>57</v>
      </c>
      <c r="AH197" s="28">
        <f t="shared" ref="AH197:AH260" si="80">HEX2DEC(K197)*256+HEX2DEC(J197)</f>
        <v>0</v>
      </c>
      <c r="AI197" s="5"/>
      <c r="AJ19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97" s="6" t="str" cm="1">
        <f t="array" ref="AK19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97" s="6" cm="1">
        <f t="array" ref="AL197">IF(ROW(Table4[[#This Row],[ID]])-1=ROW(Table4[[#Headers],[ID]]),0,SUMPRODUCT(MAX(($B$5:$B196=Table4[[#This Row],[ID]])*ROW($B$5:$B196))))</f>
        <v>195</v>
      </c>
      <c r="AM197" s="11" cm="1">
        <f t="array" aca="1" ref="AM197" ca="1">IF(Table4[[#This Row],[Prior of This Frm]]&lt;&gt;0,Table4[[#This Row],[Time]]-INDIRECT("R"&amp;Table4[[#This Row],[Prior of This Frm]]&amp;"C"&amp;COLUMN(Table4[[#This Row],[Time]]),FALSE),"")</f>
        <v>0.10699999999999998</v>
      </c>
      <c r="AN197" s="8">
        <f>IF(ROW(Table4[[#This Row],[Time]])-1=ROW(Table4[[#Headers],[Time]]),0,IF(A197&lt;A196,AN196+1,AN196))</f>
        <v>1</v>
      </c>
      <c r="AO197" s="29">
        <f>(Table4[[#This Row],[Time]]+(Table4[[#This Row],[Mins]]*60)-$A$5)/60/60/24</f>
        <v>1.0814814814814807E-4</v>
      </c>
      <c r="AP197" s="11">
        <f ca="1">IF(Table4[[#This Row],[Prior of This Frm]]&lt;&gt;0,IF(Table4[[#This Row],[Per Raw]]&lt;0,Table4[[#This Row],[Per Raw]]+60,Table4[[#This Row],[Per Raw]]),"")</f>
        <v>0.10699999999999998</v>
      </c>
      <c r="AQ197" s="20" t="e">
        <f>IF(Table4[[#This Row],[ID]]=401,(HEX2DEC(Table4[[#This Row],[H1]])+256*HEX2DEC(Table4[[#This Row],[H2]]))/1000,NA())</f>
        <v>#N/A</v>
      </c>
      <c r="AR197" s="21" t="e">
        <f>IF(Table4[[#This Row],[ID]]=401,(HEX2DEC(Table4[[#This Row],[H5]])+256*HEX2DEC(Table4[[#This Row],[H6]]))/1000,NA())</f>
        <v>#N/A</v>
      </c>
      <c r="AS197" s="17" t="e">
        <f>IF(Table4[[#This Row],[ID]]=402,HEX2DEC(Table4[[#This Row],[H1]])/100,NA())</f>
        <v>#N/A</v>
      </c>
      <c r="AT197" s="19" t="e">
        <f>IF(Table4[[#This Row],[ID]]=404,((HEX2DEC(F197)+256*HEX2DEC(G197))/10)*(9/5)+32,NA())</f>
        <v>#N/A</v>
      </c>
      <c r="AU197" s="28">
        <f>IF(Table4[[#This Row],[ID]]=402,(HEX2DEC(Table4[[#This Row],[H7]])*256*256+HEX2DEC(Table4[[#This Row],[H6]])*256+HEX2DEC(Table4[[#This Row],[H5]]))/AU$3,IF(ISNUMBER(AU196),AU196,NA()))</f>
        <v>1073427</v>
      </c>
      <c r="AV197" s="28">
        <f>IF(Table4[[#This Row],[ID]]=403,(HEX2DEC(Table4[[#This Row],[H7]])*256*256+HEX2DEC(Table4[[#This Row],[H6]])*256+HEX2DEC(Table4[[#This Row],[H5]]))/AV$3,IF(ISNUMBER(AV196),AV196,NA()))</f>
        <v>1073427</v>
      </c>
      <c r="AW197" s="30" t="e">
        <f>Table4[[#This Row],[Unk 402-D7,6,5]]/Table4[[#This Row],[Batt V]]</f>
        <v>#N/A</v>
      </c>
      <c r="AX197" s="8" t="str" cm="1">
        <f t="array" aca="1" ref="AX197" ca="1">IF(Table4[[#This Row],[Prior of This Frm]]=0,"First",IF(Table4[[#This Row],[Data as String]]&lt;&gt;INDIRECT("R"&amp;AL197&amp;"C"&amp;COLUMN(Table4[[#This Row],[Data as String]]),FALSE),"Change",""))</f>
        <v/>
      </c>
      <c r="AY197" s="6" t="str" cm="1">
        <f t="array" aca="1" ref="AY197" ca="1">IF(Table4[[#This Row],[Prior of This Frm]]=0,"First",IF(Table4[[#This Row],[Data Masked States only]]&lt;&gt;INDIRECT("R"&amp;AL197&amp;"C"&amp;COLUMN(Table4[[#This Row],[Data Masked States only]]),FALSE),"Change",""))</f>
        <v/>
      </c>
      <c r="AZ197" s="6"/>
    </row>
    <row r="198" spans="1:52" hidden="1" x14ac:dyDescent="0.25">
      <c r="A198">
        <v>0.77400000000000002</v>
      </c>
      <c r="B198">
        <v>401</v>
      </c>
      <c r="C198">
        <v>8</v>
      </c>
      <c r="D198" s="14" t="s">
        <v>28</v>
      </c>
      <c r="E198" s="15" t="s">
        <v>23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M198" s="5" t="str">
        <f t="shared" si="61"/>
        <v>…</v>
      </c>
      <c r="N198" t="str">
        <f t="shared" si="62"/>
        <v>…</v>
      </c>
      <c r="O198" t="str">
        <f t="shared" si="63"/>
        <v>…</v>
      </c>
      <c r="P198" t="str">
        <f t="shared" si="64"/>
        <v>…</v>
      </c>
      <c r="Q198" t="str">
        <f t="shared" si="65"/>
        <v>…</v>
      </c>
      <c r="R198" t="str">
        <f t="shared" si="66"/>
        <v>…</v>
      </c>
      <c r="S198" t="str">
        <f t="shared" si="67"/>
        <v>…</v>
      </c>
      <c r="T198" t="str">
        <f t="shared" si="68"/>
        <v>…</v>
      </c>
      <c r="U198" s="5"/>
      <c r="V198" s="23">
        <f t="shared" si="69"/>
        <v>154</v>
      </c>
      <c r="W198">
        <f t="shared" si="70"/>
        <v>210</v>
      </c>
      <c r="X198">
        <f t="shared" si="71"/>
        <v>0</v>
      </c>
      <c r="Y198">
        <f t="shared" si="72"/>
        <v>0</v>
      </c>
      <c r="Z198">
        <f t="shared" si="73"/>
        <v>0</v>
      </c>
      <c r="AA198">
        <f t="shared" si="74"/>
        <v>0</v>
      </c>
      <c r="AB198">
        <f t="shared" si="75"/>
        <v>0</v>
      </c>
      <c r="AC198">
        <f t="shared" si="76"/>
        <v>0</v>
      </c>
      <c r="AD198" s="5"/>
      <c r="AE198" s="27">
        <f t="shared" si="77"/>
        <v>53914</v>
      </c>
      <c r="AF198" s="28">
        <f t="shared" si="78"/>
        <v>0</v>
      </c>
      <c r="AG198" s="28">
        <f t="shared" si="79"/>
        <v>0</v>
      </c>
      <c r="AH198" s="28">
        <f t="shared" si="80"/>
        <v>0</v>
      </c>
      <c r="AI198" s="5"/>
      <c r="AJ19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198" s="6" t="str" cm="1">
        <f t="array" ref="AK19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198" s="6" cm="1">
        <f t="array" ref="AL198">IF(ROW(Table4[[#This Row],[ID]])-1=ROW(Table4[[#Headers],[ID]]),0,SUMPRODUCT(MAX(($B$5:$B197=Table4[[#This Row],[ID]])*ROW($B$5:$B197))))</f>
        <v>196</v>
      </c>
      <c r="AM198" s="11" cm="1">
        <f t="array" aca="1" ref="AM198" ca="1">IF(Table4[[#This Row],[Prior of This Frm]]&lt;&gt;0,Table4[[#This Row],[Time]]-INDIRECT("R"&amp;Table4[[#This Row],[Prior of This Frm]]&amp;"C"&amp;COLUMN(Table4[[#This Row],[Time]]),FALSE),"")</f>
        <v>0.10599999999999998</v>
      </c>
      <c r="AN198" s="8">
        <f>IF(ROW(Table4[[#This Row],[Time]])-1=ROW(Table4[[#Headers],[Time]]),0,IF(A198&lt;A197,AN197+1,AN197))</f>
        <v>1</v>
      </c>
      <c r="AO198" s="29">
        <f>(Table4[[#This Row],[Time]]+(Table4[[#This Row],[Mins]]*60)-$A$5)/60/60/24</f>
        <v>1.0876157407407407E-4</v>
      </c>
      <c r="AP198" s="11">
        <f ca="1">IF(Table4[[#This Row],[Prior of This Frm]]&lt;&gt;0,IF(Table4[[#This Row],[Per Raw]]&lt;0,Table4[[#This Row],[Per Raw]]+60,Table4[[#This Row],[Per Raw]]),"")</f>
        <v>0.10599999999999998</v>
      </c>
      <c r="AQ198" s="20">
        <f>IF(Table4[[#This Row],[ID]]=401,(HEX2DEC(Table4[[#This Row],[H1]])+256*HEX2DEC(Table4[[#This Row],[H2]]))/1000,NA())</f>
        <v>53.914000000000001</v>
      </c>
      <c r="AR198" s="21">
        <f>IF(Table4[[#This Row],[ID]]=401,(HEX2DEC(Table4[[#This Row],[H5]])+256*HEX2DEC(Table4[[#This Row],[H6]]))/1000,NA())</f>
        <v>0</v>
      </c>
      <c r="AS198" s="16" t="e">
        <f>IF(Table4[[#This Row],[ID]]=402,HEX2DEC(Table4[[#This Row],[H1]])/100,NA())</f>
        <v>#N/A</v>
      </c>
      <c r="AT198" s="19" t="e">
        <f>IF(Table4[[#This Row],[ID]]=404,((HEX2DEC(F198)+256*HEX2DEC(G198))/10)*(9/5)+32,NA())</f>
        <v>#N/A</v>
      </c>
      <c r="AU198" s="28">
        <f>IF(Table4[[#This Row],[ID]]=402,(HEX2DEC(Table4[[#This Row],[H7]])*256*256+HEX2DEC(Table4[[#This Row],[H6]])*256+HEX2DEC(Table4[[#This Row],[H5]]))/AU$3,IF(ISNUMBER(AU197),AU197,NA()))</f>
        <v>1073427</v>
      </c>
      <c r="AV198" s="28">
        <f>IF(Table4[[#This Row],[ID]]=403,(HEX2DEC(Table4[[#This Row],[H7]])*256*256+HEX2DEC(Table4[[#This Row],[H6]])*256+HEX2DEC(Table4[[#This Row],[H5]]))/AV$3,IF(ISNUMBER(AV197),AV197,NA()))</f>
        <v>1073427</v>
      </c>
      <c r="AW198" s="30">
        <f>Table4[[#This Row],[Unk 402-D7,6,5]]/Table4[[#This Row],[Batt V]]</f>
        <v>19909.986274437066</v>
      </c>
      <c r="AX198" s="8" t="str" cm="1">
        <f t="array" aca="1" ref="AX198" ca="1">IF(Table4[[#This Row],[Prior of This Frm]]=0,"First",IF(Table4[[#This Row],[Data as String]]&lt;&gt;INDIRECT("R"&amp;AL198&amp;"C"&amp;COLUMN(Table4[[#This Row],[Data as String]]),FALSE),"Change",""))</f>
        <v/>
      </c>
      <c r="AY198" s="6" t="str" cm="1">
        <f t="array" aca="1" ref="AY198" ca="1">IF(Table4[[#This Row],[Prior of This Frm]]=0,"First",IF(Table4[[#This Row],[Data Masked States only]]&lt;&gt;INDIRECT("R"&amp;AL198&amp;"C"&amp;COLUMN(Table4[[#This Row],[Data Masked States only]]),FALSE),"Change",""))</f>
        <v/>
      </c>
      <c r="AZ198" s="6"/>
    </row>
    <row r="199" spans="1:52" hidden="1" x14ac:dyDescent="0.25">
      <c r="A199">
        <v>0.82699999999999996</v>
      </c>
      <c r="B199">
        <v>400</v>
      </c>
      <c r="C199">
        <v>8</v>
      </c>
      <c r="D199" s="14">
        <v>0</v>
      </c>
      <c r="E199" s="15">
        <v>0</v>
      </c>
      <c r="F199" s="15">
        <v>0</v>
      </c>
      <c r="G199" s="15">
        <v>10</v>
      </c>
      <c r="H199" s="15">
        <v>39</v>
      </c>
      <c r="I199" s="15">
        <v>0</v>
      </c>
      <c r="J199" s="15">
        <v>0</v>
      </c>
      <c r="K199" s="15">
        <v>0</v>
      </c>
      <c r="M199" s="5" t="str">
        <f t="shared" si="61"/>
        <v>…</v>
      </c>
      <c r="N199" t="str">
        <f t="shared" si="62"/>
        <v>…</v>
      </c>
      <c r="O199" t="str">
        <f t="shared" si="63"/>
        <v>…</v>
      </c>
      <c r="P199" t="str">
        <f t="shared" si="64"/>
        <v>…</v>
      </c>
      <c r="Q199" t="str">
        <f t="shared" si="65"/>
        <v>9</v>
      </c>
      <c r="R199" t="str">
        <f t="shared" si="66"/>
        <v>…</v>
      </c>
      <c r="S199" t="str">
        <f t="shared" si="67"/>
        <v>…</v>
      </c>
      <c r="T199" t="str">
        <f t="shared" si="68"/>
        <v>…</v>
      </c>
      <c r="U199" s="5"/>
      <c r="V199" s="23">
        <f t="shared" si="69"/>
        <v>0</v>
      </c>
      <c r="W199">
        <f t="shared" si="70"/>
        <v>0</v>
      </c>
      <c r="X199">
        <f t="shared" si="71"/>
        <v>0</v>
      </c>
      <c r="Y199">
        <f t="shared" si="72"/>
        <v>16</v>
      </c>
      <c r="Z199">
        <f t="shared" si="73"/>
        <v>57</v>
      </c>
      <c r="AA199">
        <f t="shared" si="74"/>
        <v>0</v>
      </c>
      <c r="AB199">
        <f t="shared" si="75"/>
        <v>0</v>
      </c>
      <c r="AC199">
        <f t="shared" si="76"/>
        <v>0</v>
      </c>
      <c r="AD199" s="5"/>
      <c r="AE199" s="27">
        <f t="shared" si="77"/>
        <v>0</v>
      </c>
      <c r="AF199" s="28">
        <f t="shared" si="78"/>
        <v>4096</v>
      </c>
      <c r="AG199" s="28">
        <f t="shared" si="79"/>
        <v>57</v>
      </c>
      <c r="AH199" s="28">
        <f t="shared" si="80"/>
        <v>0</v>
      </c>
      <c r="AI199" s="5"/>
      <c r="AJ19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199" s="6" t="str" cm="1">
        <f t="array" ref="AK19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199" s="6" cm="1">
        <f t="array" ref="AL199">IF(ROW(Table4[[#This Row],[ID]])-1=ROW(Table4[[#Headers],[ID]]),0,SUMPRODUCT(MAX(($B$5:$B198=Table4[[#This Row],[ID]])*ROW($B$5:$B198))))</f>
        <v>197</v>
      </c>
      <c r="AM199" s="11" cm="1">
        <f t="array" aca="1" ref="AM199" ca="1">IF(Table4[[#This Row],[Prior of This Frm]]&lt;&gt;0,Table4[[#This Row],[Time]]-INDIRECT("R"&amp;Table4[[#This Row],[Prior of This Frm]]&amp;"C"&amp;COLUMN(Table4[[#This Row],[Time]]),FALSE),"")</f>
        <v>0.10599999999999998</v>
      </c>
      <c r="AN199" s="8">
        <f>IF(ROW(Table4[[#This Row],[Time]])-1=ROW(Table4[[#Headers],[Time]]),0,IF(A199&lt;A198,AN198+1,AN198))</f>
        <v>1</v>
      </c>
      <c r="AO199" s="29">
        <f>(Table4[[#This Row],[Time]]+(Table4[[#This Row],[Mins]]*60)-$A$5)/60/60/24</f>
        <v>1.0937499999999993E-4</v>
      </c>
      <c r="AP199" s="11">
        <f ca="1">IF(Table4[[#This Row],[Prior of This Frm]]&lt;&gt;0,IF(Table4[[#This Row],[Per Raw]]&lt;0,Table4[[#This Row],[Per Raw]]+60,Table4[[#This Row],[Per Raw]]),"")</f>
        <v>0.10599999999999998</v>
      </c>
      <c r="AQ199" s="20" t="e">
        <f>IF(Table4[[#This Row],[ID]]=401,(HEX2DEC(Table4[[#This Row],[H1]])+256*HEX2DEC(Table4[[#This Row],[H2]]))/1000,NA())</f>
        <v>#N/A</v>
      </c>
      <c r="AR199" s="21" t="e">
        <f>IF(Table4[[#This Row],[ID]]=401,(HEX2DEC(Table4[[#This Row],[H5]])+256*HEX2DEC(Table4[[#This Row],[H6]]))/1000,NA())</f>
        <v>#N/A</v>
      </c>
      <c r="AS199" s="17" t="e">
        <f>IF(Table4[[#This Row],[ID]]=402,HEX2DEC(Table4[[#This Row],[H1]])/100,NA())</f>
        <v>#N/A</v>
      </c>
      <c r="AT199" s="19" t="e">
        <f>IF(Table4[[#This Row],[ID]]=404,((HEX2DEC(F199)+256*HEX2DEC(G199))/10)*(9/5)+32,NA())</f>
        <v>#N/A</v>
      </c>
      <c r="AU199" s="28">
        <f>IF(Table4[[#This Row],[ID]]=402,(HEX2DEC(Table4[[#This Row],[H7]])*256*256+HEX2DEC(Table4[[#This Row],[H6]])*256+HEX2DEC(Table4[[#This Row],[H5]]))/AU$3,IF(ISNUMBER(AU198),AU198,NA()))</f>
        <v>1073427</v>
      </c>
      <c r="AV199" s="28">
        <f>IF(Table4[[#This Row],[ID]]=403,(HEX2DEC(Table4[[#This Row],[H7]])*256*256+HEX2DEC(Table4[[#This Row],[H6]])*256+HEX2DEC(Table4[[#This Row],[H5]]))/AV$3,IF(ISNUMBER(AV198),AV198,NA()))</f>
        <v>1073427</v>
      </c>
      <c r="AW199" s="30" t="e">
        <f>Table4[[#This Row],[Unk 402-D7,6,5]]/Table4[[#This Row],[Batt V]]</f>
        <v>#N/A</v>
      </c>
      <c r="AX199" s="8" t="str" cm="1">
        <f t="array" aca="1" ref="AX199" ca="1">IF(Table4[[#This Row],[Prior of This Frm]]=0,"First",IF(Table4[[#This Row],[Data as String]]&lt;&gt;INDIRECT("R"&amp;AL199&amp;"C"&amp;COLUMN(Table4[[#This Row],[Data as String]]),FALSE),"Change",""))</f>
        <v/>
      </c>
      <c r="AY199" s="6" t="str" cm="1">
        <f t="array" aca="1" ref="AY199" ca="1">IF(Table4[[#This Row],[Prior of This Frm]]=0,"First",IF(Table4[[#This Row],[Data Masked States only]]&lt;&gt;INDIRECT("R"&amp;AL199&amp;"C"&amp;COLUMN(Table4[[#This Row],[Data Masked States only]]),FALSE),"Change",""))</f>
        <v/>
      </c>
      <c r="AZ199" s="6"/>
    </row>
    <row r="200" spans="1:52" hidden="1" x14ac:dyDescent="0.25">
      <c r="A200">
        <v>0.88100000000000001</v>
      </c>
      <c r="B200">
        <v>401</v>
      </c>
      <c r="C200">
        <v>8</v>
      </c>
      <c r="D200" s="14" t="s">
        <v>28</v>
      </c>
      <c r="E200" s="15" t="s">
        <v>23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M200" s="5" t="str">
        <f t="shared" si="61"/>
        <v>…</v>
      </c>
      <c r="N200" t="str">
        <f t="shared" si="62"/>
        <v>…</v>
      </c>
      <c r="O200" t="str">
        <f t="shared" si="63"/>
        <v>…</v>
      </c>
      <c r="P200" t="str">
        <f t="shared" si="64"/>
        <v>…</v>
      </c>
      <c r="Q200" t="str">
        <f t="shared" si="65"/>
        <v>…</v>
      </c>
      <c r="R200" t="str">
        <f t="shared" si="66"/>
        <v>…</v>
      </c>
      <c r="S200" t="str">
        <f t="shared" si="67"/>
        <v>…</v>
      </c>
      <c r="T200" t="str">
        <f t="shared" si="68"/>
        <v>…</v>
      </c>
      <c r="U200" s="5"/>
      <c r="V200" s="23">
        <f t="shared" si="69"/>
        <v>154</v>
      </c>
      <c r="W200">
        <f t="shared" si="70"/>
        <v>210</v>
      </c>
      <c r="X200">
        <f t="shared" si="71"/>
        <v>0</v>
      </c>
      <c r="Y200">
        <f t="shared" si="72"/>
        <v>0</v>
      </c>
      <c r="Z200">
        <f t="shared" si="73"/>
        <v>0</v>
      </c>
      <c r="AA200">
        <f t="shared" si="74"/>
        <v>0</v>
      </c>
      <c r="AB200">
        <f t="shared" si="75"/>
        <v>0</v>
      </c>
      <c r="AC200">
        <f t="shared" si="76"/>
        <v>0</v>
      </c>
      <c r="AD200" s="5"/>
      <c r="AE200" s="27">
        <f t="shared" si="77"/>
        <v>53914</v>
      </c>
      <c r="AF200" s="28">
        <f t="shared" si="78"/>
        <v>0</v>
      </c>
      <c r="AG200" s="28">
        <f t="shared" si="79"/>
        <v>0</v>
      </c>
      <c r="AH200" s="28">
        <f t="shared" si="80"/>
        <v>0</v>
      </c>
      <c r="AI200" s="5"/>
      <c r="AJ20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00" s="6" t="str" cm="1">
        <f t="array" ref="AK20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00" s="6" cm="1">
        <f t="array" ref="AL200">IF(ROW(Table4[[#This Row],[ID]])-1=ROW(Table4[[#Headers],[ID]]),0,SUMPRODUCT(MAX(($B$5:$B199=Table4[[#This Row],[ID]])*ROW($B$5:$B199))))</f>
        <v>198</v>
      </c>
      <c r="AM200" s="11" cm="1">
        <f t="array" aca="1" ref="AM200" ca="1">IF(Table4[[#This Row],[Prior of This Frm]]&lt;&gt;0,Table4[[#This Row],[Time]]-INDIRECT("R"&amp;Table4[[#This Row],[Prior of This Frm]]&amp;"C"&amp;COLUMN(Table4[[#This Row],[Time]]),FALSE),"")</f>
        <v>0.10699999999999998</v>
      </c>
      <c r="AN200" s="8">
        <f>IF(ROW(Table4[[#This Row],[Time]])-1=ROW(Table4[[#Headers],[Time]]),0,IF(A200&lt;A199,AN199+1,AN199))</f>
        <v>1</v>
      </c>
      <c r="AO200" s="29">
        <f>(Table4[[#This Row],[Time]]+(Table4[[#This Row],[Mins]]*60)-$A$5)/60/60/24</f>
        <v>1.0999999999999996E-4</v>
      </c>
      <c r="AP200" s="11">
        <f ca="1">IF(Table4[[#This Row],[Prior of This Frm]]&lt;&gt;0,IF(Table4[[#This Row],[Per Raw]]&lt;0,Table4[[#This Row],[Per Raw]]+60,Table4[[#This Row],[Per Raw]]),"")</f>
        <v>0.10699999999999998</v>
      </c>
      <c r="AQ200" s="20">
        <f>IF(Table4[[#This Row],[ID]]=401,(HEX2DEC(Table4[[#This Row],[H1]])+256*HEX2DEC(Table4[[#This Row],[H2]]))/1000,NA())</f>
        <v>53.914000000000001</v>
      </c>
      <c r="AR200" s="21">
        <f>IF(Table4[[#This Row],[ID]]=401,(HEX2DEC(Table4[[#This Row],[H5]])+256*HEX2DEC(Table4[[#This Row],[H6]]))/1000,NA())</f>
        <v>0</v>
      </c>
      <c r="AS200" s="16" t="e">
        <f>IF(Table4[[#This Row],[ID]]=402,HEX2DEC(Table4[[#This Row],[H1]])/100,NA())</f>
        <v>#N/A</v>
      </c>
      <c r="AT200" s="19" t="e">
        <f>IF(Table4[[#This Row],[ID]]=404,((HEX2DEC(F200)+256*HEX2DEC(G200))/10)*(9/5)+32,NA())</f>
        <v>#N/A</v>
      </c>
      <c r="AU200" s="28">
        <f>IF(Table4[[#This Row],[ID]]=402,(HEX2DEC(Table4[[#This Row],[H7]])*256*256+HEX2DEC(Table4[[#This Row],[H6]])*256+HEX2DEC(Table4[[#This Row],[H5]]))/AU$3,IF(ISNUMBER(AU199),AU199,NA()))</f>
        <v>1073427</v>
      </c>
      <c r="AV200" s="28">
        <f>IF(Table4[[#This Row],[ID]]=403,(HEX2DEC(Table4[[#This Row],[H7]])*256*256+HEX2DEC(Table4[[#This Row],[H6]])*256+HEX2DEC(Table4[[#This Row],[H5]]))/AV$3,IF(ISNUMBER(AV199),AV199,NA()))</f>
        <v>1073427</v>
      </c>
      <c r="AW200" s="30">
        <f>Table4[[#This Row],[Unk 402-D7,6,5]]/Table4[[#This Row],[Batt V]]</f>
        <v>19909.986274437066</v>
      </c>
      <c r="AX200" s="8" t="str" cm="1">
        <f t="array" aca="1" ref="AX200" ca="1">IF(Table4[[#This Row],[Prior of This Frm]]=0,"First",IF(Table4[[#This Row],[Data as String]]&lt;&gt;INDIRECT("R"&amp;AL200&amp;"C"&amp;COLUMN(Table4[[#This Row],[Data as String]]),FALSE),"Change",""))</f>
        <v/>
      </c>
      <c r="AY200" s="6" t="str" cm="1">
        <f t="array" aca="1" ref="AY200" ca="1">IF(Table4[[#This Row],[Prior of This Frm]]=0,"First",IF(Table4[[#This Row],[Data Masked States only]]&lt;&gt;INDIRECT("R"&amp;AL200&amp;"C"&amp;COLUMN(Table4[[#This Row],[Data Masked States only]]),FALSE),"Change",""))</f>
        <v/>
      </c>
      <c r="AZ200" s="6"/>
    </row>
    <row r="201" spans="1:52" hidden="1" x14ac:dyDescent="0.25">
      <c r="A201">
        <v>0.88300000000000001</v>
      </c>
      <c r="B201">
        <v>402</v>
      </c>
      <c r="C201">
        <v>8</v>
      </c>
      <c r="D201" s="14">
        <v>64</v>
      </c>
      <c r="E201" s="15">
        <v>0</v>
      </c>
      <c r="F201" s="15">
        <v>0</v>
      </c>
      <c r="G201" s="15">
        <v>0</v>
      </c>
      <c r="H201" s="15">
        <v>13</v>
      </c>
      <c r="I201" s="15">
        <v>61</v>
      </c>
      <c r="J201" s="15">
        <v>10</v>
      </c>
      <c r="K201" s="15">
        <v>0</v>
      </c>
      <c r="M201" s="5" t="str">
        <f t="shared" si="61"/>
        <v>d</v>
      </c>
      <c r="N201" t="str">
        <f t="shared" si="62"/>
        <v>…</v>
      </c>
      <c r="O201" t="str">
        <f t="shared" si="63"/>
        <v>…</v>
      </c>
      <c r="P201" t="str">
        <f t="shared" si="64"/>
        <v>…</v>
      </c>
      <c r="Q201" t="str">
        <f t="shared" si="65"/>
        <v>…</v>
      </c>
      <c r="R201" t="str">
        <f t="shared" si="66"/>
        <v>a</v>
      </c>
      <c r="S201" t="str">
        <f t="shared" si="67"/>
        <v>…</v>
      </c>
      <c r="T201" t="str">
        <f t="shared" si="68"/>
        <v>…</v>
      </c>
      <c r="U201" s="5"/>
      <c r="V201" s="23">
        <f t="shared" si="69"/>
        <v>100</v>
      </c>
      <c r="W201">
        <f t="shared" si="70"/>
        <v>0</v>
      </c>
      <c r="X201">
        <f t="shared" si="71"/>
        <v>0</v>
      </c>
      <c r="Y201">
        <f t="shared" si="72"/>
        <v>0</v>
      </c>
      <c r="Z201">
        <f t="shared" si="73"/>
        <v>19</v>
      </c>
      <c r="AA201">
        <f t="shared" si="74"/>
        <v>97</v>
      </c>
      <c r="AB201">
        <f t="shared" si="75"/>
        <v>16</v>
      </c>
      <c r="AC201">
        <f t="shared" si="76"/>
        <v>0</v>
      </c>
      <c r="AD201" s="5"/>
      <c r="AE201" s="27">
        <f t="shared" si="77"/>
        <v>100</v>
      </c>
      <c r="AF201" s="28">
        <f t="shared" si="78"/>
        <v>0</v>
      </c>
      <c r="AG201" s="28">
        <f t="shared" si="79"/>
        <v>24851</v>
      </c>
      <c r="AH201" s="28">
        <f t="shared" si="80"/>
        <v>16</v>
      </c>
      <c r="AI201" s="5"/>
      <c r="AJ20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201" s="6" t="str" cm="1">
        <f t="array" ref="AK20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201" s="6" cm="1">
        <f t="array" ref="AL201">IF(ROW(Table4[[#This Row],[ID]])-1=ROW(Table4[[#Headers],[ID]]),0,SUMPRODUCT(MAX(($B$5:$B200=Table4[[#This Row],[ID]])*ROW($B$5:$B200))))</f>
        <v>134</v>
      </c>
      <c r="AM201" s="11" cm="1">
        <f t="array" aca="1" ref="AM201" ca="1">IF(Table4[[#This Row],[Prior of This Frm]]&lt;&gt;0,Table4[[#This Row],[Time]]-INDIRECT("R"&amp;Table4[[#This Row],[Prior of This Frm]]&amp;"C"&amp;COLUMN(Table4[[#This Row],[Time]]),FALSE),"")</f>
        <v>-56.815999999999995</v>
      </c>
      <c r="AN201" s="8">
        <f>IF(ROW(Table4[[#This Row],[Time]])-1=ROW(Table4[[#Headers],[Time]]),0,IF(A201&lt;A200,AN200+1,AN200))</f>
        <v>1</v>
      </c>
      <c r="AO201" s="29">
        <f>(Table4[[#This Row],[Time]]+(Table4[[#This Row],[Mins]]*60)-$A$5)/60/60/24</f>
        <v>1.1002314814814815E-4</v>
      </c>
      <c r="AP201" s="11">
        <f ca="1">IF(Table4[[#This Row],[Prior of This Frm]]&lt;&gt;0,IF(Table4[[#This Row],[Per Raw]]&lt;0,Table4[[#This Row],[Per Raw]]+60,Table4[[#This Row],[Per Raw]]),"")</f>
        <v>3.1840000000000046</v>
      </c>
      <c r="AQ201" s="20" t="e">
        <f>IF(Table4[[#This Row],[ID]]=401,(HEX2DEC(Table4[[#This Row],[H1]])+256*HEX2DEC(Table4[[#This Row],[H2]]))/1000,NA())</f>
        <v>#N/A</v>
      </c>
      <c r="AR201" s="21" t="e">
        <f>IF(Table4[[#This Row],[ID]]=401,(HEX2DEC(Table4[[#This Row],[H5]])+256*HEX2DEC(Table4[[#This Row],[H6]]))/1000,NA())</f>
        <v>#N/A</v>
      </c>
      <c r="AS201" s="17">
        <f>IF(Table4[[#This Row],[ID]]=402,HEX2DEC(Table4[[#This Row],[H1]])/100,NA())</f>
        <v>1</v>
      </c>
      <c r="AT201" s="19" t="e">
        <f>IF(Table4[[#This Row],[ID]]=404,((HEX2DEC(F201)+256*HEX2DEC(G201))/10)*(9/5)+32,NA())</f>
        <v>#N/A</v>
      </c>
      <c r="AU201" s="28">
        <f>IF(Table4[[#This Row],[ID]]=402,(HEX2DEC(Table4[[#This Row],[H7]])*256*256+HEX2DEC(Table4[[#This Row],[H6]])*256+HEX2DEC(Table4[[#This Row],[H5]]))/AU$3,IF(ISNUMBER(AU200),AU200,NA()))</f>
        <v>1073427</v>
      </c>
      <c r="AV201" s="28">
        <f>IF(Table4[[#This Row],[ID]]=403,(HEX2DEC(Table4[[#This Row],[H7]])*256*256+HEX2DEC(Table4[[#This Row],[H6]])*256+HEX2DEC(Table4[[#This Row],[H5]]))/AV$3,IF(ISNUMBER(AV200),AV200,NA()))</f>
        <v>1073427</v>
      </c>
      <c r="AW201" s="30" t="e">
        <f>Table4[[#This Row],[Unk 402-D7,6,5]]/Table4[[#This Row],[Batt V]]</f>
        <v>#N/A</v>
      </c>
      <c r="AX201" s="8" t="str" cm="1">
        <f t="array" aca="1" ref="AX201" ca="1">IF(Table4[[#This Row],[Prior of This Frm]]=0,"First",IF(Table4[[#This Row],[Data as String]]&lt;&gt;INDIRECT("R"&amp;AL201&amp;"C"&amp;COLUMN(Table4[[#This Row],[Data as String]]),FALSE),"Change",""))</f>
        <v/>
      </c>
      <c r="AY201" s="6" t="str" cm="1">
        <f t="array" aca="1" ref="AY201" ca="1">IF(Table4[[#This Row],[Prior of This Frm]]=0,"First",IF(Table4[[#This Row],[Data Masked States only]]&lt;&gt;INDIRECT("R"&amp;AL201&amp;"C"&amp;COLUMN(Table4[[#This Row],[Data Masked States only]]),FALSE),"Change",""))</f>
        <v/>
      </c>
      <c r="AZ201" s="6"/>
    </row>
    <row r="202" spans="1:52" hidden="1" x14ac:dyDescent="0.25">
      <c r="A202">
        <v>0.88600000000000001</v>
      </c>
      <c r="B202">
        <v>403</v>
      </c>
      <c r="C202">
        <v>8</v>
      </c>
      <c r="D202" s="14">
        <v>64</v>
      </c>
      <c r="E202" s="15">
        <v>0</v>
      </c>
      <c r="F202" s="15">
        <v>0</v>
      </c>
      <c r="G202" s="15">
        <v>0</v>
      </c>
      <c r="H202" s="15">
        <v>13</v>
      </c>
      <c r="I202" s="15">
        <v>61</v>
      </c>
      <c r="J202" s="15">
        <v>10</v>
      </c>
      <c r="K202" s="15">
        <v>0</v>
      </c>
      <c r="M202" s="5" t="str">
        <f t="shared" si="61"/>
        <v>d</v>
      </c>
      <c r="N202" t="str">
        <f t="shared" si="62"/>
        <v>…</v>
      </c>
      <c r="O202" t="str">
        <f t="shared" si="63"/>
        <v>…</v>
      </c>
      <c r="P202" t="str">
        <f t="shared" si="64"/>
        <v>…</v>
      </c>
      <c r="Q202" t="str">
        <f t="shared" si="65"/>
        <v>…</v>
      </c>
      <c r="R202" t="str">
        <f t="shared" si="66"/>
        <v>a</v>
      </c>
      <c r="S202" t="str">
        <f t="shared" si="67"/>
        <v>…</v>
      </c>
      <c r="T202" t="str">
        <f t="shared" si="68"/>
        <v>…</v>
      </c>
      <c r="U202" s="5"/>
      <c r="V202" s="23">
        <f t="shared" si="69"/>
        <v>100</v>
      </c>
      <c r="W202">
        <f t="shared" si="70"/>
        <v>0</v>
      </c>
      <c r="X202">
        <f t="shared" si="71"/>
        <v>0</v>
      </c>
      <c r="Y202">
        <f t="shared" si="72"/>
        <v>0</v>
      </c>
      <c r="Z202">
        <f t="shared" si="73"/>
        <v>19</v>
      </c>
      <c r="AA202">
        <f t="shared" si="74"/>
        <v>97</v>
      </c>
      <c r="AB202">
        <f t="shared" si="75"/>
        <v>16</v>
      </c>
      <c r="AC202">
        <f t="shared" si="76"/>
        <v>0</v>
      </c>
      <c r="AD202" s="5"/>
      <c r="AE202" s="27">
        <f t="shared" si="77"/>
        <v>100</v>
      </c>
      <c r="AF202" s="28">
        <f t="shared" si="78"/>
        <v>0</v>
      </c>
      <c r="AG202" s="28">
        <f t="shared" si="79"/>
        <v>24851</v>
      </c>
      <c r="AH202" s="28">
        <f t="shared" si="80"/>
        <v>16</v>
      </c>
      <c r="AI202" s="5"/>
      <c r="AJ20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202" s="6" t="str" cm="1">
        <f t="array" ref="AK20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202" s="6" cm="1">
        <f t="array" ref="AL202">IF(ROW(Table4[[#This Row],[ID]])-1=ROW(Table4[[#Headers],[ID]]),0,SUMPRODUCT(MAX(($B$5:$B201=Table4[[#This Row],[ID]])*ROW($B$5:$B201))))</f>
        <v>135</v>
      </c>
      <c r="AM202" s="11" cm="1">
        <f t="array" aca="1" ref="AM202" ca="1">IF(Table4[[#This Row],[Prior of This Frm]]&lt;&gt;0,Table4[[#This Row],[Time]]-INDIRECT("R"&amp;Table4[[#This Row],[Prior of This Frm]]&amp;"C"&amp;COLUMN(Table4[[#This Row],[Time]]),FALSE),"")</f>
        <v>-56.815999999999995</v>
      </c>
      <c r="AN202" s="8">
        <f>IF(ROW(Table4[[#This Row],[Time]])-1=ROW(Table4[[#Headers],[Time]]),0,IF(A202&lt;A201,AN201+1,AN201))</f>
        <v>1</v>
      </c>
      <c r="AO202" s="29">
        <f>(Table4[[#This Row],[Time]]+(Table4[[#This Row],[Mins]]*60)-$A$5)/60/60/24</f>
        <v>1.1005787037037037E-4</v>
      </c>
      <c r="AP202" s="11">
        <f ca="1">IF(Table4[[#This Row],[Prior of This Frm]]&lt;&gt;0,IF(Table4[[#This Row],[Per Raw]]&lt;0,Table4[[#This Row],[Per Raw]]+60,Table4[[#This Row],[Per Raw]]),"")</f>
        <v>3.1840000000000046</v>
      </c>
      <c r="AQ202" s="20" t="e">
        <f>IF(Table4[[#This Row],[ID]]=401,(HEX2DEC(Table4[[#This Row],[H1]])+256*HEX2DEC(Table4[[#This Row],[H2]]))/1000,NA())</f>
        <v>#N/A</v>
      </c>
      <c r="AR202" s="21" t="e">
        <f>IF(Table4[[#This Row],[ID]]=401,(HEX2DEC(Table4[[#This Row],[H5]])+256*HEX2DEC(Table4[[#This Row],[H6]]))/1000,NA())</f>
        <v>#N/A</v>
      </c>
      <c r="AS202" s="16" t="e">
        <f>IF(Table4[[#This Row],[ID]]=402,HEX2DEC(Table4[[#This Row],[H1]])/100,NA())</f>
        <v>#N/A</v>
      </c>
      <c r="AT202" s="19" t="e">
        <f>IF(Table4[[#This Row],[ID]]=404,((HEX2DEC(F202)+256*HEX2DEC(G202))/10)*(9/5)+32,NA())</f>
        <v>#N/A</v>
      </c>
      <c r="AU202" s="28">
        <f>IF(Table4[[#This Row],[ID]]=402,(HEX2DEC(Table4[[#This Row],[H7]])*256*256+HEX2DEC(Table4[[#This Row],[H6]])*256+HEX2DEC(Table4[[#This Row],[H5]]))/AU$3,IF(ISNUMBER(AU201),AU201,NA()))</f>
        <v>1073427</v>
      </c>
      <c r="AV202" s="28">
        <f>IF(Table4[[#This Row],[ID]]=403,(HEX2DEC(Table4[[#This Row],[H7]])*256*256+HEX2DEC(Table4[[#This Row],[H6]])*256+HEX2DEC(Table4[[#This Row],[H5]]))/AV$3,IF(ISNUMBER(AV201),AV201,NA()))</f>
        <v>1073427</v>
      </c>
      <c r="AW202" s="30" t="e">
        <f>Table4[[#This Row],[Unk 402-D7,6,5]]/Table4[[#This Row],[Batt V]]</f>
        <v>#N/A</v>
      </c>
      <c r="AX202" s="8" t="str" cm="1">
        <f t="array" aca="1" ref="AX202" ca="1">IF(Table4[[#This Row],[Prior of This Frm]]=0,"First",IF(Table4[[#This Row],[Data as String]]&lt;&gt;INDIRECT("R"&amp;AL202&amp;"C"&amp;COLUMN(Table4[[#This Row],[Data as String]]),FALSE),"Change",""))</f>
        <v/>
      </c>
      <c r="AY202" s="6" t="str" cm="1">
        <f t="array" aca="1" ref="AY202" ca="1">IF(Table4[[#This Row],[Prior of This Frm]]=0,"First",IF(Table4[[#This Row],[Data Masked States only]]&lt;&gt;INDIRECT("R"&amp;AL202&amp;"C"&amp;COLUMN(Table4[[#This Row],[Data Masked States only]]),FALSE),"Change",""))</f>
        <v/>
      </c>
      <c r="AZ202" s="6"/>
    </row>
    <row r="203" spans="1:52" hidden="1" x14ac:dyDescent="0.25">
      <c r="A203">
        <v>0.88800000000000001</v>
      </c>
      <c r="B203">
        <v>404</v>
      </c>
      <c r="C203">
        <v>8</v>
      </c>
      <c r="D203" s="14">
        <v>0</v>
      </c>
      <c r="E203" s="15">
        <v>5</v>
      </c>
      <c r="F203" s="15" t="s">
        <v>29</v>
      </c>
      <c r="G203" s="15">
        <v>0</v>
      </c>
      <c r="H203" s="15" t="s">
        <v>2</v>
      </c>
      <c r="I203" s="15" t="s">
        <v>2</v>
      </c>
      <c r="J203" s="15" t="s">
        <v>2</v>
      </c>
      <c r="K203" s="15" t="s">
        <v>2</v>
      </c>
      <c r="M203" s="5" t="str">
        <f t="shared" si="61"/>
        <v>…</v>
      </c>
      <c r="N203" t="str">
        <f t="shared" si="62"/>
        <v>…</v>
      </c>
      <c r="O203" t="str">
        <f t="shared" si="63"/>
        <v>…</v>
      </c>
      <c r="P203" t="str">
        <f t="shared" si="64"/>
        <v>…</v>
      </c>
      <c r="Q203" t="str">
        <f t="shared" si="65"/>
        <v>…</v>
      </c>
      <c r="R203" t="str">
        <f t="shared" si="66"/>
        <v>…</v>
      </c>
      <c r="S203" t="str">
        <f t="shared" si="67"/>
        <v>…</v>
      </c>
      <c r="T203" t="str">
        <f t="shared" si="68"/>
        <v>…</v>
      </c>
      <c r="U203" s="5"/>
      <c r="V203" s="23">
        <f t="shared" si="69"/>
        <v>0</v>
      </c>
      <c r="W203">
        <f t="shared" si="70"/>
        <v>5</v>
      </c>
      <c r="X203">
        <f t="shared" si="71"/>
        <v>160</v>
      </c>
      <c r="Y203">
        <f t="shared" si="72"/>
        <v>0</v>
      </c>
      <c r="Z203">
        <f t="shared" si="73"/>
        <v>255</v>
      </c>
      <c r="AA203">
        <f t="shared" si="74"/>
        <v>255</v>
      </c>
      <c r="AB203">
        <f t="shared" si="75"/>
        <v>255</v>
      </c>
      <c r="AC203">
        <f t="shared" si="76"/>
        <v>255</v>
      </c>
      <c r="AD203" s="5"/>
      <c r="AE203" s="27">
        <f t="shared" si="77"/>
        <v>1280</v>
      </c>
      <c r="AF203" s="28">
        <f t="shared" si="78"/>
        <v>160</v>
      </c>
      <c r="AG203" s="28">
        <f t="shared" si="79"/>
        <v>65535</v>
      </c>
      <c r="AH203" s="28">
        <f t="shared" si="80"/>
        <v>65535</v>
      </c>
      <c r="AI203" s="5"/>
      <c r="AJ20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203" s="6" t="str" cm="1">
        <f t="array" ref="AK20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203" s="6" cm="1">
        <f t="array" ref="AL203">IF(ROW(Table4[[#This Row],[ID]])-1=ROW(Table4[[#Headers],[ID]]),0,SUMPRODUCT(MAX(($B$5:$B202=Table4[[#This Row],[ID]])*ROW($B$5:$B202))))</f>
        <v>136</v>
      </c>
      <c r="AM203" s="11" cm="1">
        <f t="array" aca="1" ref="AM203" ca="1">IF(Table4[[#This Row],[Prior of This Frm]]&lt;&gt;0,Table4[[#This Row],[Time]]-INDIRECT("R"&amp;Table4[[#This Row],[Prior of This Frm]]&amp;"C"&amp;COLUMN(Table4[[#This Row],[Time]]),FALSE),"")</f>
        <v>-56.817</v>
      </c>
      <c r="AN203" s="8">
        <f>IF(ROW(Table4[[#This Row],[Time]])-1=ROW(Table4[[#Headers],[Time]]),0,IF(A203&lt;A202,AN202+1,AN202))</f>
        <v>1</v>
      </c>
      <c r="AO203" s="29">
        <f>(Table4[[#This Row],[Time]]+(Table4[[#This Row],[Mins]]*60)-$A$5)/60/60/24</f>
        <v>1.1008101851851846E-4</v>
      </c>
      <c r="AP203" s="11">
        <f ca="1">IF(Table4[[#This Row],[Prior of This Frm]]&lt;&gt;0,IF(Table4[[#This Row],[Per Raw]]&lt;0,Table4[[#This Row],[Per Raw]]+60,Table4[[#This Row],[Per Raw]]),"")</f>
        <v>3.1829999999999998</v>
      </c>
      <c r="AQ203" s="20" t="e">
        <f>IF(Table4[[#This Row],[ID]]=401,(HEX2DEC(Table4[[#This Row],[H1]])+256*HEX2DEC(Table4[[#This Row],[H2]]))/1000,NA())</f>
        <v>#N/A</v>
      </c>
      <c r="AR203" s="21" t="e">
        <f>IF(Table4[[#This Row],[ID]]=401,(HEX2DEC(Table4[[#This Row],[H5]])+256*HEX2DEC(Table4[[#This Row],[H6]]))/1000,NA())</f>
        <v>#N/A</v>
      </c>
      <c r="AS203" s="17" t="e">
        <f>IF(Table4[[#This Row],[ID]]=402,HEX2DEC(Table4[[#This Row],[H1]])/100,NA())</f>
        <v>#N/A</v>
      </c>
      <c r="AT203" s="19">
        <f>IF(Table4[[#This Row],[ID]]=404,((HEX2DEC(F203)+256*HEX2DEC(G203))/10)*(9/5)+32,NA())</f>
        <v>60.8</v>
      </c>
      <c r="AU203" s="28">
        <f>IF(Table4[[#This Row],[ID]]=402,(HEX2DEC(Table4[[#This Row],[H7]])*256*256+HEX2DEC(Table4[[#This Row],[H6]])*256+HEX2DEC(Table4[[#This Row],[H5]]))/AU$3,IF(ISNUMBER(AU202),AU202,NA()))</f>
        <v>1073427</v>
      </c>
      <c r="AV203" s="28">
        <f>IF(Table4[[#This Row],[ID]]=403,(HEX2DEC(Table4[[#This Row],[H7]])*256*256+HEX2DEC(Table4[[#This Row],[H6]])*256+HEX2DEC(Table4[[#This Row],[H5]]))/AV$3,IF(ISNUMBER(AV202),AV202,NA()))</f>
        <v>1073427</v>
      </c>
      <c r="AW203" s="30" t="e">
        <f>Table4[[#This Row],[Unk 402-D7,6,5]]/Table4[[#This Row],[Batt V]]</f>
        <v>#N/A</v>
      </c>
      <c r="AX203" s="8" t="str" cm="1">
        <f t="array" aca="1" ref="AX203" ca="1">IF(Table4[[#This Row],[Prior of This Frm]]=0,"First",IF(Table4[[#This Row],[Data as String]]&lt;&gt;INDIRECT("R"&amp;AL203&amp;"C"&amp;COLUMN(Table4[[#This Row],[Data as String]]),FALSE),"Change",""))</f>
        <v/>
      </c>
      <c r="AY203" s="6" t="str" cm="1">
        <f t="array" aca="1" ref="AY203" ca="1">IF(Table4[[#This Row],[Prior of This Frm]]=0,"First",IF(Table4[[#This Row],[Data Masked States only]]&lt;&gt;INDIRECT("R"&amp;AL203&amp;"C"&amp;COLUMN(Table4[[#This Row],[Data Masked States only]]),FALSE),"Change",""))</f>
        <v/>
      </c>
      <c r="AZ203" s="6"/>
    </row>
    <row r="204" spans="1:52" hidden="1" x14ac:dyDescent="0.25">
      <c r="A204">
        <v>0.93400000000000005</v>
      </c>
      <c r="B204">
        <v>400</v>
      </c>
      <c r="C204">
        <v>8</v>
      </c>
      <c r="D204" s="14">
        <v>0</v>
      </c>
      <c r="E204" s="15">
        <v>0</v>
      </c>
      <c r="F204" s="15">
        <v>0</v>
      </c>
      <c r="G204" s="15">
        <v>10</v>
      </c>
      <c r="H204" s="15">
        <v>39</v>
      </c>
      <c r="I204" s="15">
        <v>0</v>
      </c>
      <c r="J204" s="15">
        <v>0</v>
      </c>
      <c r="K204" s="15">
        <v>0</v>
      </c>
      <c r="M204" s="5" t="str">
        <f t="shared" si="61"/>
        <v>…</v>
      </c>
      <c r="N204" t="str">
        <f t="shared" si="62"/>
        <v>…</v>
      </c>
      <c r="O204" t="str">
        <f t="shared" si="63"/>
        <v>…</v>
      </c>
      <c r="P204" t="str">
        <f t="shared" si="64"/>
        <v>…</v>
      </c>
      <c r="Q204" t="str">
        <f t="shared" si="65"/>
        <v>9</v>
      </c>
      <c r="R204" t="str">
        <f t="shared" si="66"/>
        <v>…</v>
      </c>
      <c r="S204" t="str">
        <f t="shared" si="67"/>
        <v>…</v>
      </c>
      <c r="T204" t="str">
        <f t="shared" si="68"/>
        <v>…</v>
      </c>
      <c r="U204" s="5"/>
      <c r="V204" s="23">
        <f t="shared" si="69"/>
        <v>0</v>
      </c>
      <c r="W204">
        <f t="shared" si="70"/>
        <v>0</v>
      </c>
      <c r="X204">
        <f t="shared" si="71"/>
        <v>0</v>
      </c>
      <c r="Y204">
        <f t="shared" si="72"/>
        <v>16</v>
      </c>
      <c r="Z204">
        <f t="shared" si="73"/>
        <v>57</v>
      </c>
      <c r="AA204">
        <f t="shared" si="74"/>
        <v>0</v>
      </c>
      <c r="AB204">
        <f t="shared" si="75"/>
        <v>0</v>
      </c>
      <c r="AC204">
        <f t="shared" si="76"/>
        <v>0</v>
      </c>
      <c r="AD204" s="5"/>
      <c r="AE204" s="27">
        <f t="shared" si="77"/>
        <v>0</v>
      </c>
      <c r="AF204" s="28">
        <f t="shared" si="78"/>
        <v>4096</v>
      </c>
      <c r="AG204" s="28">
        <f t="shared" si="79"/>
        <v>57</v>
      </c>
      <c r="AH204" s="28">
        <f t="shared" si="80"/>
        <v>0</v>
      </c>
      <c r="AI204" s="5"/>
      <c r="AJ20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04" s="6" t="str" cm="1">
        <f t="array" ref="AK20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04" s="6" cm="1">
        <f t="array" ref="AL204">IF(ROW(Table4[[#This Row],[ID]])-1=ROW(Table4[[#Headers],[ID]]),0,SUMPRODUCT(MAX(($B$5:$B203=Table4[[#This Row],[ID]])*ROW($B$5:$B203))))</f>
        <v>199</v>
      </c>
      <c r="AM204" s="11" cm="1">
        <f t="array" aca="1" ref="AM204" ca="1">IF(Table4[[#This Row],[Prior of This Frm]]&lt;&gt;0,Table4[[#This Row],[Time]]-INDIRECT("R"&amp;Table4[[#This Row],[Prior of This Frm]]&amp;"C"&amp;COLUMN(Table4[[#This Row],[Time]]),FALSE),"")</f>
        <v>0.1070000000000001</v>
      </c>
      <c r="AN204" s="8">
        <f>IF(ROW(Table4[[#This Row],[Time]])-1=ROW(Table4[[#Headers],[Time]]),0,IF(A204&lt;A203,AN203+1,AN203))</f>
        <v>1</v>
      </c>
      <c r="AO204" s="29">
        <f>(Table4[[#This Row],[Time]]+(Table4[[#This Row],[Mins]]*60)-$A$5)/60/60/24</f>
        <v>1.1061342592592586E-4</v>
      </c>
      <c r="AP204" s="11">
        <f ca="1">IF(Table4[[#This Row],[Prior of This Frm]]&lt;&gt;0,IF(Table4[[#This Row],[Per Raw]]&lt;0,Table4[[#This Row],[Per Raw]]+60,Table4[[#This Row],[Per Raw]]),"")</f>
        <v>0.1070000000000001</v>
      </c>
      <c r="AQ204" s="20" t="e">
        <f>IF(Table4[[#This Row],[ID]]=401,(HEX2DEC(Table4[[#This Row],[H1]])+256*HEX2DEC(Table4[[#This Row],[H2]]))/1000,NA())</f>
        <v>#N/A</v>
      </c>
      <c r="AR204" s="21" t="e">
        <f>IF(Table4[[#This Row],[ID]]=401,(HEX2DEC(Table4[[#This Row],[H5]])+256*HEX2DEC(Table4[[#This Row],[H6]]))/1000,NA())</f>
        <v>#N/A</v>
      </c>
      <c r="AS204" s="16" t="e">
        <f>IF(Table4[[#This Row],[ID]]=402,HEX2DEC(Table4[[#This Row],[H1]])/100,NA())</f>
        <v>#N/A</v>
      </c>
      <c r="AT204" s="19" t="e">
        <f>IF(Table4[[#This Row],[ID]]=404,((HEX2DEC(F204)+256*HEX2DEC(G204))/10)*(9/5)+32,NA())</f>
        <v>#N/A</v>
      </c>
      <c r="AU204" s="28">
        <f>IF(Table4[[#This Row],[ID]]=402,(HEX2DEC(Table4[[#This Row],[H7]])*256*256+HEX2DEC(Table4[[#This Row],[H6]])*256+HEX2DEC(Table4[[#This Row],[H5]]))/AU$3,IF(ISNUMBER(AU203),AU203,NA()))</f>
        <v>1073427</v>
      </c>
      <c r="AV204" s="28">
        <f>IF(Table4[[#This Row],[ID]]=403,(HEX2DEC(Table4[[#This Row],[H7]])*256*256+HEX2DEC(Table4[[#This Row],[H6]])*256+HEX2DEC(Table4[[#This Row],[H5]]))/AV$3,IF(ISNUMBER(AV203),AV203,NA()))</f>
        <v>1073427</v>
      </c>
      <c r="AW204" s="30" t="e">
        <f>Table4[[#This Row],[Unk 402-D7,6,5]]/Table4[[#This Row],[Batt V]]</f>
        <v>#N/A</v>
      </c>
      <c r="AX204" s="8" t="str" cm="1">
        <f t="array" aca="1" ref="AX204" ca="1">IF(Table4[[#This Row],[Prior of This Frm]]=0,"First",IF(Table4[[#This Row],[Data as String]]&lt;&gt;INDIRECT("R"&amp;AL204&amp;"C"&amp;COLUMN(Table4[[#This Row],[Data as String]]),FALSE),"Change",""))</f>
        <v/>
      </c>
      <c r="AY204" s="6" t="str" cm="1">
        <f t="array" aca="1" ref="AY204" ca="1">IF(Table4[[#This Row],[Prior of This Frm]]=0,"First",IF(Table4[[#This Row],[Data Masked States only]]&lt;&gt;INDIRECT("R"&amp;AL204&amp;"C"&amp;COLUMN(Table4[[#This Row],[Data Masked States only]]),FALSE),"Change",""))</f>
        <v/>
      </c>
      <c r="AZ204" s="6"/>
    </row>
    <row r="205" spans="1:52" hidden="1" x14ac:dyDescent="0.25">
      <c r="A205">
        <v>0.98599999999999999</v>
      </c>
      <c r="B205">
        <v>401</v>
      </c>
      <c r="C205">
        <v>8</v>
      </c>
      <c r="D205" s="14" t="s">
        <v>28</v>
      </c>
      <c r="E205" s="15" t="s">
        <v>23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M205" s="5" t="str">
        <f t="shared" si="61"/>
        <v>…</v>
      </c>
      <c r="N205" t="str">
        <f t="shared" si="62"/>
        <v>…</v>
      </c>
      <c r="O205" t="str">
        <f t="shared" si="63"/>
        <v>…</v>
      </c>
      <c r="P205" t="str">
        <f t="shared" si="64"/>
        <v>…</v>
      </c>
      <c r="Q205" t="str">
        <f t="shared" si="65"/>
        <v>…</v>
      </c>
      <c r="R205" t="str">
        <f t="shared" si="66"/>
        <v>…</v>
      </c>
      <c r="S205" t="str">
        <f t="shared" si="67"/>
        <v>…</v>
      </c>
      <c r="T205" t="str">
        <f t="shared" si="68"/>
        <v>…</v>
      </c>
      <c r="U205" s="5"/>
      <c r="V205" s="23">
        <f t="shared" si="69"/>
        <v>154</v>
      </c>
      <c r="W205">
        <f t="shared" si="70"/>
        <v>210</v>
      </c>
      <c r="X205">
        <f t="shared" si="71"/>
        <v>0</v>
      </c>
      <c r="Y205">
        <f t="shared" si="72"/>
        <v>0</v>
      </c>
      <c r="Z205">
        <f t="shared" si="73"/>
        <v>0</v>
      </c>
      <c r="AA205">
        <f t="shared" si="74"/>
        <v>0</v>
      </c>
      <c r="AB205">
        <f t="shared" si="75"/>
        <v>0</v>
      </c>
      <c r="AC205">
        <f t="shared" si="76"/>
        <v>0</v>
      </c>
      <c r="AD205" s="5"/>
      <c r="AE205" s="27">
        <f t="shared" si="77"/>
        <v>53914</v>
      </c>
      <c r="AF205" s="28">
        <f t="shared" si="78"/>
        <v>0</v>
      </c>
      <c r="AG205" s="28">
        <f t="shared" si="79"/>
        <v>0</v>
      </c>
      <c r="AH205" s="28">
        <f t="shared" si="80"/>
        <v>0</v>
      </c>
      <c r="AI205" s="5"/>
      <c r="AJ20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05" s="6" t="str" cm="1">
        <f t="array" ref="AK20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05" s="6" cm="1">
        <f t="array" ref="AL205">IF(ROW(Table4[[#This Row],[ID]])-1=ROW(Table4[[#Headers],[ID]]),0,SUMPRODUCT(MAX(($B$5:$B204=Table4[[#This Row],[ID]])*ROW($B$5:$B204))))</f>
        <v>200</v>
      </c>
      <c r="AM205" s="11" cm="1">
        <f t="array" aca="1" ref="AM205" ca="1">IF(Table4[[#This Row],[Prior of This Frm]]&lt;&gt;0,Table4[[#This Row],[Time]]-INDIRECT("R"&amp;Table4[[#This Row],[Prior of This Frm]]&amp;"C"&amp;COLUMN(Table4[[#This Row],[Time]]),FALSE),"")</f>
        <v>0.10499999999999998</v>
      </c>
      <c r="AN205" s="8">
        <f>IF(ROW(Table4[[#This Row],[Time]])-1=ROW(Table4[[#Headers],[Time]]),0,IF(A205&lt;A204,AN204+1,AN204))</f>
        <v>1</v>
      </c>
      <c r="AO205" s="29">
        <f>(Table4[[#This Row],[Time]]+(Table4[[#This Row],[Mins]]*60)-$A$5)/60/60/24</f>
        <v>1.1121527777777772E-4</v>
      </c>
      <c r="AP205" s="11">
        <f ca="1">IF(Table4[[#This Row],[Prior of This Frm]]&lt;&gt;0,IF(Table4[[#This Row],[Per Raw]]&lt;0,Table4[[#This Row],[Per Raw]]+60,Table4[[#This Row],[Per Raw]]),"")</f>
        <v>0.10499999999999998</v>
      </c>
      <c r="AQ205" s="20">
        <f>IF(Table4[[#This Row],[ID]]=401,(HEX2DEC(Table4[[#This Row],[H1]])+256*HEX2DEC(Table4[[#This Row],[H2]]))/1000,NA())</f>
        <v>53.914000000000001</v>
      </c>
      <c r="AR205" s="21">
        <f>IF(Table4[[#This Row],[ID]]=401,(HEX2DEC(Table4[[#This Row],[H5]])+256*HEX2DEC(Table4[[#This Row],[H6]]))/1000,NA())</f>
        <v>0</v>
      </c>
      <c r="AS205" s="17" t="e">
        <f>IF(Table4[[#This Row],[ID]]=402,HEX2DEC(Table4[[#This Row],[H1]])/100,NA())</f>
        <v>#N/A</v>
      </c>
      <c r="AT205" s="19" t="e">
        <f>IF(Table4[[#This Row],[ID]]=404,((HEX2DEC(F205)+256*HEX2DEC(G205))/10)*(9/5)+32,NA())</f>
        <v>#N/A</v>
      </c>
      <c r="AU205" s="28">
        <f>IF(Table4[[#This Row],[ID]]=402,(HEX2DEC(Table4[[#This Row],[H7]])*256*256+HEX2DEC(Table4[[#This Row],[H6]])*256+HEX2DEC(Table4[[#This Row],[H5]]))/AU$3,IF(ISNUMBER(AU204),AU204,NA()))</f>
        <v>1073427</v>
      </c>
      <c r="AV205" s="28">
        <f>IF(Table4[[#This Row],[ID]]=403,(HEX2DEC(Table4[[#This Row],[H7]])*256*256+HEX2DEC(Table4[[#This Row],[H6]])*256+HEX2DEC(Table4[[#This Row],[H5]]))/AV$3,IF(ISNUMBER(AV204),AV204,NA()))</f>
        <v>1073427</v>
      </c>
      <c r="AW205" s="30">
        <f>Table4[[#This Row],[Unk 402-D7,6,5]]/Table4[[#This Row],[Batt V]]</f>
        <v>19909.986274437066</v>
      </c>
      <c r="AX205" s="8" t="str" cm="1">
        <f t="array" aca="1" ref="AX205" ca="1">IF(Table4[[#This Row],[Prior of This Frm]]=0,"First",IF(Table4[[#This Row],[Data as String]]&lt;&gt;INDIRECT("R"&amp;AL205&amp;"C"&amp;COLUMN(Table4[[#This Row],[Data as String]]),FALSE),"Change",""))</f>
        <v/>
      </c>
      <c r="AY205" s="6" t="str" cm="1">
        <f t="array" aca="1" ref="AY205" ca="1">IF(Table4[[#This Row],[Prior of This Frm]]=0,"First",IF(Table4[[#This Row],[Data Masked States only]]&lt;&gt;INDIRECT("R"&amp;AL205&amp;"C"&amp;COLUMN(Table4[[#This Row],[Data Masked States only]]),FALSE),"Change",""))</f>
        <v/>
      </c>
      <c r="AZ205" s="6"/>
    </row>
    <row r="206" spans="1:52" hidden="1" x14ac:dyDescent="0.25">
      <c r="A206">
        <v>1.0389999999999999</v>
      </c>
      <c r="B206">
        <v>400</v>
      </c>
      <c r="C206">
        <v>8</v>
      </c>
      <c r="D206" s="14">
        <v>0</v>
      </c>
      <c r="E206" s="15">
        <v>0</v>
      </c>
      <c r="F206" s="15">
        <v>0</v>
      </c>
      <c r="G206" s="15">
        <v>10</v>
      </c>
      <c r="H206" s="15">
        <v>39</v>
      </c>
      <c r="I206" s="15">
        <v>0</v>
      </c>
      <c r="J206" s="15">
        <v>0</v>
      </c>
      <c r="K206" s="15">
        <v>0</v>
      </c>
      <c r="M206" s="5" t="str">
        <f t="shared" si="61"/>
        <v>…</v>
      </c>
      <c r="N206" t="str">
        <f t="shared" si="62"/>
        <v>…</v>
      </c>
      <c r="O206" t="str">
        <f t="shared" si="63"/>
        <v>…</v>
      </c>
      <c r="P206" t="str">
        <f t="shared" si="64"/>
        <v>…</v>
      </c>
      <c r="Q206" t="str">
        <f t="shared" si="65"/>
        <v>9</v>
      </c>
      <c r="R206" t="str">
        <f t="shared" si="66"/>
        <v>…</v>
      </c>
      <c r="S206" t="str">
        <f t="shared" si="67"/>
        <v>…</v>
      </c>
      <c r="T206" t="str">
        <f t="shared" si="68"/>
        <v>…</v>
      </c>
      <c r="U206" s="5"/>
      <c r="V206" s="23">
        <f t="shared" si="69"/>
        <v>0</v>
      </c>
      <c r="W206">
        <f t="shared" si="70"/>
        <v>0</v>
      </c>
      <c r="X206">
        <f t="shared" si="71"/>
        <v>0</v>
      </c>
      <c r="Y206">
        <f t="shared" si="72"/>
        <v>16</v>
      </c>
      <c r="Z206">
        <f t="shared" si="73"/>
        <v>57</v>
      </c>
      <c r="AA206">
        <f t="shared" si="74"/>
        <v>0</v>
      </c>
      <c r="AB206">
        <f t="shared" si="75"/>
        <v>0</v>
      </c>
      <c r="AC206">
        <f t="shared" si="76"/>
        <v>0</v>
      </c>
      <c r="AD206" s="5"/>
      <c r="AE206" s="27">
        <f t="shared" si="77"/>
        <v>0</v>
      </c>
      <c r="AF206" s="28">
        <f t="shared" si="78"/>
        <v>4096</v>
      </c>
      <c r="AG206" s="28">
        <f t="shared" si="79"/>
        <v>57</v>
      </c>
      <c r="AH206" s="28">
        <f t="shared" si="80"/>
        <v>0</v>
      </c>
      <c r="AI206" s="5"/>
      <c r="AJ20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06" s="6" t="str" cm="1">
        <f t="array" ref="AK20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06" s="6" cm="1">
        <f t="array" ref="AL206">IF(ROW(Table4[[#This Row],[ID]])-1=ROW(Table4[[#Headers],[ID]]),0,SUMPRODUCT(MAX(($B$5:$B205=Table4[[#This Row],[ID]])*ROW($B$5:$B205))))</f>
        <v>204</v>
      </c>
      <c r="AM206" s="11" cm="1">
        <f t="array" aca="1" ref="AM206" ca="1">IF(Table4[[#This Row],[Prior of This Frm]]&lt;&gt;0,Table4[[#This Row],[Time]]-INDIRECT("R"&amp;Table4[[#This Row],[Prior of This Frm]]&amp;"C"&amp;COLUMN(Table4[[#This Row],[Time]]),FALSE),"")</f>
        <v>0.10499999999999987</v>
      </c>
      <c r="AN206" s="8">
        <f>IF(ROW(Table4[[#This Row],[Time]])-1=ROW(Table4[[#Headers],[Time]]),0,IF(A206&lt;A205,AN205+1,AN205))</f>
        <v>1</v>
      </c>
      <c r="AO206" s="29">
        <f>(Table4[[#This Row],[Time]]+(Table4[[#This Row],[Mins]]*60)-$A$5)/60/60/24</f>
        <v>1.1182870370370368E-4</v>
      </c>
      <c r="AP206" s="11">
        <f ca="1">IF(Table4[[#This Row],[Prior of This Frm]]&lt;&gt;0,IF(Table4[[#This Row],[Per Raw]]&lt;0,Table4[[#This Row],[Per Raw]]+60,Table4[[#This Row],[Per Raw]]),"")</f>
        <v>0.10499999999999987</v>
      </c>
      <c r="AQ206" s="20" t="e">
        <f>IF(Table4[[#This Row],[ID]]=401,(HEX2DEC(Table4[[#This Row],[H1]])+256*HEX2DEC(Table4[[#This Row],[H2]]))/1000,NA())</f>
        <v>#N/A</v>
      </c>
      <c r="AR206" s="21" t="e">
        <f>IF(Table4[[#This Row],[ID]]=401,(HEX2DEC(Table4[[#This Row],[H5]])+256*HEX2DEC(Table4[[#This Row],[H6]]))/1000,NA())</f>
        <v>#N/A</v>
      </c>
      <c r="AS206" s="16" t="e">
        <f>IF(Table4[[#This Row],[ID]]=402,HEX2DEC(Table4[[#This Row],[H1]])/100,NA())</f>
        <v>#N/A</v>
      </c>
      <c r="AT206" s="19" t="e">
        <f>IF(Table4[[#This Row],[ID]]=404,((HEX2DEC(F206)+256*HEX2DEC(G206))/10)*(9/5)+32,NA())</f>
        <v>#N/A</v>
      </c>
      <c r="AU206" s="28">
        <f>IF(Table4[[#This Row],[ID]]=402,(HEX2DEC(Table4[[#This Row],[H7]])*256*256+HEX2DEC(Table4[[#This Row],[H6]])*256+HEX2DEC(Table4[[#This Row],[H5]]))/AU$3,IF(ISNUMBER(AU205),AU205,NA()))</f>
        <v>1073427</v>
      </c>
      <c r="AV206" s="28">
        <f>IF(Table4[[#This Row],[ID]]=403,(HEX2DEC(Table4[[#This Row],[H7]])*256*256+HEX2DEC(Table4[[#This Row],[H6]])*256+HEX2DEC(Table4[[#This Row],[H5]]))/AV$3,IF(ISNUMBER(AV205),AV205,NA()))</f>
        <v>1073427</v>
      </c>
      <c r="AW206" s="30" t="e">
        <f>Table4[[#This Row],[Unk 402-D7,6,5]]/Table4[[#This Row],[Batt V]]</f>
        <v>#N/A</v>
      </c>
      <c r="AX206" s="8" t="str" cm="1">
        <f t="array" aca="1" ref="AX206" ca="1">IF(Table4[[#This Row],[Prior of This Frm]]=0,"First",IF(Table4[[#This Row],[Data as String]]&lt;&gt;INDIRECT("R"&amp;AL206&amp;"C"&amp;COLUMN(Table4[[#This Row],[Data as String]]),FALSE),"Change",""))</f>
        <v/>
      </c>
      <c r="AY206" s="6" t="str" cm="1">
        <f t="array" aca="1" ref="AY206" ca="1">IF(Table4[[#This Row],[Prior of This Frm]]=0,"First",IF(Table4[[#This Row],[Data Masked States only]]&lt;&gt;INDIRECT("R"&amp;AL206&amp;"C"&amp;COLUMN(Table4[[#This Row],[Data Masked States only]]),FALSE),"Change",""))</f>
        <v/>
      </c>
      <c r="AZ206" s="6"/>
    </row>
    <row r="207" spans="1:52" hidden="1" x14ac:dyDescent="0.25">
      <c r="A207">
        <v>1.093</v>
      </c>
      <c r="B207">
        <v>401</v>
      </c>
      <c r="C207">
        <v>8</v>
      </c>
      <c r="D207" s="14" t="s">
        <v>28</v>
      </c>
      <c r="E207" s="15" t="s">
        <v>23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M207" s="5" t="str">
        <f t="shared" si="61"/>
        <v>…</v>
      </c>
      <c r="N207" t="str">
        <f t="shared" si="62"/>
        <v>…</v>
      </c>
      <c r="O207" t="str">
        <f t="shared" si="63"/>
        <v>…</v>
      </c>
      <c r="P207" t="str">
        <f t="shared" si="64"/>
        <v>…</v>
      </c>
      <c r="Q207" t="str">
        <f t="shared" si="65"/>
        <v>…</v>
      </c>
      <c r="R207" t="str">
        <f t="shared" si="66"/>
        <v>…</v>
      </c>
      <c r="S207" t="str">
        <f t="shared" si="67"/>
        <v>…</v>
      </c>
      <c r="T207" t="str">
        <f t="shared" si="68"/>
        <v>…</v>
      </c>
      <c r="U207" s="5"/>
      <c r="V207" s="23">
        <f t="shared" si="69"/>
        <v>154</v>
      </c>
      <c r="W207">
        <f t="shared" si="70"/>
        <v>210</v>
      </c>
      <c r="X207">
        <f t="shared" si="71"/>
        <v>0</v>
      </c>
      <c r="Y207">
        <f t="shared" si="72"/>
        <v>0</v>
      </c>
      <c r="Z207">
        <f t="shared" si="73"/>
        <v>0</v>
      </c>
      <c r="AA207">
        <f t="shared" si="74"/>
        <v>0</v>
      </c>
      <c r="AB207">
        <f t="shared" si="75"/>
        <v>0</v>
      </c>
      <c r="AC207">
        <f t="shared" si="76"/>
        <v>0</v>
      </c>
      <c r="AD207" s="5"/>
      <c r="AE207" s="27">
        <f t="shared" si="77"/>
        <v>53914</v>
      </c>
      <c r="AF207" s="28">
        <f t="shared" si="78"/>
        <v>0</v>
      </c>
      <c r="AG207" s="28">
        <f t="shared" si="79"/>
        <v>0</v>
      </c>
      <c r="AH207" s="28">
        <f t="shared" si="80"/>
        <v>0</v>
      </c>
      <c r="AI207" s="5"/>
      <c r="AJ20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07" s="6" t="str" cm="1">
        <f t="array" ref="AK20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07" s="6" cm="1">
        <f t="array" ref="AL207">IF(ROW(Table4[[#This Row],[ID]])-1=ROW(Table4[[#Headers],[ID]]),0,SUMPRODUCT(MAX(($B$5:$B206=Table4[[#This Row],[ID]])*ROW($B$5:$B206))))</f>
        <v>205</v>
      </c>
      <c r="AM207" s="11" cm="1">
        <f t="array" aca="1" ref="AM207" ca="1">IF(Table4[[#This Row],[Prior of This Frm]]&lt;&gt;0,Table4[[#This Row],[Time]]-INDIRECT("R"&amp;Table4[[#This Row],[Prior of This Frm]]&amp;"C"&amp;COLUMN(Table4[[#This Row],[Time]]),FALSE),"")</f>
        <v>0.10699999999999998</v>
      </c>
      <c r="AN207" s="8">
        <f>IF(ROW(Table4[[#This Row],[Time]])-1=ROW(Table4[[#Headers],[Time]]),0,IF(A207&lt;A206,AN206+1,AN206))</f>
        <v>1</v>
      </c>
      <c r="AO207" s="29">
        <f>(Table4[[#This Row],[Time]]+(Table4[[#This Row],[Mins]]*60)-$A$5)/60/60/24</f>
        <v>1.1245370370370371E-4</v>
      </c>
      <c r="AP207" s="11">
        <f ca="1">IF(Table4[[#This Row],[Prior of This Frm]]&lt;&gt;0,IF(Table4[[#This Row],[Per Raw]]&lt;0,Table4[[#This Row],[Per Raw]]+60,Table4[[#This Row],[Per Raw]]),"")</f>
        <v>0.10699999999999998</v>
      </c>
      <c r="AQ207" s="20">
        <f>IF(Table4[[#This Row],[ID]]=401,(HEX2DEC(Table4[[#This Row],[H1]])+256*HEX2DEC(Table4[[#This Row],[H2]]))/1000,NA())</f>
        <v>53.914000000000001</v>
      </c>
      <c r="AR207" s="21">
        <f>IF(Table4[[#This Row],[ID]]=401,(HEX2DEC(Table4[[#This Row],[H5]])+256*HEX2DEC(Table4[[#This Row],[H6]]))/1000,NA())</f>
        <v>0</v>
      </c>
      <c r="AS207" s="17" t="e">
        <f>IF(Table4[[#This Row],[ID]]=402,HEX2DEC(Table4[[#This Row],[H1]])/100,NA())</f>
        <v>#N/A</v>
      </c>
      <c r="AT207" s="19" t="e">
        <f>IF(Table4[[#This Row],[ID]]=404,((HEX2DEC(F207)+256*HEX2DEC(G207))/10)*(9/5)+32,NA())</f>
        <v>#N/A</v>
      </c>
      <c r="AU207" s="28">
        <f>IF(Table4[[#This Row],[ID]]=402,(HEX2DEC(Table4[[#This Row],[H7]])*256*256+HEX2DEC(Table4[[#This Row],[H6]])*256+HEX2DEC(Table4[[#This Row],[H5]]))/AU$3,IF(ISNUMBER(AU206),AU206,NA()))</f>
        <v>1073427</v>
      </c>
      <c r="AV207" s="28">
        <f>IF(Table4[[#This Row],[ID]]=403,(HEX2DEC(Table4[[#This Row],[H7]])*256*256+HEX2DEC(Table4[[#This Row],[H6]])*256+HEX2DEC(Table4[[#This Row],[H5]]))/AV$3,IF(ISNUMBER(AV206),AV206,NA()))</f>
        <v>1073427</v>
      </c>
      <c r="AW207" s="30">
        <f>Table4[[#This Row],[Unk 402-D7,6,5]]/Table4[[#This Row],[Batt V]]</f>
        <v>19909.986274437066</v>
      </c>
      <c r="AX207" s="8" t="str" cm="1">
        <f t="array" aca="1" ref="AX207" ca="1">IF(Table4[[#This Row],[Prior of This Frm]]=0,"First",IF(Table4[[#This Row],[Data as String]]&lt;&gt;INDIRECT("R"&amp;AL207&amp;"C"&amp;COLUMN(Table4[[#This Row],[Data as String]]),FALSE),"Change",""))</f>
        <v/>
      </c>
      <c r="AY207" s="6" t="str" cm="1">
        <f t="array" aca="1" ref="AY207" ca="1">IF(Table4[[#This Row],[Prior of This Frm]]=0,"First",IF(Table4[[#This Row],[Data Masked States only]]&lt;&gt;INDIRECT("R"&amp;AL207&amp;"C"&amp;COLUMN(Table4[[#This Row],[Data Masked States only]]),FALSE),"Change",""))</f>
        <v/>
      </c>
      <c r="AZ207" s="6"/>
    </row>
    <row r="208" spans="1:52" hidden="1" x14ac:dyDescent="0.25">
      <c r="A208">
        <v>1.1459999999999999</v>
      </c>
      <c r="B208">
        <v>400</v>
      </c>
      <c r="C208">
        <v>8</v>
      </c>
      <c r="D208" s="14">
        <v>0</v>
      </c>
      <c r="E208" s="15">
        <v>0</v>
      </c>
      <c r="F208" s="15">
        <v>0</v>
      </c>
      <c r="G208" s="15">
        <v>10</v>
      </c>
      <c r="H208" s="15">
        <v>39</v>
      </c>
      <c r="I208" s="15">
        <v>0</v>
      </c>
      <c r="J208" s="15">
        <v>0</v>
      </c>
      <c r="K208" s="15">
        <v>0</v>
      </c>
      <c r="M208" s="5" t="str">
        <f t="shared" si="61"/>
        <v>…</v>
      </c>
      <c r="N208" t="str">
        <f t="shared" si="62"/>
        <v>…</v>
      </c>
      <c r="O208" t="str">
        <f t="shared" si="63"/>
        <v>…</v>
      </c>
      <c r="P208" t="str">
        <f t="shared" si="64"/>
        <v>…</v>
      </c>
      <c r="Q208" t="str">
        <f t="shared" si="65"/>
        <v>9</v>
      </c>
      <c r="R208" t="str">
        <f t="shared" si="66"/>
        <v>…</v>
      </c>
      <c r="S208" t="str">
        <f t="shared" si="67"/>
        <v>…</v>
      </c>
      <c r="T208" t="str">
        <f t="shared" si="68"/>
        <v>…</v>
      </c>
      <c r="U208" s="5"/>
      <c r="V208" s="23">
        <f t="shared" si="69"/>
        <v>0</v>
      </c>
      <c r="W208">
        <f t="shared" si="70"/>
        <v>0</v>
      </c>
      <c r="X208">
        <f t="shared" si="71"/>
        <v>0</v>
      </c>
      <c r="Y208">
        <f t="shared" si="72"/>
        <v>16</v>
      </c>
      <c r="Z208">
        <f t="shared" si="73"/>
        <v>57</v>
      </c>
      <c r="AA208">
        <f t="shared" si="74"/>
        <v>0</v>
      </c>
      <c r="AB208">
        <f t="shared" si="75"/>
        <v>0</v>
      </c>
      <c r="AC208">
        <f t="shared" si="76"/>
        <v>0</v>
      </c>
      <c r="AD208" s="5"/>
      <c r="AE208" s="27">
        <f t="shared" si="77"/>
        <v>0</v>
      </c>
      <c r="AF208" s="28">
        <f t="shared" si="78"/>
        <v>4096</v>
      </c>
      <c r="AG208" s="28">
        <f t="shared" si="79"/>
        <v>57</v>
      </c>
      <c r="AH208" s="28">
        <f t="shared" si="80"/>
        <v>0</v>
      </c>
      <c r="AI208" s="5"/>
      <c r="AJ20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08" s="6" t="str" cm="1">
        <f t="array" ref="AK20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08" s="6" cm="1">
        <f t="array" ref="AL208">IF(ROW(Table4[[#This Row],[ID]])-1=ROW(Table4[[#Headers],[ID]]),0,SUMPRODUCT(MAX(($B$5:$B207=Table4[[#This Row],[ID]])*ROW($B$5:$B207))))</f>
        <v>206</v>
      </c>
      <c r="AM208" s="11" cm="1">
        <f t="array" aca="1" ref="AM208" ca="1">IF(Table4[[#This Row],[Prior of This Frm]]&lt;&gt;0,Table4[[#This Row],[Time]]-INDIRECT("R"&amp;Table4[[#This Row],[Prior of This Frm]]&amp;"C"&amp;COLUMN(Table4[[#This Row],[Time]]),FALSE),"")</f>
        <v>0.10699999999999998</v>
      </c>
      <c r="AN208" s="8">
        <f>IF(ROW(Table4[[#This Row],[Time]])-1=ROW(Table4[[#Headers],[Time]]),0,IF(A208&lt;A207,AN207+1,AN207))</f>
        <v>1</v>
      </c>
      <c r="AO208" s="29">
        <f>(Table4[[#This Row],[Time]]+(Table4[[#This Row],[Mins]]*60)-$A$5)/60/60/24</f>
        <v>1.1306712962962961E-4</v>
      </c>
      <c r="AP208" s="11">
        <f ca="1">IF(Table4[[#This Row],[Prior of This Frm]]&lt;&gt;0,IF(Table4[[#This Row],[Per Raw]]&lt;0,Table4[[#This Row],[Per Raw]]+60,Table4[[#This Row],[Per Raw]]),"")</f>
        <v>0.10699999999999998</v>
      </c>
      <c r="AQ208" s="20" t="e">
        <f>IF(Table4[[#This Row],[ID]]=401,(HEX2DEC(Table4[[#This Row],[H1]])+256*HEX2DEC(Table4[[#This Row],[H2]]))/1000,NA())</f>
        <v>#N/A</v>
      </c>
      <c r="AR208" s="21" t="e">
        <f>IF(Table4[[#This Row],[ID]]=401,(HEX2DEC(Table4[[#This Row],[H5]])+256*HEX2DEC(Table4[[#This Row],[H6]]))/1000,NA())</f>
        <v>#N/A</v>
      </c>
      <c r="AS208" s="16" t="e">
        <f>IF(Table4[[#This Row],[ID]]=402,HEX2DEC(Table4[[#This Row],[H1]])/100,NA())</f>
        <v>#N/A</v>
      </c>
      <c r="AT208" s="19" t="e">
        <f>IF(Table4[[#This Row],[ID]]=404,((HEX2DEC(F208)+256*HEX2DEC(G208))/10)*(9/5)+32,NA())</f>
        <v>#N/A</v>
      </c>
      <c r="AU208" s="28">
        <f>IF(Table4[[#This Row],[ID]]=402,(HEX2DEC(Table4[[#This Row],[H7]])*256*256+HEX2DEC(Table4[[#This Row],[H6]])*256+HEX2DEC(Table4[[#This Row],[H5]]))/AU$3,IF(ISNUMBER(AU207),AU207,NA()))</f>
        <v>1073427</v>
      </c>
      <c r="AV208" s="28">
        <f>IF(Table4[[#This Row],[ID]]=403,(HEX2DEC(Table4[[#This Row],[H7]])*256*256+HEX2DEC(Table4[[#This Row],[H6]])*256+HEX2DEC(Table4[[#This Row],[H5]]))/AV$3,IF(ISNUMBER(AV207),AV207,NA()))</f>
        <v>1073427</v>
      </c>
      <c r="AW208" s="30" t="e">
        <f>Table4[[#This Row],[Unk 402-D7,6,5]]/Table4[[#This Row],[Batt V]]</f>
        <v>#N/A</v>
      </c>
      <c r="AX208" s="8" t="str" cm="1">
        <f t="array" aca="1" ref="AX208" ca="1">IF(Table4[[#This Row],[Prior of This Frm]]=0,"First",IF(Table4[[#This Row],[Data as String]]&lt;&gt;INDIRECT("R"&amp;AL208&amp;"C"&amp;COLUMN(Table4[[#This Row],[Data as String]]),FALSE),"Change",""))</f>
        <v/>
      </c>
      <c r="AY208" s="6" t="str" cm="1">
        <f t="array" aca="1" ref="AY208" ca="1">IF(Table4[[#This Row],[Prior of This Frm]]=0,"First",IF(Table4[[#This Row],[Data Masked States only]]&lt;&gt;INDIRECT("R"&amp;AL208&amp;"C"&amp;COLUMN(Table4[[#This Row],[Data Masked States only]]),FALSE),"Change",""))</f>
        <v/>
      </c>
      <c r="AZ208" s="6"/>
    </row>
    <row r="209" spans="1:52" hidden="1" x14ac:dyDescent="0.25">
      <c r="A209">
        <v>1.1990000000000001</v>
      </c>
      <c r="B209">
        <v>401</v>
      </c>
      <c r="C209">
        <v>8</v>
      </c>
      <c r="D209" s="14" t="s">
        <v>28</v>
      </c>
      <c r="E209" s="15" t="s">
        <v>23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M209" s="5" t="str">
        <f t="shared" si="61"/>
        <v>…</v>
      </c>
      <c r="N209" t="str">
        <f t="shared" si="62"/>
        <v>…</v>
      </c>
      <c r="O209" t="str">
        <f t="shared" si="63"/>
        <v>…</v>
      </c>
      <c r="P209" t="str">
        <f t="shared" si="64"/>
        <v>…</v>
      </c>
      <c r="Q209" t="str">
        <f t="shared" si="65"/>
        <v>…</v>
      </c>
      <c r="R209" t="str">
        <f t="shared" si="66"/>
        <v>…</v>
      </c>
      <c r="S209" t="str">
        <f t="shared" si="67"/>
        <v>…</v>
      </c>
      <c r="T209" t="str">
        <f t="shared" si="68"/>
        <v>…</v>
      </c>
      <c r="U209" s="5"/>
      <c r="V209" s="23">
        <f t="shared" si="69"/>
        <v>154</v>
      </c>
      <c r="W209">
        <f t="shared" si="70"/>
        <v>210</v>
      </c>
      <c r="X209">
        <f t="shared" si="71"/>
        <v>0</v>
      </c>
      <c r="Y209">
        <f t="shared" si="72"/>
        <v>0</v>
      </c>
      <c r="Z209">
        <f t="shared" si="73"/>
        <v>0</v>
      </c>
      <c r="AA209">
        <f t="shared" si="74"/>
        <v>0</v>
      </c>
      <c r="AB209">
        <f t="shared" si="75"/>
        <v>0</v>
      </c>
      <c r="AC209">
        <f t="shared" si="76"/>
        <v>0</v>
      </c>
      <c r="AD209" s="5"/>
      <c r="AE209" s="27">
        <f t="shared" si="77"/>
        <v>53914</v>
      </c>
      <c r="AF209" s="28">
        <f t="shared" si="78"/>
        <v>0</v>
      </c>
      <c r="AG209" s="28">
        <f t="shared" si="79"/>
        <v>0</v>
      </c>
      <c r="AH209" s="28">
        <f t="shared" si="80"/>
        <v>0</v>
      </c>
      <c r="AI209" s="5"/>
      <c r="AJ20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09" s="6" t="str" cm="1">
        <f t="array" ref="AK20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09" s="6" cm="1">
        <f t="array" ref="AL209">IF(ROW(Table4[[#This Row],[ID]])-1=ROW(Table4[[#Headers],[ID]]),0,SUMPRODUCT(MAX(($B$5:$B208=Table4[[#This Row],[ID]])*ROW($B$5:$B208))))</f>
        <v>207</v>
      </c>
      <c r="AM209" s="11" cm="1">
        <f t="array" aca="1" ref="AM209" ca="1">IF(Table4[[#This Row],[Prior of This Frm]]&lt;&gt;0,Table4[[#This Row],[Time]]-INDIRECT("R"&amp;Table4[[#This Row],[Prior of This Frm]]&amp;"C"&amp;COLUMN(Table4[[#This Row],[Time]]),FALSE),"")</f>
        <v>0.10600000000000009</v>
      </c>
      <c r="AN209" s="8">
        <f>IF(ROW(Table4[[#This Row],[Time]])-1=ROW(Table4[[#Headers],[Time]]),0,IF(A209&lt;A208,AN208+1,AN208))</f>
        <v>1</v>
      </c>
      <c r="AO209" s="29">
        <f>(Table4[[#This Row],[Time]]+(Table4[[#This Row],[Mins]]*60)-$A$5)/60/60/24</f>
        <v>1.1368055555555551E-4</v>
      </c>
      <c r="AP209" s="11">
        <f ca="1">IF(Table4[[#This Row],[Prior of This Frm]]&lt;&gt;0,IF(Table4[[#This Row],[Per Raw]]&lt;0,Table4[[#This Row],[Per Raw]]+60,Table4[[#This Row],[Per Raw]]),"")</f>
        <v>0.10600000000000009</v>
      </c>
      <c r="AQ209" s="20">
        <f>IF(Table4[[#This Row],[ID]]=401,(HEX2DEC(Table4[[#This Row],[H1]])+256*HEX2DEC(Table4[[#This Row],[H2]]))/1000,NA())</f>
        <v>53.914000000000001</v>
      </c>
      <c r="AR209" s="21">
        <f>IF(Table4[[#This Row],[ID]]=401,(HEX2DEC(Table4[[#This Row],[H5]])+256*HEX2DEC(Table4[[#This Row],[H6]]))/1000,NA())</f>
        <v>0</v>
      </c>
      <c r="AS209" s="17" t="e">
        <f>IF(Table4[[#This Row],[ID]]=402,HEX2DEC(Table4[[#This Row],[H1]])/100,NA())</f>
        <v>#N/A</v>
      </c>
      <c r="AT209" s="19" t="e">
        <f>IF(Table4[[#This Row],[ID]]=404,((HEX2DEC(F209)+256*HEX2DEC(G209))/10)*(9/5)+32,NA())</f>
        <v>#N/A</v>
      </c>
      <c r="AU209" s="28">
        <f>IF(Table4[[#This Row],[ID]]=402,(HEX2DEC(Table4[[#This Row],[H7]])*256*256+HEX2DEC(Table4[[#This Row],[H6]])*256+HEX2DEC(Table4[[#This Row],[H5]]))/AU$3,IF(ISNUMBER(AU208),AU208,NA()))</f>
        <v>1073427</v>
      </c>
      <c r="AV209" s="28">
        <f>IF(Table4[[#This Row],[ID]]=403,(HEX2DEC(Table4[[#This Row],[H7]])*256*256+HEX2DEC(Table4[[#This Row],[H6]])*256+HEX2DEC(Table4[[#This Row],[H5]]))/AV$3,IF(ISNUMBER(AV208),AV208,NA()))</f>
        <v>1073427</v>
      </c>
      <c r="AW209" s="30">
        <f>Table4[[#This Row],[Unk 402-D7,6,5]]/Table4[[#This Row],[Batt V]]</f>
        <v>19909.986274437066</v>
      </c>
      <c r="AX209" s="8" t="str" cm="1">
        <f t="array" aca="1" ref="AX209" ca="1">IF(Table4[[#This Row],[Prior of This Frm]]=0,"First",IF(Table4[[#This Row],[Data as String]]&lt;&gt;INDIRECT("R"&amp;AL209&amp;"C"&amp;COLUMN(Table4[[#This Row],[Data as String]]),FALSE),"Change",""))</f>
        <v/>
      </c>
      <c r="AY209" s="6" t="str" cm="1">
        <f t="array" aca="1" ref="AY209" ca="1">IF(Table4[[#This Row],[Prior of This Frm]]=0,"First",IF(Table4[[#This Row],[Data Masked States only]]&lt;&gt;INDIRECT("R"&amp;AL209&amp;"C"&amp;COLUMN(Table4[[#This Row],[Data Masked States only]]),FALSE),"Change",""))</f>
        <v/>
      </c>
      <c r="AZ209" s="6"/>
    </row>
    <row r="210" spans="1:52" hidden="1" x14ac:dyDescent="0.25">
      <c r="A210">
        <v>1.252</v>
      </c>
      <c r="B210">
        <v>400</v>
      </c>
      <c r="C210">
        <v>8</v>
      </c>
      <c r="D210" s="14">
        <v>0</v>
      </c>
      <c r="E210" s="15">
        <v>0</v>
      </c>
      <c r="F210" s="15">
        <v>0</v>
      </c>
      <c r="G210" s="15">
        <v>10</v>
      </c>
      <c r="H210" s="15">
        <v>39</v>
      </c>
      <c r="I210" s="15">
        <v>0</v>
      </c>
      <c r="J210" s="15">
        <v>0</v>
      </c>
      <c r="K210" s="15">
        <v>0</v>
      </c>
      <c r="M210" s="5" t="str">
        <f t="shared" si="61"/>
        <v>…</v>
      </c>
      <c r="N210" t="str">
        <f t="shared" si="62"/>
        <v>…</v>
      </c>
      <c r="O210" t="str">
        <f t="shared" si="63"/>
        <v>…</v>
      </c>
      <c r="P210" t="str">
        <f t="shared" si="64"/>
        <v>…</v>
      </c>
      <c r="Q210" t="str">
        <f t="shared" si="65"/>
        <v>9</v>
      </c>
      <c r="R210" t="str">
        <f t="shared" si="66"/>
        <v>…</v>
      </c>
      <c r="S210" t="str">
        <f t="shared" si="67"/>
        <v>…</v>
      </c>
      <c r="T210" t="str">
        <f t="shared" si="68"/>
        <v>…</v>
      </c>
      <c r="U210" s="5"/>
      <c r="V210" s="23">
        <f t="shared" si="69"/>
        <v>0</v>
      </c>
      <c r="W210">
        <f t="shared" si="70"/>
        <v>0</v>
      </c>
      <c r="X210">
        <f t="shared" si="71"/>
        <v>0</v>
      </c>
      <c r="Y210">
        <f t="shared" si="72"/>
        <v>16</v>
      </c>
      <c r="Z210">
        <f t="shared" si="73"/>
        <v>57</v>
      </c>
      <c r="AA210">
        <f t="shared" si="74"/>
        <v>0</v>
      </c>
      <c r="AB210">
        <f t="shared" si="75"/>
        <v>0</v>
      </c>
      <c r="AC210">
        <f t="shared" si="76"/>
        <v>0</v>
      </c>
      <c r="AD210" s="5"/>
      <c r="AE210" s="27">
        <f t="shared" si="77"/>
        <v>0</v>
      </c>
      <c r="AF210" s="28">
        <f t="shared" si="78"/>
        <v>4096</v>
      </c>
      <c r="AG210" s="28">
        <f t="shared" si="79"/>
        <v>57</v>
      </c>
      <c r="AH210" s="28">
        <f t="shared" si="80"/>
        <v>0</v>
      </c>
      <c r="AI210" s="5"/>
      <c r="AJ21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10" s="6" t="str" cm="1">
        <f t="array" ref="AK21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10" s="6" cm="1">
        <f t="array" ref="AL210">IF(ROW(Table4[[#This Row],[ID]])-1=ROW(Table4[[#Headers],[ID]]),0,SUMPRODUCT(MAX(($B$5:$B209=Table4[[#This Row],[ID]])*ROW($B$5:$B209))))</f>
        <v>208</v>
      </c>
      <c r="AM210" s="11" cm="1">
        <f t="array" aca="1" ref="AM210" ca="1">IF(Table4[[#This Row],[Prior of This Frm]]&lt;&gt;0,Table4[[#This Row],[Time]]-INDIRECT("R"&amp;Table4[[#This Row],[Prior of This Frm]]&amp;"C"&amp;COLUMN(Table4[[#This Row],[Time]]),FALSE),"")</f>
        <v>0.10600000000000009</v>
      </c>
      <c r="AN210" s="8">
        <f>IF(ROW(Table4[[#This Row],[Time]])-1=ROW(Table4[[#Headers],[Time]]),0,IF(A210&lt;A209,AN209+1,AN209))</f>
        <v>1</v>
      </c>
      <c r="AO210" s="29">
        <f>(Table4[[#This Row],[Time]]+(Table4[[#This Row],[Mins]]*60)-$A$5)/60/60/24</f>
        <v>1.1429398148148148E-4</v>
      </c>
      <c r="AP210" s="11">
        <f ca="1">IF(Table4[[#This Row],[Prior of This Frm]]&lt;&gt;0,IF(Table4[[#This Row],[Per Raw]]&lt;0,Table4[[#This Row],[Per Raw]]+60,Table4[[#This Row],[Per Raw]]),"")</f>
        <v>0.10600000000000009</v>
      </c>
      <c r="AQ210" s="20" t="e">
        <f>IF(Table4[[#This Row],[ID]]=401,(HEX2DEC(Table4[[#This Row],[H1]])+256*HEX2DEC(Table4[[#This Row],[H2]]))/1000,NA())</f>
        <v>#N/A</v>
      </c>
      <c r="AR210" s="21" t="e">
        <f>IF(Table4[[#This Row],[ID]]=401,(HEX2DEC(Table4[[#This Row],[H5]])+256*HEX2DEC(Table4[[#This Row],[H6]]))/1000,NA())</f>
        <v>#N/A</v>
      </c>
      <c r="AS210" s="16" t="e">
        <f>IF(Table4[[#This Row],[ID]]=402,HEX2DEC(Table4[[#This Row],[H1]])/100,NA())</f>
        <v>#N/A</v>
      </c>
      <c r="AT210" s="19" t="e">
        <f>IF(Table4[[#This Row],[ID]]=404,((HEX2DEC(F210)+256*HEX2DEC(G210))/10)*(9/5)+32,NA())</f>
        <v>#N/A</v>
      </c>
      <c r="AU210" s="28">
        <f>IF(Table4[[#This Row],[ID]]=402,(HEX2DEC(Table4[[#This Row],[H7]])*256*256+HEX2DEC(Table4[[#This Row],[H6]])*256+HEX2DEC(Table4[[#This Row],[H5]]))/AU$3,IF(ISNUMBER(AU209),AU209,NA()))</f>
        <v>1073427</v>
      </c>
      <c r="AV210" s="28">
        <f>IF(Table4[[#This Row],[ID]]=403,(HEX2DEC(Table4[[#This Row],[H7]])*256*256+HEX2DEC(Table4[[#This Row],[H6]])*256+HEX2DEC(Table4[[#This Row],[H5]]))/AV$3,IF(ISNUMBER(AV209),AV209,NA()))</f>
        <v>1073427</v>
      </c>
      <c r="AW210" s="30" t="e">
        <f>Table4[[#This Row],[Unk 402-D7,6,5]]/Table4[[#This Row],[Batt V]]</f>
        <v>#N/A</v>
      </c>
      <c r="AX210" s="8" t="str" cm="1">
        <f t="array" aca="1" ref="AX210" ca="1">IF(Table4[[#This Row],[Prior of This Frm]]=0,"First",IF(Table4[[#This Row],[Data as String]]&lt;&gt;INDIRECT("R"&amp;AL210&amp;"C"&amp;COLUMN(Table4[[#This Row],[Data as String]]),FALSE),"Change",""))</f>
        <v/>
      </c>
      <c r="AY210" s="6" t="str" cm="1">
        <f t="array" aca="1" ref="AY210" ca="1">IF(Table4[[#This Row],[Prior of This Frm]]=0,"First",IF(Table4[[#This Row],[Data Masked States only]]&lt;&gt;INDIRECT("R"&amp;AL210&amp;"C"&amp;COLUMN(Table4[[#This Row],[Data Masked States only]]),FALSE),"Change",""))</f>
        <v/>
      </c>
      <c r="AZ210" s="6"/>
    </row>
    <row r="211" spans="1:52" hidden="1" x14ac:dyDescent="0.25">
      <c r="A211">
        <v>1.3049999999999999</v>
      </c>
      <c r="B211">
        <v>401</v>
      </c>
      <c r="C211">
        <v>8</v>
      </c>
      <c r="D211" s="14" t="s">
        <v>28</v>
      </c>
      <c r="E211" s="15" t="s">
        <v>23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M211" s="5" t="str">
        <f t="shared" si="61"/>
        <v>…</v>
      </c>
      <c r="N211" t="str">
        <f t="shared" si="62"/>
        <v>…</v>
      </c>
      <c r="O211" t="str">
        <f t="shared" si="63"/>
        <v>…</v>
      </c>
      <c r="P211" t="str">
        <f t="shared" si="64"/>
        <v>…</v>
      </c>
      <c r="Q211" t="str">
        <f t="shared" si="65"/>
        <v>…</v>
      </c>
      <c r="R211" t="str">
        <f t="shared" si="66"/>
        <v>…</v>
      </c>
      <c r="S211" t="str">
        <f t="shared" si="67"/>
        <v>…</v>
      </c>
      <c r="T211" t="str">
        <f t="shared" si="68"/>
        <v>…</v>
      </c>
      <c r="U211" s="5"/>
      <c r="V211" s="23">
        <f t="shared" si="69"/>
        <v>154</v>
      </c>
      <c r="W211">
        <f t="shared" si="70"/>
        <v>210</v>
      </c>
      <c r="X211">
        <f t="shared" si="71"/>
        <v>0</v>
      </c>
      <c r="Y211">
        <f t="shared" si="72"/>
        <v>0</v>
      </c>
      <c r="Z211">
        <f t="shared" si="73"/>
        <v>0</v>
      </c>
      <c r="AA211">
        <f t="shared" si="74"/>
        <v>0</v>
      </c>
      <c r="AB211">
        <f t="shared" si="75"/>
        <v>0</v>
      </c>
      <c r="AC211">
        <f t="shared" si="76"/>
        <v>0</v>
      </c>
      <c r="AD211" s="5"/>
      <c r="AE211" s="27">
        <f t="shared" si="77"/>
        <v>53914</v>
      </c>
      <c r="AF211" s="28">
        <f t="shared" si="78"/>
        <v>0</v>
      </c>
      <c r="AG211" s="28">
        <f t="shared" si="79"/>
        <v>0</v>
      </c>
      <c r="AH211" s="28">
        <f t="shared" si="80"/>
        <v>0</v>
      </c>
      <c r="AI211" s="5"/>
      <c r="AJ21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11" s="6" t="str" cm="1">
        <f t="array" ref="AK21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11" s="6" cm="1">
        <f t="array" ref="AL211">IF(ROW(Table4[[#This Row],[ID]])-1=ROW(Table4[[#Headers],[ID]]),0,SUMPRODUCT(MAX(($B$5:$B210=Table4[[#This Row],[ID]])*ROW($B$5:$B210))))</f>
        <v>209</v>
      </c>
      <c r="AM211" s="11" cm="1">
        <f t="array" aca="1" ref="AM211" ca="1">IF(Table4[[#This Row],[Prior of This Frm]]&lt;&gt;0,Table4[[#This Row],[Time]]-INDIRECT("R"&amp;Table4[[#This Row],[Prior of This Frm]]&amp;"C"&amp;COLUMN(Table4[[#This Row],[Time]]),FALSE),"")</f>
        <v>0.10599999999999987</v>
      </c>
      <c r="AN211" s="8">
        <f>IF(ROW(Table4[[#This Row],[Time]])-1=ROW(Table4[[#Headers],[Time]]),0,IF(A211&lt;A210,AN210+1,AN210))</f>
        <v>1</v>
      </c>
      <c r="AO211" s="29">
        <f>(Table4[[#This Row],[Time]]+(Table4[[#This Row],[Mins]]*60)-$A$5)/60/60/24</f>
        <v>1.1490740740740737E-4</v>
      </c>
      <c r="AP211" s="11">
        <f ca="1">IF(Table4[[#This Row],[Prior of This Frm]]&lt;&gt;0,IF(Table4[[#This Row],[Per Raw]]&lt;0,Table4[[#This Row],[Per Raw]]+60,Table4[[#This Row],[Per Raw]]),"")</f>
        <v>0.10599999999999987</v>
      </c>
      <c r="AQ211" s="20">
        <f>IF(Table4[[#This Row],[ID]]=401,(HEX2DEC(Table4[[#This Row],[H1]])+256*HEX2DEC(Table4[[#This Row],[H2]]))/1000,NA())</f>
        <v>53.914000000000001</v>
      </c>
      <c r="AR211" s="21">
        <f>IF(Table4[[#This Row],[ID]]=401,(HEX2DEC(Table4[[#This Row],[H5]])+256*HEX2DEC(Table4[[#This Row],[H6]]))/1000,NA())</f>
        <v>0</v>
      </c>
      <c r="AS211" s="17" t="e">
        <f>IF(Table4[[#This Row],[ID]]=402,HEX2DEC(Table4[[#This Row],[H1]])/100,NA())</f>
        <v>#N/A</v>
      </c>
      <c r="AT211" s="19" t="e">
        <f>IF(Table4[[#This Row],[ID]]=404,((HEX2DEC(F211)+256*HEX2DEC(G211))/10)*(9/5)+32,NA())</f>
        <v>#N/A</v>
      </c>
      <c r="AU211" s="28">
        <f>IF(Table4[[#This Row],[ID]]=402,(HEX2DEC(Table4[[#This Row],[H7]])*256*256+HEX2DEC(Table4[[#This Row],[H6]])*256+HEX2DEC(Table4[[#This Row],[H5]]))/AU$3,IF(ISNUMBER(AU210),AU210,NA()))</f>
        <v>1073427</v>
      </c>
      <c r="AV211" s="28">
        <f>IF(Table4[[#This Row],[ID]]=403,(HEX2DEC(Table4[[#This Row],[H7]])*256*256+HEX2DEC(Table4[[#This Row],[H6]])*256+HEX2DEC(Table4[[#This Row],[H5]]))/AV$3,IF(ISNUMBER(AV210),AV210,NA()))</f>
        <v>1073427</v>
      </c>
      <c r="AW211" s="30">
        <f>Table4[[#This Row],[Unk 402-D7,6,5]]/Table4[[#This Row],[Batt V]]</f>
        <v>19909.986274437066</v>
      </c>
      <c r="AX211" s="8" t="str" cm="1">
        <f t="array" aca="1" ref="AX211" ca="1">IF(Table4[[#This Row],[Prior of This Frm]]=0,"First",IF(Table4[[#This Row],[Data as String]]&lt;&gt;INDIRECT("R"&amp;AL211&amp;"C"&amp;COLUMN(Table4[[#This Row],[Data as String]]),FALSE),"Change",""))</f>
        <v/>
      </c>
      <c r="AY211" s="6" t="str" cm="1">
        <f t="array" aca="1" ref="AY211" ca="1">IF(Table4[[#This Row],[Prior of This Frm]]=0,"First",IF(Table4[[#This Row],[Data Masked States only]]&lt;&gt;INDIRECT("R"&amp;AL211&amp;"C"&amp;COLUMN(Table4[[#This Row],[Data Masked States only]]),FALSE),"Change",""))</f>
        <v/>
      </c>
      <c r="AZ211" s="6"/>
    </row>
    <row r="212" spans="1:52" hidden="1" x14ac:dyDescent="0.25">
      <c r="A212">
        <v>1.3580000000000001</v>
      </c>
      <c r="B212">
        <v>400</v>
      </c>
      <c r="C212">
        <v>8</v>
      </c>
      <c r="D212" s="14">
        <v>0</v>
      </c>
      <c r="E212" s="15">
        <v>0</v>
      </c>
      <c r="F212" s="15">
        <v>0</v>
      </c>
      <c r="G212" s="15">
        <v>10</v>
      </c>
      <c r="H212" s="15">
        <v>39</v>
      </c>
      <c r="I212" s="15">
        <v>0</v>
      </c>
      <c r="J212" s="15">
        <v>0</v>
      </c>
      <c r="K212" s="15">
        <v>0</v>
      </c>
      <c r="M212" s="5" t="str">
        <f t="shared" si="61"/>
        <v>…</v>
      </c>
      <c r="N212" t="str">
        <f t="shared" si="62"/>
        <v>…</v>
      </c>
      <c r="O212" t="str">
        <f t="shared" si="63"/>
        <v>…</v>
      </c>
      <c r="P212" t="str">
        <f t="shared" si="64"/>
        <v>…</v>
      </c>
      <c r="Q212" t="str">
        <f t="shared" si="65"/>
        <v>9</v>
      </c>
      <c r="R212" t="str">
        <f t="shared" si="66"/>
        <v>…</v>
      </c>
      <c r="S212" t="str">
        <f t="shared" si="67"/>
        <v>…</v>
      </c>
      <c r="T212" t="str">
        <f t="shared" si="68"/>
        <v>…</v>
      </c>
      <c r="U212" s="5"/>
      <c r="V212" s="23">
        <f t="shared" si="69"/>
        <v>0</v>
      </c>
      <c r="W212">
        <f t="shared" si="70"/>
        <v>0</v>
      </c>
      <c r="X212">
        <f t="shared" si="71"/>
        <v>0</v>
      </c>
      <c r="Y212">
        <f t="shared" si="72"/>
        <v>16</v>
      </c>
      <c r="Z212">
        <f t="shared" si="73"/>
        <v>57</v>
      </c>
      <c r="AA212">
        <f t="shared" si="74"/>
        <v>0</v>
      </c>
      <c r="AB212">
        <f t="shared" si="75"/>
        <v>0</v>
      </c>
      <c r="AC212">
        <f t="shared" si="76"/>
        <v>0</v>
      </c>
      <c r="AD212" s="5"/>
      <c r="AE212" s="27">
        <f t="shared" si="77"/>
        <v>0</v>
      </c>
      <c r="AF212" s="28">
        <f t="shared" si="78"/>
        <v>4096</v>
      </c>
      <c r="AG212" s="28">
        <f t="shared" si="79"/>
        <v>57</v>
      </c>
      <c r="AH212" s="28">
        <f t="shared" si="80"/>
        <v>0</v>
      </c>
      <c r="AI212" s="5"/>
      <c r="AJ21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12" s="6" t="str" cm="1">
        <f t="array" ref="AK21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12" s="6" cm="1">
        <f t="array" ref="AL212">IF(ROW(Table4[[#This Row],[ID]])-1=ROW(Table4[[#Headers],[ID]]),0,SUMPRODUCT(MAX(($B$5:$B211=Table4[[#This Row],[ID]])*ROW($B$5:$B211))))</f>
        <v>210</v>
      </c>
      <c r="AM212" s="11" cm="1">
        <f t="array" aca="1" ref="AM212" ca="1">IF(Table4[[#This Row],[Prior of This Frm]]&lt;&gt;0,Table4[[#This Row],[Time]]-INDIRECT("R"&amp;Table4[[#This Row],[Prior of This Frm]]&amp;"C"&amp;COLUMN(Table4[[#This Row],[Time]]),FALSE),"")</f>
        <v>0.10600000000000009</v>
      </c>
      <c r="AN212" s="8">
        <f>IF(ROW(Table4[[#This Row],[Time]])-1=ROW(Table4[[#Headers],[Time]]),0,IF(A212&lt;A211,AN211+1,AN211))</f>
        <v>1</v>
      </c>
      <c r="AO212" s="29">
        <f>(Table4[[#This Row],[Time]]+(Table4[[#This Row],[Mins]]*60)-$A$5)/60/60/24</f>
        <v>1.1552083333333327E-4</v>
      </c>
      <c r="AP212" s="11">
        <f ca="1">IF(Table4[[#This Row],[Prior of This Frm]]&lt;&gt;0,IF(Table4[[#This Row],[Per Raw]]&lt;0,Table4[[#This Row],[Per Raw]]+60,Table4[[#This Row],[Per Raw]]),"")</f>
        <v>0.10600000000000009</v>
      </c>
      <c r="AQ212" s="20" t="e">
        <f>IF(Table4[[#This Row],[ID]]=401,(HEX2DEC(Table4[[#This Row],[H1]])+256*HEX2DEC(Table4[[#This Row],[H2]]))/1000,NA())</f>
        <v>#N/A</v>
      </c>
      <c r="AR212" s="21" t="e">
        <f>IF(Table4[[#This Row],[ID]]=401,(HEX2DEC(Table4[[#This Row],[H5]])+256*HEX2DEC(Table4[[#This Row],[H6]]))/1000,NA())</f>
        <v>#N/A</v>
      </c>
      <c r="AS212" s="16" t="e">
        <f>IF(Table4[[#This Row],[ID]]=402,HEX2DEC(Table4[[#This Row],[H1]])/100,NA())</f>
        <v>#N/A</v>
      </c>
      <c r="AT212" s="19" t="e">
        <f>IF(Table4[[#This Row],[ID]]=404,((HEX2DEC(F212)+256*HEX2DEC(G212))/10)*(9/5)+32,NA())</f>
        <v>#N/A</v>
      </c>
      <c r="AU212" s="28">
        <f>IF(Table4[[#This Row],[ID]]=402,(HEX2DEC(Table4[[#This Row],[H7]])*256*256+HEX2DEC(Table4[[#This Row],[H6]])*256+HEX2DEC(Table4[[#This Row],[H5]]))/AU$3,IF(ISNUMBER(AU211),AU211,NA()))</f>
        <v>1073427</v>
      </c>
      <c r="AV212" s="28">
        <f>IF(Table4[[#This Row],[ID]]=403,(HEX2DEC(Table4[[#This Row],[H7]])*256*256+HEX2DEC(Table4[[#This Row],[H6]])*256+HEX2DEC(Table4[[#This Row],[H5]]))/AV$3,IF(ISNUMBER(AV211),AV211,NA()))</f>
        <v>1073427</v>
      </c>
      <c r="AW212" s="30" t="e">
        <f>Table4[[#This Row],[Unk 402-D7,6,5]]/Table4[[#This Row],[Batt V]]</f>
        <v>#N/A</v>
      </c>
      <c r="AX212" s="8" t="str" cm="1">
        <f t="array" aca="1" ref="AX212" ca="1">IF(Table4[[#This Row],[Prior of This Frm]]=0,"First",IF(Table4[[#This Row],[Data as String]]&lt;&gt;INDIRECT("R"&amp;AL212&amp;"C"&amp;COLUMN(Table4[[#This Row],[Data as String]]),FALSE),"Change",""))</f>
        <v/>
      </c>
      <c r="AY212" s="6" t="str" cm="1">
        <f t="array" aca="1" ref="AY212" ca="1">IF(Table4[[#This Row],[Prior of This Frm]]=0,"First",IF(Table4[[#This Row],[Data Masked States only]]&lt;&gt;INDIRECT("R"&amp;AL212&amp;"C"&amp;COLUMN(Table4[[#This Row],[Data Masked States only]]),FALSE),"Change",""))</f>
        <v/>
      </c>
      <c r="AZ212" s="6"/>
    </row>
    <row r="213" spans="1:52" hidden="1" x14ac:dyDescent="0.25">
      <c r="A213">
        <v>1.411</v>
      </c>
      <c r="B213">
        <v>401</v>
      </c>
      <c r="C213">
        <v>8</v>
      </c>
      <c r="D213" s="14" t="s">
        <v>28</v>
      </c>
      <c r="E213" s="15" t="s">
        <v>23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M213" s="5" t="str">
        <f t="shared" si="61"/>
        <v>…</v>
      </c>
      <c r="N213" t="str">
        <f t="shared" si="62"/>
        <v>…</v>
      </c>
      <c r="O213" t="str">
        <f t="shared" si="63"/>
        <v>…</v>
      </c>
      <c r="P213" t="str">
        <f t="shared" si="64"/>
        <v>…</v>
      </c>
      <c r="Q213" t="str">
        <f t="shared" si="65"/>
        <v>…</v>
      </c>
      <c r="R213" t="str">
        <f t="shared" si="66"/>
        <v>…</v>
      </c>
      <c r="S213" t="str">
        <f t="shared" si="67"/>
        <v>…</v>
      </c>
      <c r="T213" t="str">
        <f t="shared" si="68"/>
        <v>…</v>
      </c>
      <c r="U213" s="5"/>
      <c r="V213" s="23">
        <f t="shared" si="69"/>
        <v>154</v>
      </c>
      <c r="W213">
        <f t="shared" si="70"/>
        <v>210</v>
      </c>
      <c r="X213">
        <f t="shared" si="71"/>
        <v>0</v>
      </c>
      <c r="Y213">
        <f t="shared" si="72"/>
        <v>0</v>
      </c>
      <c r="Z213">
        <f t="shared" si="73"/>
        <v>0</v>
      </c>
      <c r="AA213">
        <f t="shared" si="74"/>
        <v>0</v>
      </c>
      <c r="AB213">
        <f t="shared" si="75"/>
        <v>0</v>
      </c>
      <c r="AC213">
        <f t="shared" si="76"/>
        <v>0</v>
      </c>
      <c r="AD213" s="5"/>
      <c r="AE213" s="27">
        <f t="shared" si="77"/>
        <v>53914</v>
      </c>
      <c r="AF213" s="28">
        <f t="shared" si="78"/>
        <v>0</v>
      </c>
      <c r="AG213" s="28">
        <f t="shared" si="79"/>
        <v>0</v>
      </c>
      <c r="AH213" s="28">
        <f t="shared" si="80"/>
        <v>0</v>
      </c>
      <c r="AI213" s="5"/>
      <c r="AJ21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13" s="6" t="str" cm="1">
        <f t="array" ref="AK21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13" s="6" cm="1">
        <f t="array" ref="AL213">IF(ROW(Table4[[#This Row],[ID]])-1=ROW(Table4[[#Headers],[ID]]),0,SUMPRODUCT(MAX(($B$5:$B212=Table4[[#This Row],[ID]])*ROW($B$5:$B212))))</f>
        <v>211</v>
      </c>
      <c r="AM213" s="11" cm="1">
        <f t="array" aca="1" ref="AM213" ca="1">IF(Table4[[#This Row],[Prior of This Frm]]&lt;&gt;0,Table4[[#This Row],[Time]]-INDIRECT("R"&amp;Table4[[#This Row],[Prior of This Frm]]&amp;"C"&amp;COLUMN(Table4[[#This Row],[Time]]),FALSE),"")</f>
        <v>0.10600000000000009</v>
      </c>
      <c r="AN213" s="8">
        <f>IF(ROW(Table4[[#This Row],[Time]])-1=ROW(Table4[[#Headers],[Time]]),0,IF(A213&lt;A212,AN212+1,AN212))</f>
        <v>1</v>
      </c>
      <c r="AO213" s="29">
        <f>(Table4[[#This Row],[Time]]+(Table4[[#This Row],[Mins]]*60)-$A$5)/60/60/24</f>
        <v>1.1613425925925924E-4</v>
      </c>
      <c r="AP213" s="11">
        <f ca="1">IF(Table4[[#This Row],[Prior of This Frm]]&lt;&gt;0,IF(Table4[[#This Row],[Per Raw]]&lt;0,Table4[[#This Row],[Per Raw]]+60,Table4[[#This Row],[Per Raw]]),"")</f>
        <v>0.10600000000000009</v>
      </c>
      <c r="AQ213" s="20">
        <f>IF(Table4[[#This Row],[ID]]=401,(HEX2DEC(Table4[[#This Row],[H1]])+256*HEX2DEC(Table4[[#This Row],[H2]]))/1000,NA())</f>
        <v>53.914000000000001</v>
      </c>
      <c r="AR213" s="21">
        <f>IF(Table4[[#This Row],[ID]]=401,(HEX2DEC(Table4[[#This Row],[H5]])+256*HEX2DEC(Table4[[#This Row],[H6]]))/1000,NA())</f>
        <v>0</v>
      </c>
      <c r="AS213" s="17" t="e">
        <f>IF(Table4[[#This Row],[ID]]=402,HEX2DEC(Table4[[#This Row],[H1]])/100,NA())</f>
        <v>#N/A</v>
      </c>
      <c r="AT213" s="19" t="e">
        <f>IF(Table4[[#This Row],[ID]]=404,((HEX2DEC(F213)+256*HEX2DEC(G213))/10)*(9/5)+32,NA())</f>
        <v>#N/A</v>
      </c>
      <c r="AU213" s="28">
        <f>IF(Table4[[#This Row],[ID]]=402,(HEX2DEC(Table4[[#This Row],[H7]])*256*256+HEX2DEC(Table4[[#This Row],[H6]])*256+HEX2DEC(Table4[[#This Row],[H5]]))/AU$3,IF(ISNUMBER(AU212),AU212,NA()))</f>
        <v>1073427</v>
      </c>
      <c r="AV213" s="28">
        <f>IF(Table4[[#This Row],[ID]]=403,(HEX2DEC(Table4[[#This Row],[H7]])*256*256+HEX2DEC(Table4[[#This Row],[H6]])*256+HEX2DEC(Table4[[#This Row],[H5]]))/AV$3,IF(ISNUMBER(AV212),AV212,NA()))</f>
        <v>1073427</v>
      </c>
      <c r="AW213" s="30">
        <f>Table4[[#This Row],[Unk 402-D7,6,5]]/Table4[[#This Row],[Batt V]]</f>
        <v>19909.986274437066</v>
      </c>
      <c r="AX213" s="8" t="str" cm="1">
        <f t="array" aca="1" ref="AX213" ca="1">IF(Table4[[#This Row],[Prior of This Frm]]=0,"First",IF(Table4[[#This Row],[Data as String]]&lt;&gt;INDIRECT("R"&amp;AL213&amp;"C"&amp;COLUMN(Table4[[#This Row],[Data as String]]),FALSE),"Change",""))</f>
        <v/>
      </c>
      <c r="AY213" s="6" t="str" cm="1">
        <f t="array" aca="1" ref="AY213" ca="1">IF(Table4[[#This Row],[Prior of This Frm]]=0,"First",IF(Table4[[#This Row],[Data Masked States only]]&lt;&gt;INDIRECT("R"&amp;AL213&amp;"C"&amp;COLUMN(Table4[[#This Row],[Data Masked States only]]),FALSE),"Change",""))</f>
        <v/>
      </c>
      <c r="AZ213" s="6"/>
    </row>
    <row r="214" spans="1:52" hidden="1" x14ac:dyDescent="0.25">
      <c r="A214">
        <v>1.464</v>
      </c>
      <c r="B214">
        <v>400</v>
      </c>
      <c r="C214">
        <v>8</v>
      </c>
      <c r="D214" s="14">
        <v>0</v>
      </c>
      <c r="E214" s="15">
        <v>0</v>
      </c>
      <c r="F214" s="15">
        <v>0</v>
      </c>
      <c r="G214" s="15">
        <v>10</v>
      </c>
      <c r="H214" s="15">
        <v>39</v>
      </c>
      <c r="I214" s="15">
        <v>0</v>
      </c>
      <c r="J214" s="15">
        <v>0</v>
      </c>
      <c r="K214" s="15">
        <v>0</v>
      </c>
      <c r="M214" s="5" t="str">
        <f t="shared" si="61"/>
        <v>…</v>
      </c>
      <c r="N214" t="str">
        <f t="shared" si="62"/>
        <v>…</v>
      </c>
      <c r="O214" t="str">
        <f t="shared" si="63"/>
        <v>…</v>
      </c>
      <c r="P214" t="str">
        <f t="shared" si="64"/>
        <v>…</v>
      </c>
      <c r="Q214" t="str">
        <f t="shared" si="65"/>
        <v>9</v>
      </c>
      <c r="R214" t="str">
        <f t="shared" si="66"/>
        <v>…</v>
      </c>
      <c r="S214" t="str">
        <f t="shared" si="67"/>
        <v>…</v>
      </c>
      <c r="T214" t="str">
        <f t="shared" si="68"/>
        <v>…</v>
      </c>
      <c r="U214" s="5"/>
      <c r="V214" s="23">
        <f t="shared" si="69"/>
        <v>0</v>
      </c>
      <c r="W214">
        <f t="shared" si="70"/>
        <v>0</v>
      </c>
      <c r="X214">
        <f t="shared" si="71"/>
        <v>0</v>
      </c>
      <c r="Y214">
        <f t="shared" si="72"/>
        <v>16</v>
      </c>
      <c r="Z214">
        <f t="shared" si="73"/>
        <v>57</v>
      </c>
      <c r="AA214">
        <f t="shared" si="74"/>
        <v>0</v>
      </c>
      <c r="AB214">
        <f t="shared" si="75"/>
        <v>0</v>
      </c>
      <c r="AC214">
        <f t="shared" si="76"/>
        <v>0</v>
      </c>
      <c r="AD214" s="5"/>
      <c r="AE214" s="27">
        <f t="shared" si="77"/>
        <v>0</v>
      </c>
      <c r="AF214" s="28">
        <f t="shared" si="78"/>
        <v>4096</v>
      </c>
      <c r="AG214" s="28">
        <f t="shared" si="79"/>
        <v>57</v>
      </c>
      <c r="AH214" s="28">
        <f t="shared" si="80"/>
        <v>0</v>
      </c>
      <c r="AI214" s="5"/>
      <c r="AJ21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14" s="6" t="str" cm="1">
        <f t="array" ref="AK21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14" s="6" cm="1">
        <f t="array" ref="AL214">IF(ROW(Table4[[#This Row],[ID]])-1=ROW(Table4[[#Headers],[ID]]),0,SUMPRODUCT(MAX(($B$5:$B213=Table4[[#This Row],[ID]])*ROW($B$5:$B213))))</f>
        <v>212</v>
      </c>
      <c r="AM214" s="11" cm="1">
        <f t="array" aca="1" ref="AM214" ca="1">IF(Table4[[#This Row],[Prior of This Frm]]&lt;&gt;0,Table4[[#This Row],[Time]]-INDIRECT("R"&amp;Table4[[#This Row],[Prior of This Frm]]&amp;"C"&amp;COLUMN(Table4[[#This Row],[Time]]),FALSE),"")</f>
        <v>0.10599999999999987</v>
      </c>
      <c r="AN214" s="8">
        <f>IF(ROW(Table4[[#This Row],[Time]])-1=ROW(Table4[[#Headers],[Time]]),0,IF(A214&lt;A213,AN213+1,AN213))</f>
        <v>1</v>
      </c>
      <c r="AO214" s="29">
        <f>(Table4[[#This Row],[Time]]+(Table4[[#This Row],[Mins]]*60)-$A$5)/60/60/24</f>
        <v>1.1674768518518513E-4</v>
      </c>
      <c r="AP214" s="11">
        <f ca="1">IF(Table4[[#This Row],[Prior of This Frm]]&lt;&gt;0,IF(Table4[[#This Row],[Per Raw]]&lt;0,Table4[[#This Row],[Per Raw]]+60,Table4[[#This Row],[Per Raw]]),"")</f>
        <v>0.10599999999999987</v>
      </c>
      <c r="AQ214" s="20" t="e">
        <f>IF(Table4[[#This Row],[ID]]=401,(HEX2DEC(Table4[[#This Row],[H1]])+256*HEX2DEC(Table4[[#This Row],[H2]]))/1000,NA())</f>
        <v>#N/A</v>
      </c>
      <c r="AR214" s="21" t="e">
        <f>IF(Table4[[#This Row],[ID]]=401,(HEX2DEC(Table4[[#This Row],[H5]])+256*HEX2DEC(Table4[[#This Row],[H6]]))/1000,NA())</f>
        <v>#N/A</v>
      </c>
      <c r="AS214" s="16" t="e">
        <f>IF(Table4[[#This Row],[ID]]=402,HEX2DEC(Table4[[#This Row],[H1]])/100,NA())</f>
        <v>#N/A</v>
      </c>
      <c r="AT214" s="19" t="e">
        <f>IF(Table4[[#This Row],[ID]]=404,((HEX2DEC(F214)+256*HEX2DEC(G214))/10)*(9/5)+32,NA())</f>
        <v>#N/A</v>
      </c>
      <c r="AU214" s="28">
        <f>IF(Table4[[#This Row],[ID]]=402,(HEX2DEC(Table4[[#This Row],[H7]])*256*256+HEX2DEC(Table4[[#This Row],[H6]])*256+HEX2DEC(Table4[[#This Row],[H5]]))/AU$3,IF(ISNUMBER(AU213),AU213,NA()))</f>
        <v>1073427</v>
      </c>
      <c r="AV214" s="28">
        <f>IF(Table4[[#This Row],[ID]]=403,(HEX2DEC(Table4[[#This Row],[H7]])*256*256+HEX2DEC(Table4[[#This Row],[H6]])*256+HEX2DEC(Table4[[#This Row],[H5]]))/AV$3,IF(ISNUMBER(AV213),AV213,NA()))</f>
        <v>1073427</v>
      </c>
      <c r="AW214" s="30" t="e">
        <f>Table4[[#This Row],[Unk 402-D7,6,5]]/Table4[[#This Row],[Batt V]]</f>
        <v>#N/A</v>
      </c>
      <c r="AX214" s="8" t="str" cm="1">
        <f t="array" aca="1" ref="AX214" ca="1">IF(Table4[[#This Row],[Prior of This Frm]]=0,"First",IF(Table4[[#This Row],[Data as String]]&lt;&gt;INDIRECT("R"&amp;AL214&amp;"C"&amp;COLUMN(Table4[[#This Row],[Data as String]]),FALSE),"Change",""))</f>
        <v/>
      </c>
      <c r="AY214" s="6" t="str" cm="1">
        <f t="array" aca="1" ref="AY214" ca="1">IF(Table4[[#This Row],[Prior of This Frm]]=0,"First",IF(Table4[[#This Row],[Data Masked States only]]&lt;&gt;INDIRECT("R"&amp;AL214&amp;"C"&amp;COLUMN(Table4[[#This Row],[Data Masked States only]]),FALSE),"Change",""))</f>
        <v/>
      </c>
      <c r="AZ214" s="6"/>
    </row>
    <row r="215" spans="1:52" hidden="1" x14ac:dyDescent="0.25">
      <c r="A215">
        <v>1.518</v>
      </c>
      <c r="B215">
        <v>401</v>
      </c>
      <c r="C215">
        <v>8</v>
      </c>
      <c r="D215" s="14" t="s">
        <v>28</v>
      </c>
      <c r="E215" s="15" t="s">
        <v>23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M215" s="5" t="str">
        <f t="shared" si="61"/>
        <v>…</v>
      </c>
      <c r="N215" t="str">
        <f t="shared" si="62"/>
        <v>…</v>
      </c>
      <c r="O215" t="str">
        <f t="shared" si="63"/>
        <v>…</v>
      </c>
      <c r="P215" t="str">
        <f t="shared" si="64"/>
        <v>…</v>
      </c>
      <c r="Q215" t="str">
        <f t="shared" si="65"/>
        <v>…</v>
      </c>
      <c r="R215" t="str">
        <f t="shared" si="66"/>
        <v>…</v>
      </c>
      <c r="S215" t="str">
        <f t="shared" si="67"/>
        <v>…</v>
      </c>
      <c r="T215" t="str">
        <f t="shared" si="68"/>
        <v>…</v>
      </c>
      <c r="U215" s="5"/>
      <c r="V215" s="23">
        <f t="shared" si="69"/>
        <v>154</v>
      </c>
      <c r="W215">
        <f t="shared" si="70"/>
        <v>210</v>
      </c>
      <c r="X215">
        <f t="shared" si="71"/>
        <v>0</v>
      </c>
      <c r="Y215">
        <f t="shared" si="72"/>
        <v>0</v>
      </c>
      <c r="Z215">
        <f t="shared" si="73"/>
        <v>0</v>
      </c>
      <c r="AA215">
        <f t="shared" si="74"/>
        <v>0</v>
      </c>
      <c r="AB215">
        <f t="shared" si="75"/>
        <v>0</v>
      </c>
      <c r="AC215">
        <f t="shared" si="76"/>
        <v>0</v>
      </c>
      <c r="AD215" s="5"/>
      <c r="AE215" s="27">
        <f t="shared" si="77"/>
        <v>53914</v>
      </c>
      <c r="AF215" s="28">
        <f t="shared" si="78"/>
        <v>0</v>
      </c>
      <c r="AG215" s="28">
        <f t="shared" si="79"/>
        <v>0</v>
      </c>
      <c r="AH215" s="28">
        <f t="shared" si="80"/>
        <v>0</v>
      </c>
      <c r="AI215" s="5"/>
      <c r="AJ21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15" s="6" t="str" cm="1">
        <f t="array" ref="AK21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15" s="6" cm="1">
        <f t="array" ref="AL215">IF(ROW(Table4[[#This Row],[ID]])-1=ROW(Table4[[#Headers],[ID]]),0,SUMPRODUCT(MAX(($B$5:$B214=Table4[[#This Row],[ID]])*ROW($B$5:$B214))))</f>
        <v>213</v>
      </c>
      <c r="AM215" s="11" cm="1">
        <f t="array" aca="1" ref="AM215" ca="1">IF(Table4[[#This Row],[Prior of This Frm]]&lt;&gt;0,Table4[[#This Row],[Time]]-INDIRECT("R"&amp;Table4[[#This Row],[Prior of This Frm]]&amp;"C"&amp;COLUMN(Table4[[#This Row],[Time]]),FALSE),"")</f>
        <v>0.10699999999999998</v>
      </c>
      <c r="AN215" s="8">
        <f>IF(ROW(Table4[[#This Row],[Time]])-1=ROW(Table4[[#Headers],[Time]]),0,IF(A215&lt;A214,AN214+1,AN214))</f>
        <v>1</v>
      </c>
      <c r="AO215" s="29">
        <f>(Table4[[#This Row],[Time]]+(Table4[[#This Row],[Mins]]*60)-$A$5)/60/60/24</f>
        <v>1.1737268518518516E-4</v>
      </c>
      <c r="AP215" s="11">
        <f ca="1">IF(Table4[[#This Row],[Prior of This Frm]]&lt;&gt;0,IF(Table4[[#This Row],[Per Raw]]&lt;0,Table4[[#This Row],[Per Raw]]+60,Table4[[#This Row],[Per Raw]]),"")</f>
        <v>0.10699999999999998</v>
      </c>
      <c r="AQ215" s="20">
        <f>IF(Table4[[#This Row],[ID]]=401,(HEX2DEC(Table4[[#This Row],[H1]])+256*HEX2DEC(Table4[[#This Row],[H2]]))/1000,NA())</f>
        <v>53.914000000000001</v>
      </c>
      <c r="AR215" s="21">
        <f>IF(Table4[[#This Row],[ID]]=401,(HEX2DEC(Table4[[#This Row],[H5]])+256*HEX2DEC(Table4[[#This Row],[H6]]))/1000,NA())</f>
        <v>0</v>
      </c>
      <c r="AS215" s="17" t="e">
        <f>IF(Table4[[#This Row],[ID]]=402,HEX2DEC(Table4[[#This Row],[H1]])/100,NA())</f>
        <v>#N/A</v>
      </c>
      <c r="AT215" s="19" t="e">
        <f>IF(Table4[[#This Row],[ID]]=404,((HEX2DEC(F215)+256*HEX2DEC(G215))/10)*(9/5)+32,NA())</f>
        <v>#N/A</v>
      </c>
      <c r="AU215" s="28">
        <f>IF(Table4[[#This Row],[ID]]=402,(HEX2DEC(Table4[[#This Row],[H7]])*256*256+HEX2DEC(Table4[[#This Row],[H6]])*256+HEX2DEC(Table4[[#This Row],[H5]]))/AU$3,IF(ISNUMBER(AU214),AU214,NA()))</f>
        <v>1073427</v>
      </c>
      <c r="AV215" s="28">
        <f>IF(Table4[[#This Row],[ID]]=403,(HEX2DEC(Table4[[#This Row],[H7]])*256*256+HEX2DEC(Table4[[#This Row],[H6]])*256+HEX2DEC(Table4[[#This Row],[H5]]))/AV$3,IF(ISNUMBER(AV214),AV214,NA()))</f>
        <v>1073427</v>
      </c>
      <c r="AW215" s="30">
        <f>Table4[[#This Row],[Unk 402-D7,6,5]]/Table4[[#This Row],[Batt V]]</f>
        <v>19909.986274437066</v>
      </c>
      <c r="AX215" s="8" t="str" cm="1">
        <f t="array" aca="1" ref="AX215" ca="1">IF(Table4[[#This Row],[Prior of This Frm]]=0,"First",IF(Table4[[#This Row],[Data as String]]&lt;&gt;INDIRECT("R"&amp;AL215&amp;"C"&amp;COLUMN(Table4[[#This Row],[Data as String]]),FALSE),"Change",""))</f>
        <v/>
      </c>
      <c r="AY215" s="6" t="str" cm="1">
        <f t="array" aca="1" ref="AY215" ca="1">IF(Table4[[#This Row],[Prior of This Frm]]=0,"First",IF(Table4[[#This Row],[Data Masked States only]]&lt;&gt;INDIRECT("R"&amp;AL215&amp;"C"&amp;COLUMN(Table4[[#This Row],[Data Masked States only]]),FALSE),"Change",""))</f>
        <v/>
      </c>
      <c r="AZ215" s="6"/>
    </row>
    <row r="216" spans="1:52" hidden="1" x14ac:dyDescent="0.25">
      <c r="A216">
        <v>1.571</v>
      </c>
      <c r="B216">
        <v>400</v>
      </c>
      <c r="C216">
        <v>8</v>
      </c>
      <c r="D216" s="14">
        <v>0</v>
      </c>
      <c r="E216" s="15">
        <v>0</v>
      </c>
      <c r="F216" s="15">
        <v>0</v>
      </c>
      <c r="G216" s="15">
        <v>10</v>
      </c>
      <c r="H216" s="15">
        <v>39</v>
      </c>
      <c r="I216" s="15">
        <v>0</v>
      </c>
      <c r="J216" s="15">
        <v>0</v>
      </c>
      <c r="K216" s="15">
        <v>0</v>
      </c>
      <c r="M216" s="5" t="str">
        <f t="shared" si="61"/>
        <v>…</v>
      </c>
      <c r="N216" t="str">
        <f t="shared" si="62"/>
        <v>…</v>
      </c>
      <c r="O216" t="str">
        <f t="shared" si="63"/>
        <v>…</v>
      </c>
      <c r="P216" t="str">
        <f t="shared" si="64"/>
        <v>…</v>
      </c>
      <c r="Q216" t="str">
        <f t="shared" si="65"/>
        <v>9</v>
      </c>
      <c r="R216" t="str">
        <f t="shared" si="66"/>
        <v>…</v>
      </c>
      <c r="S216" t="str">
        <f t="shared" si="67"/>
        <v>…</v>
      </c>
      <c r="T216" t="str">
        <f t="shared" si="68"/>
        <v>…</v>
      </c>
      <c r="U216" s="5"/>
      <c r="V216" s="23">
        <f t="shared" si="69"/>
        <v>0</v>
      </c>
      <c r="W216">
        <f t="shared" si="70"/>
        <v>0</v>
      </c>
      <c r="X216">
        <f t="shared" si="71"/>
        <v>0</v>
      </c>
      <c r="Y216">
        <f t="shared" si="72"/>
        <v>16</v>
      </c>
      <c r="Z216">
        <f t="shared" si="73"/>
        <v>57</v>
      </c>
      <c r="AA216">
        <f t="shared" si="74"/>
        <v>0</v>
      </c>
      <c r="AB216">
        <f t="shared" si="75"/>
        <v>0</v>
      </c>
      <c r="AC216">
        <f t="shared" si="76"/>
        <v>0</v>
      </c>
      <c r="AD216" s="5"/>
      <c r="AE216" s="27">
        <f t="shared" si="77"/>
        <v>0</v>
      </c>
      <c r="AF216" s="28">
        <f t="shared" si="78"/>
        <v>4096</v>
      </c>
      <c r="AG216" s="28">
        <f t="shared" si="79"/>
        <v>57</v>
      </c>
      <c r="AH216" s="28">
        <f t="shared" si="80"/>
        <v>0</v>
      </c>
      <c r="AI216" s="5"/>
      <c r="AJ21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16" s="6" t="str" cm="1">
        <f t="array" ref="AK21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16" s="6" cm="1">
        <f t="array" ref="AL216">IF(ROW(Table4[[#This Row],[ID]])-1=ROW(Table4[[#Headers],[ID]]),0,SUMPRODUCT(MAX(($B$5:$B215=Table4[[#This Row],[ID]])*ROW($B$5:$B215))))</f>
        <v>214</v>
      </c>
      <c r="AM216" s="11" cm="1">
        <f t="array" aca="1" ref="AM216" ca="1">IF(Table4[[#This Row],[Prior of This Frm]]&lt;&gt;0,Table4[[#This Row],[Time]]-INDIRECT("R"&amp;Table4[[#This Row],[Prior of This Frm]]&amp;"C"&amp;COLUMN(Table4[[#This Row],[Time]]),FALSE),"")</f>
        <v>0.10699999999999998</v>
      </c>
      <c r="AN216" s="8">
        <f>IF(ROW(Table4[[#This Row],[Time]])-1=ROW(Table4[[#Headers],[Time]]),0,IF(A216&lt;A215,AN215+1,AN215))</f>
        <v>1</v>
      </c>
      <c r="AO216" s="29">
        <f>(Table4[[#This Row],[Time]]+(Table4[[#This Row],[Mins]]*60)-$A$5)/60/60/24</f>
        <v>1.1798611111111104E-4</v>
      </c>
      <c r="AP216" s="11">
        <f ca="1">IF(Table4[[#This Row],[Prior of This Frm]]&lt;&gt;0,IF(Table4[[#This Row],[Per Raw]]&lt;0,Table4[[#This Row],[Per Raw]]+60,Table4[[#This Row],[Per Raw]]),"")</f>
        <v>0.10699999999999998</v>
      </c>
      <c r="AQ216" s="20" t="e">
        <f>IF(Table4[[#This Row],[ID]]=401,(HEX2DEC(Table4[[#This Row],[H1]])+256*HEX2DEC(Table4[[#This Row],[H2]]))/1000,NA())</f>
        <v>#N/A</v>
      </c>
      <c r="AR216" s="21" t="e">
        <f>IF(Table4[[#This Row],[ID]]=401,(HEX2DEC(Table4[[#This Row],[H5]])+256*HEX2DEC(Table4[[#This Row],[H6]]))/1000,NA())</f>
        <v>#N/A</v>
      </c>
      <c r="AS216" s="16" t="e">
        <f>IF(Table4[[#This Row],[ID]]=402,HEX2DEC(Table4[[#This Row],[H1]])/100,NA())</f>
        <v>#N/A</v>
      </c>
      <c r="AT216" s="19" t="e">
        <f>IF(Table4[[#This Row],[ID]]=404,((HEX2DEC(F216)+256*HEX2DEC(G216))/10)*(9/5)+32,NA())</f>
        <v>#N/A</v>
      </c>
      <c r="AU216" s="28">
        <f>IF(Table4[[#This Row],[ID]]=402,(HEX2DEC(Table4[[#This Row],[H7]])*256*256+HEX2DEC(Table4[[#This Row],[H6]])*256+HEX2DEC(Table4[[#This Row],[H5]]))/AU$3,IF(ISNUMBER(AU215),AU215,NA()))</f>
        <v>1073427</v>
      </c>
      <c r="AV216" s="28">
        <f>IF(Table4[[#This Row],[ID]]=403,(HEX2DEC(Table4[[#This Row],[H7]])*256*256+HEX2DEC(Table4[[#This Row],[H6]])*256+HEX2DEC(Table4[[#This Row],[H5]]))/AV$3,IF(ISNUMBER(AV215),AV215,NA()))</f>
        <v>1073427</v>
      </c>
      <c r="AW216" s="30" t="e">
        <f>Table4[[#This Row],[Unk 402-D7,6,5]]/Table4[[#This Row],[Batt V]]</f>
        <v>#N/A</v>
      </c>
      <c r="AX216" s="8" t="str" cm="1">
        <f t="array" aca="1" ref="AX216" ca="1">IF(Table4[[#This Row],[Prior of This Frm]]=0,"First",IF(Table4[[#This Row],[Data as String]]&lt;&gt;INDIRECT("R"&amp;AL216&amp;"C"&amp;COLUMN(Table4[[#This Row],[Data as String]]),FALSE),"Change",""))</f>
        <v/>
      </c>
      <c r="AY216" s="6" t="str" cm="1">
        <f t="array" aca="1" ref="AY216" ca="1">IF(Table4[[#This Row],[Prior of This Frm]]=0,"First",IF(Table4[[#This Row],[Data Masked States only]]&lt;&gt;INDIRECT("R"&amp;AL216&amp;"C"&amp;COLUMN(Table4[[#This Row],[Data Masked States only]]),FALSE),"Change",""))</f>
        <v/>
      </c>
      <c r="AZ216" s="6"/>
    </row>
    <row r="217" spans="1:52" hidden="1" x14ac:dyDescent="0.25">
      <c r="A217">
        <v>1.623</v>
      </c>
      <c r="B217">
        <v>401</v>
      </c>
      <c r="C217">
        <v>8</v>
      </c>
      <c r="D217" s="14" t="s">
        <v>28</v>
      </c>
      <c r="E217" s="15" t="s">
        <v>23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M217" s="5" t="str">
        <f t="shared" si="61"/>
        <v>…</v>
      </c>
      <c r="N217" t="str">
        <f t="shared" si="62"/>
        <v>…</v>
      </c>
      <c r="O217" t="str">
        <f t="shared" si="63"/>
        <v>…</v>
      </c>
      <c r="P217" t="str">
        <f t="shared" si="64"/>
        <v>…</v>
      </c>
      <c r="Q217" t="str">
        <f t="shared" si="65"/>
        <v>…</v>
      </c>
      <c r="R217" t="str">
        <f t="shared" si="66"/>
        <v>…</v>
      </c>
      <c r="S217" t="str">
        <f t="shared" si="67"/>
        <v>…</v>
      </c>
      <c r="T217" t="str">
        <f t="shared" si="68"/>
        <v>…</v>
      </c>
      <c r="U217" s="5"/>
      <c r="V217" s="23">
        <f t="shared" si="69"/>
        <v>154</v>
      </c>
      <c r="W217">
        <f t="shared" si="70"/>
        <v>210</v>
      </c>
      <c r="X217">
        <f t="shared" si="71"/>
        <v>0</v>
      </c>
      <c r="Y217">
        <f t="shared" si="72"/>
        <v>0</v>
      </c>
      <c r="Z217">
        <f t="shared" si="73"/>
        <v>0</v>
      </c>
      <c r="AA217">
        <f t="shared" si="74"/>
        <v>0</v>
      </c>
      <c r="AB217">
        <f t="shared" si="75"/>
        <v>0</v>
      </c>
      <c r="AC217">
        <f t="shared" si="76"/>
        <v>0</v>
      </c>
      <c r="AD217" s="5"/>
      <c r="AE217" s="27">
        <f t="shared" si="77"/>
        <v>53914</v>
      </c>
      <c r="AF217" s="28">
        <f t="shared" si="78"/>
        <v>0</v>
      </c>
      <c r="AG217" s="28">
        <f t="shared" si="79"/>
        <v>0</v>
      </c>
      <c r="AH217" s="28">
        <f t="shared" si="80"/>
        <v>0</v>
      </c>
      <c r="AI217" s="5"/>
      <c r="AJ21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17" s="6" t="str" cm="1">
        <f t="array" ref="AK21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17" s="6" cm="1">
        <f t="array" ref="AL217">IF(ROW(Table4[[#This Row],[ID]])-1=ROW(Table4[[#Headers],[ID]]),0,SUMPRODUCT(MAX(($B$5:$B216=Table4[[#This Row],[ID]])*ROW($B$5:$B216))))</f>
        <v>215</v>
      </c>
      <c r="AM217" s="11" cm="1">
        <f t="array" aca="1" ref="AM217" ca="1">IF(Table4[[#This Row],[Prior of This Frm]]&lt;&gt;0,Table4[[#This Row],[Time]]-INDIRECT("R"&amp;Table4[[#This Row],[Prior of This Frm]]&amp;"C"&amp;COLUMN(Table4[[#This Row],[Time]]),FALSE),"")</f>
        <v>0.10499999999999998</v>
      </c>
      <c r="AN217" s="8">
        <f>IF(ROW(Table4[[#This Row],[Time]])-1=ROW(Table4[[#Headers],[Time]]),0,IF(A217&lt;A216,AN216+1,AN216))</f>
        <v>1</v>
      </c>
      <c r="AO217" s="29">
        <f>(Table4[[#This Row],[Time]]+(Table4[[#This Row],[Mins]]*60)-$A$5)/60/60/24</f>
        <v>1.1858796296296292E-4</v>
      </c>
      <c r="AP217" s="11">
        <f ca="1">IF(Table4[[#This Row],[Prior of This Frm]]&lt;&gt;0,IF(Table4[[#This Row],[Per Raw]]&lt;0,Table4[[#This Row],[Per Raw]]+60,Table4[[#This Row],[Per Raw]]),"")</f>
        <v>0.10499999999999998</v>
      </c>
      <c r="AQ217" s="20">
        <f>IF(Table4[[#This Row],[ID]]=401,(HEX2DEC(Table4[[#This Row],[H1]])+256*HEX2DEC(Table4[[#This Row],[H2]]))/1000,NA())</f>
        <v>53.914000000000001</v>
      </c>
      <c r="AR217" s="21">
        <f>IF(Table4[[#This Row],[ID]]=401,(HEX2DEC(Table4[[#This Row],[H5]])+256*HEX2DEC(Table4[[#This Row],[H6]]))/1000,NA())</f>
        <v>0</v>
      </c>
      <c r="AS217" s="17" t="e">
        <f>IF(Table4[[#This Row],[ID]]=402,HEX2DEC(Table4[[#This Row],[H1]])/100,NA())</f>
        <v>#N/A</v>
      </c>
      <c r="AT217" s="19" t="e">
        <f>IF(Table4[[#This Row],[ID]]=404,((HEX2DEC(F217)+256*HEX2DEC(G217))/10)*(9/5)+32,NA())</f>
        <v>#N/A</v>
      </c>
      <c r="AU217" s="28">
        <f>IF(Table4[[#This Row],[ID]]=402,(HEX2DEC(Table4[[#This Row],[H7]])*256*256+HEX2DEC(Table4[[#This Row],[H6]])*256+HEX2DEC(Table4[[#This Row],[H5]]))/AU$3,IF(ISNUMBER(AU216),AU216,NA()))</f>
        <v>1073427</v>
      </c>
      <c r="AV217" s="28">
        <f>IF(Table4[[#This Row],[ID]]=403,(HEX2DEC(Table4[[#This Row],[H7]])*256*256+HEX2DEC(Table4[[#This Row],[H6]])*256+HEX2DEC(Table4[[#This Row],[H5]]))/AV$3,IF(ISNUMBER(AV216),AV216,NA()))</f>
        <v>1073427</v>
      </c>
      <c r="AW217" s="30">
        <f>Table4[[#This Row],[Unk 402-D7,6,5]]/Table4[[#This Row],[Batt V]]</f>
        <v>19909.986274437066</v>
      </c>
      <c r="AX217" s="8" t="str" cm="1">
        <f t="array" aca="1" ref="AX217" ca="1">IF(Table4[[#This Row],[Prior of This Frm]]=0,"First",IF(Table4[[#This Row],[Data as String]]&lt;&gt;INDIRECT("R"&amp;AL217&amp;"C"&amp;COLUMN(Table4[[#This Row],[Data as String]]),FALSE),"Change",""))</f>
        <v/>
      </c>
      <c r="AY217" s="6" t="str" cm="1">
        <f t="array" aca="1" ref="AY217" ca="1">IF(Table4[[#This Row],[Prior of This Frm]]=0,"First",IF(Table4[[#This Row],[Data Masked States only]]&lt;&gt;INDIRECT("R"&amp;AL217&amp;"C"&amp;COLUMN(Table4[[#This Row],[Data Masked States only]]),FALSE),"Change",""))</f>
        <v/>
      </c>
      <c r="AZ217" s="6"/>
    </row>
    <row r="218" spans="1:52" hidden="1" x14ac:dyDescent="0.25">
      <c r="A218">
        <v>1.6759999999999999</v>
      </c>
      <c r="B218">
        <v>400</v>
      </c>
      <c r="C218">
        <v>8</v>
      </c>
      <c r="D218" s="14">
        <v>0</v>
      </c>
      <c r="E218" s="15">
        <v>0</v>
      </c>
      <c r="F218" s="15">
        <v>0</v>
      </c>
      <c r="G218" s="15">
        <v>10</v>
      </c>
      <c r="H218" s="15">
        <v>39</v>
      </c>
      <c r="I218" s="15">
        <v>0</v>
      </c>
      <c r="J218" s="15">
        <v>0</v>
      </c>
      <c r="K218" s="15">
        <v>0</v>
      </c>
      <c r="M218" s="5" t="str">
        <f t="shared" si="61"/>
        <v>…</v>
      </c>
      <c r="N218" t="str">
        <f t="shared" si="62"/>
        <v>…</v>
      </c>
      <c r="O218" t="str">
        <f t="shared" si="63"/>
        <v>…</v>
      </c>
      <c r="P218" t="str">
        <f t="shared" si="64"/>
        <v>…</v>
      </c>
      <c r="Q218" t="str">
        <f t="shared" si="65"/>
        <v>9</v>
      </c>
      <c r="R218" t="str">
        <f t="shared" si="66"/>
        <v>…</v>
      </c>
      <c r="S218" t="str">
        <f t="shared" si="67"/>
        <v>…</v>
      </c>
      <c r="T218" t="str">
        <f t="shared" si="68"/>
        <v>…</v>
      </c>
      <c r="U218" s="5"/>
      <c r="V218" s="23">
        <f t="shared" si="69"/>
        <v>0</v>
      </c>
      <c r="W218">
        <f t="shared" si="70"/>
        <v>0</v>
      </c>
      <c r="X218">
        <f t="shared" si="71"/>
        <v>0</v>
      </c>
      <c r="Y218">
        <f t="shared" si="72"/>
        <v>16</v>
      </c>
      <c r="Z218">
        <f t="shared" si="73"/>
        <v>57</v>
      </c>
      <c r="AA218">
        <f t="shared" si="74"/>
        <v>0</v>
      </c>
      <c r="AB218">
        <f t="shared" si="75"/>
        <v>0</v>
      </c>
      <c r="AC218">
        <f t="shared" si="76"/>
        <v>0</v>
      </c>
      <c r="AD218" s="5"/>
      <c r="AE218" s="27">
        <f t="shared" si="77"/>
        <v>0</v>
      </c>
      <c r="AF218" s="28">
        <f t="shared" si="78"/>
        <v>4096</v>
      </c>
      <c r="AG218" s="28">
        <f t="shared" si="79"/>
        <v>57</v>
      </c>
      <c r="AH218" s="28">
        <f t="shared" si="80"/>
        <v>0</v>
      </c>
      <c r="AI218" s="5"/>
      <c r="AJ21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18" s="6" t="str" cm="1">
        <f t="array" ref="AK21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18" s="6" cm="1">
        <f t="array" ref="AL218">IF(ROW(Table4[[#This Row],[ID]])-1=ROW(Table4[[#Headers],[ID]]),0,SUMPRODUCT(MAX(($B$5:$B217=Table4[[#This Row],[ID]])*ROW($B$5:$B217))))</f>
        <v>216</v>
      </c>
      <c r="AM218" s="11" cm="1">
        <f t="array" aca="1" ref="AM218" ca="1">IF(Table4[[#This Row],[Prior of This Frm]]&lt;&gt;0,Table4[[#This Row],[Time]]-INDIRECT("R"&amp;Table4[[#This Row],[Prior of This Frm]]&amp;"C"&amp;COLUMN(Table4[[#This Row],[Time]]),FALSE),"")</f>
        <v>0.10499999999999998</v>
      </c>
      <c r="AN218" s="8">
        <f>IF(ROW(Table4[[#This Row],[Time]])-1=ROW(Table4[[#Headers],[Time]]),0,IF(A218&lt;A217,AN217+1,AN217))</f>
        <v>1</v>
      </c>
      <c r="AO218" s="29">
        <f>(Table4[[#This Row],[Time]]+(Table4[[#This Row],[Mins]]*60)-$A$5)/60/60/24</f>
        <v>1.1920138888888889E-4</v>
      </c>
      <c r="AP218" s="11">
        <f ca="1">IF(Table4[[#This Row],[Prior of This Frm]]&lt;&gt;0,IF(Table4[[#This Row],[Per Raw]]&lt;0,Table4[[#This Row],[Per Raw]]+60,Table4[[#This Row],[Per Raw]]),"")</f>
        <v>0.10499999999999998</v>
      </c>
      <c r="AQ218" s="20" t="e">
        <f>IF(Table4[[#This Row],[ID]]=401,(HEX2DEC(Table4[[#This Row],[H1]])+256*HEX2DEC(Table4[[#This Row],[H2]]))/1000,NA())</f>
        <v>#N/A</v>
      </c>
      <c r="AR218" s="21" t="e">
        <f>IF(Table4[[#This Row],[ID]]=401,(HEX2DEC(Table4[[#This Row],[H5]])+256*HEX2DEC(Table4[[#This Row],[H6]]))/1000,NA())</f>
        <v>#N/A</v>
      </c>
      <c r="AS218" s="16" t="e">
        <f>IF(Table4[[#This Row],[ID]]=402,HEX2DEC(Table4[[#This Row],[H1]])/100,NA())</f>
        <v>#N/A</v>
      </c>
      <c r="AT218" s="19" t="e">
        <f>IF(Table4[[#This Row],[ID]]=404,((HEX2DEC(F218)+256*HEX2DEC(G218))/10)*(9/5)+32,NA())</f>
        <v>#N/A</v>
      </c>
      <c r="AU218" s="28">
        <f>IF(Table4[[#This Row],[ID]]=402,(HEX2DEC(Table4[[#This Row],[H7]])*256*256+HEX2DEC(Table4[[#This Row],[H6]])*256+HEX2DEC(Table4[[#This Row],[H5]]))/AU$3,IF(ISNUMBER(AU217),AU217,NA()))</f>
        <v>1073427</v>
      </c>
      <c r="AV218" s="28">
        <f>IF(Table4[[#This Row],[ID]]=403,(HEX2DEC(Table4[[#This Row],[H7]])*256*256+HEX2DEC(Table4[[#This Row],[H6]])*256+HEX2DEC(Table4[[#This Row],[H5]]))/AV$3,IF(ISNUMBER(AV217),AV217,NA()))</f>
        <v>1073427</v>
      </c>
      <c r="AW218" s="30" t="e">
        <f>Table4[[#This Row],[Unk 402-D7,6,5]]/Table4[[#This Row],[Batt V]]</f>
        <v>#N/A</v>
      </c>
      <c r="AX218" s="8" t="str" cm="1">
        <f t="array" aca="1" ref="AX218" ca="1">IF(Table4[[#This Row],[Prior of This Frm]]=0,"First",IF(Table4[[#This Row],[Data as String]]&lt;&gt;INDIRECT("R"&amp;AL218&amp;"C"&amp;COLUMN(Table4[[#This Row],[Data as String]]),FALSE),"Change",""))</f>
        <v/>
      </c>
      <c r="AY218" s="6" t="str" cm="1">
        <f t="array" aca="1" ref="AY218" ca="1">IF(Table4[[#This Row],[Prior of This Frm]]=0,"First",IF(Table4[[#This Row],[Data Masked States only]]&lt;&gt;INDIRECT("R"&amp;AL218&amp;"C"&amp;COLUMN(Table4[[#This Row],[Data Masked States only]]),FALSE),"Change",""))</f>
        <v/>
      </c>
      <c r="AZ218" s="6"/>
    </row>
    <row r="219" spans="1:52" hidden="1" x14ac:dyDescent="0.25">
      <c r="A219">
        <v>1.73</v>
      </c>
      <c r="B219">
        <v>401</v>
      </c>
      <c r="C219">
        <v>8</v>
      </c>
      <c r="D219" s="14" t="s">
        <v>28</v>
      </c>
      <c r="E219" s="15" t="s">
        <v>23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M219" s="5" t="str">
        <f t="shared" si="61"/>
        <v>…</v>
      </c>
      <c r="N219" t="str">
        <f t="shared" si="62"/>
        <v>…</v>
      </c>
      <c r="O219" t="str">
        <f t="shared" si="63"/>
        <v>…</v>
      </c>
      <c r="P219" t="str">
        <f t="shared" si="64"/>
        <v>…</v>
      </c>
      <c r="Q219" t="str">
        <f t="shared" si="65"/>
        <v>…</v>
      </c>
      <c r="R219" t="str">
        <f t="shared" si="66"/>
        <v>…</v>
      </c>
      <c r="S219" t="str">
        <f t="shared" si="67"/>
        <v>…</v>
      </c>
      <c r="T219" t="str">
        <f t="shared" si="68"/>
        <v>…</v>
      </c>
      <c r="U219" s="5"/>
      <c r="V219" s="23">
        <f t="shared" si="69"/>
        <v>154</v>
      </c>
      <c r="W219">
        <f t="shared" si="70"/>
        <v>210</v>
      </c>
      <c r="X219">
        <f t="shared" si="71"/>
        <v>0</v>
      </c>
      <c r="Y219">
        <f t="shared" si="72"/>
        <v>0</v>
      </c>
      <c r="Z219">
        <f t="shared" si="73"/>
        <v>0</v>
      </c>
      <c r="AA219">
        <f t="shared" si="74"/>
        <v>0</v>
      </c>
      <c r="AB219">
        <f t="shared" si="75"/>
        <v>0</v>
      </c>
      <c r="AC219">
        <f t="shared" si="76"/>
        <v>0</v>
      </c>
      <c r="AD219" s="5"/>
      <c r="AE219" s="27">
        <f t="shared" si="77"/>
        <v>53914</v>
      </c>
      <c r="AF219" s="28">
        <f t="shared" si="78"/>
        <v>0</v>
      </c>
      <c r="AG219" s="28">
        <f t="shared" si="79"/>
        <v>0</v>
      </c>
      <c r="AH219" s="28">
        <f t="shared" si="80"/>
        <v>0</v>
      </c>
      <c r="AI219" s="5"/>
      <c r="AJ21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19" s="6" t="str" cm="1">
        <f t="array" ref="AK21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19" s="6" cm="1">
        <f t="array" ref="AL219">IF(ROW(Table4[[#This Row],[ID]])-1=ROW(Table4[[#Headers],[ID]]),0,SUMPRODUCT(MAX(($B$5:$B218=Table4[[#This Row],[ID]])*ROW($B$5:$B218))))</f>
        <v>217</v>
      </c>
      <c r="AM219" s="11" cm="1">
        <f t="array" aca="1" ref="AM219" ca="1">IF(Table4[[#This Row],[Prior of This Frm]]&lt;&gt;0,Table4[[#This Row],[Time]]-INDIRECT("R"&amp;Table4[[#This Row],[Prior of This Frm]]&amp;"C"&amp;COLUMN(Table4[[#This Row],[Time]]),FALSE),"")</f>
        <v>0.10699999999999998</v>
      </c>
      <c r="AN219" s="8">
        <f>IF(ROW(Table4[[#This Row],[Time]])-1=ROW(Table4[[#Headers],[Time]]),0,IF(A219&lt;A218,AN218+1,AN218))</f>
        <v>1</v>
      </c>
      <c r="AO219" s="29">
        <f>(Table4[[#This Row],[Time]]+(Table4[[#This Row],[Mins]]*60)-$A$5)/60/60/24</f>
        <v>1.1982638888888883E-4</v>
      </c>
      <c r="AP219" s="11">
        <f ca="1">IF(Table4[[#This Row],[Prior of This Frm]]&lt;&gt;0,IF(Table4[[#This Row],[Per Raw]]&lt;0,Table4[[#This Row],[Per Raw]]+60,Table4[[#This Row],[Per Raw]]),"")</f>
        <v>0.10699999999999998</v>
      </c>
      <c r="AQ219" s="20">
        <f>IF(Table4[[#This Row],[ID]]=401,(HEX2DEC(Table4[[#This Row],[H1]])+256*HEX2DEC(Table4[[#This Row],[H2]]))/1000,NA())</f>
        <v>53.914000000000001</v>
      </c>
      <c r="AR219" s="21">
        <f>IF(Table4[[#This Row],[ID]]=401,(HEX2DEC(Table4[[#This Row],[H5]])+256*HEX2DEC(Table4[[#This Row],[H6]]))/1000,NA())</f>
        <v>0</v>
      </c>
      <c r="AS219" s="17" t="e">
        <f>IF(Table4[[#This Row],[ID]]=402,HEX2DEC(Table4[[#This Row],[H1]])/100,NA())</f>
        <v>#N/A</v>
      </c>
      <c r="AT219" s="19" t="e">
        <f>IF(Table4[[#This Row],[ID]]=404,((HEX2DEC(F219)+256*HEX2DEC(G219))/10)*(9/5)+32,NA())</f>
        <v>#N/A</v>
      </c>
      <c r="AU219" s="28">
        <f>IF(Table4[[#This Row],[ID]]=402,(HEX2DEC(Table4[[#This Row],[H7]])*256*256+HEX2DEC(Table4[[#This Row],[H6]])*256+HEX2DEC(Table4[[#This Row],[H5]]))/AU$3,IF(ISNUMBER(AU218),AU218,NA()))</f>
        <v>1073427</v>
      </c>
      <c r="AV219" s="28">
        <f>IF(Table4[[#This Row],[ID]]=403,(HEX2DEC(Table4[[#This Row],[H7]])*256*256+HEX2DEC(Table4[[#This Row],[H6]])*256+HEX2DEC(Table4[[#This Row],[H5]]))/AV$3,IF(ISNUMBER(AV218),AV218,NA()))</f>
        <v>1073427</v>
      </c>
      <c r="AW219" s="30">
        <f>Table4[[#This Row],[Unk 402-D7,6,5]]/Table4[[#This Row],[Batt V]]</f>
        <v>19909.986274437066</v>
      </c>
      <c r="AX219" s="8" t="str" cm="1">
        <f t="array" aca="1" ref="AX219" ca="1">IF(Table4[[#This Row],[Prior of This Frm]]=0,"First",IF(Table4[[#This Row],[Data as String]]&lt;&gt;INDIRECT("R"&amp;AL219&amp;"C"&amp;COLUMN(Table4[[#This Row],[Data as String]]),FALSE),"Change",""))</f>
        <v/>
      </c>
      <c r="AY219" s="6" t="str" cm="1">
        <f t="array" aca="1" ref="AY219" ca="1">IF(Table4[[#This Row],[Prior of This Frm]]=0,"First",IF(Table4[[#This Row],[Data Masked States only]]&lt;&gt;INDIRECT("R"&amp;AL219&amp;"C"&amp;COLUMN(Table4[[#This Row],[Data Masked States only]]),FALSE),"Change",""))</f>
        <v/>
      </c>
      <c r="AZ219" s="6"/>
    </row>
    <row r="220" spans="1:52" hidden="1" x14ac:dyDescent="0.25">
      <c r="A220">
        <v>1.7829999999999999</v>
      </c>
      <c r="B220">
        <v>400</v>
      </c>
      <c r="C220">
        <v>8</v>
      </c>
      <c r="D220" s="14">
        <v>0</v>
      </c>
      <c r="E220" s="15">
        <v>0</v>
      </c>
      <c r="F220" s="15">
        <v>0</v>
      </c>
      <c r="G220" s="15">
        <v>10</v>
      </c>
      <c r="H220" s="15">
        <v>39</v>
      </c>
      <c r="I220" s="15">
        <v>0</v>
      </c>
      <c r="J220" s="15">
        <v>0</v>
      </c>
      <c r="K220" s="15">
        <v>0</v>
      </c>
      <c r="M220" s="5" t="str">
        <f t="shared" si="61"/>
        <v>…</v>
      </c>
      <c r="N220" t="str">
        <f t="shared" si="62"/>
        <v>…</v>
      </c>
      <c r="O220" t="str">
        <f t="shared" si="63"/>
        <v>…</v>
      </c>
      <c r="P220" t="str">
        <f t="shared" si="64"/>
        <v>…</v>
      </c>
      <c r="Q220" t="str">
        <f t="shared" si="65"/>
        <v>9</v>
      </c>
      <c r="R220" t="str">
        <f t="shared" si="66"/>
        <v>…</v>
      </c>
      <c r="S220" t="str">
        <f t="shared" si="67"/>
        <v>…</v>
      </c>
      <c r="T220" t="str">
        <f t="shared" si="68"/>
        <v>…</v>
      </c>
      <c r="U220" s="5"/>
      <c r="V220" s="23">
        <f t="shared" si="69"/>
        <v>0</v>
      </c>
      <c r="W220">
        <f t="shared" si="70"/>
        <v>0</v>
      </c>
      <c r="X220">
        <f t="shared" si="71"/>
        <v>0</v>
      </c>
      <c r="Y220">
        <f t="shared" si="72"/>
        <v>16</v>
      </c>
      <c r="Z220">
        <f t="shared" si="73"/>
        <v>57</v>
      </c>
      <c r="AA220">
        <f t="shared" si="74"/>
        <v>0</v>
      </c>
      <c r="AB220">
        <f t="shared" si="75"/>
        <v>0</v>
      </c>
      <c r="AC220">
        <f t="shared" si="76"/>
        <v>0</v>
      </c>
      <c r="AD220" s="5"/>
      <c r="AE220" s="27">
        <f t="shared" si="77"/>
        <v>0</v>
      </c>
      <c r="AF220" s="28">
        <f t="shared" si="78"/>
        <v>4096</v>
      </c>
      <c r="AG220" s="28">
        <f t="shared" si="79"/>
        <v>57</v>
      </c>
      <c r="AH220" s="28">
        <f t="shared" si="80"/>
        <v>0</v>
      </c>
      <c r="AI220" s="5"/>
      <c r="AJ22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20" s="6" t="str" cm="1">
        <f t="array" ref="AK22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20" s="6" cm="1">
        <f t="array" ref="AL220">IF(ROW(Table4[[#This Row],[ID]])-1=ROW(Table4[[#Headers],[ID]]),0,SUMPRODUCT(MAX(($B$5:$B219=Table4[[#This Row],[ID]])*ROW($B$5:$B219))))</f>
        <v>218</v>
      </c>
      <c r="AM220" s="11" cm="1">
        <f t="array" aca="1" ref="AM220" ca="1">IF(Table4[[#This Row],[Prior of This Frm]]&lt;&gt;0,Table4[[#This Row],[Time]]-INDIRECT("R"&amp;Table4[[#This Row],[Prior of This Frm]]&amp;"C"&amp;COLUMN(Table4[[#This Row],[Time]]),FALSE),"")</f>
        <v>0.10699999999999998</v>
      </c>
      <c r="AN220" s="8">
        <f>IF(ROW(Table4[[#This Row],[Time]])-1=ROW(Table4[[#Headers],[Time]]),0,IF(A220&lt;A219,AN219+1,AN219))</f>
        <v>1</v>
      </c>
      <c r="AO220" s="29">
        <f>(Table4[[#This Row],[Time]]+(Table4[[#This Row],[Mins]]*60)-$A$5)/60/60/24</f>
        <v>1.204398148148148E-4</v>
      </c>
      <c r="AP220" s="11">
        <f ca="1">IF(Table4[[#This Row],[Prior of This Frm]]&lt;&gt;0,IF(Table4[[#This Row],[Per Raw]]&lt;0,Table4[[#This Row],[Per Raw]]+60,Table4[[#This Row],[Per Raw]]),"")</f>
        <v>0.10699999999999998</v>
      </c>
      <c r="AQ220" s="20" t="e">
        <f>IF(Table4[[#This Row],[ID]]=401,(HEX2DEC(Table4[[#This Row],[H1]])+256*HEX2DEC(Table4[[#This Row],[H2]]))/1000,NA())</f>
        <v>#N/A</v>
      </c>
      <c r="AR220" s="21" t="e">
        <f>IF(Table4[[#This Row],[ID]]=401,(HEX2DEC(Table4[[#This Row],[H5]])+256*HEX2DEC(Table4[[#This Row],[H6]]))/1000,NA())</f>
        <v>#N/A</v>
      </c>
      <c r="AS220" s="16" t="e">
        <f>IF(Table4[[#This Row],[ID]]=402,HEX2DEC(Table4[[#This Row],[H1]])/100,NA())</f>
        <v>#N/A</v>
      </c>
      <c r="AT220" s="19" t="e">
        <f>IF(Table4[[#This Row],[ID]]=404,((HEX2DEC(F220)+256*HEX2DEC(G220))/10)*(9/5)+32,NA())</f>
        <v>#N/A</v>
      </c>
      <c r="AU220" s="28">
        <f>IF(Table4[[#This Row],[ID]]=402,(HEX2DEC(Table4[[#This Row],[H7]])*256*256+HEX2DEC(Table4[[#This Row],[H6]])*256+HEX2DEC(Table4[[#This Row],[H5]]))/AU$3,IF(ISNUMBER(AU219),AU219,NA()))</f>
        <v>1073427</v>
      </c>
      <c r="AV220" s="28">
        <f>IF(Table4[[#This Row],[ID]]=403,(HEX2DEC(Table4[[#This Row],[H7]])*256*256+HEX2DEC(Table4[[#This Row],[H6]])*256+HEX2DEC(Table4[[#This Row],[H5]]))/AV$3,IF(ISNUMBER(AV219),AV219,NA()))</f>
        <v>1073427</v>
      </c>
      <c r="AW220" s="30" t="e">
        <f>Table4[[#This Row],[Unk 402-D7,6,5]]/Table4[[#This Row],[Batt V]]</f>
        <v>#N/A</v>
      </c>
      <c r="AX220" s="8" t="str" cm="1">
        <f t="array" aca="1" ref="AX220" ca="1">IF(Table4[[#This Row],[Prior of This Frm]]=0,"First",IF(Table4[[#This Row],[Data as String]]&lt;&gt;INDIRECT("R"&amp;AL220&amp;"C"&amp;COLUMN(Table4[[#This Row],[Data as String]]),FALSE),"Change",""))</f>
        <v/>
      </c>
      <c r="AY220" s="6" t="str" cm="1">
        <f t="array" aca="1" ref="AY220" ca="1">IF(Table4[[#This Row],[Prior of This Frm]]=0,"First",IF(Table4[[#This Row],[Data Masked States only]]&lt;&gt;INDIRECT("R"&amp;AL220&amp;"C"&amp;COLUMN(Table4[[#This Row],[Data Masked States only]]),FALSE),"Change",""))</f>
        <v/>
      </c>
      <c r="AZ220" s="6"/>
    </row>
    <row r="221" spans="1:52" hidden="1" x14ac:dyDescent="0.25">
      <c r="A221">
        <v>1.8360000000000001</v>
      </c>
      <c r="B221">
        <v>401</v>
      </c>
      <c r="C221">
        <v>8</v>
      </c>
      <c r="D221" s="14" t="s">
        <v>28</v>
      </c>
      <c r="E221" s="15" t="s">
        <v>23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M221" s="5" t="str">
        <f t="shared" si="61"/>
        <v>…</v>
      </c>
      <c r="N221" t="str">
        <f t="shared" si="62"/>
        <v>…</v>
      </c>
      <c r="O221" t="str">
        <f t="shared" si="63"/>
        <v>…</v>
      </c>
      <c r="P221" t="str">
        <f t="shared" si="64"/>
        <v>…</v>
      </c>
      <c r="Q221" t="str">
        <f t="shared" si="65"/>
        <v>…</v>
      </c>
      <c r="R221" t="str">
        <f t="shared" si="66"/>
        <v>…</v>
      </c>
      <c r="S221" t="str">
        <f t="shared" si="67"/>
        <v>…</v>
      </c>
      <c r="T221" t="str">
        <f t="shared" si="68"/>
        <v>…</v>
      </c>
      <c r="U221" s="5"/>
      <c r="V221" s="23">
        <f t="shared" si="69"/>
        <v>154</v>
      </c>
      <c r="W221">
        <f t="shared" si="70"/>
        <v>210</v>
      </c>
      <c r="X221">
        <f t="shared" si="71"/>
        <v>0</v>
      </c>
      <c r="Y221">
        <f t="shared" si="72"/>
        <v>0</v>
      </c>
      <c r="Z221">
        <f t="shared" si="73"/>
        <v>0</v>
      </c>
      <c r="AA221">
        <f t="shared" si="74"/>
        <v>0</v>
      </c>
      <c r="AB221">
        <f t="shared" si="75"/>
        <v>0</v>
      </c>
      <c r="AC221">
        <f t="shared" si="76"/>
        <v>0</v>
      </c>
      <c r="AD221" s="5"/>
      <c r="AE221" s="27">
        <f t="shared" si="77"/>
        <v>53914</v>
      </c>
      <c r="AF221" s="28">
        <f t="shared" si="78"/>
        <v>0</v>
      </c>
      <c r="AG221" s="28">
        <f t="shared" si="79"/>
        <v>0</v>
      </c>
      <c r="AH221" s="28">
        <f t="shared" si="80"/>
        <v>0</v>
      </c>
      <c r="AI221" s="5"/>
      <c r="AJ22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21" s="6" t="str" cm="1">
        <f t="array" ref="AK22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21" s="6" cm="1">
        <f t="array" ref="AL221">IF(ROW(Table4[[#This Row],[ID]])-1=ROW(Table4[[#Headers],[ID]]),0,SUMPRODUCT(MAX(($B$5:$B220=Table4[[#This Row],[ID]])*ROW($B$5:$B220))))</f>
        <v>219</v>
      </c>
      <c r="AM221" s="11" cm="1">
        <f t="array" aca="1" ref="AM221" ca="1">IF(Table4[[#This Row],[Prior of This Frm]]&lt;&gt;0,Table4[[#This Row],[Time]]-INDIRECT("R"&amp;Table4[[#This Row],[Prior of This Frm]]&amp;"C"&amp;COLUMN(Table4[[#This Row],[Time]]),FALSE),"")</f>
        <v>0.10600000000000009</v>
      </c>
      <c r="AN221" s="8">
        <f>IF(ROW(Table4[[#This Row],[Time]])-1=ROW(Table4[[#Headers],[Time]]),0,IF(A221&lt;A220,AN220+1,AN220))</f>
        <v>1</v>
      </c>
      <c r="AO221" s="29">
        <f>(Table4[[#This Row],[Time]]+(Table4[[#This Row],[Mins]]*60)-$A$5)/60/60/24</f>
        <v>1.2105324074074069E-4</v>
      </c>
      <c r="AP221" s="11">
        <f ca="1">IF(Table4[[#This Row],[Prior of This Frm]]&lt;&gt;0,IF(Table4[[#This Row],[Per Raw]]&lt;0,Table4[[#This Row],[Per Raw]]+60,Table4[[#This Row],[Per Raw]]),"")</f>
        <v>0.10600000000000009</v>
      </c>
      <c r="AQ221" s="20">
        <f>IF(Table4[[#This Row],[ID]]=401,(HEX2DEC(Table4[[#This Row],[H1]])+256*HEX2DEC(Table4[[#This Row],[H2]]))/1000,NA())</f>
        <v>53.914000000000001</v>
      </c>
      <c r="AR221" s="21">
        <f>IF(Table4[[#This Row],[ID]]=401,(HEX2DEC(Table4[[#This Row],[H5]])+256*HEX2DEC(Table4[[#This Row],[H6]]))/1000,NA())</f>
        <v>0</v>
      </c>
      <c r="AS221" s="17" t="e">
        <f>IF(Table4[[#This Row],[ID]]=402,HEX2DEC(Table4[[#This Row],[H1]])/100,NA())</f>
        <v>#N/A</v>
      </c>
      <c r="AT221" s="19" t="e">
        <f>IF(Table4[[#This Row],[ID]]=404,((HEX2DEC(F221)+256*HEX2DEC(G221))/10)*(9/5)+32,NA())</f>
        <v>#N/A</v>
      </c>
      <c r="AU221" s="28">
        <f>IF(Table4[[#This Row],[ID]]=402,(HEX2DEC(Table4[[#This Row],[H7]])*256*256+HEX2DEC(Table4[[#This Row],[H6]])*256+HEX2DEC(Table4[[#This Row],[H5]]))/AU$3,IF(ISNUMBER(AU220),AU220,NA()))</f>
        <v>1073427</v>
      </c>
      <c r="AV221" s="28">
        <f>IF(Table4[[#This Row],[ID]]=403,(HEX2DEC(Table4[[#This Row],[H7]])*256*256+HEX2DEC(Table4[[#This Row],[H6]])*256+HEX2DEC(Table4[[#This Row],[H5]]))/AV$3,IF(ISNUMBER(AV220),AV220,NA()))</f>
        <v>1073427</v>
      </c>
      <c r="AW221" s="30">
        <f>Table4[[#This Row],[Unk 402-D7,6,5]]/Table4[[#This Row],[Batt V]]</f>
        <v>19909.986274437066</v>
      </c>
      <c r="AX221" s="8" t="str" cm="1">
        <f t="array" aca="1" ref="AX221" ca="1">IF(Table4[[#This Row],[Prior of This Frm]]=0,"First",IF(Table4[[#This Row],[Data as String]]&lt;&gt;INDIRECT("R"&amp;AL221&amp;"C"&amp;COLUMN(Table4[[#This Row],[Data as String]]),FALSE),"Change",""))</f>
        <v/>
      </c>
      <c r="AY221" s="6" t="str" cm="1">
        <f t="array" aca="1" ref="AY221" ca="1">IF(Table4[[#This Row],[Prior of This Frm]]=0,"First",IF(Table4[[#This Row],[Data Masked States only]]&lt;&gt;INDIRECT("R"&amp;AL221&amp;"C"&amp;COLUMN(Table4[[#This Row],[Data Masked States only]]),FALSE),"Change",""))</f>
        <v/>
      </c>
      <c r="AZ221" s="6"/>
    </row>
    <row r="222" spans="1:52" hidden="1" x14ac:dyDescent="0.25">
      <c r="A222">
        <v>1.889</v>
      </c>
      <c r="B222">
        <v>400</v>
      </c>
      <c r="C222">
        <v>8</v>
      </c>
      <c r="D222" s="14">
        <v>0</v>
      </c>
      <c r="E222" s="15">
        <v>0</v>
      </c>
      <c r="F222" s="15">
        <v>0</v>
      </c>
      <c r="G222" s="15">
        <v>10</v>
      </c>
      <c r="H222" s="15">
        <v>39</v>
      </c>
      <c r="I222" s="15">
        <v>0</v>
      </c>
      <c r="J222" s="15">
        <v>0</v>
      </c>
      <c r="K222" s="15">
        <v>0</v>
      </c>
      <c r="M222" s="5" t="str">
        <f t="shared" si="61"/>
        <v>…</v>
      </c>
      <c r="N222" t="str">
        <f t="shared" si="62"/>
        <v>…</v>
      </c>
      <c r="O222" t="str">
        <f t="shared" si="63"/>
        <v>…</v>
      </c>
      <c r="P222" t="str">
        <f t="shared" si="64"/>
        <v>…</v>
      </c>
      <c r="Q222" t="str">
        <f t="shared" si="65"/>
        <v>9</v>
      </c>
      <c r="R222" t="str">
        <f t="shared" si="66"/>
        <v>…</v>
      </c>
      <c r="S222" t="str">
        <f t="shared" si="67"/>
        <v>…</v>
      </c>
      <c r="T222" t="str">
        <f t="shared" si="68"/>
        <v>…</v>
      </c>
      <c r="U222" s="5"/>
      <c r="V222" s="23">
        <f t="shared" si="69"/>
        <v>0</v>
      </c>
      <c r="W222">
        <f t="shared" si="70"/>
        <v>0</v>
      </c>
      <c r="X222">
        <f t="shared" si="71"/>
        <v>0</v>
      </c>
      <c r="Y222">
        <f t="shared" si="72"/>
        <v>16</v>
      </c>
      <c r="Z222">
        <f t="shared" si="73"/>
        <v>57</v>
      </c>
      <c r="AA222">
        <f t="shared" si="74"/>
        <v>0</v>
      </c>
      <c r="AB222">
        <f t="shared" si="75"/>
        <v>0</v>
      </c>
      <c r="AC222">
        <f t="shared" si="76"/>
        <v>0</v>
      </c>
      <c r="AD222" s="5"/>
      <c r="AE222" s="27">
        <f t="shared" si="77"/>
        <v>0</v>
      </c>
      <c r="AF222" s="28">
        <f t="shared" si="78"/>
        <v>4096</v>
      </c>
      <c r="AG222" s="28">
        <f t="shared" si="79"/>
        <v>57</v>
      </c>
      <c r="AH222" s="28">
        <f t="shared" si="80"/>
        <v>0</v>
      </c>
      <c r="AI222" s="5"/>
      <c r="AJ22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22" s="6" t="str" cm="1">
        <f t="array" ref="AK22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22" s="6" cm="1">
        <f t="array" ref="AL222">IF(ROW(Table4[[#This Row],[ID]])-1=ROW(Table4[[#Headers],[ID]]),0,SUMPRODUCT(MAX(($B$5:$B221=Table4[[#This Row],[ID]])*ROW($B$5:$B221))))</f>
        <v>220</v>
      </c>
      <c r="AM222" s="11" cm="1">
        <f t="array" aca="1" ref="AM222" ca="1">IF(Table4[[#This Row],[Prior of This Frm]]&lt;&gt;0,Table4[[#This Row],[Time]]-INDIRECT("R"&amp;Table4[[#This Row],[Prior of This Frm]]&amp;"C"&amp;COLUMN(Table4[[#This Row],[Time]]),FALSE),"")</f>
        <v>0.10600000000000009</v>
      </c>
      <c r="AN222" s="8">
        <f>IF(ROW(Table4[[#This Row],[Time]])-1=ROW(Table4[[#Headers],[Time]]),0,IF(A222&lt;A221,AN221+1,AN221))</f>
        <v>1</v>
      </c>
      <c r="AO222" s="29">
        <f>(Table4[[#This Row],[Time]]+(Table4[[#This Row],[Mins]]*60)-$A$5)/60/60/24</f>
        <v>1.2166666666666667E-4</v>
      </c>
      <c r="AP222" s="11">
        <f ca="1">IF(Table4[[#This Row],[Prior of This Frm]]&lt;&gt;0,IF(Table4[[#This Row],[Per Raw]]&lt;0,Table4[[#This Row],[Per Raw]]+60,Table4[[#This Row],[Per Raw]]),"")</f>
        <v>0.10600000000000009</v>
      </c>
      <c r="AQ222" s="20" t="e">
        <f>IF(Table4[[#This Row],[ID]]=401,(HEX2DEC(Table4[[#This Row],[H1]])+256*HEX2DEC(Table4[[#This Row],[H2]]))/1000,NA())</f>
        <v>#N/A</v>
      </c>
      <c r="AR222" s="21" t="e">
        <f>IF(Table4[[#This Row],[ID]]=401,(HEX2DEC(Table4[[#This Row],[H5]])+256*HEX2DEC(Table4[[#This Row],[H6]]))/1000,NA())</f>
        <v>#N/A</v>
      </c>
      <c r="AS222" s="16" t="e">
        <f>IF(Table4[[#This Row],[ID]]=402,HEX2DEC(Table4[[#This Row],[H1]])/100,NA())</f>
        <v>#N/A</v>
      </c>
      <c r="AT222" s="19" t="e">
        <f>IF(Table4[[#This Row],[ID]]=404,((HEX2DEC(F222)+256*HEX2DEC(G222))/10)*(9/5)+32,NA())</f>
        <v>#N/A</v>
      </c>
      <c r="AU222" s="28">
        <f>IF(Table4[[#This Row],[ID]]=402,(HEX2DEC(Table4[[#This Row],[H7]])*256*256+HEX2DEC(Table4[[#This Row],[H6]])*256+HEX2DEC(Table4[[#This Row],[H5]]))/AU$3,IF(ISNUMBER(AU221),AU221,NA()))</f>
        <v>1073427</v>
      </c>
      <c r="AV222" s="28">
        <f>IF(Table4[[#This Row],[ID]]=403,(HEX2DEC(Table4[[#This Row],[H7]])*256*256+HEX2DEC(Table4[[#This Row],[H6]])*256+HEX2DEC(Table4[[#This Row],[H5]]))/AV$3,IF(ISNUMBER(AV221),AV221,NA()))</f>
        <v>1073427</v>
      </c>
      <c r="AW222" s="30" t="e">
        <f>Table4[[#This Row],[Unk 402-D7,6,5]]/Table4[[#This Row],[Batt V]]</f>
        <v>#N/A</v>
      </c>
      <c r="AX222" s="8" t="str" cm="1">
        <f t="array" aca="1" ref="AX222" ca="1">IF(Table4[[#This Row],[Prior of This Frm]]=0,"First",IF(Table4[[#This Row],[Data as String]]&lt;&gt;INDIRECT("R"&amp;AL222&amp;"C"&amp;COLUMN(Table4[[#This Row],[Data as String]]),FALSE),"Change",""))</f>
        <v/>
      </c>
      <c r="AY222" s="6" t="str" cm="1">
        <f t="array" aca="1" ref="AY222" ca="1">IF(Table4[[#This Row],[Prior of This Frm]]=0,"First",IF(Table4[[#This Row],[Data Masked States only]]&lt;&gt;INDIRECT("R"&amp;AL222&amp;"C"&amp;COLUMN(Table4[[#This Row],[Data Masked States only]]),FALSE),"Change",""))</f>
        <v/>
      </c>
      <c r="AZ222" s="6"/>
    </row>
    <row r="223" spans="1:52" hidden="1" x14ac:dyDescent="0.25">
      <c r="A223">
        <v>1.9430000000000001</v>
      </c>
      <c r="B223">
        <v>401</v>
      </c>
      <c r="C223">
        <v>8</v>
      </c>
      <c r="D223" s="14" t="s">
        <v>28</v>
      </c>
      <c r="E223" s="15" t="s">
        <v>23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M223" s="5" t="str">
        <f t="shared" si="61"/>
        <v>…</v>
      </c>
      <c r="N223" t="str">
        <f t="shared" si="62"/>
        <v>…</v>
      </c>
      <c r="O223" t="str">
        <f t="shared" si="63"/>
        <v>…</v>
      </c>
      <c r="P223" t="str">
        <f t="shared" si="64"/>
        <v>…</v>
      </c>
      <c r="Q223" t="str">
        <f t="shared" si="65"/>
        <v>…</v>
      </c>
      <c r="R223" t="str">
        <f t="shared" si="66"/>
        <v>…</v>
      </c>
      <c r="S223" t="str">
        <f t="shared" si="67"/>
        <v>…</v>
      </c>
      <c r="T223" t="str">
        <f t="shared" si="68"/>
        <v>…</v>
      </c>
      <c r="U223" s="5"/>
      <c r="V223" s="23">
        <f t="shared" si="69"/>
        <v>154</v>
      </c>
      <c r="W223">
        <f t="shared" si="70"/>
        <v>210</v>
      </c>
      <c r="X223">
        <f t="shared" si="71"/>
        <v>0</v>
      </c>
      <c r="Y223">
        <f t="shared" si="72"/>
        <v>0</v>
      </c>
      <c r="Z223">
        <f t="shared" si="73"/>
        <v>0</v>
      </c>
      <c r="AA223">
        <f t="shared" si="74"/>
        <v>0</v>
      </c>
      <c r="AB223">
        <f t="shared" si="75"/>
        <v>0</v>
      </c>
      <c r="AC223">
        <f t="shared" si="76"/>
        <v>0</v>
      </c>
      <c r="AD223" s="5"/>
      <c r="AE223" s="27">
        <f t="shared" si="77"/>
        <v>53914</v>
      </c>
      <c r="AF223" s="28">
        <f t="shared" si="78"/>
        <v>0</v>
      </c>
      <c r="AG223" s="28">
        <f t="shared" si="79"/>
        <v>0</v>
      </c>
      <c r="AH223" s="28">
        <f t="shared" si="80"/>
        <v>0</v>
      </c>
      <c r="AI223" s="5"/>
      <c r="AJ22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23" s="6" t="str" cm="1">
        <f t="array" ref="AK22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23" s="6" cm="1">
        <f t="array" ref="AL223">IF(ROW(Table4[[#This Row],[ID]])-1=ROW(Table4[[#Headers],[ID]]),0,SUMPRODUCT(MAX(($B$5:$B222=Table4[[#This Row],[ID]])*ROW($B$5:$B222))))</f>
        <v>221</v>
      </c>
      <c r="AM223" s="11" cm="1">
        <f t="array" aca="1" ref="AM223" ca="1">IF(Table4[[#This Row],[Prior of This Frm]]&lt;&gt;0,Table4[[#This Row],[Time]]-INDIRECT("R"&amp;Table4[[#This Row],[Prior of This Frm]]&amp;"C"&amp;COLUMN(Table4[[#This Row],[Time]]),FALSE),"")</f>
        <v>0.10699999999999998</v>
      </c>
      <c r="AN223" s="8">
        <f>IF(ROW(Table4[[#This Row],[Time]])-1=ROW(Table4[[#Headers],[Time]]),0,IF(A223&lt;A222,AN222+1,AN222))</f>
        <v>1</v>
      </c>
      <c r="AO223" s="29">
        <f>(Table4[[#This Row],[Time]]+(Table4[[#This Row],[Mins]]*60)-$A$5)/60/60/24</f>
        <v>1.2229166666666663E-4</v>
      </c>
      <c r="AP223" s="11">
        <f ca="1">IF(Table4[[#This Row],[Prior of This Frm]]&lt;&gt;0,IF(Table4[[#This Row],[Per Raw]]&lt;0,Table4[[#This Row],[Per Raw]]+60,Table4[[#This Row],[Per Raw]]),"")</f>
        <v>0.10699999999999998</v>
      </c>
      <c r="AQ223" s="20">
        <f>IF(Table4[[#This Row],[ID]]=401,(HEX2DEC(Table4[[#This Row],[H1]])+256*HEX2DEC(Table4[[#This Row],[H2]]))/1000,NA())</f>
        <v>53.914000000000001</v>
      </c>
      <c r="AR223" s="21">
        <f>IF(Table4[[#This Row],[ID]]=401,(HEX2DEC(Table4[[#This Row],[H5]])+256*HEX2DEC(Table4[[#This Row],[H6]]))/1000,NA())</f>
        <v>0</v>
      </c>
      <c r="AS223" s="17" t="e">
        <f>IF(Table4[[#This Row],[ID]]=402,HEX2DEC(Table4[[#This Row],[H1]])/100,NA())</f>
        <v>#N/A</v>
      </c>
      <c r="AT223" s="19" t="e">
        <f>IF(Table4[[#This Row],[ID]]=404,((HEX2DEC(F223)+256*HEX2DEC(G223))/10)*(9/5)+32,NA())</f>
        <v>#N/A</v>
      </c>
      <c r="AU223" s="28">
        <f>IF(Table4[[#This Row],[ID]]=402,(HEX2DEC(Table4[[#This Row],[H7]])*256*256+HEX2DEC(Table4[[#This Row],[H6]])*256+HEX2DEC(Table4[[#This Row],[H5]]))/AU$3,IF(ISNUMBER(AU222),AU222,NA()))</f>
        <v>1073427</v>
      </c>
      <c r="AV223" s="28">
        <f>IF(Table4[[#This Row],[ID]]=403,(HEX2DEC(Table4[[#This Row],[H7]])*256*256+HEX2DEC(Table4[[#This Row],[H6]])*256+HEX2DEC(Table4[[#This Row],[H5]]))/AV$3,IF(ISNUMBER(AV222),AV222,NA()))</f>
        <v>1073427</v>
      </c>
      <c r="AW223" s="30">
        <f>Table4[[#This Row],[Unk 402-D7,6,5]]/Table4[[#This Row],[Batt V]]</f>
        <v>19909.986274437066</v>
      </c>
      <c r="AX223" s="8" t="str" cm="1">
        <f t="array" aca="1" ref="AX223" ca="1">IF(Table4[[#This Row],[Prior of This Frm]]=0,"First",IF(Table4[[#This Row],[Data as String]]&lt;&gt;INDIRECT("R"&amp;AL223&amp;"C"&amp;COLUMN(Table4[[#This Row],[Data as String]]),FALSE),"Change",""))</f>
        <v/>
      </c>
      <c r="AY223" s="6" t="str" cm="1">
        <f t="array" aca="1" ref="AY223" ca="1">IF(Table4[[#This Row],[Prior of This Frm]]=0,"First",IF(Table4[[#This Row],[Data Masked States only]]&lt;&gt;INDIRECT("R"&amp;AL223&amp;"C"&amp;COLUMN(Table4[[#This Row],[Data Masked States only]]),FALSE),"Change",""))</f>
        <v/>
      </c>
      <c r="AZ223" s="6"/>
    </row>
    <row r="224" spans="1:52" hidden="1" x14ac:dyDescent="0.25">
      <c r="A224">
        <v>1.9450000000000001</v>
      </c>
      <c r="B224">
        <v>466</v>
      </c>
      <c r="C224">
        <v>8</v>
      </c>
      <c r="D224" s="14">
        <v>30</v>
      </c>
      <c r="E224" s="15">
        <v>32</v>
      </c>
      <c r="F224" s="15">
        <v>30</v>
      </c>
      <c r="G224" s="15">
        <v>35</v>
      </c>
      <c r="H224" s="15">
        <v>56</v>
      </c>
      <c r="I224" s="15">
        <v>35</v>
      </c>
      <c r="J224" s="15">
        <v>30</v>
      </c>
      <c r="K224" s="15">
        <v>31</v>
      </c>
      <c r="M224" s="5" t="str">
        <f t="shared" si="61"/>
        <v>0</v>
      </c>
      <c r="N224" t="str">
        <f t="shared" si="62"/>
        <v>2</v>
      </c>
      <c r="O224" t="str">
        <f t="shared" si="63"/>
        <v>0</v>
      </c>
      <c r="P224" t="str">
        <f t="shared" si="64"/>
        <v>5</v>
      </c>
      <c r="Q224" t="str">
        <f t="shared" si="65"/>
        <v>V</v>
      </c>
      <c r="R224" t="str">
        <f t="shared" si="66"/>
        <v>5</v>
      </c>
      <c r="S224" t="str">
        <f t="shared" si="67"/>
        <v>0</v>
      </c>
      <c r="T224" t="str">
        <f t="shared" si="68"/>
        <v>1</v>
      </c>
      <c r="U224" s="5"/>
      <c r="V224" s="23">
        <f t="shared" si="69"/>
        <v>48</v>
      </c>
      <c r="W224">
        <f t="shared" si="70"/>
        <v>50</v>
      </c>
      <c r="X224">
        <f t="shared" si="71"/>
        <v>48</v>
      </c>
      <c r="Y224">
        <f t="shared" si="72"/>
        <v>53</v>
      </c>
      <c r="Z224">
        <f t="shared" si="73"/>
        <v>86</v>
      </c>
      <c r="AA224">
        <f t="shared" si="74"/>
        <v>53</v>
      </c>
      <c r="AB224">
        <f t="shared" si="75"/>
        <v>48</v>
      </c>
      <c r="AC224">
        <f t="shared" si="76"/>
        <v>49</v>
      </c>
      <c r="AD224" s="5"/>
      <c r="AE224" s="27">
        <f t="shared" si="77"/>
        <v>12848</v>
      </c>
      <c r="AF224" s="28">
        <f t="shared" si="78"/>
        <v>13616</v>
      </c>
      <c r="AG224" s="28">
        <f t="shared" si="79"/>
        <v>13654</v>
      </c>
      <c r="AH224" s="28">
        <f t="shared" si="80"/>
        <v>12592</v>
      </c>
      <c r="AI224" s="5"/>
      <c r="AJ22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224" s="6" t="str" cm="1">
        <f t="array" ref="AK22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224" s="6" cm="1">
        <f t="array" ref="AL224">IF(ROW(Table4[[#This Row],[ID]])-1=ROW(Table4[[#Headers],[ID]]),0,SUMPRODUCT(MAX(($B$5:$B223=Table4[[#This Row],[ID]])*ROW($B$5:$B223))))</f>
        <v>177</v>
      </c>
      <c r="AM224" s="11" cm="1">
        <f t="array" aca="1" ref="AM224" ca="1">IF(Table4[[#This Row],[Prior of This Frm]]&lt;&gt;0,Table4[[#This Row],[Time]]-INDIRECT("R"&amp;Table4[[#This Row],[Prior of This Frm]]&amp;"C"&amp;COLUMN(Table4[[#This Row],[Time]]),FALSE),"")</f>
        <v>-57.875999999999998</v>
      </c>
      <c r="AN224" s="8">
        <f>IF(ROW(Table4[[#This Row],[Time]])-1=ROW(Table4[[#Headers],[Time]]),0,IF(A224&lt;A223,AN223+1,AN223))</f>
        <v>1</v>
      </c>
      <c r="AO224" s="29">
        <f>(Table4[[#This Row],[Time]]+(Table4[[#This Row],[Mins]]*60)-$A$5)/60/60/24</f>
        <v>1.2231481481481479E-4</v>
      </c>
      <c r="AP224" s="11">
        <f ca="1">IF(Table4[[#This Row],[Prior of This Frm]]&lt;&gt;0,IF(Table4[[#This Row],[Per Raw]]&lt;0,Table4[[#This Row],[Per Raw]]+60,Table4[[#This Row],[Per Raw]]),"")</f>
        <v>2.1240000000000023</v>
      </c>
      <c r="AQ224" s="20" t="e">
        <f>IF(Table4[[#This Row],[ID]]=401,(HEX2DEC(Table4[[#This Row],[H1]])+256*HEX2DEC(Table4[[#This Row],[H2]]))/1000,NA())</f>
        <v>#N/A</v>
      </c>
      <c r="AR224" s="21" t="e">
        <f>IF(Table4[[#This Row],[ID]]=401,(HEX2DEC(Table4[[#This Row],[H5]])+256*HEX2DEC(Table4[[#This Row],[H6]]))/1000,NA())</f>
        <v>#N/A</v>
      </c>
      <c r="AS224" s="17" t="e">
        <f>IF(Table4[[#This Row],[ID]]=402,HEX2DEC(Table4[[#This Row],[H1]])/100,NA())</f>
        <v>#N/A</v>
      </c>
      <c r="AT224" s="19" t="e">
        <f>IF(Table4[[#This Row],[ID]]=404,((HEX2DEC(F224)+256*HEX2DEC(G224))/10)*(9/5)+32,NA())</f>
        <v>#N/A</v>
      </c>
      <c r="AU224" s="28">
        <f>IF(Table4[[#This Row],[ID]]=402,(HEX2DEC(Table4[[#This Row],[H7]])*256*256+HEX2DEC(Table4[[#This Row],[H6]])*256+HEX2DEC(Table4[[#This Row],[H5]]))/AU$3,IF(ISNUMBER(AU223),AU223,NA()))</f>
        <v>1073427</v>
      </c>
      <c r="AV224" s="28">
        <f>IF(Table4[[#This Row],[ID]]=403,(HEX2DEC(Table4[[#This Row],[H7]])*256*256+HEX2DEC(Table4[[#This Row],[H6]])*256+HEX2DEC(Table4[[#This Row],[H5]]))/AV$3,IF(ISNUMBER(AV223),AV223,NA()))</f>
        <v>1073427</v>
      </c>
      <c r="AW224" s="30" t="e">
        <f>Table4[[#This Row],[Unk 402-D7,6,5]]/Table4[[#This Row],[Batt V]]</f>
        <v>#N/A</v>
      </c>
      <c r="AX224" s="8" t="str" cm="1">
        <f t="array" aca="1" ref="AX224" ca="1">IF(Table4[[#This Row],[Prior of This Frm]]=0,"First",IF(Table4[[#This Row],[Data as String]]&lt;&gt;INDIRECT("R"&amp;AL224&amp;"C"&amp;COLUMN(Table4[[#This Row],[Data as String]]),FALSE),"Change",""))</f>
        <v/>
      </c>
      <c r="AY224" s="6" t="str" cm="1">
        <f t="array" aca="1" ref="AY224" ca="1">IF(Table4[[#This Row],[Prior of This Frm]]=0,"First",IF(Table4[[#This Row],[Data Masked States only]]&lt;&gt;INDIRECT("R"&amp;AL224&amp;"C"&amp;COLUMN(Table4[[#This Row],[Data Masked States only]]),FALSE),"Change",""))</f>
        <v/>
      </c>
      <c r="AZ224" s="6"/>
    </row>
    <row r="225" spans="1:52" hidden="1" x14ac:dyDescent="0.25">
      <c r="A225">
        <v>1.996</v>
      </c>
      <c r="B225">
        <v>400</v>
      </c>
      <c r="C225">
        <v>8</v>
      </c>
      <c r="D225" s="14">
        <v>0</v>
      </c>
      <c r="E225" s="15">
        <v>0</v>
      </c>
      <c r="F225" s="15">
        <v>0</v>
      </c>
      <c r="G225" s="15">
        <v>10</v>
      </c>
      <c r="H225" s="15">
        <v>39</v>
      </c>
      <c r="I225" s="15">
        <v>0</v>
      </c>
      <c r="J225" s="15">
        <v>0</v>
      </c>
      <c r="K225" s="15">
        <v>0</v>
      </c>
      <c r="M225" s="5" t="str">
        <f t="shared" si="61"/>
        <v>…</v>
      </c>
      <c r="N225" t="str">
        <f t="shared" si="62"/>
        <v>…</v>
      </c>
      <c r="O225" t="str">
        <f t="shared" si="63"/>
        <v>…</v>
      </c>
      <c r="P225" t="str">
        <f t="shared" si="64"/>
        <v>…</v>
      </c>
      <c r="Q225" t="str">
        <f t="shared" si="65"/>
        <v>9</v>
      </c>
      <c r="R225" t="str">
        <f t="shared" si="66"/>
        <v>…</v>
      </c>
      <c r="S225" t="str">
        <f t="shared" si="67"/>
        <v>…</v>
      </c>
      <c r="T225" t="str">
        <f t="shared" si="68"/>
        <v>…</v>
      </c>
      <c r="U225" s="5"/>
      <c r="V225" s="23">
        <f t="shared" si="69"/>
        <v>0</v>
      </c>
      <c r="W225">
        <f t="shared" si="70"/>
        <v>0</v>
      </c>
      <c r="X225">
        <f t="shared" si="71"/>
        <v>0</v>
      </c>
      <c r="Y225">
        <f t="shared" si="72"/>
        <v>16</v>
      </c>
      <c r="Z225">
        <f t="shared" si="73"/>
        <v>57</v>
      </c>
      <c r="AA225">
        <f t="shared" si="74"/>
        <v>0</v>
      </c>
      <c r="AB225">
        <f t="shared" si="75"/>
        <v>0</v>
      </c>
      <c r="AC225">
        <f t="shared" si="76"/>
        <v>0</v>
      </c>
      <c r="AD225" s="5"/>
      <c r="AE225" s="27">
        <f t="shared" si="77"/>
        <v>0</v>
      </c>
      <c r="AF225" s="28">
        <f t="shared" si="78"/>
        <v>4096</v>
      </c>
      <c r="AG225" s="28">
        <f t="shared" si="79"/>
        <v>57</v>
      </c>
      <c r="AH225" s="28">
        <f t="shared" si="80"/>
        <v>0</v>
      </c>
      <c r="AI225" s="5"/>
      <c r="AJ22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25" s="6" t="str" cm="1">
        <f t="array" ref="AK22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25" s="6" cm="1">
        <f t="array" ref="AL225">IF(ROW(Table4[[#This Row],[ID]])-1=ROW(Table4[[#Headers],[ID]]),0,SUMPRODUCT(MAX(($B$5:$B224=Table4[[#This Row],[ID]])*ROW($B$5:$B224))))</f>
        <v>222</v>
      </c>
      <c r="AM225" s="11" cm="1">
        <f t="array" aca="1" ref="AM225" ca="1">IF(Table4[[#This Row],[Prior of This Frm]]&lt;&gt;0,Table4[[#This Row],[Time]]-INDIRECT("R"&amp;Table4[[#This Row],[Prior of This Frm]]&amp;"C"&amp;COLUMN(Table4[[#This Row],[Time]]),FALSE),"")</f>
        <v>0.10699999999999998</v>
      </c>
      <c r="AN225" s="8">
        <f>IF(ROW(Table4[[#This Row],[Time]])-1=ROW(Table4[[#Headers],[Time]]),0,IF(A225&lt;A224,AN224+1,AN224))</f>
        <v>1</v>
      </c>
      <c r="AO225" s="29">
        <f>(Table4[[#This Row],[Time]]+(Table4[[#This Row],[Mins]]*60)-$A$5)/60/60/24</f>
        <v>1.2290509259259259E-4</v>
      </c>
      <c r="AP225" s="11">
        <f ca="1">IF(Table4[[#This Row],[Prior of This Frm]]&lt;&gt;0,IF(Table4[[#This Row],[Per Raw]]&lt;0,Table4[[#This Row],[Per Raw]]+60,Table4[[#This Row],[Per Raw]]),"")</f>
        <v>0.10699999999999998</v>
      </c>
      <c r="AQ225" s="20" t="e">
        <f>IF(Table4[[#This Row],[ID]]=401,(HEX2DEC(Table4[[#This Row],[H1]])+256*HEX2DEC(Table4[[#This Row],[H2]]))/1000,NA())</f>
        <v>#N/A</v>
      </c>
      <c r="AR225" s="21" t="e">
        <f>IF(Table4[[#This Row],[ID]]=401,(HEX2DEC(Table4[[#This Row],[H5]])+256*HEX2DEC(Table4[[#This Row],[H6]]))/1000,NA())</f>
        <v>#N/A</v>
      </c>
      <c r="AS225" s="17" t="e">
        <f>IF(Table4[[#This Row],[ID]]=402,HEX2DEC(Table4[[#This Row],[H1]])/100,NA())</f>
        <v>#N/A</v>
      </c>
      <c r="AT225" s="19" t="e">
        <f>IF(Table4[[#This Row],[ID]]=404,((HEX2DEC(F225)+256*HEX2DEC(G225))/10)*(9/5)+32,NA())</f>
        <v>#N/A</v>
      </c>
      <c r="AU225" s="28">
        <f>IF(Table4[[#This Row],[ID]]=402,(HEX2DEC(Table4[[#This Row],[H7]])*256*256+HEX2DEC(Table4[[#This Row],[H6]])*256+HEX2DEC(Table4[[#This Row],[H5]]))/AU$3,IF(ISNUMBER(AU224),AU224,NA()))</f>
        <v>1073427</v>
      </c>
      <c r="AV225" s="28">
        <f>IF(Table4[[#This Row],[ID]]=403,(HEX2DEC(Table4[[#This Row],[H7]])*256*256+HEX2DEC(Table4[[#This Row],[H6]])*256+HEX2DEC(Table4[[#This Row],[H5]]))/AV$3,IF(ISNUMBER(AV224),AV224,NA()))</f>
        <v>1073427</v>
      </c>
      <c r="AW225" s="30" t="e">
        <f>Table4[[#This Row],[Unk 402-D7,6,5]]/Table4[[#This Row],[Batt V]]</f>
        <v>#N/A</v>
      </c>
      <c r="AX225" s="8" t="str" cm="1">
        <f t="array" aca="1" ref="AX225" ca="1">IF(Table4[[#This Row],[Prior of This Frm]]=0,"First",IF(Table4[[#This Row],[Data as String]]&lt;&gt;INDIRECT("R"&amp;AL225&amp;"C"&amp;COLUMN(Table4[[#This Row],[Data as String]]),FALSE),"Change",""))</f>
        <v/>
      </c>
      <c r="AY225" s="6" t="str" cm="1">
        <f t="array" aca="1" ref="AY225" ca="1">IF(Table4[[#This Row],[Prior of This Frm]]=0,"First",IF(Table4[[#This Row],[Data Masked States only]]&lt;&gt;INDIRECT("R"&amp;AL225&amp;"C"&amp;COLUMN(Table4[[#This Row],[Data Masked States only]]),FALSE),"Change",""))</f>
        <v/>
      </c>
      <c r="AZ225" s="6"/>
    </row>
    <row r="226" spans="1:52" hidden="1" x14ac:dyDescent="0.25">
      <c r="A226">
        <v>2.048</v>
      </c>
      <c r="B226">
        <v>401</v>
      </c>
      <c r="C226">
        <v>8</v>
      </c>
      <c r="D226" s="14" t="s">
        <v>28</v>
      </c>
      <c r="E226" s="15" t="s">
        <v>23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M226" s="5" t="str">
        <f t="shared" si="61"/>
        <v>…</v>
      </c>
      <c r="N226" t="str">
        <f t="shared" si="62"/>
        <v>…</v>
      </c>
      <c r="O226" t="str">
        <f t="shared" si="63"/>
        <v>…</v>
      </c>
      <c r="P226" t="str">
        <f t="shared" si="64"/>
        <v>…</v>
      </c>
      <c r="Q226" t="str">
        <f t="shared" si="65"/>
        <v>…</v>
      </c>
      <c r="R226" t="str">
        <f t="shared" si="66"/>
        <v>…</v>
      </c>
      <c r="S226" t="str">
        <f t="shared" si="67"/>
        <v>…</v>
      </c>
      <c r="T226" t="str">
        <f t="shared" si="68"/>
        <v>…</v>
      </c>
      <c r="U226" s="5"/>
      <c r="V226" s="23">
        <f t="shared" si="69"/>
        <v>154</v>
      </c>
      <c r="W226">
        <f t="shared" si="70"/>
        <v>210</v>
      </c>
      <c r="X226">
        <f t="shared" si="71"/>
        <v>0</v>
      </c>
      <c r="Y226">
        <f t="shared" si="72"/>
        <v>0</v>
      </c>
      <c r="Z226">
        <f t="shared" si="73"/>
        <v>0</v>
      </c>
      <c r="AA226">
        <f t="shared" si="74"/>
        <v>0</v>
      </c>
      <c r="AB226">
        <f t="shared" si="75"/>
        <v>0</v>
      </c>
      <c r="AC226">
        <f t="shared" si="76"/>
        <v>0</v>
      </c>
      <c r="AD226" s="5"/>
      <c r="AE226" s="27">
        <f t="shared" si="77"/>
        <v>53914</v>
      </c>
      <c r="AF226" s="28">
        <f t="shared" si="78"/>
        <v>0</v>
      </c>
      <c r="AG226" s="28">
        <f t="shared" si="79"/>
        <v>0</v>
      </c>
      <c r="AH226" s="28">
        <f t="shared" si="80"/>
        <v>0</v>
      </c>
      <c r="AI226" s="5"/>
      <c r="AJ22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26" s="6" t="str" cm="1">
        <f t="array" ref="AK22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26" s="6" cm="1">
        <f t="array" ref="AL226">IF(ROW(Table4[[#This Row],[ID]])-1=ROW(Table4[[#Headers],[ID]]),0,SUMPRODUCT(MAX(($B$5:$B225=Table4[[#This Row],[ID]])*ROW($B$5:$B225))))</f>
        <v>223</v>
      </c>
      <c r="AM226" s="11" cm="1">
        <f t="array" aca="1" ref="AM226" ca="1">IF(Table4[[#This Row],[Prior of This Frm]]&lt;&gt;0,Table4[[#This Row],[Time]]-INDIRECT("R"&amp;Table4[[#This Row],[Prior of This Frm]]&amp;"C"&amp;COLUMN(Table4[[#This Row],[Time]]),FALSE),"")</f>
        <v>0.10499999999999998</v>
      </c>
      <c r="AN226" s="8">
        <f>IF(ROW(Table4[[#This Row],[Time]])-1=ROW(Table4[[#Headers],[Time]]),0,IF(A226&lt;A225,AN225+1,AN225))</f>
        <v>1</v>
      </c>
      <c r="AO226" s="29">
        <f>(Table4[[#This Row],[Time]]+(Table4[[#This Row],[Mins]]*60)-$A$5)/60/60/24</f>
        <v>1.2350694444444442E-4</v>
      </c>
      <c r="AP226" s="11">
        <f ca="1">IF(Table4[[#This Row],[Prior of This Frm]]&lt;&gt;0,IF(Table4[[#This Row],[Per Raw]]&lt;0,Table4[[#This Row],[Per Raw]]+60,Table4[[#This Row],[Per Raw]]),"")</f>
        <v>0.10499999999999998</v>
      </c>
      <c r="AQ226" s="20">
        <f>IF(Table4[[#This Row],[ID]]=401,(HEX2DEC(Table4[[#This Row],[H1]])+256*HEX2DEC(Table4[[#This Row],[H2]]))/1000,NA())</f>
        <v>53.914000000000001</v>
      </c>
      <c r="AR226" s="21">
        <f>IF(Table4[[#This Row],[ID]]=401,(HEX2DEC(Table4[[#This Row],[H5]])+256*HEX2DEC(Table4[[#This Row],[H6]]))/1000,NA())</f>
        <v>0</v>
      </c>
      <c r="AS226" s="17" t="e">
        <f>IF(Table4[[#This Row],[ID]]=402,HEX2DEC(Table4[[#This Row],[H1]])/100,NA())</f>
        <v>#N/A</v>
      </c>
      <c r="AT226" s="19" t="e">
        <f>IF(Table4[[#This Row],[ID]]=404,((HEX2DEC(F226)+256*HEX2DEC(G226))/10)*(9/5)+32,NA())</f>
        <v>#N/A</v>
      </c>
      <c r="AU226" s="28">
        <f>IF(Table4[[#This Row],[ID]]=402,(HEX2DEC(Table4[[#This Row],[H7]])*256*256+HEX2DEC(Table4[[#This Row],[H6]])*256+HEX2DEC(Table4[[#This Row],[H5]]))/AU$3,IF(ISNUMBER(AU225),AU225,NA()))</f>
        <v>1073427</v>
      </c>
      <c r="AV226" s="28">
        <f>IF(Table4[[#This Row],[ID]]=403,(HEX2DEC(Table4[[#This Row],[H7]])*256*256+HEX2DEC(Table4[[#This Row],[H6]])*256+HEX2DEC(Table4[[#This Row],[H5]]))/AV$3,IF(ISNUMBER(AV225),AV225,NA()))</f>
        <v>1073427</v>
      </c>
      <c r="AW226" s="30">
        <f>Table4[[#This Row],[Unk 402-D7,6,5]]/Table4[[#This Row],[Batt V]]</f>
        <v>19909.986274437066</v>
      </c>
      <c r="AX226" s="8" t="str" cm="1">
        <f t="array" aca="1" ref="AX226" ca="1">IF(Table4[[#This Row],[Prior of This Frm]]=0,"First",IF(Table4[[#This Row],[Data as String]]&lt;&gt;INDIRECT("R"&amp;AL226&amp;"C"&amp;COLUMN(Table4[[#This Row],[Data as String]]),FALSE),"Change",""))</f>
        <v/>
      </c>
      <c r="AY226" s="6" t="str" cm="1">
        <f t="array" aca="1" ref="AY226" ca="1">IF(Table4[[#This Row],[Prior of This Frm]]=0,"First",IF(Table4[[#This Row],[Data Masked States only]]&lt;&gt;INDIRECT("R"&amp;AL226&amp;"C"&amp;COLUMN(Table4[[#This Row],[Data Masked States only]]),FALSE),"Change",""))</f>
        <v/>
      </c>
      <c r="AZ226" s="6"/>
    </row>
    <row r="227" spans="1:52" hidden="1" x14ac:dyDescent="0.25">
      <c r="A227">
        <v>2.101</v>
      </c>
      <c r="B227">
        <v>400</v>
      </c>
      <c r="C227">
        <v>8</v>
      </c>
      <c r="D227" s="14">
        <v>0</v>
      </c>
      <c r="E227" s="15">
        <v>0</v>
      </c>
      <c r="F227" s="15">
        <v>0</v>
      </c>
      <c r="G227" s="15">
        <v>10</v>
      </c>
      <c r="H227" s="15">
        <v>39</v>
      </c>
      <c r="I227" s="15">
        <v>0</v>
      </c>
      <c r="J227" s="15">
        <v>0</v>
      </c>
      <c r="K227" s="15">
        <v>0</v>
      </c>
      <c r="M227" s="5" t="str">
        <f t="shared" si="61"/>
        <v>…</v>
      </c>
      <c r="N227" t="str">
        <f t="shared" si="62"/>
        <v>…</v>
      </c>
      <c r="O227" t="str">
        <f t="shared" si="63"/>
        <v>…</v>
      </c>
      <c r="P227" t="str">
        <f t="shared" si="64"/>
        <v>…</v>
      </c>
      <c r="Q227" t="str">
        <f t="shared" si="65"/>
        <v>9</v>
      </c>
      <c r="R227" t="str">
        <f t="shared" si="66"/>
        <v>…</v>
      </c>
      <c r="S227" t="str">
        <f t="shared" si="67"/>
        <v>…</v>
      </c>
      <c r="T227" t="str">
        <f t="shared" si="68"/>
        <v>…</v>
      </c>
      <c r="U227" s="5"/>
      <c r="V227" s="23">
        <f t="shared" si="69"/>
        <v>0</v>
      </c>
      <c r="W227">
        <f t="shared" si="70"/>
        <v>0</v>
      </c>
      <c r="X227">
        <f t="shared" si="71"/>
        <v>0</v>
      </c>
      <c r="Y227">
        <f t="shared" si="72"/>
        <v>16</v>
      </c>
      <c r="Z227">
        <f t="shared" si="73"/>
        <v>57</v>
      </c>
      <c r="AA227">
        <f t="shared" si="74"/>
        <v>0</v>
      </c>
      <c r="AB227">
        <f t="shared" si="75"/>
        <v>0</v>
      </c>
      <c r="AC227">
        <f t="shared" si="76"/>
        <v>0</v>
      </c>
      <c r="AD227" s="5"/>
      <c r="AE227" s="27">
        <f t="shared" si="77"/>
        <v>0</v>
      </c>
      <c r="AF227" s="28">
        <f t="shared" si="78"/>
        <v>4096</v>
      </c>
      <c r="AG227" s="28">
        <f t="shared" si="79"/>
        <v>57</v>
      </c>
      <c r="AH227" s="28">
        <f t="shared" si="80"/>
        <v>0</v>
      </c>
      <c r="AI227" s="5"/>
      <c r="AJ22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27" s="6" t="str" cm="1">
        <f t="array" ref="AK22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27" s="6" cm="1">
        <f t="array" ref="AL227">IF(ROW(Table4[[#This Row],[ID]])-1=ROW(Table4[[#Headers],[ID]]),0,SUMPRODUCT(MAX(($B$5:$B226=Table4[[#This Row],[ID]])*ROW($B$5:$B226))))</f>
        <v>225</v>
      </c>
      <c r="AM227" s="11" cm="1">
        <f t="array" aca="1" ref="AM227" ca="1">IF(Table4[[#This Row],[Prior of This Frm]]&lt;&gt;0,Table4[[#This Row],[Time]]-INDIRECT("R"&amp;Table4[[#This Row],[Prior of This Frm]]&amp;"C"&amp;COLUMN(Table4[[#This Row],[Time]]),FALSE),"")</f>
        <v>0.10499999999999998</v>
      </c>
      <c r="AN227" s="8">
        <f>IF(ROW(Table4[[#This Row],[Time]])-1=ROW(Table4[[#Headers],[Time]]),0,IF(A227&lt;A226,AN226+1,AN226))</f>
        <v>1</v>
      </c>
      <c r="AO227" s="29">
        <f>(Table4[[#This Row],[Time]]+(Table4[[#This Row],[Mins]]*60)-$A$5)/60/60/24</f>
        <v>1.2412037037037033E-4</v>
      </c>
      <c r="AP227" s="11">
        <f ca="1">IF(Table4[[#This Row],[Prior of This Frm]]&lt;&gt;0,IF(Table4[[#This Row],[Per Raw]]&lt;0,Table4[[#This Row],[Per Raw]]+60,Table4[[#This Row],[Per Raw]]),"")</f>
        <v>0.10499999999999998</v>
      </c>
      <c r="AQ227" s="20" t="e">
        <f>IF(Table4[[#This Row],[ID]]=401,(HEX2DEC(Table4[[#This Row],[H1]])+256*HEX2DEC(Table4[[#This Row],[H2]]))/1000,NA())</f>
        <v>#N/A</v>
      </c>
      <c r="AR227" s="21" t="e">
        <f>IF(Table4[[#This Row],[ID]]=401,(HEX2DEC(Table4[[#This Row],[H5]])+256*HEX2DEC(Table4[[#This Row],[H6]]))/1000,NA())</f>
        <v>#N/A</v>
      </c>
      <c r="AS227" s="17" t="e">
        <f>IF(Table4[[#This Row],[ID]]=402,HEX2DEC(Table4[[#This Row],[H1]])/100,NA())</f>
        <v>#N/A</v>
      </c>
      <c r="AT227" s="19" t="e">
        <f>IF(Table4[[#This Row],[ID]]=404,((HEX2DEC(F227)+256*HEX2DEC(G227))/10)*(9/5)+32,NA())</f>
        <v>#N/A</v>
      </c>
      <c r="AU227" s="28">
        <f>IF(Table4[[#This Row],[ID]]=402,(HEX2DEC(Table4[[#This Row],[H7]])*256*256+HEX2DEC(Table4[[#This Row],[H6]])*256+HEX2DEC(Table4[[#This Row],[H5]]))/AU$3,IF(ISNUMBER(AU226),AU226,NA()))</f>
        <v>1073427</v>
      </c>
      <c r="AV227" s="28">
        <f>IF(Table4[[#This Row],[ID]]=403,(HEX2DEC(Table4[[#This Row],[H7]])*256*256+HEX2DEC(Table4[[#This Row],[H6]])*256+HEX2DEC(Table4[[#This Row],[H5]]))/AV$3,IF(ISNUMBER(AV226),AV226,NA()))</f>
        <v>1073427</v>
      </c>
      <c r="AW227" s="30" t="e">
        <f>Table4[[#This Row],[Unk 402-D7,6,5]]/Table4[[#This Row],[Batt V]]</f>
        <v>#N/A</v>
      </c>
      <c r="AX227" s="8" t="str" cm="1">
        <f t="array" aca="1" ref="AX227" ca="1">IF(Table4[[#This Row],[Prior of This Frm]]=0,"First",IF(Table4[[#This Row],[Data as String]]&lt;&gt;INDIRECT("R"&amp;AL227&amp;"C"&amp;COLUMN(Table4[[#This Row],[Data as String]]),FALSE),"Change",""))</f>
        <v/>
      </c>
      <c r="AY227" s="6" t="str" cm="1">
        <f t="array" aca="1" ref="AY227" ca="1">IF(Table4[[#This Row],[Prior of This Frm]]=0,"First",IF(Table4[[#This Row],[Data Masked States only]]&lt;&gt;INDIRECT("R"&amp;AL227&amp;"C"&amp;COLUMN(Table4[[#This Row],[Data Masked States only]]),FALSE),"Change",""))</f>
        <v/>
      </c>
      <c r="AZ227" s="6"/>
    </row>
    <row r="228" spans="1:52" hidden="1" x14ac:dyDescent="0.25">
      <c r="A228">
        <v>2.1549999999999998</v>
      </c>
      <c r="B228">
        <v>401</v>
      </c>
      <c r="C228">
        <v>8</v>
      </c>
      <c r="D228" s="14" t="s">
        <v>28</v>
      </c>
      <c r="E228" s="15" t="s">
        <v>23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M228" s="5" t="str">
        <f t="shared" si="61"/>
        <v>…</v>
      </c>
      <c r="N228" t="str">
        <f t="shared" si="62"/>
        <v>…</v>
      </c>
      <c r="O228" t="str">
        <f t="shared" si="63"/>
        <v>…</v>
      </c>
      <c r="P228" t="str">
        <f t="shared" si="64"/>
        <v>…</v>
      </c>
      <c r="Q228" t="str">
        <f t="shared" si="65"/>
        <v>…</v>
      </c>
      <c r="R228" t="str">
        <f t="shared" si="66"/>
        <v>…</v>
      </c>
      <c r="S228" t="str">
        <f t="shared" si="67"/>
        <v>…</v>
      </c>
      <c r="T228" t="str">
        <f t="shared" si="68"/>
        <v>…</v>
      </c>
      <c r="U228" s="5"/>
      <c r="V228" s="23">
        <f t="shared" si="69"/>
        <v>154</v>
      </c>
      <c r="W228">
        <f t="shared" si="70"/>
        <v>210</v>
      </c>
      <c r="X228">
        <f t="shared" si="71"/>
        <v>0</v>
      </c>
      <c r="Y228">
        <f t="shared" si="72"/>
        <v>0</v>
      </c>
      <c r="Z228">
        <f t="shared" si="73"/>
        <v>0</v>
      </c>
      <c r="AA228">
        <f t="shared" si="74"/>
        <v>0</v>
      </c>
      <c r="AB228">
        <f t="shared" si="75"/>
        <v>0</v>
      </c>
      <c r="AC228">
        <f t="shared" si="76"/>
        <v>0</v>
      </c>
      <c r="AD228" s="5"/>
      <c r="AE228" s="27">
        <f t="shared" si="77"/>
        <v>53914</v>
      </c>
      <c r="AF228" s="28">
        <f t="shared" si="78"/>
        <v>0</v>
      </c>
      <c r="AG228" s="28">
        <f t="shared" si="79"/>
        <v>0</v>
      </c>
      <c r="AH228" s="28">
        <f t="shared" si="80"/>
        <v>0</v>
      </c>
      <c r="AI228" s="5"/>
      <c r="AJ22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28" s="6" t="str" cm="1">
        <f t="array" ref="AK22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28" s="6" cm="1">
        <f t="array" ref="AL228">IF(ROW(Table4[[#This Row],[ID]])-1=ROW(Table4[[#Headers],[ID]]),0,SUMPRODUCT(MAX(($B$5:$B227=Table4[[#This Row],[ID]])*ROW($B$5:$B227))))</f>
        <v>226</v>
      </c>
      <c r="AM228" s="11" cm="1">
        <f t="array" aca="1" ref="AM228" ca="1">IF(Table4[[#This Row],[Prior of This Frm]]&lt;&gt;0,Table4[[#This Row],[Time]]-INDIRECT("R"&amp;Table4[[#This Row],[Prior of This Frm]]&amp;"C"&amp;COLUMN(Table4[[#This Row],[Time]]),FALSE),"")</f>
        <v>0.10699999999999976</v>
      </c>
      <c r="AN228" s="8">
        <f>IF(ROW(Table4[[#This Row],[Time]])-1=ROW(Table4[[#Headers],[Time]]),0,IF(A228&lt;A227,AN227+1,AN227))</f>
        <v>1</v>
      </c>
      <c r="AO228" s="29">
        <f>(Table4[[#This Row],[Time]]+(Table4[[#This Row],[Mins]]*60)-$A$5)/60/60/24</f>
        <v>1.2474537037037036E-4</v>
      </c>
      <c r="AP228" s="11">
        <f ca="1">IF(Table4[[#This Row],[Prior of This Frm]]&lt;&gt;0,IF(Table4[[#This Row],[Per Raw]]&lt;0,Table4[[#This Row],[Per Raw]]+60,Table4[[#This Row],[Per Raw]]),"")</f>
        <v>0.10699999999999976</v>
      </c>
      <c r="AQ228" s="20">
        <f>IF(Table4[[#This Row],[ID]]=401,(HEX2DEC(Table4[[#This Row],[H1]])+256*HEX2DEC(Table4[[#This Row],[H2]]))/1000,NA())</f>
        <v>53.914000000000001</v>
      </c>
      <c r="AR228" s="21">
        <f>IF(Table4[[#This Row],[ID]]=401,(HEX2DEC(Table4[[#This Row],[H5]])+256*HEX2DEC(Table4[[#This Row],[H6]]))/1000,NA())</f>
        <v>0</v>
      </c>
      <c r="AS228" s="17" t="e">
        <f>IF(Table4[[#This Row],[ID]]=402,HEX2DEC(Table4[[#This Row],[H1]])/100,NA())</f>
        <v>#N/A</v>
      </c>
      <c r="AT228" s="19" t="e">
        <f>IF(Table4[[#This Row],[ID]]=404,((HEX2DEC(F228)+256*HEX2DEC(G228))/10)*(9/5)+32,NA())</f>
        <v>#N/A</v>
      </c>
      <c r="AU228" s="28">
        <f>IF(Table4[[#This Row],[ID]]=402,(HEX2DEC(Table4[[#This Row],[H7]])*256*256+HEX2DEC(Table4[[#This Row],[H6]])*256+HEX2DEC(Table4[[#This Row],[H5]]))/AU$3,IF(ISNUMBER(AU227),AU227,NA()))</f>
        <v>1073427</v>
      </c>
      <c r="AV228" s="28">
        <f>IF(Table4[[#This Row],[ID]]=403,(HEX2DEC(Table4[[#This Row],[H7]])*256*256+HEX2DEC(Table4[[#This Row],[H6]])*256+HEX2DEC(Table4[[#This Row],[H5]]))/AV$3,IF(ISNUMBER(AV227),AV227,NA()))</f>
        <v>1073427</v>
      </c>
      <c r="AW228" s="30">
        <f>Table4[[#This Row],[Unk 402-D7,6,5]]/Table4[[#This Row],[Batt V]]</f>
        <v>19909.986274437066</v>
      </c>
      <c r="AX228" s="8" t="str" cm="1">
        <f t="array" aca="1" ref="AX228" ca="1">IF(Table4[[#This Row],[Prior of This Frm]]=0,"First",IF(Table4[[#This Row],[Data as String]]&lt;&gt;INDIRECT("R"&amp;AL228&amp;"C"&amp;COLUMN(Table4[[#This Row],[Data as String]]),FALSE),"Change",""))</f>
        <v/>
      </c>
      <c r="AY228" s="6" t="str" cm="1">
        <f t="array" aca="1" ref="AY228" ca="1">IF(Table4[[#This Row],[Prior of This Frm]]=0,"First",IF(Table4[[#This Row],[Data Masked States only]]&lt;&gt;INDIRECT("R"&amp;AL228&amp;"C"&amp;COLUMN(Table4[[#This Row],[Data Masked States only]]),FALSE),"Change",""))</f>
        <v/>
      </c>
      <c r="AZ228" s="6"/>
    </row>
    <row r="229" spans="1:52" hidden="1" x14ac:dyDescent="0.25">
      <c r="A229">
        <v>2.2080000000000002</v>
      </c>
      <c r="B229">
        <v>400</v>
      </c>
      <c r="C229">
        <v>8</v>
      </c>
      <c r="D229" s="14">
        <v>0</v>
      </c>
      <c r="E229" s="15">
        <v>0</v>
      </c>
      <c r="F229" s="15">
        <v>0</v>
      </c>
      <c r="G229" s="15">
        <v>10</v>
      </c>
      <c r="H229" s="15">
        <v>39</v>
      </c>
      <c r="I229" s="15">
        <v>0</v>
      </c>
      <c r="J229" s="15">
        <v>0</v>
      </c>
      <c r="K229" s="15">
        <v>0</v>
      </c>
      <c r="M229" s="5" t="str">
        <f t="shared" si="61"/>
        <v>…</v>
      </c>
      <c r="N229" t="str">
        <f t="shared" si="62"/>
        <v>…</v>
      </c>
      <c r="O229" t="str">
        <f t="shared" si="63"/>
        <v>…</v>
      </c>
      <c r="P229" t="str">
        <f t="shared" si="64"/>
        <v>…</v>
      </c>
      <c r="Q229" t="str">
        <f t="shared" si="65"/>
        <v>9</v>
      </c>
      <c r="R229" t="str">
        <f t="shared" si="66"/>
        <v>…</v>
      </c>
      <c r="S229" t="str">
        <f t="shared" si="67"/>
        <v>…</v>
      </c>
      <c r="T229" t="str">
        <f t="shared" si="68"/>
        <v>…</v>
      </c>
      <c r="U229" s="5"/>
      <c r="V229" s="23">
        <f t="shared" si="69"/>
        <v>0</v>
      </c>
      <c r="W229">
        <f t="shared" si="70"/>
        <v>0</v>
      </c>
      <c r="X229">
        <f t="shared" si="71"/>
        <v>0</v>
      </c>
      <c r="Y229">
        <f t="shared" si="72"/>
        <v>16</v>
      </c>
      <c r="Z229">
        <f t="shared" si="73"/>
        <v>57</v>
      </c>
      <c r="AA229">
        <f t="shared" si="74"/>
        <v>0</v>
      </c>
      <c r="AB229">
        <f t="shared" si="75"/>
        <v>0</v>
      </c>
      <c r="AC229">
        <f t="shared" si="76"/>
        <v>0</v>
      </c>
      <c r="AD229" s="5"/>
      <c r="AE229" s="27">
        <f t="shared" si="77"/>
        <v>0</v>
      </c>
      <c r="AF229" s="28">
        <f t="shared" si="78"/>
        <v>4096</v>
      </c>
      <c r="AG229" s="28">
        <f t="shared" si="79"/>
        <v>57</v>
      </c>
      <c r="AH229" s="28">
        <f t="shared" si="80"/>
        <v>0</v>
      </c>
      <c r="AI229" s="5"/>
      <c r="AJ22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29" s="6" t="str" cm="1">
        <f t="array" ref="AK22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29" s="6" cm="1">
        <f t="array" ref="AL229">IF(ROW(Table4[[#This Row],[ID]])-1=ROW(Table4[[#Headers],[ID]]),0,SUMPRODUCT(MAX(($B$5:$B228=Table4[[#This Row],[ID]])*ROW($B$5:$B228))))</f>
        <v>227</v>
      </c>
      <c r="AM229" s="11" cm="1">
        <f t="array" aca="1" ref="AM229" ca="1">IF(Table4[[#This Row],[Prior of This Frm]]&lt;&gt;0,Table4[[#This Row],[Time]]-INDIRECT("R"&amp;Table4[[#This Row],[Prior of This Frm]]&amp;"C"&amp;COLUMN(Table4[[#This Row],[Time]]),FALSE),"")</f>
        <v>0.10700000000000021</v>
      </c>
      <c r="AN229" s="8">
        <f>IF(ROW(Table4[[#This Row],[Time]])-1=ROW(Table4[[#Headers],[Time]]),0,IF(A229&lt;A228,AN228+1,AN228))</f>
        <v>1</v>
      </c>
      <c r="AO229" s="29">
        <f>(Table4[[#This Row],[Time]]+(Table4[[#This Row],[Mins]]*60)-$A$5)/60/60/24</f>
        <v>1.2535879629629624E-4</v>
      </c>
      <c r="AP229" s="11">
        <f ca="1">IF(Table4[[#This Row],[Prior of This Frm]]&lt;&gt;0,IF(Table4[[#This Row],[Per Raw]]&lt;0,Table4[[#This Row],[Per Raw]]+60,Table4[[#This Row],[Per Raw]]),"")</f>
        <v>0.10700000000000021</v>
      </c>
      <c r="AQ229" s="20" t="e">
        <f>IF(Table4[[#This Row],[ID]]=401,(HEX2DEC(Table4[[#This Row],[H1]])+256*HEX2DEC(Table4[[#This Row],[H2]]))/1000,NA())</f>
        <v>#N/A</v>
      </c>
      <c r="AR229" s="21" t="e">
        <f>IF(Table4[[#This Row],[ID]]=401,(HEX2DEC(Table4[[#This Row],[H5]])+256*HEX2DEC(Table4[[#This Row],[H6]]))/1000,NA())</f>
        <v>#N/A</v>
      </c>
      <c r="AS229" s="17" t="e">
        <f>IF(Table4[[#This Row],[ID]]=402,HEX2DEC(Table4[[#This Row],[H1]])/100,NA())</f>
        <v>#N/A</v>
      </c>
      <c r="AT229" s="19" t="e">
        <f>IF(Table4[[#This Row],[ID]]=404,((HEX2DEC(F229)+256*HEX2DEC(G229))/10)*(9/5)+32,NA())</f>
        <v>#N/A</v>
      </c>
      <c r="AU229" s="28">
        <f>IF(Table4[[#This Row],[ID]]=402,(HEX2DEC(Table4[[#This Row],[H7]])*256*256+HEX2DEC(Table4[[#This Row],[H6]])*256+HEX2DEC(Table4[[#This Row],[H5]]))/AU$3,IF(ISNUMBER(AU228),AU228,NA()))</f>
        <v>1073427</v>
      </c>
      <c r="AV229" s="28">
        <f>IF(Table4[[#This Row],[ID]]=403,(HEX2DEC(Table4[[#This Row],[H7]])*256*256+HEX2DEC(Table4[[#This Row],[H6]])*256+HEX2DEC(Table4[[#This Row],[H5]]))/AV$3,IF(ISNUMBER(AV228),AV228,NA()))</f>
        <v>1073427</v>
      </c>
      <c r="AW229" s="30" t="e">
        <f>Table4[[#This Row],[Unk 402-D7,6,5]]/Table4[[#This Row],[Batt V]]</f>
        <v>#N/A</v>
      </c>
      <c r="AX229" s="8" t="str" cm="1">
        <f t="array" aca="1" ref="AX229" ca="1">IF(Table4[[#This Row],[Prior of This Frm]]=0,"First",IF(Table4[[#This Row],[Data as String]]&lt;&gt;INDIRECT("R"&amp;AL229&amp;"C"&amp;COLUMN(Table4[[#This Row],[Data as String]]),FALSE),"Change",""))</f>
        <v/>
      </c>
      <c r="AY229" s="6" t="str" cm="1">
        <f t="array" aca="1" ref="AY229" ca="1">IF(Table4[[#This Row],[Prior of This Frm]]=0,"First",IF(Table4[[#This Row],[Data Masked States only]]&lt;&gt;INDIRECT("R"&amp;AL229&amp;"C"&amp;COLUMN(Table4[[#This Row],[Data Masked States only]]),FALSE),"Change",""))</f>
        <v/>
      </c>
      <c r="AZ229" s="6"/>
    </row>
    <row r="230" spans="1:52" hidden="1" x14ac:dyDescent="0.25">
      <c r="A230">
        <v>2.2610000000000001</v>
      </c>
      <c r="B230">
        <v>401</v>
      </c>
      <c r="C230">
        <v>8</v>
      </c>
      <c r="D230" s="14" t="s">
        <v>28</v>
      </c>
      <c r="E230" s="15" t="s">
        <v>23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M230" s="5" t="str">
        <f t="shared" si="61"/>
        <v>…</v>
      </c>
      <c r="N230" t="str">
        <f t="shared" si="62"/>
        <v>…</v>
      </c>
      <c r="O230" t="str">
        <f t="shared" si="63"/>
        <v>…</v>
      </c>
      <c r="P230" t="str">
        <f t="shared" si="64"/>
        <v>…</v>
      </c>
      <c r="Q230" t="str">
        <f t="shared" si="65"/>
        <v>…</v>
      </c>
      <c r="R230" t="str">
        <f t="shared" si="66"/>
        <v>…</v>
      </c>
      <c r="S230" t="str">
        <f t="shared" si="67"/>
        <v>…</v>
      </c>
      <c r="T230" t="str">
        <f t="shared" si="68"/>
        <v>…</v>
      </c>
      <c r="U230" s="5"/>
      <c r="V230" s="23">
        <f t="shared" si="69"/>
        <v>154</v>
      </c>
      <c r="W230">
        <f t="shared" si="70"/>
        <v>210</v>
      </c>
      <c r="X230">
        <f t="shared" si="71"/>
        <v>0</v>
      </c>
      <c r="Y230">
        <f t="shared" si="72"/>
        <v>0</v>
      </c>
      <c r="Z230">
        <f t="shared" si="73"/>
        <v>0</v>
      </c>
      <c r="AA230">
        <f t="shared" si="74"/>
        <v>0</v>
      </c>
      <c r="AB230">
        <f t="shared" si="75"/>
        <v>0</v>
      </c>
      <c r="AC230">
        <f t="shared" si="76"/>
        <v>0</v>
      </c>
      <c r="AD230" s="5"/>
      <c r="AE230" s="27">
        <f t="shared" si="77"/>
        <v>53914</v>
      </c>
      <c r="AF230" s="28">
        <f t="shared" si="78"/>
        <v>0</v>
      </c>
      <c r="AG230" s="28">
        <f t="shared" si="79"/>
        <v>0</v>
      </c>
      <c r="AH230" s="28">
        <f t="shared" si="80"/>
        <v>0</v>
      </c>
      <c r="AI230" s="5"/>
      <c r="AJ23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30" s="6" t="str" cm="1">
        <f t="array" ref="AK23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30" s="6" cm="1">
        <f t="array" ref="AL230">IF(ROW(Table4[[#This Row],[ID]])-1=ROW(Table4[[#Headers],[ID]]),0,SUMPRODUCT(MAX(($B$5:$B229=Table4[[#This Row],[ID]])*ROW($B$5:$B229))))</f>
        <v>228</v>
      </c>
      <c r="AM230" s="11" cm="1">
        <f t="array" aca="1" ref="AM230" ca="1">IF(Table4[[#This Row],[Prior of This Frm]]&lt;&gt;0,Table4[[#This Row],[Time]]-INDIRECT("R"&amp;Table4[[#This Row],[Prior of This Frm]]&amp;"C"&amp;COLUMN(Table4[[#This Row],[Time]]),FALSE),"")</f>
        <v>0.10600000000000032</v>
      </c>
      <c r="AN230" s="8">
        <f>IF(ROW(Table4[[#This Row],[Time]])-1=ROW(Table4[[#Headers],[Time]]),0,IF(A230&lt;A229,AN229+1,AN229))</f>
        <v>1</v>
      </c>
      <c r="AO230" s="29">
        <f>(Table4[[#This Row],[Time]]+(Table4[[#This Row],[Mins]]*60)-$A$5)/60/60/24</f>
        <v>1.2597222222222222E-4</v>
      </c>
      <c r="AP230" s="11">
        <f ca="1">IF(Table4[[#This Row],[Prior of This Frm]]&lt;&gt;0,IF(Table4[[#This Row],[Per Raw]]&lt;0,Table4[[#This Row],[Per Raw]]+60,Table4[[#This Row],[Per Raw]]),"")</f>
        <v>0.10600000000000032</v>
      </c>
      <c r="AQ230" s="20">
        <f>IF(Table4[[#This Row],[ID]]=401,(HEX2DEC(Table4[[#This Row],[H1]])+256*HEX2DEC(Table4[[#This Row],[H2]]))/1000,NA())</f>
        <v>53.914000000000001</v>
      </c>
      <c r="AR230" s="21">
        <f>IF(Table4[[#This Row],[ID]]=401,(HEX2DEC(Table4[[#This Row],[H5]])+256*HEX2DEC(Table4[[#This Row],[H6]]))/1000,NA())</f>
        <v>0</v>
      </c>
      <c r="AS230" s="17" t="e">
        <f>IF(Table4[[#This Row],[ID]]=402,HEX2DEC(Table4[[#This Row],[H1]])/100,NA())</f>
        <v>#N/A</v>
      </c>
      <c r="AT230" s="19" t="e">
        <f>IF(Table4[[#This Row],[ID]]=404,((HEX2DEC(F230)+256*HEX2DEC(G230))/10)*(9/5)+32,NA())</f>
        <v>#N/A</v>
      </c>
      <c r="AU230" s="28">
        <f>IF(Table4[[#This Row],[ID]]=402,(HEX2DEC(Table4[[#This Row],[H7]])*256*256+HEX2DEC(Table4[[#This Row],[H6]])*256+HEX2DEC(Table4[[#This Row],[H5]]))/AU$3,IF(ISNUMBER(AU229),AU229,NA()))</f>
        <v>1073427</v>
      </c>
      <c r="AV230" s="28">
        <f>IF(Table4[[#This Row],[ID]]=403,(HEX2DEC(Table4[[#This Row],[H7]])*256*256+HEX2DEC(Table4[[#This Row],[H6]])*256+HEX2DEC(Table4[[#This Row],[H5]]))/AV$3,IF(ISNUMBER(AV229),AV229,NA()))</f>
        <v>1073427</v>
      </c>
      <c r="AW230" s="30">
        <f>Table4[[#This Row],[Unk 402-D7,6,5]]/Table4[[#This Row],[Batt V]]</f>
        <v>19909.986274437066</v>
      </c>
      <c r="AX230" s="8" t="str" cm="1">
        <f t="array" aca="1" ref="AX230" ca="1">IF(Table4[[#This Row],[Prior of This Frm]]=0,"First",IF(Table4[[#This Row],[Data as String]]&lt;&gt;INDIRECT("R"&amp;AL230&amp;"C"&amp;COLUMN(Table4[[#This Row],[Data as String]]),FALSE),"Change",""))</f>
        <v/>
      </c>
      <c r="AY230" s="6" t="str" cm="1">
        <f t="array" aca="1" ref="AY230" ca="1">IF(Table4[[#This Row],[Prior of This Frm]]=0,"First",IF(Table4[[#This Row],[Data Masked States only]]&lt;&gt;INDIRECT("R"&amp;AL230&amp;"C"&amp;COLUMN(Table4[[#This Row],[Data Masked States only]]),FALSE),"Change",""))</f>
        <v/>
      </c>
      <c r="AZ230" s="6"/>
    </row>
    <row r="231" spans="1:52" hidden="1" x14ac:dyDescent="0.25">
      <c r="A231">
        <v>2.3140000000000001</v>
      </c>
      <c r="B231">
        <v>400</v>
      </c>
      <c r="C231">
        <v>8</v>
      </c>
      <c r="D231" s="14">
        <v>0</v>
      </c>
      <c r="E231" s="15">
        <v>0</v>
      </c>
      <c r="F231" s="15">
        <v>0</v>
      </c>
      <c r="G231" s="15">
        <v>10</v>
      </c>
      <c r="H231" s="15">
        <v>39</v>
      </c>
      <c r="I231" s="15">
        <v>0</v>
      </c>
      <c r="J231" s="15">
        <v>0</v>
      </c>
      <c r="K231" s="15">
        <v>0</v>
      </c>
      <c r="M231" s="5" t="str">
        <f t="shared" si="61"/>
        <v>…</v>
      </c>
      <c r="N231" t="str">
        <f t="shared" si="62"/>
        <v>…</v>
      </c>
      <c r="O231" t="str">
        <f t="shared" si="63"/>
        <v>…</v>
      </c>
      <c r="P231" t="str">
        <f t="shared" si="64"/>
        <v>…</v>
      </c>
      <c r="Q231" t="str">
        <f t="shared" si="65"/>
        <v>9</v>
      </c>
      <c r="R231" t="str">
        <f t="shared" si="66"/>
        <v>…</v>
      </c>
      <c r="S231" t="str">
        <f t="shared" si="67"/>
        <v>…</v>
      </c>
      <c r="T231" t="str">
        <f t="shared" si="68"/>
        <v>…</v>
      </c>
      <c r="U231" s="5"/>
      <c r="V231" s="23">
        <f t="shared" si="69"/>
        <v>0</v>
      </c>
      <c r="W231">
        <f t="shared" si="70"/>
        <v>0</v>
      </c>
      <c r="X231">
        <f t="shared" si="71"/>
        <v>0</v>
      </c>
      <c r="Y231">
        <f t="shared" si="72"/>
        <v>16</v>
      </c>
      <c r="Z231">
        <f t="shared" si="73"/>
        <v>57</v>
      </c>
      <c r="AA231">
        <f t="shared" si="74"/>
        <v>0</v>
      </c>
      <c r="AB231">
        <f t="shared" si="75"/>
        <v>0</v>
      </c>
      <c r="AC231">
        <f t="shared" si="76"/>
        <v>0</v>
      </c>
      <c r="AD231" s="5"/>
      <c r="AE231" s="27">
        <f t="shared" si="77"/>
        <v>0</v>
      </c>
      <c r="AF231" s="28">
        <f t="shared" si="78"/>
        <v>4096</v>
      </c>
      <c r="AG231" s="28">
        <f t="shared" si="79"/>
        <v>57</v>
      </c>
      <c r="AH231" s="28">
        <f t="shared" si="80"/>
        <v>0</v>
      </c>
      <c r="AI231" s="5"/>
      <c r="AJ23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31" s="6" t="str" cm="1">
        <f t="array" ref="AK23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31" s="6" cm="1">
        <f t="array" ref="AL231">IF(ROW(Table4[[#This Row],[ID]])-1=ROW(Table4[[#Headers],[ID]]),0,SUMPRODUCT(MAX(($B$5:$B230=Table4[[#This Row],[ID]])*ROW($B$5:$B230))))</f>
        <v>229</v>
      </c>
      <c r="AM231" s="11" cm="1">
        <f t="array" aca="1" ref="AM231" ca="1">IF(Table4[[#This Row],[Prior of This Frm]]&lt;&gt;0,Table4[[#This Row],[Time]]-INDIRECT("R"&amp;Table4[[#This Row],[Prior of This Frm]]&amp;"C"&amp;COLUMN(Table4[[#This Row],[Time]]),FALSE),"")</f>
        <v>0.10599999999999987</v>
      </c>
      <c r="AN231" s="8">
        <f>IF(ROW(Table4[[#This Row],[Time]])-1=ROW(Table4[[#Headers],[Time]]),0,IF(A231&lt;A230,AN230+1,AN230))</f>
        <v>1</v>
      </c>
      <c r="AO231" s="29">
        <f>(Table4[[#This Row],[Time]]+(Table4[[#This Row],[Mins]]*60)-$A$5)/60/60/24</f>
        <v>1.2658564814814813E-4</v>
      </c>
      <c r="AP231" s="11">
        <f ca="1">IF(Table4[[#This Row],[Prior of This Frm]]&lt;&gt;0,IF(Table4[[#This Row],[Per Raw]]&lt;0,Table4[[#This Row],[Per Raw]]+60,Table4[[#This Row],[Per Raw]]),"")</f>
        <v>0.10599999999999987</v>
      </c>
      <c r="AQ231" s="20" t="e">
        <f>IF(Table4[[#This Row],[ID]]=401,(HEX2DEC(Table4[[#This Row],[H1]])+256*HEX2DEC(Table4[[#This Row],[H2]]))/1000,NA())</f>
        <v>#N/A</v>
      </c>
      <c r="AR231" s="21" t="e">
        <f>IF(Table4[[#This Row],[ID]]=401,(HEX2DEC(Table4[[#This Row],[H5]])+256*HEX2DEC(Table4[[#This Row],[H6]]))/1000,NA())</f>
        <v>#N/A</v>
      </c>
      <c r="AS231" s="16" t="e">
        <f>IF(Table4[[#This Row],[ID]]=402,HEX2DEC(Table4[[#This Row],[H1]])/100,NA())</f>
        <v>#N/A</v>
      </c>
      <c r="AT231" s="19" t="e">
        <f>IF(Table4[[#This Row],[ID]]=404,((HEX2DEC(F231)+256*HEX2DEC(G231))/10)*(9/5)+32,NA())</f>
        <v>#N/A</v>
      </c>
      <c r="AU231" s="28">
        <f>IF(Table4[[#This Row],[ID]]=402,(HEX2DEC(Table4[[#This Row],[H7]])*256*256+HEX2DEC(Table4[[#This Row],[H6]])*256+HEX2DEC(Table4[[#This Row],[H5]]))/AU$3,IF(ISNUMBER(AU230),AU230,NA()))</f>
        <v>1073427</v>
      </c>
      <c r="AV231" s="28">
        <f>IF(Table4[[#This Row],[ID]]=403,(HEX2DEC(Table4[[#This Row],[H7]])*256*256+HEX2DEC(Table4[[#This Row],[H6]])*256+HEX2DEC(Table4[[#This Row],[H5]]))/AV$3,IF(ISNUMBER(AV230),AV230,NA()))</f>
        <v>1073427</v>
      </c>
      <c r="AW231" s="30" t="e">
        <f>Table4[[#This Row],[Unk 402-D7,6,5]]/Table4[[#This Row],[Batt V]]</f>
        <v>#N/A</v>
      </c>
      <c r="AX231" s="8" t="str" cm="1">
        <f t="array" aca="1" ref="AX231" ca="1">IF(Table4[[#This Row],[Prior of This Frm]]=0,"First",IF(Table4[[#This Row],[Data as String]]&lt;&gt;INDIRECT("R"&amp;AL231&amp;"C"&amp;COLUMN(Table4[[#This Row],[Data as String]]),FALSE),"Change",""))</f>
        <v/>
      </c>
      <c r="AY231" s="6" t="str" cm="1">
        <f t="array" aca="1" ref="AY231" ca="1">IF(Table4[[#This Row],[Prior of This Frm]]=0,"First",IF(Table4[[#This Row],[Data Masked States only]]&lt;&gt;INDIRECT("R"&amp;AL231&amp;"C"&amp;COLUMN(Table4[[#This Row],[Data Masked States only]]),FALSE),"Change",""))</f>
        <v/>
      </c>
      <c r="AZ231" s="6"/>
    </row>
    <row r="232" spans="1:52" hidden="1" x14ac:dyDescent="0.25">
      <c r="A232">
        <v>2.3660000000000001</v>
      </c>
      <c r="B232">
        <v>401</v>
      </c>
      <c r="C232">
        <v>8</v>
      </c>
      <c r="D232" s="14" t="s">
        <v>28</v>
      </c>
      <c r="E232" s="15" t="s">
        <v>23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M232" s="5" t="str">
        <f t="shared" si="61"/>
        <v>…</v>
      </c>
      <c r="N232" t="str">
        <f t="shared" si="62"/>
        <v>…</v>
      </c>
      <c r="O232" t="str">
        <f t="shared" si="63"/>
        <v>…</v>
      </c>
      <c r="P232" t="str">
        <f t="shared" si="64"/>
        <v>…</v>
      </c>
      <c r="Q232" t="str">
        <f t="shared" si="65"/>
        <v>…</v>
      </c>
      <c r="R232" t="str">
        <f t="shared" si="66"/>
        <v>…</v>
      </c>
      <c r="S232" t="str">
        <f t="shared" si="67"/>
        <v>…</v>
      </c>
      <c r="T232" t="str">
        <f t="shared" si="68"/>
        <v>…</v>
      </c>
      <c r="U232" s="5"/>
      <c r="V232" s="23">
        <f t="shared" si="69"/>
        <v>154</v>
      </c>
      <c r="W232">
        <f t="shared" si="70"/>
        <v>210</v>
      </c>
      <c r="X232">
        <f t="shared" si="71"/>
        <v>0</v>
      </c>
      <c r="Y232">
        <f t="shared" si="72"/>
        <v>0</v>
      </c>
      <c r="Z232">
        <f t="shared" si="73"/>
        <v>0</v>
      </c>
      <c r="AA232">
        <f t="shared" si="74"/>
        <v>0</v>
      </c>
      <c r="AB232">
        <f t="shared" si="75"/>
        <v>0</v>
      </c>
      <c r="AC232">
        <f t="shared" si="76"/>
        <v>0</v>
      </c>
      <c r="AD232" s="5"/>
      <c r="AE232" s="27">
        <f t="shared" si="77"/>
        <v>53914</v>
      </c>
      <c r="AF232" s="28">
        <f t="shared" si="78"/>
        <v>0</v>
      </c>
      <c r="AG232" s="28">
        <f t="shared" si="79"/>
        <v>0</v>
      </c>
      <c r="AH232" s="28">
        <f t="shared" si="80"/>
        <v>0</v>
      </c>
      <c r="AI232" s="5"/>
      <c r="AJ23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32" s="6" t="str" cm="1">
        <f t="array" ref="AK23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32" s="6" cm="1">
        <f t="array" ref="AL232">IF(ROW(Table4[[#This Row],[ID]])-1=ROW(Table4[[#Headers],[ID]]),0,SUMPRODUCT(MAX(($B$5:$B231=Table4[[#This Row],[ID]])*ROW($B$5:$B231))))</f>
        <v>230</v>
      </c>
      <c r="AM232" s="11" cm="1">
        <f t="array" aca="1" ref="AM232" ca="1">IF(Table4[[#This Row],[Prior of This Frm]]&lt;&gt;0,Table4[[#This Row],[Time]]-INDIRECT("R"&amp;Table4[[#This Row],[Prior of This Frm]]&amp;"C"&amp;COLUMN(Table4[[#This Row],[Time]]),FALSE),"")</f>
        <v>0.10499999999999998</v>
      </c>
      <c r="AN232" s="8">
        <f>IF(ROW(Table4[[#This Row],[Time]])-1=ROW(Table4[[#Headers],[Time]]),0,IF(A232&lt;A231,AN231+1,AN231))</f>
        <v>1</v>
      </c>
      <c r="AO232" s="29">
        <f>(Table4[[#This Row],[Time]]+(Table4[[#This Row],[Mins]]*60)-$A$5)/60/60/24</f>
        <v>1.2718749999999997E-4</v>
      </c>
      <c r="AP232" s="11">
        <f ca="1">IF(Table4[[#This Row],[Prior of This Frm]]&lt;&gt;0,IF(Table4[[#This Row],[Per Raw]]&lt;0,Table4[[#This Row],[Per Raw]]+60,Table4[[#This Row],[Per Raw]]),"")</f>
        <v>0.10499999999999998</v>
      </c>
      <c r="AQ232" s="20">
        <f>IF(Table4[[#This Row],[ID]]=401,(HEX2DEC(Table4[[#This Row],[H1]])+256*HEX2DEC(Table4[[#This Row],[H2]]))/1000,NA())</f>
        <v>53.914000000000001</v>
      </c>
      <c r="AR232" s="21">
        <f>IF(Table4[[#This Row],[ID]]=401,(HEX2DEC(Table4[[#This Row],[H5]])+256*HEX2DEC(Table4[[#This Row],[H6]]))/1000,NA())</f>
        <v>0</v>
      </c>
      <c r="AS232" s="17" t="e">
        <f>IF(Table4[[#This Row],[ID]]=402,HEX2DEC(Table4[[#This Row],[H1]])/100,NA())</f>
        <v>#N/A</v>
      </c>
      <c r="AT232" s="19" t="e">
        <f>IF(Table4[[#This Row],[ID]]=404,((HEX2DEC(F232)+256*HEX2DEC(G232))/10)*(9/5)+32,NA())</f>
        <v>#N/A</v>
      </c>
      <c r="AU232" s="28">
        <f>IF(Table4[[#This Row],[ID]]=402,(HEX2DEC(Table4[[#This Row],[H7]])*256*256+HEX2DEC(Table4[[#This Row],[H6]])*256+HEX2DEC(Table4[[#This Row],[H5]]))/AU$3,IF(ISNUMBER(AU231),AU231,NA()))</f>
        <v>1073427</v>
      </c>
      <c r="AV232" s="28">
        <f>IF(Table4[[#This Row],[ID]]=403,(HEX2DEC(Table4[[#This Row],[H7]])*256*256+HEX2DEC(Table4[[#This Row],[H6]])*256+HEX2DEC(Table4[[#This Row],[H5]]))/AV$3,IF(ISNUMBER(AV231),AV231,NA()))</f>
        <v>1073427</v>
      </c>
      <c r="AW232" s="30">
        <f>Table4[[#This Row],[Unk 402-D7,6,5]]/Table4[[#This Row],[Batt V]]</f>
        <v>19909.986274437066</v>
      </c>
      <c r="AX232" s="8" t="str" cm="1">
        <f t="array" aca="1" ref="AX232" ca="1">IF(Table4[[#This Row],[Prior of This Frm]]=0,"First",IF(Table4[[#This Row],[Data as String]]&lt;&gt;INDIRECT("R"&amp;AL232&amp;"C"&amp;COLUMN(Table4[[#This Row],[Data as String]]),FALSE),"Change",""))</f>
        <v/>
      </c>
      <c r="AY232" s="6" t="str" cm="1">
        <f t="array" aca="1" ref="AY232" ca="1">IF(Table4[[#This Row],[Prior of This Frm]]=0,"First",IF(Table4[[#This Row],[Data Masked States only]]&lt;&gt;INDIRECT("R"&amp;AL232&amp;"C"&amp;COLUMN(Table4[[#This Row],[Data Masked States only]]),FALSE),"Change",""))</f>
        <v/>
      </c>
      <c r="AZ232" s="6"/>
    </row>
    <row r="233" spans="1:52" hidden="1" x14ac:dyDescent="0.25">
      <c r="A233">
        <v>2.42</v>
      </c>
      <c r="B233">
        <v>400</v>
      </c>
      <c r="C233">
        <v>8</v>
      </c>
      <c r="D233" s="14">
        <v>0</v>
      </c>
      <c r="E233" s="15">
        <v>0</v>
      </c>
      <c r="F233" s="15">
        <v>0</v>
      </c>
      <c r="G233" s="15">
        <v>10</v>
      </c>
      <c r="H233" s="15">
        <v>39</v>
      </c>
      <c r="I233" s="15">
        <v>0</v>
      </c>
      <c r="J233" s="15">
        <v>0</v>
      </c>
      <c r="K233" s="15">
        <v>0</v>
      </c>
      <c r="M233" s="5" t="str">
        <f t="shared" si="61"/>
        <v>…</v>
      </c>
      <c r="N233" t="str">
        <f t="shared" si="62"/>
        <v>…</v>
      </c>
      <c r="O233" t="str">
        <f t="shared" si="63"/>
        <v>…</v>
      </c>
      <c r="P233" t="str">
        <f t="shared" si="64"/>
        <v>…</v>
      </c>
      <c r="Q233" t="str">
        <f t="shared" si="65"/>
        <v>9</v>
      </c>
      <c r="R233" t="str">
        <f t="shared" si="66"/>
        <v>…</v>
      </c>
      <c r="S233" t="str">
        <f t="shared" si="67"/>
        <v>…</v>
      </c>
      <c r="T233" t="str">
        <f t="shared" si="68"/>
        <v>…</v>
      </c>
      <c r="U233" s="5"/>
      <c r="V233" s="23">
        <f t="shared" si="69"/>
        <v>0</v>
      </c>
      <c r="W233">
        <f t="shared" si="70"/>
        <v>0</v>
      </c>
      <c r="X233">
        <f t="shared" si="71"/>
        <v>0</v>
      </c>
      <c r="Y233">
        <f t="shared" si="72"/>
        <v>16</v>
      </c>
      <c r="Z233">
        <f t="shared" si="73"/>
        <v>57</v>
      </c>
      <c r="AA233">
        <f t="shared" si="74"/>
        <v>0</v>
      </c>
      <c r="AB233">
        <f t="shared" si="75"/>
        <v>0</v>
      </c>
      <c r="AC233">
        <f t="shared" si="76"/>
        <v>0</v>
      </c>
      <c r="AD233" s="5"/>
      <c r="AE233" s="27">
        <f t="shared" si="77"/>
        <v>0</v>
      </c>
      <c r="AF233" s="28">
        <f t="shared" si="78"/>
        <v>4096</v>
      </c>
      <c r="AG233" s="28">
        <f t="shared" si="79"/>
        <v>57</v>
      </c>
      <c r="AH233" s="28">
        <f t="shared" si="80"/>
        <v>0</v>
      </c>
      <c r="AI233" s="5"/>
      <c r="AJ23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33" s="6" t="str" cm="1">
        <f t="array" ref="AK23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33" s="6" cm="1">
        <f t="array" ref="AL233">IF(ROW(Table4[[#This Row],[ID]])-1=ROW(Table4[[#Headers],[ID]]),0,SUMPRODUCT(MAX(($B$5:$B232=Table4[[#This Row],[ID]])*ROW($B$5:$B232))))</f>
        <v>231</v>
      </c>
      <c r="AM233" s="11" cm="1">
        <f t="array" aca="1" ref="AM233" ca="1">IF(Table4[[#This Row],[Prior of This Frm]]&lt;&gt;0,Table4[[#This Row],[Time]]-INDIRECT("R"&amp;Table4[[#This Row],[Prior of This Frm]]&amp;"C"&amp;COLUMN(Table4[[#This Row],[Time]]),FALSE),"")</f>
        <v>0.10599999999999987</v>
      </c>
      <c r="AN233" s="8">
        <f>IF(ROW(Table4[[#This Row],[Time]])-1=ROW(Table4[[#Headers],[Time]]),0,IF(A233&lt;A232,AN232+1,AN232))</f>
        <v>1</v>
      </c>
      <c r="AO233" s="29">
        <f>(Table4[[#This Row],[Time]]+(Table4[[#This Row],[Mins]]*60)-$A$5)/60/60/24</f>
        <v>1.278125E-4</v>
      </c>
      <c r="AP233" s="11">
        <f ca="1">IF(Table4[[#This Row],[Prior of This Frm]]&lt;&gt;0,IF(Table4[[#This Row],[Per Raw]]&lt;0,Table4[[#This Row],[Per Raw]]+60,Table4[[#This Row],[Per Raw]]),"")</f>
        <v>0.10599999999999987</v>
      </c>
      <c r="AQ233" s="20" t="e">
        <f>IF(Table4[[#This Row],[ID]]=401,(HEX2DEC(Table4[[#This Row],[H1]])+256*HEX2DEC(Table4[[#This Row],[H2]]))/1000,NA())</f>
        <v>#N/A</v>
      </c>
      <c r="AR233" s="21" t="e">
        <f>IF(Table4[[#This Row],[ID]]=401,(HEX2DEC(Table4[[#This Row],[H5]])+256*HEX2DEC(Table4[[#This Row],[H6]]))/1000,NA())</f>
        <v>#N/A</v>
      </c>
      <c r="AS233" s="16" t="e">
        <f>IF(Table4[[#This Row],[ID]]=402,HEX2DEC(Table4[[#This Row],[H1]])/100,NA())</f>
        <v>#N/A</v>
      </c>
      <c r="AT233" s="19" t="e">
        <f>IF(Table4[[#This Row],[ID]]=404,((HEX2DEC(F233)+256*HEX2DEC(G233))/10)*(9/5)+32,NA())</f>
        <v>#N/A</v>
      </c>
      <c r="AU233" s="28">
        <f>IF(Table4[[#This Row],[ID]]=402,(HEX2DEC(Table4[[#This Row],[H7]])*256*256+HEX2DEC(Table4[[#This Row],[H6]])*256+HEX2DEC(Table4[[#This Row],[H5]]))/AU$3,IF(ISNUMBER(AU232),AU232,NA()))</f>
        <v>1073427</v>
      </c>
      <c r="AV233" s="28">
        <f>IF(Table4[[#This Row],[ID]]=403,(HEX2DEC(Table4[[#This Row],[H7]])*256*256+HEX2DEC(Table4[[#This Row],[H6]])*256+HEX2DEC(Table4[[#This Row],[H5]]))/AV$3,IF(ISNUMBER(AV232),AV232,NA()))</f>
        <v>1073427</v>
      </c>
      <c r="AW233" s="30" t="e">
        <f>Table4[[#This Row],[Unk 402-D7,6,5]]/Table4[[#This Row],[Batt V]]</f>
        <v>#N/A</v>
      </c>
      <c r="AX233" s="8" t="str" cm="1">
        <f t="array" aca="1" ref="AX233" ca="1">IF(Table4[[#This Row],[Prior of This Frm]]=0,"First",IF(Table4[[#This Row],[Data as String]]&lt;&gt;INDIRECT("R"&amp;AL233&amp;"C"&amp;COLUMN(Table4[[#This Row],[Data as String]]),FALSE),"Change",""))</f>
        <v/>
      </c>
      <c r="AY233" s="6" t="str" cm="1">
        <f t="array" aca="1" ref="AY233" ca="1">IF(Table4[[#This Row],[Prior of This Frm]]=0,"First",IF(Table4[[#This Row],[Data Masked States only]]&lt;&gt;INDIRECT("R"&amp;AL233&amp;"C"&amp;COLUMN(Table4[[#This Row],[Data Masked States only]]),FALSE),"Change",""))</f>
        <v/>
      </c>
      <c r="AZ233" s="6"/>
    </row>
    <row r="234" spans="1:52" hidden="1" x14ac:dyDescent="0.25">
      <c r="A234">
        <v>2.4729999999999999</v>
      </c>
      <c r="B234">
        <v>401</v>
      </c>
      <c r="C234">
        <v>8</v>
      </c>
      <c r="D234" s="14" t="s">
        <v>28</v>
      </c>
      <c r="E234" s="15" t="s">
        <v>23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M234" s="5" t="str">
        <f t="shared" si="61"/>
        <v>…</v>
      </c>
      <c r="N234" t="str">
        <f t="shared" si="62"/>
        <v>…</v>
      </c>
      <c r="O234" t="str">
        <f t="shared" si="63"/>
        <v>…</v>
      </c>
      <c r="P234" t="str">
        <f t="shared" si="64"/>
        <v>…</v>
      </c>
      <c r="Q234" t="str">
        <f t="shared" si="65"/>
        <v>…</v>
      </c>
      <c r="R234" t="str">
        <f t="shared" si="66"/>
        <v>…</v>
      </c>
      <c r="S234" t="str">
        <f t="shared" si="67"/>
        <v>…</v>
      </c>
      <c r="T234" t="str">
        <f t="shared" si="68"/>
        <v>…</v>
      </c>
      <c r="U234" s="5"/>
      <c r="V234" s="23">
        <f t="shared" si="69"/>
        <v>154</v>
      </c>
      <c r="W234">
        <f t="shared" si="70"/>
        <v>210</v>
      </c>
      <c r="X234">
        <f t="shared" si="71"/>
        <v>0</v>
      </c>
      <c r="Y234">
        <f t="shared" si="72"/>
        <v>0</v>
      </c>
      <c r="Z234">
        <f t="shared" si="73"/>
        <v>0</v>
      </c>
      <c r="AA234">
        <f t="shared" si="74"/>
        <v>0</v>
      </c>
      <c r="AB234">
        <f t="shared" si="75"/>
        <v>0</v>
      </c>
      <c r="AC234">
        <f t="shared" si="76"/>
        <v>0</v>
      </c>
      <c r="AD234" s="5"/>
      <c r="AE234" s="27">
        <f t="shared" si="77"/>
        <v>53914</v>
      </c>
      <c r="AF234" s="28">
        <f t="shared" si="78"/>
        <v>0</v>
      </c>
      <c r="AG234" s="28">
        <f t="shared" si="79"/>
        <v>0</v>
      </c>
      <c r="AH234" s="28">
        <f t="shared" si="80"/>
        <v>0</v>
      </c>
      <c r="AI234" s="5"/>
      <c r="AJ23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34" s="6" t="str" cm="1">
        <f t="array" ref="AK23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34" s="6" cm="1">
        <f t="array" ref="AL234">IF(ROW(Table4[[#This Row],[ID]])-1=ROW(Table4[[#Headers],[ID]]),0,SUMPRODUCT(MAX(($B$5:$B233=Table4[[#This Row],[ID]])*ROW($B$5:$B233))))</f>
        <v>232</v>
      </c>
      <c r="AM234" s="11" cm="1">
        <f t="array" aca="1" ref="AM234" ca="1">IF(Table4[[#This Row],[Prior of This Frm]]&lt;&gt;0,Table4[[#This Row],[Time]]-INDIRECT("R"&amp;Table4[[#This Row],[Prior of This Frm]]&amp;"C"&amp;COLUMN(Table4[[#This Row],[Time]]),FALSE),"")</f>
        <v>0.10699999999999976</v>
      </c>
      <c r="AN234" s="8">
        <f>IF(ROW(Table4[[#This Row],[Time]])-1=ROW(Table4[[#Headers],[Time]]),0,IF(A234&lt;A233,AN233+1,AN233))</f>
        <v>1</v>
      </c>
      <c r="AO234" s="29">
        <f>(Table4[[#This Row],[Time]]+(Table4[[#This Row],[Mins]]*60)-$A$5)/60/60/24</f>
        <v>1.284259259259259E-4</v>
      </c>
      <c r="AP234" s="11">
        <f ca="1">IF(Table4[[#This Row],[Prior of This Frm]]&lt;&gt;0,IF(Table4[[#This Row],[Per Raw]]&lt;0,Table4[[#This Row],[Per Raw]]+60,Table4[[#This Row],[Per Raw]]),"")</f>
        <v>0.10699999999999976</v>
      </c>
      <c r="AQ234" s="20">
        <f>IF(Table4[[#This Row],[ID]]=401,(HEX2DEC(Table4[[#This Row],[H1]])+256*HEX2DEC(Table4[[#This Row],[H2]]))/1000,NA())</f>
        <v>53.914000000000001</v>
      </c>
      <c r="AR234" s="21">
        <f>IF(Table4[[#This Row],[ID]]=401,(HEX2DEC(Table4[[#This Row],[H5]])+256*HEX2DEC(Table4[[#This Row],[H6]]))/1000,NA())</f>
        <v>0</v>
      </c>
      <c r="AS234" s="17" t="e">
        <f>IF(Table4[[#This Row],[ID]]=402,HEX2DEC(Table4[[#This Row],[H1]])/100,NA())</f>
        <v>#N/A</v>
      </c>
      <c r="AT234" s="19" t="e">
        <f>IF(Table4[[#This Row],[ID]]=404,((HEX2DEC(F234)+256*HEX2DEC(G234))/10)*(9/5)+32,NA())</f>
        <v>#N/A</v>
      </c>
      <c r="AU234" s="28">
        <f>IF(Table4[[#This Row],[ID]]=402,(HEX2DEC(Table4[[#This Row],[H7]])*256*256+HEX2DEC(Table4[[#This Row],[H6]])*256+HEX2DEC(Table4[[#This Row],[H5]]))/AU$3,IF(ISNUMBER(AU233),AU233,NA()))</f>
        <v>1073427</v>
      </c>
      <c r="AV234" s="28">
        <f>IF(Table4[[#This Row],[ID]]=403,(HEX2DEC(Table4[[#This Row],[H7]])*256*256+HEX2DEC(Table4[[#This Row],[H6]])*256+HEX2DEC(Table4[[#This Row],[H5]]))/AV$3,IF(ISNUMBER(AV233),AV233,NA()))</f>
        <v>1073427</v>
      </c>
      <c r="AW234" s="30">
        <f>Table4[[#This Row],[Unk 402-D7,6,5]]/Table4[[#This Row],[Batt V]]</f>
        <v>19909.986274437066</v>
      </c>
      <c r="AX234" s="8" t="str" cm="1">
        <f t="array" aca="1" ref="AX234" ca="1">IF(Table4[[#This Row],[Prior of This Frm]]=0,"First",IF(Table4[[#This Row],[Data as String]]&lt;&gt;INDIRECT("R"&amp;AL234&amp;"C"&amp;COLUMN(Table4[[#This Row],[Data as String]]),FALSE),"Change",""))</f>
        <v/>
      </c>
      <c r="AY234" s="6" t="str" cm="1">
        <f t="array" aca="1" ref="AY234" ca="1">IF(Table4[[#This Row],[Prior of This Frm]]=0,"First",IF(Table4[[#This Row],[Data Masked States only]]&lt;&gt;INDIRECT("R"&amp;AL234&amp;"C"&amp;COLUMN(Table4[[#This Row],[Data Masked States only]]),FALSE),"Change",""))</f>
        <v/>
      </c>
      <c r="AZ234" s="6"/>
    </row>
    <row r="235" spans="1:52" hidden="1" x14ac:dyDescent="0.25">
      <c r="A235">
        <v>2.5259999999999998</v>
      </c>
      <c r="B235">
        <v>400</v>
      </c>
      <c r="C235">
        <v>8</v>
      </c>
      <c r="D235" s="14">
        <v>0</v>
      </c>
      <c r="E235" s="15">
        <v>0</v>
      </c>
      <c r="F235" s="15">
        <v>0</v>
      </c>
      <c r="G235" s="15">
        <v>10</v>
      </c>
      <c r="H235" s="15">
        <v>39</v>
      </c>
      <c r="I235" s="15">
        <v>0</v>
      </c>
      <c r="J235" s="15">
        <v>0</v>
      </c>
      <c r="K235" s="15">
        <v>0</v>
      </c>
      <c r="M235" s="5" t="str">
        <f t="shared" si="61"/>
        <v>…</v>
      </c>
      <c r="N235" t="str">
        <f t="shared" si="62"/>
        <v>…</v>
      </c>
      <c r="O235" t="str">
        <f t="shared" si="63"/>
        <v>…</v>
      </c>
      <c r="P235" t="str">
        <f t="shared" si="64"/>
        <v>…</v>
      </c>
      <c r="Q235" t="str">
        <f t="shared" si="65"/>
        <v>9</v>
      </c>
      <c r="R235" t="str">
        <f t="shared" si="66"/>
        <v>…</v>
      </c>
      <c r="S235" t="str">
        <f t="shared" si="67"/>
        <v>…</v>
      </c>
      <c r="T235" t="str">
        <f t="shared" si="68"/>
        <v>…</v>
      </c>
      <c r="U235" s="5"/>
      <c r="V235" s="23">
        <f t="shared" si="69"/>
        <v>0</v>
      </c>
      <c r="W235">
        <f t="shared" si="70"/>
        <v>0</v>
      </c>
      <c r="X235">
        <f t="shared" si="71"/>
        <v>0</v>
      </c>
      <c r="Y235">
        <f t="shared" si="72"/>
        <v>16</v>
      </c>
      <c r="Z235">
        <f t="shared" si="73"/>
        <v>57</v>
      </c>
      <c r="AA235">
        <f t="shared" si="74"/>
        <v>0</v>
      </c>
      <c r="AB235">
        <f t="shared" si="75"/>
        <v>0</v>
      </c>
      <c r="AC235">
        <f t="shared" si="76"/>
        <v>0</v>
      </c>
      <c r="AD235" s="5"/>
      <c r="AE235" s="27">
        <f t="shared" si="77"/>
        <v>0</v>
      </c>
      <c r="AF235" s="28">
        <f t="shared" si="78"/>
        <v>4096</v>
      </c>
      <c r="AG235" s="28">
        <f t="shared" si="79"/>
        <v>57</v>
      </c>
      <c r="AH235" s="28">
        <f t="shared" si="80"/>
        <v>0</v>
      </c>
      <c r="AI235" s="5"/>
      <c r="AJ23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35" s="6" t="str" cm="1">
        <f t="array" ref="AK23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35" s="6" cm="1">
        <f t="array" ref="AL235">IF(ROW(Table4[[#This Row],[ID]])-1=ROW(Table4[[#Headers],[ID]]),0,SUMPRODUCT(MAX(($B$5:$B234=Table4[[#This Row],[ID]])*ROW($B$5:$B234))))</f>
        <v>233</v>
      </c>
      <c r="AM235" s="11" cm="1">
        <f t="array" aca="1" ref="AM235" ca="1">IF(Table4[[#This Row],[Prior of This Frm]]&lt;&gt;0,Table4[[#This Row],[Time]]-INDIRECT("R"&amp;Table4[[#This Row],[Prior of This Frm]]&amp;"C"&amp;COLUMN(Table4[[#This Row],[Time]]),FALSE),"")</f>
        <v>0.10599999999999987</v>
      </c>
      <c r="AN235" s="8">
        <f>IF(ROW(Table4[[#This Row],[Time]])-1=ROW(Table4[[#Headers],[Time]]),0,IF(A235&lt;A234,AN234+1,AN234))</f>
        <v>1</v>
      </c>
      <c r="AO235" s="29">
        <f>(Table4[[#This Row],[Time]]+(Table4[[#This Row],[Mins]]*60)-$A$5)/60/60/24</f>
        <v>1.2903935185185178E-4</v>
      </c>
      <c r="AP235" s="11">
        <f ca="1">IF(Table4[[#This Row],[Prior of This Frm]]&lt;&gt;0,IF(Table4[[#This Row],[Per Raw]]&lt;0,Table4[[#This Row],[Per Raw]]+60,Table4[[#This Row],[Per Raw]]),"")</f>
        <v>0.10599999999999987</v>
      </c>
      <c r="AQ235" s="20" t="e">
        <f>IF(Table4[[#This Row],[ID]]=401,(HEX2DEC(Table4[[#This Row],[H1]])+256*HEX2DEC(Table4[[#This Row],[H2]]))/1000,NA())</f>
        <v>#N/A</v>
      </c>
      <c r="AR235" s="21" t="e">
        <f>IF(Table4[[#This Row],[ID]]=401,(HEX2DEC(Table4[[#This Row],[H5]])+256*HEX2DEC(Table4[[#This Row],[H6]]))/1000,NA())</f>
        <v>#N/A</v>
      </c>
      <c r="AS235" s="16" t="e">
        <f>IF(Table4[[#This Row],[ID]]=402,HEX2DEC(Table4[[#This Row],[H1]])/100,NA())</f>
        <v>#N/A</v>
      </c>
      <c r="AT235" s="19" t="e">
        <f>IF(Table4[[#This Row],[ID]]=404,((HEX2DEC(F235)+256*HEX2DEC(G235))/10)*(9/5)+32,NA())</f>
        <v>#N/A</v>
      </c>
      <c r="AU235" s="28">
        <f>IF(Table4[[#This Row],[ID]]=402,(HEX2DEC(Table4[[#This Row],[H7]])*256*256+HEX2DEC(Table4[[#This Row],[H6]])*256+HEX2DEC(Table4[[#This Row],[H5]]))/AU$3,IF(ISNUMBER(AU234),AU234,NA()))</f>
        <v>1073427</v>
      </c>
      <c r="AV235" s="28">
        <f>IF(Table4[[#This Row],[ID]]=403,(HEX2DEC(Table4[[#This Row],[H7]])*256*256+HEX2DEC(Table4[[#This Row],[H6]])*256+HEX2DEC(Table4[[#This Row],[H5]]))/AV$3,IF(ISNUMBER(AV234),AV234,NA()))</f>
        <v>1073427</v>
      </c>
      <c r="AW235" s="30" t="e">
        <f>Table4[[#This Row],[Unk 402-D7,6,5]]/Table4[[#This Row],[Batt V]]</f>
        <v>#N/A</v>
      </c>
      <c r="AX235" s="8" t="str" cm="1">
        <f t="array" aca="1" ref="AX235" ca="1">IF(Table4[[#This Row],[Prior of This Frm]]=0,"First",IF(Table4[[#This Row],[Data as String]]&lt;&gt;INDIRECT("R"&amp;AL235&amp;"C"&amp;COLUMN(Table4[[#This Row],[Data as String]]),FALSE),"Change",""))</f>
        <v/>
      </c>
      <c r="AY235" s="6" t="str" cm="1">
        <f t="array" aca="1" ref="AY235" ca="1">IF(Table4[[#This Row],[Prior of This Frm]]=0,"First",IF(Table4[[#This Row],[Data Masked States only]]&lt;&gt;INDIRECT("R"&amp;AL235&amp;"C"&amp;COLUMN(Table4[[#This Row],[Data Masked States only]]),FALSE),"Change",""))</f>
        <v/>
      </c>
      <c r="AZ235" s="6"/>
    </row>
    <row r="236" spans="1:52" hidden="1" x14ac:dyDescent="0.25">
      <c r="A236">
        <v>2.5790000000000002</v>
      </c>
      <c r="B236">
        <v>401</v>
      </c>
      <c r="C236">
        <v>8</v>
      </c>
      <c r="D236" s="14" t="s">
        <v>28</v>
      </c>
      <c r="E236" s="15" t="s">
        <v>23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M236" s="5" t="str">
        <f t="shared" si="61"/>
        <v>…</v>
      </c>
      <c r="N236" t="str">
        <f t="shared" si="62"/>
        <v>…</v>
      </c>
      <c r="O236" t="str">
        <f t="shared" si="63"/>
        <v>…</v>
      </c>
      <c r="P236" t="str">
        <f t="shared" si="64"/>
        <v>…</v>
      </c>
      <c r="Q236" t="str">
        <f t="shared" si="65"/>
        <v>…</v>
      </c>
      <c r="R236" t="str">
        <f t="shared" si="66"/>
        <v>…</v>
      </c>
      <c r="S236" t="str">
        <f t="shared" si="67"/>
        <v>…</v>
      </c>
      <c r="T236" t="str">
        <f t="shared" si="68"/>
        <v>…</v>
      </c>
      <c r="U236" s="5"/>
      <c r="V236" s="23">
        <f t="shared" si="69"/>
        <v>154</v>
      </c>
      <c r="W236">
        <f t="shared" si="70"/>
        <v>210</v>
      </c>
      <c r="X236">
        <f t="shared" si="71"/>
        <v>0</v>
      </c>
      <c r="Y236">
        <f t="shared" si="72"/>
        <v>0</v>
      </c>
      <c r="Z236">
        <f t="shared" si="73"/>
        <v>0</v>
      </c>
      <c r="AA236">
        <f t="shared" si="74"/>
        <v>0</v>
      </c>
      <c r="AB236">
        <f t="shared" si="75"/>
        <v>0</v>
      </c>
      <c r="AC236">
        <f t="shared" si="76"/>
        <v>0</v>
      </c>
      <c r="AD236" s="5"/>
      <c r="AE236" s="27">
        <f t="shared" si="77"/>
        <v>53914</v>
      </c>
      <c r="AF236" s="28">
        <f t="shared" si="78"/>
        <v>0</v>
      </c>
      <c r="AG236" s="28">
        <f t="shared" si="79"/>
        <v>0</v>
      </c>
      <c r="AH236" s="28">
        <f t="shared" si="80"/>
        <v>0</v>
      </c>
      <c r="AI236" s="5"/>
      <c r="AJ23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36" s="6" t="str" cm="1">
        <f t="array" ref="AK23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36" s="6" cm="1">
        <f t="array" ref="AL236">IF(ROW(Table4[[#This Row],[ID]])-1=ROW(Table4[[#Headers],[ID]]),0,SUMPRODUCT(MAX(($B$5:$B235=Table4[[#This Row],[ID]])*ROW($B$5:$B235))))</f>
        <v>234</v>
      </c>
      <c r="AM236" s="11" cm="1">
        <f t="array" aca="1" ref="AM236" ca="1">IF(Table4[[#This Row],[Prior of This Frm]]&lt;&gt;0,Table4[[#This Row],[Time]]-INDIRECT("R"&amp;Table4[[#This Row],[Prior of This Frm]]&amp;"C"&amp;COLUMN(Table4[[#This Row],[Time]]),FALSE),"")</f>
        <v>0.10600000000000032</v>
      </c>
      <c r="AN236" s="8">
        <f>IF(ROW(Table4[[#This Row],[Time]])-1=ROW(Table4[[#Headers],[Time]]),0,IF(A236&lt;A235,AN235+1,AN235))</f>
        <v>1</v>
      </c>
      <c r="AO236" s="29">
        <f>(Table4[[#This Row],[Time]]+(Table4[[#This Row],[Mins]]*60)-$A$5)/60/60/24</f>
        <v>1.2965277777777777E-4</v>
      </c>
      <c r="AP236" s="11">
        <f ca="1">IF(Table4[[#This Row],[Prior of This Frm]]&lt;&gt;0,IF(Table4[[#This Row],[Per Raw]]&lt;0,Table4[[#This Row],[Per Raw]]+60,Table4[[#This Row],[Per Raw]]),"")</f>
        <v>0.10600000000000032</v>
      </c>
      <c r="AQ236" s="20">
        <f>IF(Table4[[#This Row],[ID]]=401,(HEX2DEC(Table4[[#This Row],[H1]])+256*HEX2DEC(Table4[[#This Row],[H2]]))/1000,NA())</f>
        <v>53.914000000000001</v>
      </c>
      <c r="AR236" s="21">
        <f>IF(Table4[[#This Row],[ID]]=401,(HEX2DEC(Table4[[#This Row],[H5]])+256*HEX2DEC(Table4[[#This Row],[H6]]))/1000,NA())</f>
        <v>0</v>
      </c>
      <c r="AS236" s="17" t="e">
        <f>IF(Table4[[#This Row],[ID]]=402,HEX2DEC(Table4[[#This Row],[H1]])/100,NA())</f>
        <v>#N/A</v>
      </c>
      <c r="AT236" s="19" t="e">
        <f>IF(Table4[[#This Row],[ID]]=404,((HEX2DEC(F236)+256*HEX2DEC(G236))/10)*(9/5)+32,NA())</f>
        <v>#N/A</v>
      </c>
      <c r="AU236" s="28">
        <f>IF(Table4[[#This Row],[ID]]=402,(HEX2DEC(Table4[[#This Row],[H7]])*256*256+HEX2DEC(Table4[[#This Row],[H6]])*256+HEX2DEC(Table4[[#This Row],[H5]]))/AU$3,IF(ISNUMBER(AU235),AU235,NA()))</f>
        <v>1073427</v>
      </c>
      <c r="AV236" s="28">
        <f>IF(Table4[[#This Row],[ID]]=403,(HEX2DEC(Table4[[#This Row],[H7]])*256*256+HEX2DEC(Table4[[#This Row],[H6]])*256+HEX2DEC(Table4[[#This Row],[H5]]))/AV$3,IF(ISNUMBER(AV235),AV235,NA()))</f>
        <v>1073427</v>
      </c>
      <c r="AW236" s="30">
        <f>Table4[[#This Row],[Unk 402-D7,6,5]]/Table4[[#This Row],[Batt V]]</f>
        <v>19909.986274437066</v>
      </c>
      <c r="AX236" s="8" t="str" cm="1">
        <f t="array" aca="1" ref="AX236" ca="1">IF(Table4[[#This Row],[Prior of This Frm]]=0,"First",IF(Table4[[#This Row],[Data as String]]&lt;&gt;INDIRECT("R"&amp;AL236&amp;"C"&amp;COLUMN(Table4[[#This Row],[Data as String]]),FALSE),"Change",""))</f>
        <v/>
      </c>
      <c r="AY236" s="6" t="str" cm="1">
        <f t="array" aca="1" ref="AY236" ca="1">IF(Table4[[#This Row],[Prior of This Frm]]=0,"First",IF(Table4[[#This Row],[Data Masked States only]]&lt;&gt;INDIRECT("R"&amp;AL236&amp;"C"&amp;COLUMN(Table4[[#This Row],[Data Masked States only]]),FALSE),"Change",""))</f>
        <v/>
      </c>
      <c r="AZ236" s="6"/>
    </row>
    <row r="237" spans="1:52" hidden="1" x14ac:dyDescent="0.25">
      <c r="A237">
        <v>2.633</v>
      </c>
      <c r="B237">
        <v>400</v>
      </c>
      <c r="C237">
        <v>8</v>
      </c>
      <c r="D237" s="14">
        <v>0</v>
      </c>
      <c r="E237" s="15">
        <v>0</v>
      </c>
      <c r="F237" s="15">
        <v>0</v>
      </c>
      <c r="G237" s="15">
        <v>10</v>
      </c>
      <c r="H237" s="15">
        <v>39</v>
      </c>
      <c r="I237" s="15">
        <v>0</v>
      </c>
      <c r="J237" s="15">
        <v>0</v>
      </c>
      <c r="K237" s="15">
        <v>0</v>
      </c>
      <c r="M237" s="5" t="str">
        <f t="shared" si="61"/>
        <v>…</v>
      </c>
      <c r="N237" t="str">
        <f t="shared" si="62"/>
        <v>…</v>
      </c>
      <c r="O237" t="str">
        <f t="shared" si="63"/>
        <v>…</v>
      </c>
      <c r="P237" t="str">
        <f t="shared" si="64"/>
        <v>…</v>
      </c>
      <c r="Q237" t="str">
        <f t="shared" si="65"/>
        <v>9</v>
      </c>
      <c r="R237" t="str">
        <f t="shared" si="66"/>
        <v>…</v>
      </c>
      <c r="S237" t="str">
        <f t="shared" si="67"/>
        <v>…</v>
      </c>
      <c r="T237" t="str">
        <f t="shared" si="68"/>
        <v>…</v>
      </c>
      <c r="U237" s="5"/>
      <c r="V237" s="23">
        <f t="shared" si="69"/>
        <v>0</v>
      </c>
      <c r="W237">
        <f t="shared" si="70"/>
        <v>0</v>
      </c>
      <c r="X237">
        <f t="shared" si="71"/>
        <v>0</v>
      </c>
      <c r="Y237">
        <f t="shared" si="72"/>
        <v>16</v>
      </c>
      <c r="Z237">
        <f t="shared" si="73"/>
        <v>57</v>
      </c>
      <c r="AA237">
        <f t="shared" si="74"/>
        <v>0</v>
      </c>
      <c r="AB237">
        <f t="shared" si="75"/>
        <v>0</v>
      </c>
      <c r="AC237">
        <f t="shared" si="76"/>
        <v>0</v>
      </c>
      <c r="AD237" s="5"/>
      <c r="AE237" s="27">
        <f t="shared" si="77"/>
        <v>0</v>
      </c>
      <c r="AF237" s="28">
        <f t="shared" si="78"/>
        <v>4096</v>
      </c>
      <c r="AG237" s="28">
        <f t="shared" si="79"/>
        <v>57</v>
      </c>
      <c r="AH237" s="28">
        <f t="shared" si="80"/>
        <v>0</v>
      </c>
      <c r="AI237" s="5"/>
      <c r="AJ23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37" s="6" t="str" cm="1">
        <f t="array" ref="AK23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37" s="6" cm="1">
        <f t="array" ref="AL237">IF(ROW(Table4[[#This Row],[ID]])-1=ROW(Table4[[#Headers],[ID]]),0,SUMPRODUCT(MAX(($B$5:$B236=Table4[[#This Row],[ID]])*ROW($B$5:$B236))))</f>
        <v>235</v>
      </c>
      <c r="AM237" s="11" cm="1">
        <f t="array" aca="1" ref="AM237" ca="1">IF(Table4[[#This Row],[Prior of This Frm]]&lt;&gt;0,Table4[[#This Row],[Time]]-INDIRECT("R"&amp;Table4[[#This Row],[Prior of This Frm]]&amp;"C"&amp;COLUMN(Table4[[#This Row],[Time]]),FALSE),"")</f>
        <v>0.10700000000000021</v>
      </c>
      <c r="AN237" s="8">
        <f>IF(ROW(Table4[[#This Row],[Time]])-1=ROW(Table4[[#Headers],[Time]]),0,IF(A237&lt;A236,AN236+1,AN236))</f>
        <v>1</v>
      </c>
      <c r="AO237" s="29">
        <f>(Table4[[#This Row],[Time]]+(Table4[[#This Row],[Mins]]*60)-$A$5)/60/60/24</f>
        <v>1.302777777777778E-4</v>
      </c>
      <c r="AP237" s="11">
        <f ca="1">IF(Table4[[#This Row],[Prior of This Frm]]&lt;&gt;0,IF(Table4[[#This Row],[Per Raw]]&lt;0,Table4[[#This Row],[Per Raw]]+60,Table4[[#This Row],[Per Raw]]),"")</f>
        <v>0.10700000000000021</v>
      </c>
      <c r="AQ237" s="20" t="e">
        <f>IF(Table4[[#This Row],[ID]]=401,(HEX2DEC(Table4[[#This Row],[H1]])+256*HEX2DEC(Table4[[#This Row],[H2]]))/1000,NA())</f>
        <v>#N/A</v>
      </c>
      <c r="AR237" s="21" t="e">
        <f>IF(Table4[[#This Row],[ID]]=401,(HEX2DEC(Table4[[#This Row],[H5]])+256*HEX2DEC(Table4[[#This Row],[H6]]))/1000,NA())</f>
        <v>#N/A</v>
      </c>
      <c r="AS237" s="16" t="e">
        <f>IF(Table4[[#This Row],[ID]]=402,HEX2DEC(Table4[[#This Row],[H1]])/100,NA())</f>
        <v>#N/A</v>
      </c>
      <c r="AT237" s="19" t="e">
        <f>IF(Table4[[#This Row],[ID]]=404,((HEX2DEC(F237)+256*HEX2DEC(G237))/10)*(9/5)+32,NA())</f>
        <v>#N/A</v>
      </c>
      <c r="AU237" s="28">
        <f>IF(Table4[[#This Row],[ID]]=402,(HEX2DEC(Table4[[#This Row],[H7]])*256*256+HEX2DEC(Table4[[#This Row],[H6]])*256+HEX2DEC(Table4[[#This Row],[H5]]))/AU$3,IF(ISNUMBER(AU236),AU236,NA()))</f>
        <v>1073427</v>
      </c>
      <c r="AV237" s="28">
        <f>IF(Table4[[#This Row],[ID]]=403,(HEX2DEC(Table4[[#This Row],[H7]])*256*256+HEX2DEC(Table4[[#This Row],[H6]])*256+HEX2DEC(Table4[[#This Row],[H5]]))/AV$3,IF(ISNUMBER(AV236),AV236,NA()))</f>
        <v>1073427</v>
      </c>
      <c r="AW237" s="30" t="e">
        <f>Table4[[#This Row],[Unk 402-D7,6,5]]/Table4[[#This Row],[Batt V]]</f>
        <v>#N/A</v>
      </c>
      <c r="AX237" s="8" t="str" cm="1">
        <f t="array" aca="1" ref="AX237" ca="1">IF(Table4[[#This Row],[Prior of This Frm]]=0,"First",IF(Table4[[#This Row],[Data as String]]&lt;&gt;INDIRECT("R"&amp;AL237&amp;"C"&amp;COLUMN(Table4[[#This Row],[Data as String]]),FALSE),"Change",""))</f>
        <v/>
      </c>
      <c r="AY237" s="6" t="str" cm="1">
        <f t="array" aca="1" ref="AY237" ca="1">IF(Table4[[#This Row],[Prior of This Frm]]=0,"First",IF(Table4[[#This Row],[Data Masked States only]]&lt;&gt;INDIRECT("R"&amp;AL237&amp;"C"&amp;COLUMN(Table4[[#This Row],[Data Masked States only]]),FALSE),"Change",""))</f>
        <v/>
      </c>
      <c r="AZ237" s="6"/>
    </row>
    <row r="238" spans="1:52" hidden="1" x14ac:dyDescent="0.25">
      <c r="A238">
        <v>2.6859999999999999</v>
      </c>
      <c r="B238">
        <v>401</v>
      </c>
      <c r="C238">
        <v>8</v>
      </c>
      <c r="D238" s="14" t="s">
        <v>28</v>
      </c>
      <c r="E238" s="15" t="s">
        <v>23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M238" s="5" t="str">
        <f t="shared" si="61"/>
        <v>…</v>
      </c>
      <c r="N238" t="str">
        <f t="shared" si="62"/>
        <v>…</v>
      </c>
      <c r="O238" t="str">
        <f t="shared" si="63"/>
        <v>…</v>
      </c>
      <c r="P238" t="str">
        <f t="shared" si="64"/>
        <v>…</v>
      </c>
      <c r="Q238" t="str">
        <f t="shared" si="65"/>
        <v>…</v>
      </c>
      <c r="R238" t="str">
        <f t="shared" si="66"/>
        <v>…</v>
      </c>
      <c r="S238" t="str">
        <f t="shared" si="67"/>
        <v>…</v>
      </c>
      <c r="T238" t="str">
        <f t="shared" si="68"/>
        <v>…</v>
      </c>
      <c r="U238" s="5"/>
      <c r="V238" s="23">
        <f t="shared" si="69"/>
        <v>154</v>
      </c>
      <c r="W238">
        <f t="shared" si="70"/>
        <v>210</v>
      </c>
      <c r="X238">
        <f t="shared" si="71"/>
        <v>0</v>
      </c>
      <c r="Y238">
        <f t="shared" si="72"/>
        <v>0</v>
      </c>
      <c r="Z238">
        <f t="shared" si="73"/>
        <v>0</v>
      </c>
      <c r="AA238">
        <f t="shared" si="74"/>
        <v>0</v>
      </c>
      <c r="AB238">
        <f t="shared" si="75"/>
        <v>0</v>
      </c>
      <c r="AC238">
        <f t="shared" si="76"/>
        <v>0</v>
      </c>
      <c r="AD238" s="5"/>
      <c r="AE238" s="27">
        <f t="shared" si="77"/>
        <v>53914</v>
      </c>
      <c r="AF238" s="28">
        <f t="shared" si="78"/>
        <v>0</v>
      </c>
      <c r="AG238" s="28">
        <f t="shared" si="79"/>
        <v>0</v>
      </c>
      <c r="AH238" s="28">
        <f t="shared" si="80"/>
        <v>0</v>
      </c>
      <c r="AI238" s="5"/>
      <c r="AJ23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38" s="6" t="str" cm="1">
        <f t="array" ref="AK23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38" s="6" cm="1">
        <f t="array" ref="AL238">IF(ROW(Table4[[#This Row],[ID]])-1=ROW(Table4[[#Headers],[ID]]),0,SUMPRODUCT(MAX(($B$5:$B237=Table4[[#This Row],[ID]])*ROW($B$5:$B237))))</f>
        <v>236</v>
      </c>
      <c r="AM238" s="11" cm="1">
        <f t="array" aca="1" ref="AM238" ca="1">IF(Table4[[#This Row],[Prior of This Frm]]&lt;&gt;0,Table4[[#This Row],[Time]]-INDIRECT("R"&amp;Table4[[#This Row],[Prior of This Frm]]&amp;"C"&amp;COLUMN(Table4[[#This Row],[Time]]),FALSE),"")</f>
        <v>0.10699999999999976</v>
      </c>
      <c r="AN238" s="8">
        <f>IF(ROW(Table4[[#This Row],[Time]])-1=ROW(Table4[[#Headers],[Time]]),0,IF(A238&lt;A237,AN237+1,AN237))</f>
        <v>1</v>
      </c>
      <c r="AO238" s="29">
        <f>(Table4[[#This Row],[Time]]+(Table4[[#This Row],[Mins]]*60)-$A$5)/60/60/24</f>
        <v>1.3089120370370368E-4</v>
      </c>
      <c r="AP238" s="11">
        <f ca="1">IF(Table4[[#This Row],[Prior of This Frm]]&lt;&gt;0,IF(Table4[[#This Row],[Per Raw]]&lt;0,Table4[[#This Row],[Per Raw]]+60,Table4[[#This Row],[Per Raw]]),"")</f>
        <v>0.10699999999999976</v>
      </c>
      <c r="AQ238" s="20">
        <f>IF(Table4[[#This Row],[ID]]=401,(HEX2DEC(Table4[[#This Row],[H1]])+256*HEX2DEC(Table4[[#This Row],[H2]]))/1000,NA())</f>
        <v>53.914000000000001</v>
      </c>
      <c r="AR238" s="21">
        <f>IF(Table4[[#This Row],[ID]]=401,(HEX2DEC(Table4[[#This Row],[H5]])+256*HEX2DEC(Table4[[#This Row],[H6]]))/1000,NA())</f>
        <v>0</v>
      </c>
      <c r="AS238" s="17" t="e">
        <f>IF(Table4[[#This Row],[ID]]=402,HEX2DEC(Table4[[#This Row],[H1]])/100,NA())</f>
        <v>#N/A</v>
      </c>
      <c r="AT238" s="19" t="e">
        <f>IF(Table4[[#This Row],[ID]]=404,((HEX2DEC(F238)+256*HEX2DEC(G238))/10)*(9/5)+32,NA())</f>
        <v>#N/A</v>
      </c>
      <c r="AU238" s="28">
        <f>IF(Table4[[#This Row],[ID]]=402,(HEX2DEC(Table4[[#This Row],[H7]])*256*256+HEX2DEC(Table4[[#This Row],[H6]])*256+HEX2DEC(Table4[[#This Row],[H5]]))/AU$3,IF(ISNUMBER(AU237),AU237,NA()))</f>
        <v>1073427</v>
      </c>
      <c r="AV238" s="28">
        <f>IF(Table4[[#This Row],[ID]]=403,(HEX2DEC(Table4[[#This Row],[H7]])*256*256+HEX2DEC(Table4[[#This Row],[H6]])*256+HEX2DEC(Table4[[#This Row],[H5]]))/AV$3,IF(ISNUMBER(AV237),AV237,NA()))</f>
        <v>1073427</v>
      </c>
      <c r="AW238" s="30">
        <f>Table4[[#This Row],[Unk 402-D7,6,5]]/Table4[[#This Row],[Batt V]]</f>
        <v>19909.986274437066</v>
      </c>
      <c r="AX238" s="8" t="str" cm="1">
        <f t="array" aca="1" ref="AX238" ca="1">IF(Table4[[#This Row],[Prior of This Frm]]=0,"First",IF(Table4[[#This Row],[Data as String]]&lt;&gt;INDIRECT("R"&amp;AL238&amp;"C"&amp;COLUMN(Table4[[#This Row],[Data as String]]),FALSE),"Change",""))</f>
        <v/>
      </c>
      <c r="AY238" s="6" t="str" cm="1">
        <f t="array" aca="1" ref="AY238" ca="1">IF(Table4[[#This Row],[Prior of This Frm]]=0,"First",IF(Table4[[#This Row],[Data Masked States only]]&lt;&gt;INDIRECT("R"&amp;AL238&amp;"C"&amp;COLUMN(Table4[[#This Row],[Data Masked States only]]),FALSE),"Change",""))</f>
        <v/>
      </c>
      <c r="AZ238" s="6"/>
    </row>
    <row r="239" spans="1:52" hidden="1" x14ac:dyDescent="0.25">
      <c r="A239">
        <v>2.7389999999999999</v>
      </c>
      <c r="B239">
        <v>400</v>
      </c>
      <c r="C239">
        <v>8</v>
      </c>
      <c r="D239" s="14">
        <v>0</v>
      </c>
      <c r="E239" s="15">
        <v>0</v>
      </c>
      <c r="F239" s="15">
        <v>0</v>
      </c>
      <c r="G239" s="15">
        <v>10</v>
      </c>
      <c r="H239" s="15">
        <v>39</v>
      </c>
      <c r="I239" s="15">
        <v>0</v>
      </c>
      <c r="J239" s="15">
        <v>0</v>
      </c>
      <c r="K239" s="15">
        <v>0</v>
      </c>
      <c r="M239" s="5" t="str">
        <f t="shared" si="61"/>
        <v>…</v>
      </c>
      <c r="N239" t="str">
        <f t="shared" si="62"/>
        <v>…</v>
      </c>
      <c r="O239" t="str">
        <f t="shared" si="63"/>
        <v>…</v>
      </c>
      <c r="P239" t="str">
        <f t="shared" si="64"/>
        <v>…</v>
      </c>
      <c r="Q239" t="str">
        <f t="shared" si="65"/>
        <v>9</v>
      </c>
      <c r="R239" t="str">
        <f t="shared" si="66"/>
        <v>…</v>
      </c>
      <c r="S239" t="str">
        <f t="shared" si="67"/>
        <v>…</v>
      </c>
      <c r="T239" t="str">
        <f t="shared" si="68"/>
        <v>…</v>
      </c>
      <c r="U239" s="5"/>
      <c r="V239" s="23">
        <f t="shared" si="69"/>
        <v>0</v>
      </c>
      <c r="W239">
        <f t="shared" si="70"/>
        <v>0</v>
      </c>
      <c r="X239">
        <f t="shared" si="71"/>
        <v>0</v>
      </c>
      <c r="Y239">
        <f t="shared" si="72"/>
        <v>16</v>
      </c>
      <c r="Z239">
        <f t="shared" si="73"/>
        <v>57</v>
      </c>
      <c r="AA239">
        <f t="shared" si="74"/>
        <v>0</v>
      </c>
      <c r="AB239">
        <f t="shared" si="75"/>
        <v>0</v>
      </c>
      <c r="AC239">
        <f t="shared" si="76"/>
        <v>0</v>
      </c>
      <c r="AD239" s="5"/>
      <c r="AE239" s="27">
        <f t="shared" si="77"/>
        <v>0</v>
      </c>
      <c r="AF239" s="28">
        <f t="shared" si="78"/>
        <v>4096</v>
      </c>
      <c r="AG239" s="28">
        <f t="shared" si="79"/>
        <v>57</v>
      </c>
      <c r="AH239" s="28">
        <f t="shared" si="80"/>
        <v>0</v>
      </c>
      <c r="AI239" s="5"/>
      <c r="AJ23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39" s="6" t="str" cm="1">
        <f t="array" ref="AK23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39" s="6" cm="1">
        <f t="array" ref="AL239">IF(ROW(Table4[[#This Row],[ID]])-1=ROW(Table4[[#Headers],[ID]]),0,SUMPRODUCT(MAX(($B$5:$B238=Table4[[#This Row],[ID]])*ROW($B$5:$B238))))</f>
        <v>237</v>
      </c>
      <c r="AM239" s="11" cm="1">
        <f t="array" aca="1" ref="AM239" ca="1">IF(Table4[[#This Row],[Prior of This Frm]]&lt;&gt;0,Table4[[#This Row],[Time]]-INDIRECT("R"&amp;Table4[[#This Row],[Prior of This Frm]]&amp;"C"&amp;COLUMN(Table4[[#This Row],[Time]]),FALSE),"")</f>
        <v>0.10599999999999987</v>
      </c>
      <c r="AN239" s="8">
        <f>IF(ROW(Table4[[#This Row],[Time]])-1=ROW(Table4[[#Headers],[Time]]),0,IF(A239&lt;A238,AN238+1,AN238))</f>
        <v>1</v>
      </c>
      <c r="AO239" s="29">
        <f>(Table4[[#This Row],[Time]]+(Table4[[#This Row],[Mins]]*60)-$A$5)/60/60/24</f>
        <v>1.3150462962962955E-4</v>
      </c>
      <c r="AP239" s="11">
        <f ca="1">IF(Table4[[#This Row],[Prior of This Frm]]&lt;&gt;0,IF(Table4[[#This Row],[Per Raw]]&lt;0,Table4[[#This Row],[Per Raw]]+60,Table4[[#This Row],[Per Raw]]),"")</f>
        <v>0.10599999999999987</v>
      </c>
      <c r="AQ239" s="20" t="e">
        <f>IF(Table4[[#This Row],[ID]]=401,(HEX2DEC(Table4[[#This Row],[H1]])+256*HEX2DEC(Table4[[#This Row],[H2]]))/1000,NA())</f>
        <v>#N/A</v>
      </c>
      <c r="AR239" s="21" t="e">
        <f>IF(Table4[[#This Row],[ID]]=401,(HEX2DEC(Table4[[#This Row],[H5]])+256*HEX2DEC(Table4[[#This Row],[H6]]))/1000,NA())</f>
        <v>#N/A</v>
      </c>
      <c r="AS239" s="16" t="e">
        <f>IF(Table4[[#This Row],[ID]]=402,HEX2DEC(Table4[[#This Row],[H1]])/100,NA())</f>
        <v>#N/A</v>
      </c>
      <c r="AT239" s="19" t="e">
        <f>IF(Table4[[#This Row],[ID]]=404,((HEX2DEC(F239)+256*HEX2DEC(G239))/10)*(9/5)+32,NA())</f>
        <v>#N/A</v>
      </c>
      <c r="AU239" s="28">
        <f>IF(Table4[[#This Row],[ID]]=402,(HEX2DEC(Table4[[#This Row],[H7]])*256*256+HEX2DEC(Table4[[#This Row],[H6]])*256+HEX2DEC(Table4[[#This Row],[H5]]))/AU$3,IF(ISNUMBER(AU238),AU238,NA()))</f>
        <v>1073427</v>
      </c>
      <c r="AV239" s="28">
        <f>IF(Table4[[#This Row],[ID]]=403,(HEX2DEC(Table4[[#This Row],[H7]])*256*256+HEX2DEC(Table4[[#This Row],[H6]])*256+HEX2DEC(Table4[[#This Row],[H5]]))/AV$3,IF(ISNUMBER(AV238),AV238,NA()))</f>
        <v>1073427</v>
      </c>
      <c r="AW239" s="30" t="e">
        <f>Table4[[#This Row],[Unk 402-D7,6,5]]/Table4[[#This Row],[Batt V]]</f>
        <v>#N/A</v>
      </c>
      <c r="AX239" s="8" t="str" cm="1">
        <f t="array" aca="1" ref="AX239" ca="1">IF(Table4[[#This Row],[Prior of This Frm]]=0,"First",IF(Table4[[#This Row],[Data as String]]&lt;&gt;INDIRECT("R"&amp;AL239&amp;"C"&amp;COLUMN(Table4[[#This Row],[Data as String]]),FALSE),"Change",""))</f>
        <v/>
      </c>
      <c r="AY239" s="6" t="str" cm="1">
        <f t="array" aca="1" ref="AY239" ca="1">IF(Table4[[#This Row],[Prior of This Frm]]=0,"First",IF(Table4[[#This Row],[Data Masked States only]]&lt;&gt;INDIRECT("R"&amp;AL239&amp;"C"&amp;COLUMN(Table4[[#This Row],[Data Masked States only]]),FALSE),"Change",""))</f>
        <v/>
      </c>
      <c r="AZ239" s="6"/>
    </row>
    <row r="240" spans="1:52" hidden="1" x14ac:dyDescent="0.25">
      <c r="A240">
        <v>2.7909999999999999</v>
      </c>
      <c r="B240">
        <v>401</v>
      </c>
      <c r="C240">
        <v>8</v>
      </c>
      <c r="D240" s="14" t="s">
        <v>28</v>
      </c>
      <c r="E240" s="15" t="s">
        <v>23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M240" s="5" t="str">
        <f t="shared" si="61"/>
        <v>…</v>
      </c>
      <c r="N240" t="str">
        <f t="shared" si="62"/>
        <v>…</v>
      </c>
      <c r="O240" t="str">
        <f t="shared" si="63"/>
        <v>…</v>
      </c>
      <c r="P240" t="str">
        <f t="shared" si="64"/>
        <v>…</v>
      </c>
      <c r="Q240" t="str">
        <f t="shared" si="65"/>
        <v>…</v>
      </c>
      <c r="R240" t="str">
        <f t="shared" si="66"/>
        <v>…</v>
      </c>
      <c r="S240" t="str">
        <f t="shared" si="67"/>
        <v>…</v>
      </c>
      <c r="T240" t="str">
        <f t="shared" si="68"/>
        <v>…</v>
      </c>
      <c r="U240" s="5"/>
      <c r="V240" s="23">
        <f t="shared" si="69"/>
        <v>154</v>
      </c>
      <c r="W240">
        <f t="shared" si="70"/>
        <v>210</v>
      </c>
      <c r="X240">
        <f t="shared" si="71"/>
        <v>0</v>
      </c>
      <c r="Y240">
        <f t="shared" si="72"/>
        <v>0</v>
      </c>
      <c r="Z240">
        <f t="shared" si="73"/>
        <v>0</v>
      </c>
      <c r="AA240">
        <f t="shared" si="74"/>
        <v>0</v>
      </c>
      <c r="AB240">
        <f t="shared" si="75"/>
        <v>0</v>
      </c>
      <c r="AC240">
        <f t="shared" si="76"/>
        <v>0</v>
      </c>
      <c r="AD240" s="5"/>
      <c r="AE240" s="27">
        <f t="shared" si="77"/>
        <v>53914</v>
      </c>
      <c r="AF240" s="28">
        <f t="shared" si="78"/>
        <v>0</v>
      </c>
      <c r="AG240" s="28">
        <f t="shared" si="79"/>
        <v>0</v>
      </c>
      <c r="AH240" s="28">
        <f t="shared" si="80"/>
        <v>0</v>
      </c>
      <c r="AI240" s="5"/>
      <c r="AJ24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40" s="6" t="str" cm="1">
        <f t="array" ref="AK24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40" s="6" cm="1">
        <f t="array" ref="AL240">IF(ROW(Table4[[#This Row],[ID]])-1=ROW(Table4[[#Headers],[ID]]),0,SUMPRODUCT(MAX(($B$5:$B239=Table4[[#This Row],[ID]])*ROW($B$5:$B239))))</f>
        <v>238</v>
      </c>
      <c r="AM240" s="11" cm="1">
        <f t="array" aca="1" ref="AM240" ca="1">IF(Table4[[#This Row],[Prior of This Frm]]&lt;&gt;0,Table4[[#This Row],[Time]]-INDIRECT("R"&amp;Table4[[#This Row],[Prior of This Frm]]&amp;"C"&amp;COLUMN(Table4[[#This Row],[Time]]),FALSE),"")</f>
        <v>0.10499999999999998</v>
      </c>
      <c r="AN240" s="8">
        <f>IF(ROW(Table4[[#This Row],[Time]])-1=ROW(Table4[[#Headers],[Time]]),0,IF(A240&lt;A239,AN239+1,AN239))</f>
        <v>1</v>
      </c>
      <c r="AO240" s="29">
        <f>(Table4[[#This Row],[Time]]+(Table4[[#This Row],[Mins]]*60)-$A$5)/60/60/24</f>
        <v>1.3210648148148139E-4</v>
      </c>
      <c r="AP240" s="11">
        <f ca="1">IF(Table4[[#This Row],[Prior of This Frm]]&lt;&gt;0,IF(Table4[[#This Row],[Per Raw]]&lt;0,Table4[[#This Row],[Per Raw]]+60,Table4[[#This Row],[Per Raw]]),"")</f>
        <v>0.10499999999999998</v>
      </c>
      <c r="AQ240" s="20">
        <f>IF(Table4[[#This Row],[ID]]=401,(HEX2DEC(Table4[[#This Row],[H1]])+256*HEX2DEC(Table4[[#This Row],[H2]]))/1000,NA())</f>
        <v>53.914000000000001</v>
      </c>
      <c r="AR240" s="21">
        <f>IF(Table4[[#This Row],[ID]]=401,(HEX2DEC(Table4[[#This Row],[H5]])+256*HEX2DEC(Table4[[#This Row],[H6]]))/1000,NA())</f>
        <v>0</v>
      </c>
      <c r="AS240" s="17" t="e">
        <f>IF(Table4[[#This Row],[ID]]=402,HEX2DEC(Table4[[#This Row],[H1]])/100,NA())</f>
        <v>#N/A</v>
      </c>
      <c r="AT240" s="19" t="e">
        <f>IF(Table4[[#This Row],[ID]]=404,((HEX2DEC(F240)+256*HEX2DEC(G240))/10)*(9/5)+32,NA())</f>
        <v>#N/A</v>
      </c>
      <c r="AU240" s="28">
        <f>IF(Table4[[#This Row],[ID]]=402,(HEX2DEC(Table4[[#This Row],[H7]])*256*256+HEX2DEC(Table4[[#This Row],[H6]])*256+HEX2DEC(Table4[[#This Row],[H5]]))/AU$3,IF(ISNUMBER(AU239),AU239,NA()))</f>
        <v>1073427</v>
      </c>
      <c r="AV240" s="28">
        <f>IF(Table4[[#This Row],[ID]]=403,(HEX2DEC(Table4[[#This Row],[H7]])*256*256+HEX2DEC(Table4[[#This Row],[H6]])*256+HEX2DEC(Table4[[#This Row],[H5]]))/AV$3,IF(ISNUMBER(AV239),AV239,NA()))</f>
        <v>1073427</v>
      </c>
      <c r="AW240" s="30">
        <f>Table4[[#This Row],[Unk 402-D7,6,5]]/Table4[[#This Row],[Batt V]]</f>
        <v>19909.986274437066</v>
      </c>
      <c r="AX240" s="8" t="str" cm="1">
        <f t="array" aca="1" ref="AX240" ca="1">IF(Table4[[#This Row],[Prior of This Frm]]=0,"First",IF(Table4[[#This Row],[Data as String]]&lt;&gt;INDIRECT("R"&amp;AL240&amp;"C"&amp;COLUMN(Table4[[#This Row],[Data as String]]),FALSE),"Change",""))</f>
        <v/>
      </c>
      <c r="AY240" s="6" t="str" cm="1">
        <f t="array" aca="1" ref="AY240" ca="1">IF(Table4[[#This Row],[Prior of This Frm]]=0,"First",IF(Table4[[#This Row],[Data Masked States only]]&lt;&gt;INDIRECT("R"&amp;AL240&amp;"C"&amp;COLUMN(Table4[[#This Row],[Data Masked States only]]),FALSE),"Change",""))</f>
        <v/>
      </c>
      <c r="AZ240" s="6"/>
    </row>
    <row r="241" spans="1:52" hidden="1" x14ac:dyDescent="0.25">
      <c r="A241">
        <v>2.8450000000000002</v>
      </c>
      <c r="B241">
        <v>400</v>
      </c>
      <c r="C241">
        <v>8</v>
      </c>
      <c r="D241" s="14">
        <v>0</v>
      </c>
      <c r="E241" s="15">
        <v>0</v>
      </c>
      <c r="F241" s="15">
        <v>0</v>
      </c>
      <c r="G241" s="15">
        <v>10</v>
      </c>
      <c r="H241" s="15">
        <v>39</v>
      </c>
      <c r="I241" s="15">
        <v>0</v>
      </c>
      <c r="J241" s="15">
        <v>0</v>
      </c>
      <c r="K241" s="15">
        <v>0</v>
      </c>
      <c r="M241" s="5" t="str">
        <f t="shared" si="61"/>
        <v>…</v>
      </c>
      <c r="N241" t="str">
        <f t="shared" si="62"/>
        <v>…</v>
      </c>
      <c r="O241" t="str">
        <f t="shared" si="63"/>
        <v>…</v>
      </c>
      <c r="P241" t="str">
        <f t="shared" si="64"/>
        <v>…</v>
      </c>
      <c r="Q241" t="str">
        <f t="shared" si="65"/>
        <v>9</v>
      </c>
      <c r="R241" t="str">
        <f t="shared" si="66"/>
        <v>…</v>
      </c>
      <c r="S241" t="str">
        <f t="shared" si="67"/>
        <v>…</v>
      </c>
      <c r="T241" t="str">
        <f t="shared" si="68"/>
        <v>…</v>
      </c>
      <c r="U241" s="5"/>
      <c r="V241" s="23">
        <f t="shared" si="69"/>
        <v>0</v>
      </c>
      <c r="W241">
        <f t="shared" si="70"/>
        <v>0</v>
      </c>
      <c r="X241">
        <f t="shared" si="71"/>
        <v>0</v>
      </c>
      <c r="Y241">
        <f t="shared" si="72"/>
        <v>16</v>
      </c>
      <c r="Z241">
        <f t="shared" si="73"/>
        <v>57</v>
      </c>
      <c r="AA241">
        <f t="shared" si="74"/>
        <v>0</v>
      </c>
      <c r="AB241">
        <f t="shared" si="75"/>
        <v>0</v>
      </c>
      <c r="AC241">
        <f t="shared" si="76"/>
        <v>0</v>
      </c>
      <c r="AD241" s="5"/>
      <c r="AE241" s="27">
        <f t="shared" si="77"/>
        <v>0</v>
      </c>
      <c r="AF241" s="28">
        <f t="shared" si="78"/>
        <v>4096</v>
      </c>
      <c r="AG241" s="28">
        <f t="shared" si="79"/>
        <v>57</v>
      </c>
      <c r="AH241" s="28">
        <f t="shared" si="80"/>
        <v>0</v>
      </c>
      <c r="AI241" s="5"/>
      <c r="AJ24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41" s="6" t="str" cm="1">
        <f t="array" ref="AK24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41" s="6" cm="1">
        <f t="array" ref="AL241">IF(ROW(Table4[[#This Row],[ID]])-1=ROW(Table4[[#Headers],[ID]]),0,SUMPRODUCT(MAX(($B$5:$B240=Table4[[#This Row],[ID]])*ROW($B$5:$B240))))</f>
        <v>239</v>
      </c>
      <c r="AM241" s="11" cm="1">
        <f t="array" aca="1" ref="AM241" ca="1">IF(Table4[[#This Row],[Prior of This Frm]]&lt;&gt;0,Table4[[#This Row],[Time]]-INDIRECT("R"&amp;Table4[[#This Row],[Prior of This Frm]]&amp;"C"&amp;COLUMN(Table4[[#This Row],[Time]]),FALSE),"")</f>
        <v>0.10600000000000032</v>
      </c>
      <c r="AN241" s="8">
        <f>IF(ROW(Table4[[#This Row],[Time]])-1=ROW(Table4[[#Headers],[Time]]),0,IF(A241&lt;A240,AN240+1,AN240))</f>
        <v>1</v>
      </c>
      <c r="AO241" s="29">
        <f>(Table4[[#This Row],[Time]]+(Table4[[#This Row],[Mins]]*60)-$A$5)/60/60/24</f>
        <v>1.3273148148148142E-4</v>
      </c>
      <c r="AP241" s="11">
        <f ca="1">IF(Table4[[#This Row],[Prior of This Frm]]&lt;&gt;0,IF(Table4[[#This Row],[Per Raw]]&lt;0,Table4[[#This Row],[Per Raw]]+60,Table4[[#This Row],[Per Raw]]),"")</f>
        <v>0.10600000000000032</v>
      </c>
      <c r="AQ241" s="20" t="e">
        <f>IF(Table4[[#This Row],[ID]]=401,(HEX2DEC(Table4[[#This Row],[H1]])+256*HEX2DEC(Table4[[#This Row],[H2]]))/1000,NA())</f>
        <v>#N/A</v>
      </c>
      <c r="AR241" s="21" t="e">
        <f>IF(Table4[[#This Row],[ID]]=401,(HEX2DEC(Table4[[#This Row],[H5]])+256*HEX2DEC(Table4[[#This Row],[H6]]))/1000,NA())</f>
        <v>#N/A</v>
      </c>
      <c r="AS241" s="16" t="e">
        <f>IF(Table4[[#This Row],[ID]]=402,HEX2DEC(Table4[[#This Row],[H1]])/100,NA())</f>
        <v>#N/A</v>
      </c>
      <c r="AT241" s="19" t="e">
        <f>IF(Table4[[#This Row],[ID]]=404,((HEX2DEC(F241)+256*HEX2DEC(G241))/10)*(9/5)+32,NA())</f>
        <v>#N/A</v>
      </c>
      <c r="AU241" s="28">
        <f>IF(Table4[[#This Row],[ID]]=402,(HEX2DEC(Table4[[#This Row],[H7]])*256*256+HEX2DEC(Table4[[#This Row],[H6]])*256+HEX2DEC(Table4[[#This Row],[H5]]))/AU$3,IF(ISNUMBER(AU240),AU240,NA()))</f>
        <v>1073427</v>
      </c>
      <c r="AV241" s="28">
        <f>IF(Table4[[#This Row],[ID]]=403,(HEX2DEC(Table4[[#This Row],[H7]])*256*256+HEX2DEC(Table4[[#This Row],[H6]])*256+HEX2DEC(Table4[[#This Row],[H5]]))/AV$3,IF(ISNUMBER(AV240),AV240,NA()))</f>
        <v>1073427</v>
      </c>
      <c r="AW241" s="30" t="e">
        <f>Table4[[#This Row],[Unk 402-D7,6,5]]/Table4[[#This Row],[Batt V]]</f>
        <v>#N/A</v>
      </c>
      <c r="AX241" s="8" t="str" cm="1">
        <f t="array" aca="1" ref="AX241" ca="1">IF(Table4[[#This Row],[Prior of This Frm]]=0,"First",IF(Table4[[#This Row],[Data as String]]&lt;&gt;INDIRECT("R"&amp;AL241&amp;"C"&amp;COLUMN(Table4[[#This Row],[Data as String]]),FALSE),"Change",""))</f>
        <v/>
      </c>
      <c r="AY241" s="6" t="str" cm="1">
        <f t="array" aca="1" ref="AY241" ca="1">IF(Table4[[#This Row],[Prior of This Frm]]=0,"First",IF(Table4[[#This Row],[Data Masked States only]]&lt;&gt;INDIRECT("R"&amp;AL241&amp;"C"&amp;COLUMN(Table4[[#This Row],[Data Masked States only]]),FALSE),"Change",""))</f>
        <v/>
      </c>
      <c r="AZ241" s="6"/>
    </row>
    <row r="242" spans="1:52" hidden="1" x14ac:dyDescent="0.25">
      <c r="A242">
        <v>2.8980000000000001</v>
      </c>
      <c r="B242">
        <v>401</v>
      </c>
      <c r="C242">
        <v>8</v>
      </c>
      <c r="D242" s="14" t="s">
        <v>28</v>
      </c>
      <c r="E242" s="15" t="s">
        <v>23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M242" s="5" t="str">
        <f t="shared" si="61"/>
        <v>…</v>
      </c>
      <c r="N242" t="str">
        <f t="shared" si="62"/>
        <v>…</v>
      </c>
      <c r="O242" t="str">
        <f t="shared" si="63"/>
        <v>…</v>
      </c>
      <c r="P242" t="str">
        <f t="shared" si="64"/>
        <v>…</v>
      </c>
      <c r="Q242" t="str">
        <f t="shared" si="65"/>
        <v>…</v>
      </c>
      <c r="R242" t="str">
        <f t="shared" si="66"/>
        <v>…</v>
      </c>
      <c r="S242" t="str">
        <f t="shared" si="67"/>
        <v>…</v>
      </c>
      <c r="T242" t="str">
        <f t="shared" si="68"/>
        <v>…</v>
      </c>
      <c r="U242" s="5"/>
      <c r="V242" s="23">
        <f t="shared" si="69"/>
        <v>154</v>
      </c>
      <c r="W242">
        <f t="shared" si="70"/>
        <v>210</v>
      </c>
      <c r="X242">
        <f t="shared" si="71"/>
        <v>0</v>
      </c>
      <c r="Y242">
        <f t="shared" si="72"/>
        <v>0</v>
      </c>
      <c r="Z242">
        <f t="shared" si="73"/>
        <v>0</v>
      </c>
      <c r="AA242">
        <f t="shared" si="74"/>
        <v>0</v>
      </c>
      <c r="AB242">
        <f t="shared" si="75"/>
        <v>0</v>
      </c>
      <c r="AC242">
        <f t="shared" si="76"/>
        <v>0</v>
      </c>
      <c r="AD242" s="5"/>
      <c r="AE242" s="27">
        <f t="shared" si="77"/>
        <v>53914</v>
      </c>
      <c r="AF242" s="28">
        <f t="shared" si="78"/>
        <v>0</v>
      </c>
      <c r="AG242" s="28">
        <f t="shared" si="79"/>
        <v>0</v>
      </c>
      <c r="AH242" s="28">
        <f t="shared" si="80"/>
        <v>0</v>
      </c>
      <c r="AI242" s="5"/>
      <c r="AJ24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42" s="6" t="str" cm="1">
        <f t="array" ref="AK24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42" s="6" cm="1">
        <f t="array" ref="AL242">IF(ROW(Table4[[#This Row],[ID]])-1=ROW(Table4[[#Headers],[ID]]),0,SUMPRODUCT(MAX(($B$5:$B241=Table4[[#This Row],[ID]])*ROW($B$5:$B241))))</f>
        <v>240</v>
      </c>
      <c r="AM242" s="11" cm="1">
        <f t="array" aca="1" ref="AM242" ca="1">IF(Table4[[#This Row],[Prior of This Frm]]&lt;&gt;0,Table4[[#This Row],[Time]]-INDIRECT("R"&amp;Table4[[#This Row],[Prior of This Frm]]&amp;"C"&amp;COLUMN(Table4[[#This Row],[Time]]),FALSE),"")</f>
        <v>0.10700000000000021</v>
      </c>
      <c r="AN242" s="8">
        <f>IF(ROW(Table4[[#This Row],[Time]])-1=ROW(Table4[[#Headers],[Time]]),0,IF(A242&lt;A241,AN241+1,AN241))</f>
        <v>1</v>
      </c>
      <c r="AO242" s="29">
        <f>(Table4[[#This Row],[Time]]+(Table4[[#This Row],[Mins]]*60)-$A$5)/60/60/24</f>
        <v>1.3334490740740741E-4</v>
      </c>
      <c r="AP242" s="11">
        <f ca="1">IF(Table4[[#This Row],[Prior of This Frm]]&lt;&gt;0,IF(Table4[[#This Row],[Per Raw]]&lt;0,Table4[[#This Row],[Per Raw]]+60,Table4[[#This Row],[Per Raw]]),"")</f>
        <v>0.10700000000000021</v>
      </c>
      <c r="AQ242" s="20">
        <f>IF(Table4[[#This Row],[ID]]=401,(HEX2DEC(Table4[[#This Row],[H1]])+256*HEX2DEC(Table4[[#This Row],[H2]]))/1000,NA())</f>
        <v>53.914000000000001</v>
      </c>
      <c r="AR242" s="21">
        <f>IF(Table4[[#This Row],[ID]]=401,(HEX2DEC(Table4[[#This Row],[H5]])+256*HEX2DEC(Table4[[#This Row],[H6]]))/1000,NA())</f>
        <v>0</v>
      </c>
      <c r="AS242" s="17" t="e">
        <f>IF(Table4[[#This Row],[ID]]=402,HEX2DEC(Table4[[#This Row],[H1]])/100,NA())</f>
        <v>#N/A</v>
      </c>
      <c r="AT242" s="19" t="e">
        <f>IF(Table4[[#This Row],[ID]]=404,((HEX2DEC(F242)+256*HEX2DEC(G242))/10)*(9/5)+32,NA())</f>
        <v>#N/A</v>
      </c>
      <c r="AU242" s="28">
        <f>IF(Table4[[#This Row],[ID]]=402,(HEX2DEC(Table4[[#This Row],[H7]])*256*256+HEX2DEC(Table4[[#This Row],[H6]])*256+HEX2DEC(Table4[[#This Row],[H5]]))/AU$3,IF(ISNUMBER(AU241),AU241,NA()))</f>
        <v>1073427</v>
      </c>
      <c r="AV242" s="28">
        <f>IF(Table4[[#This Row],[ID]]=403,(HEX2DEC(Table4[[#This Row],[H7]])*256*256+HEX2DEC(Table4[[#This Row],[H6]])*256+HEX2DEC(Table4[[#This Row],[H5]]))/AV$3,IF(ISNUMBER(AV241),AV241,NA()))</f>
        <v>1073427</v>
      </c>
      <c r="AW242" s="30">
        <f>Table4[[#This Row],[Unk 402-D7,6,5]]/Table4[[#This Row],[Batt V]]</f>
        <v>19909.986274437066</v>
      </c>
      <c r="AX242" s="8" t="str" cm="1">
        <f t="array" aca="1" ref="AX242" ca="1">IF(Table4[[#This Row],[Prior of This Frm]]=0,"First",IF(Table4[[#This Row],[Data as String]]&lt;&gt;INDIRECT("R"&amp;AL242&amp;"C"&amp;COLUMN(Table4[[#This Row],[Data as String]]),FALSE),"Change",""))</f>
        <v/>
      </c>
      <c r="AY242" s="6" t="str" cm="1">
        <f t="array" aca="1" ref="AY242" ca="1">IF(Table4[[#This Row],[Prior of This Frm]]=0,"First",IF(Table4[[#This Row],[Data Masked States only]]&lt;&gt;INDIRECT("R"&amp;AL242&amp;"C"&amp;COLUMN(Table4[[#This Row],[Data Masked States only]]),FALSE),"Change",""))</f>
        <v/>
      </c>
      <c r="AZ242" s="6"/>
    </row>
    <row r="243" spans="1:52" hidden="1" x14ac:dyDescent="0.25">
      <c r="A243">
        <v>2.9510000000000001</v>
      </c>
      <c r="B243">
        <v>400</v>
      </c>
      <c r="C243">
        <v>8</v>
      </c>
      <c r="D243" s="14">
        <v>0</v>
      </c>
      <c r="E243" s="15">
        <v>0</v>
      </c>
      <c r="F243" s="15">
        <v>0</v>
      </c>
      <c r="G243" s="15">
        <v>10</v>
      </c>
      <c r="H243" s="15">
        <v>39</v>
      </c>
      <c r="I243" s="15">
        <v>0</v>
      </c>
      <c r="J243" s="15">
        <v>0</v>
      </c>
      <c r="K243" s="15">
        <v>0</v>
      </c>
      <c r="M243" s="5" t="str">
        <f t="shared" si="61"/>
        <v>…</v>
      </c>
      <c r="N243" t="str">
        <f t="shared" si="62"/>
        <v>…</v>
      </c>
      <c r="O243" t="str">
        <f t="shared" si="63"/>
        <v>…</v>
      </c>
      <c r="P243" t="str">
        <f t="shared" si="64"/>
        <v>…</v>
      </c>
      <c r="Q243" t="str">
        <f t="shared" si="65"/>
        <v>9</v>
      </c>
      <c r="R243" t="str">
        <f t="shared" si="66"/>
        <v>…</v>
      </c>
      <c r="S243" t="str">
        <f t="shared" si="67"/>
        <v>…</v>
      </c>
      <c r="T243" t="str">
        <f t="shared" si="68"/>
        <v>…</v>
      </c>
      <c r="U243" s="5"/>
      <c r="V243" s="23">
        <f t="shared" si="69"/>
        <v>0</v>
      </c>
      <c r="W243">
        <f t="shared" si="70"/>
        <v>0</v>
      </c>
      <c r="X243">
        <f t="shared" si="71"/>
        <v>0</v>
      </c>
      <c r="Y243">
        <f t="shared" si="72"/>
        <v>16</v>
      </c>
      <c r="Z243">
        <f t="shared" si="73"/>
        <v>57</v>
      </c>
      <c r="AA243">
        <f t="shared" si="74"/>
        <v>0</v>
      </c>
      <c r="AB243">
        <f t="shared" si="75"/>
        <v>0</v>
      </c>
      <c r="AC243">
        <f t="shared" si="76"/>
        <v>0</v>
      </c>
      <c r="AD243" s="5"/>
      <c r="AE243" s="27">
        <f t="shared" si="77"/>
        <v>0</v>
      </c>
      <c r="AF243" s="28">
        <f t="shared" si="78"/>
        <v>4096</v>
      </c>
      <c r="AG243" s="28">
        <f t="shared" si="79"/>
        <v>57</v>
      </c>
      <c r="AH243" s="28">
        <f t="shared" si="80"/>
        <v>0</v>
      </c>
      <c r="AI243" s="5"/>
      <c r="AJ24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43" s="6" t="str" cm="1">
        <f t="array" ref="AK24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43" s="6" cm="1">
        <f t="array" ref="AL243">IF(ROW(Table4[[#This Row],[ID]])-1=ROW(Table4[[#Headers],[ID]]),0,SUMPRODUCT(MAX(($B$5:$B242=Table4[[#This Row],[ID]])*ROW($B$5:$B242))))</f>
        <v>241</v>
      </c>
      <c r="AM243" s="11" cm="1">
        <f t="array" aca="1" ref="AM243" ca="1">IF(Table4[[#This Row],[Prior of This Frm]]&lt;&gt;0,Table4[[#This Row],[Time]]-INDIRECT("R"&amp;Table4[[#This Row],[Prior of This Frm]]&amp;"C"&amp;COLUMN(Table4[[#This Row],[Time]]),FALSE),"")</f>
        <v>0.10599999999999987</v>
      </c>
      <c r="AN243" s="8">
        <f>IF(ROW(Table4[[#This Row],[Time]])-1=ROW(Table4[[#Headers],[Time]]),0,IF(A243&lt;A242,AN242+1,AN242))</f>
        <v>1</v>
      </c>
      <c r="AO243" s="29">
        <f>(Table4[[#This Row],[Time]]+(Table4[[#This Row],[Mins]]*60)-$A$5)/60/60/24</f>
        <v>1.3395833333333331E-4</v>
      </c>
      <c r="AP243" s="11">
        <f ca="1">IF(Table4[[#This Row],[Prior of This Frm]]&lt;&gt;0,IF(Table4[[#This Row],[Per Raw]]&lt;0,Table4[[#This Row],[Per Raw]]+60,Table4[[#This Row],[Per Raw]]),"")</f>
        <v>0.10599999999999987</v>
      </c>
      <c r="AQ243" s="20" t="e">
        <f>IF(Table4[[#This Row],[ID]]=401,(HEX2DEC(Table4[[#This Row],[H1]])+256*HEX2DEC(Table4[[#This Row],[H2]]))/1000,NA())</f>
        <v>#N/A</v>
      </c>
      <c r="AR243" s="21" t="e">
        <f>IF(Table4[[#This Row],[ID]]=401,(HEX2DEC(Table4[[#This Row],[H5]])+256*HEX2DEC(Table4[[#This Row],[H6]]))/1000,NA())</f>
        <v>#N/A</v>
      </c>
      <c r="AS243" s="16" t="e">
        <f>IF(Table4[[#This Row],[ID]]=402,HEX2DEC(Table4[[#This Row],[H1]])/100,NA())</f>
        <v>#N/A</v>
      </c>
      <c r="AT243" s="19" t="e">
        <f>IF(Table4[[#This Row],[ID]]=404,((HEX2DEC(F243)+256*HEX2DEC(G243))/10)*(9/5)+32,NA())</f>
        <v>#N/A</v>
      </c>
      <c r="AU243" s="28">
        <f>IF(Table4[[#This Row],[ID]]=402,(HEX2DEC(Table4[[#This Row],[H7]])*256*256+HEX2DEC(Table4[[#This Row],[H6]])*256+HEX2DEC(Table4[[#This Row],[H5]]))/AU$3,IF(ISNUMBER(AU242),AU242,NA()))</f>
        <v>1073427</v>
      </c>
      <c r="AV243" s="28">
        <f>IF(Table4[[#This Row],[ID]]=403,(HEX2DEC(Table4[[#This Row],[H7]])*256*256+HEX2DEC(Table4[[#This Row],[H6]])*256+HEX2DEC(Table4[[#This Row],[H5]]))/AV$3,IF(ISNUMBER(AV242),AV242,NA()))</f>
        <v>1073427</v>
      </c>
      <c r="AW243" s="30" t="e">
        <f>Table4[[#This Row],[Unk 402-D7,6,5]]/Table4[[#This Row],[Batt V]]</f>
        <v>#N/A</v>
      </c>
      <c r="AX243" s="8" t="str" cm="1">
        <f t="array" aca="1" ref="AX243" ca="1">IF(Table4[[#This Row],[Prior of This Frm]]=0,"First",IF(Table4[[#This Row],[Data as String]]&lt;&gt;INDIRECT("R"&amp;AL243&amp;"C"&amp;COLUMN(Table4[[#This Row],[Data as String]]),FALSE),"Change",""))</f>
        <v/>
      </c>
      <c r="AY243" s="6" t="str" cm="1">
        <f t="array" aca="1" ref="AY243" ca="1">IF(Table4[[#This Row],[Prior of This Frm]]=0,"First",IF(Table4[[#This Row],[Data Masked States only]]&lt;&gt;INDIRECT("R"&amp;AL243&amp;"C"&amp;COLUMN(Table4[[#This Row],[Data Masked States only]]),FALSE),"Change",""))</f>
        <v/>
      </c>
      <c r="AZ243" s="6"/>
    </row>
    <row r="244" spans="1:52" hidden="1" x14ac:dyDescent="0.25">
      <c r="A244">
        <v>3.004</v>
      </c>
      <c r="B244">
        <v>401</v>
      </c>
      <c r="C244">
        <v>8</v>
      </c>
      <c r="D244" s="14" t="s">
        <v>28</v>
      </c>
      <c r="E244" s="15" t="s">
        <v>23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M244" s="5" t="str">
        <f t="shared" si="61"/>
        <v>…</v>
      </c>
      <c r="N244" t="str">
        <f t="shared" si="62"/>
        <v>…</v>
      </c>
      <c r="O244" t="str">
        <f t="shared" si="63"/>
        <v>…</v>
      </c>
      <c r="P244" t="str">
        <f t="shared" si="64"/>
        <v>…</v>
      </c>
      <c r="Q244" t="str">
        <f t="shared" si="65"/>
        <v>…</v>
      </c>
      <c r="R244" t="str">
        <f t="shared" si="66"/>
        <v>…</v>
      </c>
      <c r="S244" t="str">
        <f t="shared" si="67"/>
        <v>…</v>
      </c>
      <c r="T244" t="str">
        <f t="shared" si="68"/>
        <v>…</v>
      </c>
      <c r="U244" s="5"/>
      <c r="V244" s="23">
        <f t="shared" si="69"/>
        <v>154</v>
      </c>
      <c r="W244">
        <f t="shared" si="70"/>
        <v>210</v>
      </c>
      <c r="X244">
        <f t="shared" si="71"/>
        <v>0</v>
      </c>
      <c r="Y244">
        <f t="shared" si="72"/>
        <v>0</v>
      </c>
      <c r="Z244">
        <f t="shared" si="73"/>
        <v>0</v>
      </c>
      <c r="AA244">
        <f t="shared" si="74"/>
        <v>0</v>
      </c>
      <c r="AB244">
        <f t="shared" si="75"/>
        <v>0</v>
      </c>
      <c r="AC244">
        <f t="shared" si="76"/>
        <v>0</v>
      </c>
      <c r="AD244" s="5"/>
      <c r="AE244" s="27">
        <f t="shared" si="77"/>
        <v>53914</v>
      </c>
      <c r="AF244" s="28">
        <f t="shared" si="78"/>
        <v>0</v>
      </c>
      <c r="AG244" s="28">
        <f t="shared" si="79"/>
        <v>0</v>
      </c>
      <c r="AH244" s="28">
        <f t="shared" si="80"/>
        <v>0</v>
      </c>
      <c r="AI244" s="5"/>
      <c r="AJ24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44" s="6" t="str" cm="1">
        <f t="array" ref="AK24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44" s="6" cm="1">
        <f t="array" ref="AL244">IF(ROW(Table4[[#This Row],[ID]])-1=ROW(Table4[[#Headers],[ID]]),0,SUMPRODUCT(MAX(($B$5:$B243=Table4[[#This Row],[ID]])*ROW($B$5:$B243))))</f>
        <v>242</v>
      </c>
      <c r="AM244" s="11" cm="1">
        <f t="array" aca="1" ref="AM244" ca="1">IF(Table4[[#This Row],[Prior of This Frm]]&lt;&gt;0,Table4[[#This Row],[Time]]-INDIRECT("R"&amp;Table4[[#This Row],[Prior of This Frm]]&amp;"C"&amp;COLUMN(Table4[[#This Row],[Time]]),FALSE),"")</f>
        <v>0.10599999999999987</v>
      </c>
      <c r="AN244" s="8">
        <f>IF(ROW(Table4[[#This Row],[Time]])-1=ROW(Table4[[#Headers],[Time]]),0,IF(A244&lt;A243,AN243+1,AN243))</f>
        <v>1</v>
      </c>
      <c r="AO244" s="29">
        <f>(Table4[[#This Row],[Time]]+(Table4[[#This Row],[Mins]]*60)-$A$5)/60/60/24</f>
        <v>1.3457175925925922E-4</v>
      </c>
      <c r="AP244" s="11">
        <f ca="1">IF(Table4[[#This Row],[Prior of This Frm]]&lt;&gt;0,IF(Table4[[#This Row],[Per Raw]]&lt;0,Table4[[#This Row],[Per Raw]]+60,Table4[[#This Row],[Per Raw]]),"")</f>
        <v>0.10599999999999987</v>
      </c>
      <c r="AQ244" s="20">
        <f>IF(Table4[[#This Row],[ID]]=401,(HEX2DEC(Table4[[#This Row],[H1]])+256*HEX2DEC(Table4[[#This Row],[H2]]))/1000,NA())</f>
        <v>53.914000000000001</v>
      </c>
      <c r="AR244" s="21">
        <f>IF(Table4[[#This Row],[ID]]=401,(HEX2DEC(Table4[[#This Row],[H5]])+256*HEX2DEC(Table4[[#This Row],[H6]]))/1000,NA())</f>
        <v>0</v>
      </c>
      <c r="AS244" s="17" t="e">
        <f>IF(Table4[[#This Row],[ID]]=402,HEX2DEC(Table4[[#This Row],[H1]])/100,NA())</f>
        <v>#N/A</v>
      </c>
      <c r="AT244" s="19" t="e">
        <f>IF(Table4[[#This Row],[ID]]=404,((HEX2DEC(F244)+256*HEX2DEC(G244))/10)*(9/5)+32,NA())</f>
        <v>#N/A</v>
      </c>
      <c r="AU244" s="28">
        <f>IF(Table4[[#This Row],[ID]]=402,(HEX2DEC(Table4[[#This Row],[H7]])*256*256+HEX2DEC(Table4[[#This Row],[H6]])*256+HEX2DEC(Table4[[#This Row],[H5]]))/AU$3,IF(ISNUMBER(AU243),AU243,NA()))</f>
        <v>1073427</v>
      </c>
      <c r="AV244" s="28">
        <f>IF(Table4[[#This Row],[ID]]=403,(HEX2DEC(Table4[[#This Row],[H7]])*256*256+HEX2DEC(Table4[[#This Row],[H6]])*256+HEX2DEC(Table4[[#This Row],[H5]]))/AV$3,IF(ISNUMBER(AV243),AV243,NA()))</f>
        <v>1073427</v>
      </c>
      <c r="AW244" s="30">
        <f>Table4[[#This Row],[Unk 402-D7,6,5]]/Table4[[#This Row],[Batt V]]</f>
        <v>19909.986274437066</v>
      </c>
      <c r="AX244" s="8" t="str" cm="1">
        <f t="array" aca="1" ref="AX244" ca="1">IF(Table4[[#This Row],[Prior of This Frm]]=0,"First",IF(Table4[[#This Row],[Data as String]]&lt;&gt;INDIRECT("R"&amp;AL244&amp;"C"&amp;COLUMN(Table4[[#This Row],[Data as String]]),FALSE),"Change",""))</f>
        <v/>
      </c>
      <c r="AY244" s="6" t="str" cm="1">
        <f t="array" aca="1" ref="AY244" ca="1">IF(Table4[[#This Row],[Prior of This Frm]]=0,"First",IF(Table4[[#This Row],[Data Masked States only]]&lt;&gt;INDIRECT("R"&amp;AL244&amp;"C"&amp;COLUMN(Table4[[#This Row],[Data Masked States only]]),FALSE),"Change",""))</f>
        <v/>
      </c>
      <c r="AZ244" s="6"/>
    </row>
    <row r="245" spans="1:52" hidden="1" x14ac:dyDescent="0.25">
      <c r="A245">
        <v>3.0579999999999998</v>
      </c>
      <c r="B245">
        <v>400</v>
      </c>
      <c r="C245">
        <v>8</v>
      </c>
      <c r="D245" s="14">
        <v>0</v>
      </c>
      <c r="E245" s="15">
        <v>0</v>
      </c>
      <c r="F245" s="15">
        <v>0</v>
      </c>
      <c r="G245" s="15">
        <v>10</v>
      </c>
      <c r="H245" s="15">
        <v>39</v>
      </c>
      <c r="I245" s="15">
        <v>0</v>
      </c>
      <c r="J245" s="15">
        <v>0</v>
      </c>
      <c r="K245" s="15">
        <v>0</v>
      </c>
      <c r="M245" s="5" t="str">
        <f t="shared" si="61"/>
        <v>…</v>
      </c>
      <c r="N245" t="str">
        <f t="shared" si="62"/>
        <v>…</v>
      </c>
      <c r="O245" t="str">
        <f t="shared" si="63"/>
        <v>…</v>
      </c>
      <c r="P245" t="str">
        <f t="shared" si="64"/>
        <v>…</v>
      </c>
      <c r="Q245" t="str">
        <f t="shared" si="65"/>
        <v>9</v>
      </c>
      <c r="R245" t="str">
        <f t="shared" si="66"/>
        <v>…</v>
      </c>
      <c r="S245" t="str">
        <f t="shared" si="67"/>
        <v>…</v>
      </c>
      <c r="T245" t="str">
        <f t="shared" si="68"/>
        <v>…</v>
      </c>
      <c r="U245" s="5"/>
      <c r="V245" s="23">
        <f t="shared" si="69"/>
        <v>0</v>
      </c>
      <c r="W245">
        <f t="shared" si="70"/>
        <v>0</v>
      </c>
      <c r="X245">
        <f t="shared" si="71"/>
        <v>0</v>
      </c>
      <c r="Y245">
        <f t="shared" si="72"/>
        <v>16</v>
      </c>
      <c r="Z245">
        <f t="shared" si="73"/>
        <v>57</v>
      </c>
      <c r="AA245">
        <f t="shared" si="74"/>
        <v>0</v>
      </c>
      <c r="AB245">
        <f t="shared" si="75"/>
        <v>0</v>
      </c>
      <c r="AC245">
        <f t="shared" si="76"/>
        <v>0</v>
      </c>
      <c r="AD245" s="5"/>
      <c r="AE245" s="27">
        <f t="shared" si="77"/>
        <v>0</v>
      </c>
      <c r="AF245" s="28">
        <f t="shared" si="78"/>
        <v>4096</v>
      </c>
      <c r="AG245" s="28">
        <f t="shared" si="79"/>
        <v>57</v>
      </c>
      <c r="AH245" s="28">
        <f t="shared" si="80"/>
        <v>0</v>
      </c>
      <c r="AI245" s="5"/>
      <c r="AJ24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45" s="6" t="str" cm="1">
        <f t="array" ref="AK24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45" s="6" cm="1">
        <f t="array" ref="AL245">IF(ROW(Table4[[#This Row],[ID]])-1=ROW(Table4[[#Headers],[ID]]),0,SUMPRODUCT(MAX(($B$5:$B244=Table4[[#This Row],[ID]])*ROW($B$5:$B244))))</f>
        <v>243</v>
      </c>
      <c r="AM245" s="11" cm="1">
        <f t="array" aca="1" ref="AM245" ca="1">IF(Table4[[#This Row],[Prior of This Frm]]&lt;&gt;0,Table4[[#This Row],[Time]]-INDIRECT("R"&amp;Table4[[#This Row],[Prior of This Frm]]&amp;"C"&amp;COLUMN(Table4[[#This Row],[Time]]),FALSE),"")</f>
        <v>0.10699999999999976</v>
      </c>
      <c r="AN245" s="8">
        <f>IF(ROW(Table4[[#This Row],[Time]])-1=ROW(Table4[[#Headers],[Time]]),0,IF(A245&lt;A244,AN244+1,AN244))</f>
        <v>1</v>
      </c>
      <c r="AO245" s="29">
        <f>(Table4[[#This Row],[Time]]+(Table4[[#This Row],[Mins]]*60)-$A$5)/60/60/24</f>
        <v>1.3519675925925922E-4</v>
      </c>
      <c r="AP245" s="11">
        <f ca="1">IF(Table4[[#This Row],[Prior of This Frm]]&lt;&gt;0,IF(Table4[[#This Row],[Per Raw]]&lt;0,Table4[[#This Row],[Per Raw]]+60,Table4[[#This Row],[Per Raw]]),"")</f>
        <v>0.10699999999999976</v>
      </c>
      <c r="AQ245" s="20" t="e">
        <f>IF(Table4[[#This Row],[ID]]=401,(HEX2DEC(Table4[[#This Row],[H1]])+256*HEX2DEC(Table4[[#This Row],[H2]]))/1000,NA())</f>
        <v>#N/A</v>
      </c>
      <c r="AR245" s="21" t="e">
        <f>IF(Table4[[#This Row],[ID]]=401,(HEX2DEC(Table4[[#This Row],[H5]])+256*HEX2DEC(Table4[[#This Row],[H6]]))/1000,NA())</f>
        <v>#N/A</v>
      </c>
      <c r="AS245" s="16" t="e">
        <f>IF(Table4[[#This Row],[ID]]=402,HEX2DEC(Table4[[#This Row],[H1]])/100,NA())</f>
        <v>#N/A</v>
      </c>
      <c r="AT245" s="19" t="e">
        <f>IF(Table4[[#This Row],[ID]]=404,((HEX2DEC(F245)+256*HEX2DEC(G245))/10)*(9/5)+32,NA())</f>
        <v>#N/A</v>
      </c>
      <c r="AU245" s="28">
        <f>IF(Table4[[#This Row],[ID]]=402,(HEX2DEC(Table4[[#This Row],[H7]])*256*256+HEX2DEC(Table4[[#This Row],[H6]])*256+HEX2DEC(Table4[[#This Row],[H5]]))/AU$3,IF(ISNUMBER(AU244),AU244,NA()))</f>
        <v>1073427</v>
      </c>
      <c r="AV245" s="28">
        <f>IF(Table4[[#This Row],[ID]]=403,(HEX2DEC(Table4[[#This Row],[H7]])*256*256+HEX2DEC(Table4[[#This Row],[H6]])*256+HEX2DEC(Table4[[#This Row],[H5]]))/AV$3,IF(ISNUMBER(AV244),AV244,NA()))</f>
        <v>1073427</v>
      </c>
      <c r="AW245" s="30" t="e">
        <f>Table4[[#This Row],[Unk 402-D7,6,5]]/Table4[[#This Row],[Batt V]]</f>
        <v>#N/A</v>
      </c>
      <c r="AX245" s="8" t="str" cm="1">
        <f t="array" aca="1" ref="AX245" ca="1">IF(Table4[[#This Row],[Prior of This Frm]]=0,"First",IF(Table4[[#This Row],[Data as String]]&lt;&gt;INDIRECT("R"&amp;AL245&amp;"C"&amp;COLUMN(Table4[[#This Row],[Data as String]]),FALSE),"Change",""))</f>
        <v/>
      </c>
      <c r="AY245" s="6" t="str" cm="1">
        <f t="array" aca="1" ref="AY245" ca="1">IF(Table4[[#This Row],[Prior of This Frm]]=0,"First",IF(Table4[[#This Row],[Data Masked States only]]&lt;&gt;INDIRECT("R"&amp;AL245&amp;"C"&amp;COLUMN(Table4[[#This Row],[Data Masked States only]]),FALSE),"Change",""))</f>
        <v/>
      </c>
      <c r="AZ245" s="6"/>
    </row>
    <row r="246" spans="1:52" hidden="1" x14ac:dyDescent="0.25">
      <c r="A246">
        <v>3.11</v>
      </c>
      <c r="B246">
        <v>401</v>
      </c>
      <c r="C246">
        <v>8</v>
      </c>
      <c r="D246" s="14" t="s">
        <v>28</v>
      </c>
      <c r="E246" s="15" t="s">
        <v>23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M246" s="5" t="str">
        <f t="shared" si="61"/>
        <v>…</v>
      </c>
      <c r="N246" t="str">
        <f t="shared" si="62"/>
        <v>…</v>
      </c>
      <c r="O246" t="str">
        <f t="shared" si="63"/>
        <v>…</v>
      </c>
      <c r="P246" t="str">
        <f t="shared" si="64"/>
        <v>…</v>
      </c>
      <c r="Q246" t="str">
        <f t="shared" si="65"/>
        <v>…</v>
      </c>
      <c r="R246" t="str">
        <f t="shared" si="66"/>
        <v>…</v>
      </c>
      <c r="S246" t="str">
        <f t="shared" si="67"/>
        <v>…</v>
      </c>
      <c r="T246" t="str">
        <f t="shared" si="68"/>
        <v>…</v>
      </c>
      <c r="U246" s="5"/>
      <c r="V246" s="23">
        <f t="shared" si="69"/>
        <v>154</v>
      </c>
      <c r="W246">
        <f t="shared" si="70"/>
        <v>210</v>
      </c>
      <c r="X246">
        <f t="shared" si="71"/>
        <v>0</v>
      </c>
      <c r="Y246">
        <f t="shared" si="72"/>
        <v>0</v>
      </c>
      <c r="Z246">
        <f t="shared" si="73"/>
        <v>0</v>
      </c>
      <c r="AA246">
        <f t="shared" si="74"/>
        <v>0</v>
      </c>
      <c r="AB246">
        <f t="shared" si="75"/>
        <v>0</v>
      </c>
      <c r="AC246">
        <f t="shared" si="76"/>
        <v>0</v>
      </c>
      <c r="AD246" s="5"/>
      <c r="AE246" s="27">
        <f t="shared" si="77"/>
        <v>53914</v>
      </c>
      <c r="AF246" s="28">
        <f t="shared" si="78"/>
        <v>0</v>
      </c>
      <c r="AG246" s="28">
        <f t="shared" si="79"/>
        <v>0</v>
      </c>
      <c r="AH246" s="28">
        <f t="shared" si="80"/>
        <v>0</v>
      </c>
      <c r="AI246" s="5"/>
      <c r="AJ24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46" s="6" t="str" cm="1">
        <f t="array" ref="AK24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46" s="6" cm="1">
        <f t="array" ref="AL246">IF(ROW(Table4[[#This Row],[ID]])-1=ROW(Table4[[#Headers],[ID]]),0,SUMPRODUCT(MAX(($B$5:$B245=Table4[[#This Row],[ID]])*ROW($B$5:$B245))))</f>
        <v>244</v>
      </c>
      <c r="AM246" s="11" cm="1">
        <f t="array" aca="1" ref="AM246" ca="1">IF(Table4[[#This Row],[Prior of This Frm]]&lt;&gt;0,Table4[[#This Row],[Time]]-INDIRECT("R"&amp;Table4[[#This Row],[Prior of This Frm]]&amp;"C"&amp;COLUMN(Table4[[#This Row],[Time]]),FALSE),"")</f>
        <v>0.10599999999999987</v>
      </c>
      <c r="AN246" s="8">
        <f>IF(ROW(Table4[[#This Row],[Time]])-1=ROW(Table4[[#Headers],[Time]]),0,IF(A246&lt;A245,AN245+1,AN245))</f>
        <v>1</v>
      </c>
      <c r="AO246" s="29">
        <f>(Table4[[#This Row],[Time]]+(Table4[[#This Row],[Mins]]*60)-$A$5)/60/60/24</f>
        <v>1.3579861111111109E-4</v>
      </c>
      <c r="AP246" s="11">
        <f ca="1">IF(Table4[[#This Row],[Prior of This Frm]]&lt;&gt;0,IF(Table4[[#This Row],[Per Raw]]&lt;0,Table4[[#This Row],[Per Raw]]+60,Table4[[#This Row],[Per Raw]]),"")</f>
        <v>0.10599999999999987</v>
      </c>
      <c r="AQ246" s="20">
        <f>IF(Table4[[#This Row],[ID]]=401,(HEX2DEC(Table4[[#This Row],[H1]])+256*HEX2DEC(Table4[[#This Row],[H2]]))/1000,NA())</f>
        <v>53.914000000000001</v>
      </c>
      <c r="AR246" s="21">
        <f>IF(Table4[[#This Row],[ID]]=401,(HEX2DEC(Table4[[#This Row],[H5]])+256*HEX2DEC(Table4[[#This Row],[H6]]))/1000,NA())</f>
        <v>0</v>
      </c>
      <c r="AS246" s="17" t="e">
        <f>IF(Table4[[#This Row],[ID]]=402,HEX2DEC(Table4[[#This Row],[H1]])/100,NA())</f>
        <v>#N/A</v>
      </c>
      <c r="AT246" s="19" t="e">
        <f>IF(Table4[[#This Row],[ID]]=404,((HEX2DEC(F246)+256*HEX2DEC(G246))/10)*(9/5)+32,NA())</f>
        <v>#N/A</v>
      </c>
      <c r="AU246" s="28">
        <f>IF(Table4[[#This Row],[ID]]=402,(HEX2DEC(Table4[[#This Row],[H7]])*256*256+HEX2DEC(Table4[[#This Row],[H6]])*256+HEX2DEC(Table4[[#This Row],[H5]]))/AU$3,IF(ISNUMBER(AU245),AU245,NA()))</f>
        <v>1073427</v>
      </c>
      <c r="AV246" s="28">
        <f>IF(Table4[[#This Row],[ID]]=403,(HEX2DEC(Table4[[#This Row],[H7]])*256*256+HEX2DEC(Table4[[#This Row],[H6]])*256+HEX2DEC(Table4[[#This Row],[H5]]))/AV$3,IF(ISNUMBER(AV245),AV245,NA()))</f>
        <v>1073427</v>
      </c>
      <c r="AW246" s="30">
        <f>Table4[[#This Row],[Unk 402-D7,6,5]]/Table4[[#This Row],[Batt V]]</f>
        <v>19909.986274437066</v>
      </c>
      <c r="AX246" s="8" t="str" cm="1">
        <f t="array" aca="1" ref="AX246" ca="1">IF(Table4[[#This Row],[Prior of This Frm]]=0,"First",IF(Table4[[#This Row],[Data as String]]&lt;&gt;INDIRECT("R"&amp;AL246&amp;"C"&amp;COLUMN(Table4[[#This Row],[Data as String]]),FALSE),"Change",""))</f>
        <v/>
      </c>
      <c r="AY246" s="6" t="str" cm="1">
        <f t="array" aca="1" ref="AY246" ca="1">IF(Table4[[#This Row],[Prior of This Frm]]=0,"First",IF(Table4[[#This Row],[Data Masked States only]]&lt;&gt;INDIRECT("R"&amp;AL246&amp;"C"&amp;COLUMN(Table4[[#This Row],[Data Masked States only]]),FALSE),"Change",""))</f>
        <v/>
      </c>
      <c r="AZ246" s="6"/>
    </row>
    <row r="247" spans="1:52" hidden="1" x14ac:dyDescent="0.25">
      <c r="A247">
        <v>3.1629999999999998</v>
      </c>
      <c r="B247">
        <v>400</v>
      </c>
      <c r="C247">
        <v>8</v>
      </c>
      <c r="D247" s="14">
        <v>0</v>
      </c>
      <c r="E247" s="15">
        <v>0</v>
      </c>
      <c r="F247" s="15">
        <v>0</v>
      </c>
      <c r="G247" s="15">
        <v>10</v>
      </c>
      <c r="H247" s="15">
        <v>39</v>
      </c>
      <c r="I247" s="15">
        <v>0</v>
      </c>
      <c r="J247" s="15">
        <v>0</v>
      </c>
      <c r="K247" s="15">
        <v>0</v>
      </c>
      <c r="M247" s="5" t="str">
        <f t="shared" si="61"/>
        <v>…</v>
      </c>
      <c r="N247" t="str">
        <f t="shared" si="62"/>
        <v>…</v>
      </c>
      <c r="O247" t="str">
        <f t="shared" si="63"/>
        <v>…</v>
      </c>
      <c r="P247" t="str">
        <f t="shared" si="64"/>
        <v>…</v>
      </c>
      <c r="Q247" t="str">
        <f t="shared" si="65"/>
        <v>9</v>
      </c>
      <c r="R247" t="str">
        <f t="shared" si="66"/>
        <v>…</v>
      </c>
      <c r="S247" t="str">
        <f t="shared" si="67"/>
        <v>…</v>
      </c>
      <c r="T247" t="str">
        <f t="shared" si="68"/>
        <v>…</v>
      </c>
      <c r="U247" s="5"/>
      <c r="V247" s="23">
        <f t="shared" si="69"/>
        <v>0</v>
      </c>
      <c r="W247">
        <f t="shared" si="70"/>
        <v>0</v>
      </c>
      <c r="X247">
        <f t="shared" si="71"/>
        <v>0</v>
      </c>
      <c r="Y247">
        <f t="shared" si="72"/>
        <v>16</v>
      </c>
      <c r="Z247">
        <f t="shared" si="73"/>
        <v>57</v>
      </c>
      <c r="AA247">
        <f t="shared" si="74"/>
        <v>0</v>
      </c>
      <c r="AB247">
        <f t="shared" si="75"/>
        <v>0</v>
      </c>
      <c r="AC247">
        <f t="shared" si="76"/>
        <v>0</v>
      </c>
      <c r="AD247" s="5"/>
      <c r="AE247" s="27">
        <f t="shared" si="77"/>
        <v>0</v>
      </c>
      <c r="AF247" s="28">
        <f t="shared" si="78"/>
        <v>4096</v>
      </c>
      <c r="AG247" s="28">
        <f t="shared" si="79"/>
        <v>57</v>
      </c>
      <c r="AH247" s="28">
        <f t="shared" si="80"/>
        <v>0</v>
      </c>
      <c r="AI247" s="5"/>
      <c r="AJ24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47" s="6" t="str" cm="1">
        <f t="array" ref="AK24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47" s="6" cm="1">
        <f t="array" ref="AL247">IF(ROW(Table4[[#This Row],[ID]])-1=ROW(Table4[[#Headers],[ID]]),0,SUMPRODUCT(MAX(($B$5:$B246=Table4[[#This Row],[ID]])*ROW($B$5:$B246))))</f>
        <v>245</v>
      </c>
      <c r="AM247" s="11" cm="1">
        <f t="array" aca="1" ref="AM247" ca="1">IF(Table4[[#This Row],[Prior of This Frm]]&lt;&gt;0,Table4[[#This Row],[Time]]-INDIRECT("R"&amp;Table4[[#This Row],[Prior of This Frm]]&amp;"C"&amp;COLUMN(Table4[[#This Row],[Time]]),FALSE),"")</f>
        <v>0.10499999999999998</v>
      </c>
      <c r="AN247" s="8">
        <f>IF(ROW(Table4[[#This Row],[Time]])-1=ROW(Table4[[#Headers],[Time]]),0,IF(A247&lt;A246,AN246+1,AN246))</f>
        <v>1</v>
      </c>
      <c r="AO247" s="29">
        <f>(Table4[[#This Row],[Time]]+(Table4[[#This Row],[Mins]]*60)-$A$5)/60/60/24</f>
        <v>1.3641203703703697E-4</v>
      </c>
      <c r="AP247" s="11">
        <f ca="1">IF(Table4[[#This Row],[Prior of This Frm]]&lt;&gt;0,IF(Table4[[#This Row],[Per Raw]]&lt;0,Table4[[#This Row],[Per Raw]]+60,Table4[[#This Row],[Per Raw]]),"")</f>
        <v>0.10499999999999998</v>
      </c>
      <c r="AQ247" s="20" t="e">
        <f>IF(Table4[[#This Row],[ID]]=401,(HEX2DEC(Table4[[#This Row],[H1]])+256*HEX2DEC(Table4[[#This Row],[H2]]))/1000,NA())</f>
        <v>#N/A</v>
      </c>
      <c r="AR247" s="21" t="e">
        <f>IF(Table4[[#This Row],[ID]]=401,(HEX2DEC(Table4[[#This Row],[H5]])+256*HEX2DEC(Table4[[#This Row],[H6]]))/1000,NA())</f>
        <v>#N/A</v>
      </c>
      <c r="AS247" s="16" t="e">
        <f>IF(Table4[[#This Row],[ID]]=402,HEX2DEC(Table4[[#This Row],[H1]])/100,NA())</f>
        <v>#N/A</v>
      </c>
      <c r="AT247" s="19" t="e">
        <f>IF(Table4[[#This Row],[ID]]=404,((HEX2DEC(F247)+256*HEX2DEC(G247))/10)*(9/5)+32,NA())</f>
        <v>#N/A</v>
      </c>
      <c r="AU247" s="28">
        <f>IF(Table4[[#This Row],[ID]]=402,(HEX2DEC(Table4[[#This Row],[H7]])*256*256+HEX2DEC(Table4[[#This Row],[H6]])*256+HEX2DEC(Table4[[#This Row],[H5]]))/AU$3,IF(ISNUMBER(AU246),AU246,NA()))</f>
        <v>1073427</v>
      </c>
      <c r="AV247" s="28">
        <f>IF(Table4[[#This Row],[ID]]=403,(HEX2DEC(Table4[[#This Row],[H7]])*256*256+HEX2DEC(Table4[[#This Row],[H6]])*256+HEX2DEC(Table4[[#This Row],[H5]]))/AV$3,IF(ISNUMBER(AV246),AV246,NA()))</f>
        <v>1073427</v>
      </c>
      <c r="AW247" s="30" t="e">
        <f>Table4[[#This Row],[Unk 402-D7,6,5]]/Table4[[#This Row],[Batt V]]</f>
        <v>#N/A</v>
      </c>
      <c r="AX247" s="8" t="str" cm="1">
        <f t="array" aca="1" ref="AX247" ca="1">IF(Table4[[#This Row],[Prior of This Frm]]=0,"First",IF(Table4[[#This Row],[Data as String]]&lt;&gt;INDIRECT("R"&amp;AL247&amp;"C"&amp;COLUMN(Table4[[#This Row],[Data as String]]),FALSE),"Change",""))</f>
        <v/>
      </c>
      <c r="AY247" s="6" t="str" cm="1">
        <f t="array" aca="1" ref="AY247" ca="1">IF(Table4[[#This Row],[Prior of This Frm]]=0,"First",IF(Table4[[#This Row],[Data Masked States only]]&lt;&gt;INDIRECT("R"&amp;AL247&amp;"C"&amp;COLUMN(Table4[[#This Row],[Data Masked States only]]),FALSE),"Change",""))</f>
        <v/>
      </c>
      <c r="AZ247" s="6"/>
    </row>
    <row r="248" spans="1:52" hidden="1" x14ac:dyDescent="0.25">
      <c r="A248">
        <v>3.2160000000000002</v>
      </c>
      <c r="B248">
        <v>401</v>
      </c>
      <c r="C248">
        <v>8</v>
      </c>
      <c r="D248" s="14" t="s">
        <v>28</v>
      </c>
      <c r="E248" s="15" t="s">
        <v>23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M248" s="5" t="str">
        <f t="shared" si="61"/>
        <v>…</v>
      </c>
      <c r="N248" t="str">
        <f t="shared" si="62"/>
        <v>…</v>
      </c>
      <c r="O248" t="str">
        <f t="shared" si="63"/>
        <v>…</v>
      </c>
      <c r="P248" t="str">
        <f t="shared" si="64"/>
        <v>…</v>
      </c>
      <c r="Q248" t="str">
        <f t="shared" si="65"/>
        <v>…</v>
      </c>
      <c r="R248" t="str">
        <f t="shared" si="66"/>
        <v>…</v>
      </c>
      <c r="S248" t="str">
        <f t="shared" si="67"/>
        <v>…</v>
      </c>
      <c r="T248" t="str">
        <f t="shared" si="68"/>
        <v>…</v>
      </c>
      <c r="U248" s="5"/>
      <c r="V248" s="23">
        <f t="shared" si="69"/>
        <v>154</v>
      </c>
      <c r="W248">
        <f t="shared" si="70"/>
        <v>210</v>
      </c>
      <c r="X248">
        <f t="shared" si="71"/>
        <v>0</v>
      </c>
      <c r="Y248">
        <f t="shared" si="72"/>
        <v>0</v>
      </c>
      <c r="Z248">
        <f t="shared" si="73"/>
        <v>0</v>
      </c>
      <c r="AA248">
        <f t="shared" si="74"/>
        <v>0</v>
      </c>
      <c r="AB248">
        <f t="shared" si="75"/>
        <v>0</v>
      </c>
      <c r="AC248">
        <f t="shared" si="76"/>
        <v>0</v>
      </c>
      <c r="AD248" s="5"/>
      <c r="AE248" s="27">
        <f t="shared" si="77"/>
        <v>53914</v>
      </c>
      <c r="AF248" s="28">
        <f t="shared" si="78"/>
        <v>0</v>
      </c>
      <c r="AG248" s="28">
        <f t="shared" si="79"/>
        <v>0</v>
      </c>
      <c r="AH248" s="28">
        <f t="shared" si="80"/>
        <v>0</v>
      </c>
      <c r="AI248" s="5"/>
      <c r="AJ24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48" s="6" t="str" cm="1">
        <f t="array" ref="AK24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48" s="6" cm="1">
        <f t="array" ref="AL248">IF(ROW(Table4[[#This Row],[ID]])-1=ROW(Table4[[#Headers],[ID]]),0,SUMPRODUCT(MAX(($B$5:$B247=Table4[[#This Row],[ID]])*ROW($B$5:$B247))))</f>
        <v>246</v>
      </c>
      <c r="AM248" s="11" cm="1">
        <f t="array" aca="1" ref="AM248" ca="1">IF(Table4[[#This Row],[Prior of This Frm]]&lt;&gt;0,Table4[[#This Row],[Time]]-INDIRECT("R"&amp;Table4[[#This Row],[Prior of This Frm]]&amp;"C"&amp;COLUMN(Table4[[#This Row],[Time]]),FALSE),"")</f>
        <v>0.10600000000000032</v>
      </c>
      <c r="AN248" s="8">
        <f>IF(ROW(Table4[[#This Row],[Time]])-1=ROW(Table4[[#Headers],[Time]]),0,IF(A248&lt;A247,AN247+1,AN247))</f>
        <v>1</v>
      </c>
      <c r="AO248" s="29">
        <f>(Table4[[#This Row],[Time]]+(Table4[[#This Row],[Mins]]*60)-$A$5)/60/60/24</f>
        <v>1.3702546296296295E-4</v>
      </c>
      <c r="AP248" s="11">
        <f ca="1">IF(Table4[[#This Row],[Prior of This Frm]]&lt;&gt;0,IF(Table4[[#This Row],[Per Raw]]&lt;0,Table4[[#This Row],[Per Raw]]+60,Table4[[#This Row],[Per Raw]]),"")</f>
        <v>0.10600000000000032</v>
      </c>
      <c r="AQ248" s="20">
        <f>IF(Table4[[#This Row],[ID]]=401,(HEX2DEC(Table4[[#This Row],[H1]])+256*HEX2DEC(Table4[[#This Row],[H2]]))/1000,NA())</f>
        <v>53.914000000000001</v>
      </c>
      <c r="AR248" s="21">
        <f>IF(Table4[[#This Row],[ID]]=401,(HEX2DEC(Table4[[#This Row],[H5]])+256*HEX2DEC(Table4[[#This Row],[H6]]))/1000,NA())</f>
        <v>0</v>
      </c>
      <c r="AS248" s="17" t="e">
        <f>IF(Table4[[#This Row],[ID]]=402,HEX2DEC(Table4[[#This Row],[H1]])/100,NA())</f>
        <v>#N/A</v>
      </c>
      <c r="AT248" s="19" t="e">
        <f>IF(Table4[[#This Row],[ID]]=404,((HEX2DEC(F248)+256*HEX2DEC(G248))/10)*(9/5)+32,NA())</f>
        <v>#N/A</v>
      </c>
      <c r="AU248" s="28">
        <f>IF(Table4[[#This Row],[ID]]=402,(HEX2DEC(Table4[[#This Row],[H7]])*256*256+HEX2DEC(Table4[[#This Row],[H6]])*256+HEX2DEC(Table4[[#This Row],[H5]]))/AU$3,IF(ISNUMBER(AU247),AU247,NA()))</f>
        <v>1073427</v>
      </c>
      <c r="AV248" s="28">
        <f>IF(Table4[[#This Row],[ID]]=403,(HEX2DEC(Table4[[#This Row],[H7]])*256*256+HEX2DEC(Table4[[#This Row],[H6]])*256+HEX2DEC(Table4[[#This Row],[H5]]))/AV$3,IF(ISNUMBER(AV247),AV247,NA()))</f>
        <v>1073427</v>
      </c>
      <c r="AW248" s="30">
        <f>Table4[[#This Row],[Unk 402-D7,6,5]]/Table4[[#This Row],[Batt V]]</f>
        <v>19909.986274437066</v>
      </c>
      <c r="AX248" s="8" t="str" cm="1">
        <f t="array" aca="1" ref="AX248" ca="1">IF(Table4[[#This Row],[Prior of This Frm]]=0,"First",IF(Table4[[#This Row],[Data as String]]&lt;&gt;INDIRECT("R"&amp;AL248&amp;"C"&amp;COLUMN(Table4[[#This Row],[Data as String]]),FALSE),"Change",""))</f>
        <v/>
      </c>
      <c r="AY248" s="6" t="str" cm="1">
        <f t="array" aca="1" ref="AY248" ca="1">IF(Table4[[#This Row],[Prior of This Frm]]=0,"First",IF(Table4[[#This Row],[Data Masked States only]]&lt;&gt;INDIRECT("R"&amp;AL248&amp;"C"&amp;COLUMN(Table4[[#This Row],[Data Masked States only]]),FALSE),"Change",""))</f>
        <v/>
      </c>
      <c r="AZ248" s="6"/>
    </row>
    <row r="249" spans="1:52" hidden="1" x14ac:dyDescent="0.25">
      <c r="A249">
        <v>3.27</v>
      </c>
      <c r="B249">
        <v>400</v>
      </c>
      <c r="C249">
        <v>8</v>
      </c>
      <c r="D249" s="14">
        <v>0</v>
      </c>
      <c r="E249" s="15">
        <v>0</v>
      </c>
      <c r="F249" s="15">
        <v>0</v>
      </c>
      <c r="G249" s="15">
        <v>10</v>
      </c>
      <c r="H249" s="15">
        <v>39</v>
      </c>
      <c r="I249" s="15">
        <v>0</v>
      </c>
      <c r="J249" s="15">
        <v>0</v>
      </c>
      <c r="K249" s="15">
        <v>0</v>
      </c>
      <c r="M249" s="5" t="str">
        <f t="shared" si="61"/>
        <v>…</v>
      </c>
      <c r="N249" t="str">
        <f t="shared" si="62"/>
        <v>…</v>
      </c>
      <c r="O249" t="str">
        <f t="shared" si="63"/>
        <v>…</v>
      </c>
      <c r="P249" t="str">
        <f t="shared" si="64"/>
        <v>…</v>
      </c>
      <c r="Q249" t="str">
        <f t="shared" si="65"/>
        <v>9</v>
      </c>
      <c r="R249" t="str">
        <f t="shared" si="66"/>
        <v>…</v>
      </c>
      <c r="S249" t="str">
        <f t="shared" si="67"/>
        <v>…</v>
      </c>
      <c r="T249" t="str">
        <f t="shared" si="68"/>
        <v>…</v>
      </c>
      <c r="U249" s="5"/>
      <c r="V249" s="23">
        <f t="shared" si="69"/>
        <v>0</v>
      </c>
      <c r="W249">
        <f t="shared" si="70"/>
        <v>0</v>
      </c>
      <c r="X249">
        <f t="shared" si="71"/>
        <v>0</v>
      </c>
      <c r="Y249">
        <f t="shared" si="72"/>
        <v>16</v>
      </c>
      <c r="Z249">
        <f t="shared" si="73"/>
        <v>57</v>
      </c>
      <c r="AA249">
        <f t="shared" si="74"/>
        <v>0</v>
      </c>
      <c r="AB249">
        <f t="shared" si="75"/>
        <v>0</v>
      </c>
      <c r="AC249">
        <f t="shared" si="76"/>
        <v>0</v>
      </c>
      <c r="AD249" s="5"/>
      <c r="AE249" s="27">
        <f t="shared" si="77"/>
        <v>0</v>
      </c>
      <c r="AF249" s="28">
        <f t="shared" si="78"/>
        <v>4096</v>
      </c>
      <c r="AG249" s="28">
        <f t="shared" si="79"/>
        <v>57</v>
      </c>
      <c r="AH249" s="28">
        <f t="shared" si="80"/>
        <v>0</v>
      </c>
      <c r="AI249" s="5"/>
      <c r="AJ24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49" s="6" t="str" cm="1">
        <f t="array" ref="AK24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49" s="6" cm="1">
        <f t="array" ref="AL249">IF(ROW(Table4[[#This Row],[ID]])-1=ROW(Table4[[#Headers],[ID]]),0,SUMPRODUCT(MAX(($B$5:$B248=Table4[[#This Row],[ID]])*ROW($B$5:$B248))))</f>
        <v>247</v>
      </c>
      <c r="AM249" s="11" cm="1">
        <f t="array" aca="1" ref="AM249" ca="1">IF(Table4[[#This Row],[Prior of This Frm]]&lt;&gt;0,Table4[[#This Row],[Time]]-INDIRECT("R"&amp;Table4[[#This Row],[Prior of This Frm]]&amp;"C"&amp;COLUMN(Table4[[#This Row],[Time]]),FALSE),"")</f>
        <v>0.10700000000000021</v>
      </c>
      <c r="AN249" s="8">
        <f>IF(ROW(Table4[[#This Row],[Time]])-1=ROW(Table4[[#Headers],[Time]]),0,IF(A249&lt;A248,AN248+1,AN248))</f>
        <v>1</v>
      </c>
      <c r="AO249" s="29">
        <f>(Table4[[#This Row],[Time]]+(Table4[[#This Row],[Mins]]*60)-$A$5)/60/60/24</f>
        <v>1.3765046296296298E-4</v>
      </c>
      <c r="AP249" s="11">
        <f ca="1">IF(Table4[[#This Row],[Prior of This Frm]]&lt;&gt;0,IF(Table4[[#This Row],[Per Raw]]&lt;0,Table4[[#This Row],[Per Raw]]+60,Table4[[#This Row],[Per Raw]]),"")</f>
        <v>0.10700000000000021</v>
      </c>
      <c r="AQ249" s="20" t="e">
        <f>IF(Table4[[#This Row],[ID]]=401,(HEX2DEC(Table4[[#This Row],[H1]])+256*HEX2DEC(Table4[[#This Row],[H2]]))/1000,NA())</f>
        <v>#N/A</v>
      </c>
      <c r="AR249" s="21" t="e">
        <f>IF(Table4[[#This Row],[ID]]=401,(HEX2DEC(Table4[[#This Row],[H5]])+256*HEX2DEC(Table4[[#This Row],[H6]]))/1000,NA())</f>
        <v>#N/A</v>
      </c>
      <c r="AS249" s="16" t="e">
        <f>IF(Table4[[#This Row],[ID]]=402,HEX2DEC(Table4[[#This Row],[H1]])/100,NA())</f>
        <v>#N/A</v>
      </c>
      <c r="AT249" s="19" t="e">
        <f>IF(Table4[[#This Row],[ID]]=404,((HEX2DEC(F249)+256*HEX2DEC(G249))/10)*(9/5)+32,NA())</f>
        <v>#N/A</v>
      </c>
      <c r="AU249" s="28">
        <f>IF(Table4[[#This Row],[ID]]=402,(HEX2DEC(Table4[[#This Row],[H7]])*256*256+HEX2DEC(Table4[[#This Row],[H6]])*256+HEX2DEC(Table4[[#This Row],[H5]]))/AU$3,IF(ISNUMBER(AU248),AU248,NA()))</f>
        <v>1073427</v>
      </c>
      <c r="AV249" s="28">
        <f>IF(Table4[[#This Row],[ID]]=403,(HEX2DEC(Table4[[#This Row],[H7]])*256*256+HEX2DEC(Table4[[#This Row],[H6]])*256+HEX2DEC(Table4[[#This Row],[H5]]))/AV$3,IF(ISNUMBER(AV248),AV248,NA()))</f>
        <v>1073427</v>
      </c>
      <c r="AW249" s="30" t="e">
        <f>Table4[[#This Row],[Unk 402-D7,6,5]]/Table4[[#This Row],[Batt V]]</f>
        <v>#N/A</v>
      </c>
      <c r="AX249" s="8" t="str" cm="1">
        <f t="array" aca="1" ref="AX249" ca="1">IF(Table4[[#This Row],[Prior of This Frm]]=0,"First",IF(Table4[[#This Row],[Data as String]]&lt;&gt;INDIRECT("R"&amp;AL249&amp;"C"&amp;COLUMN(Table4[[#This Row],[Data as String]]),FALSE),"Change",""))</f>
        <v/>
      </c>
      <c r="AY249" s="6" t="str" cm="1">
        <f t="array" aca="1" ref="AY249" ca="1">IF(Table4[[#This Row],[Prior of This Frm]]=0,"First",IF(Table4[[#This Row],[Data Masked States only]]&lt;&gt;INDIRECT("R"&amp;AL249&amp;"C"&amp;COLUMN(Table4[[#This Row],[Data Masked States only]]),FALSE),"Change",""))</f>
        <v/>
      </c>
      <c r="AZ249" s="6"/>
    </row>
    <row r="250" spans="1:52" hidden="1" x14ac:dyDescent="0.25">
      <c r="A250">
        <v>3.323</v>
      </c>
      <c r="B250">
        <v>401</v>
      </c>
      <c r="C250">
        <v>8</v>
      </c>
      <c r="D250" s="14" t="s">
        <v>28</v>
      </c>
      <c r="E250" s="15" t="s">
        <v>23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M250" s="5" t="str">
        <f t="shared" si="61"/>
        <v>…</v>
      </c>
      <c r="N250" t="str">
        <f t="shared" si="62"/>
        <v>…</v>
      </c>
      <c r="O250" t="str">
        <f t="shared" si="63"/>
        <v>…</v>
      </c>
      <c r="P250" t="str">
        <f t="shared" si="64"/>
        <v>…</v>
      </c>
      <c r="Q250" t="str">
        <f t="shared" si="65"/>
        <v>…</v>
      </c>
      <c r="R250" t="str">
        <f t="shared" si="66"/>
        <v>…</v>
      </c>
      <c r="S250" t="str">
        <f t="shared" si="67"/>
        <v>…</v>
      </c>
      <c r="T250" t="str">
        <f t="shared" si="68"/>
        <v>…</v>
      </c>
      <c r="U250" s="5"/>
      <c r="V250" s="23">
        <f t="shared" si="69"/>
        <v>154</v>
      </c>
      <c r="W250">
        <f t="shared" si="70"/>
        <v>210</v>
      </c>
      <c r="X250">
        <f t="shared" si="71"/>
        <v>0</v>
      </c>
      <c r="Y250">
        <f t="shared" si="72"/>
        <v>0</v>
      </c>
      <c r="Z250">
        <f t="shared" si="73"/>
        <v>0</v>
      </c>
      <c r="AA250">
        <f t="shared" si="74"/>
        <v>0</v>
      </c>
      <c r="AB250">
        <f t="shared" si="75"/>
        <v>0</v>
      </c>
      <c r="AC250">
        <f t="shared" si="76"/>
        <v>0</v>
      </c>
      <c r="AD250" s="5"/>
      <c r="AE250" s="27">
        <f t="shared" si="77"/>
        <v>53914</v>
      </c>
      <c r="AF250" s="28">
        <f t="shared" si="78"/>
        <v>0</v>
      </c>
      <c r="AG250" s="28">
        <f t="shared" si="79"/>
        <v>0</v>
      </c>
      <c r="AH250" s="28">
        <f t="shared" si="80"/>
        <v>0</v>
      </c>
      <c r="AI250" s="5"/>
      <c r="AJ25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50" s="6" t="str" cm="1">
        <f t="array" ref="AK25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50" s="6" cm="1">
        <f t="array" ref="AL250">IF(ROW(Table4[[#This Row],[ID]])-1=ROW(Table4[[#Headers],[ID]]),0,SUMPRODUCT(MAX(($B$5:$B249=Table4[[#This Row],[ID]])*ROW($B$5:$B249))))</f>
        <v>248</v>
      </c>
      <c r="AM250" s="11" cm="1">
        <f t="array" aca="1" ref="AM250" ca="1">IF(Table4[[#This Row],[Prior of This Frm]]&lt;&gt;0,Table4[[#This Row],[Time]]-INDIRECT("R"&amp;Table4[[#This Row],[Prior of This Frm]]&amp;"C"&amp;COLUMN(Table4[[#This Row],[Time]]),FALSE),"")</f>
        <v>0.10699999999999976</v>
      </c>
      <c r="AN250" s="8">
        <f>IF(ROW(Table4[[#This Row],[Time]])-1=ROW(Table4[[#Headers],[Time]]),0,IF(A250&lt;A249,AN249+1,AN249))</f>
        <v>1</v>
      </c>
      <c r="AO250" s="29">
        <f>(Table4[[#This Row],[Time]]+(Table4[[#This Row],[Mins]]*60)-$A$5)/60/60/24</f>
        <v>1.3826388888888886E-4</v>
      </c>
      <c r="AP250" s="11">
        <f ca="1">IF(Table4[[#This Row],[Prior of This Frm]]&lt;&gt;0,IF(Table4[[#This Row],[Per Raw]]&lt;0,Table4[[#This Row],[Per Raw]]+60,Table4[[#This Row],[Per Raw]]),"")</f>
        <v>0.10699999999999976</v>
      </c>
      <c r="AQ250" s="20">
        <f>IF(Table4[[#This Row],[ID]]=401,(HEX2DEC(Table4[[#This Row],[H1]])+256*HEX2DEC(Table4[[#This Row],[H2]]))/1000,NA())</f>
        <v>53.914000000000001</v>
      </c>
      <c r="AR250" s="21">
        <f>IF(Table4[[#This Row],[ID]]=401,(HEX2DEC(Table4[[#This Row],[H5]])+256*HEX2DEC(Table4[[#This Row],[H6]]))/1000,NA())</f>
        <v>0</v>
      </c>
      <c r="AS250" s="17" t="e">
        <f>IF(Table4[[#This Row],[ID]]=402,HEX2DEC(Table4[[#This Row],[H1]])/100,NA())</f>
        <v>#N/A</v>
      </c>
      <c r="AT250" s="19" t="e">
        <f>IF(Table4[[#This Row],[ID]]=404,((HEX2DEC(F250)+256*HEX2DEC(G250))/10)*(9/5)+32,NA())</f>
        <v>#N/A</v>
      </c>
      <c r="AU250" s="28">
        <f>IF(Table4[[#This Row],[ID]]=402,(HEX2DEC(Table4[[#This Row],[H7]])*256*256+HEX2DEC(Table4[[#This Row],[H6]])*256+HEX2DEC(Table4[[#This Row],[H5]]))/AU$3,IF(ISNUMBER(AU249),AU249,NA()))</f>
        <v>1073427</v>
      </c>
      <c r="AV250" s="28">
        <f>IF(Table4[[#This Row],[ID]]=403,(HEX2DEC(Table4[[#This Row],[H7]])*256*256+HEX2DEC(Table4[[#This Row],[H6]])*256+HEX2DEC(Table4[[#This Row],[H5]]))/AV$3,IF(ISNUMBER(AV249),AV249,NA()))</f>
        <v>1073427</v>
      </c>
      <c r="AW250" s="30">
        <f>Table4[[#This Row],[Unk 402-D7,6,5]]/Table4[[#This Row],[Batt V]]</f>
        <v>19909.986274437066</v>
      </c>
      <c r="AX250" s="8" t="str" cm="1">
        <f t="array" aca="1" ref="AX250" ca="1">IF(Table4[[#This Row],[Prior of This Frm]]=0,"First",IF(Table4[[#This Row],[Data as String]]&lt;&gt;INDIRECT("R"&amp;AL250&amp;"C"&amp;COLUMN(Table4[[#This Row],[Data as String]]),FALSE),"Change",""))</f>
        <v/>
      </c>
      <c r="AY250" s="6" t="str" cm="1">
        <f t="array" aca="1" ref="AY250" ca="1">IF(Table4[[#This Row],[Prior of This Frm]]=0,"First",IF(Table4[[#This Row],[Data Masked States only]]&lt;&gt;INDIRECT("R"&amp;AL250&amp;"C"&amp;COLUMN(Table4[[#This Row],[Data Masked States only]]),FALSE),"Change",""))</f>
        <v/>
      </c>
      <c r="AZ250" s="6"/>
    </row>
    <row r="251" spans="1:52" hidden="1" x14ac:dyDescent="0.25">
      <c r="A251">
        <v>3.3759999999999999</v>
      </c>
      <c r="B251">
        <v>400</v>
      </c>
      <c r="C251">
        <v>8</v>
      </c>
      <c r="D251" s="14">
        <v>0</v>
      </c>
      <c r="E251" s="15">
        <v>0</v>
      </c>
      <c r="F251" s="15">
        <v>0</v>
      </c>
      <c r="G251" s="15">
        <v>10</v>
      </c>
      <c r="H251" s="15">
        <v>39</v>
      </c>
      <c r="I251" s="15">
        <v>0</v>
      </c>
      <c r="J251" s="15">
        <v>0</v>
      </c>
      <c r="K251" s="15">
        <v>0</v>
      </c>
      <c r="M251" s="5" t="str">
        <f t="shared" si="61"/>
        <v>…</v>
      </c>
      <c r="N251" t="str">
        <f t="shared" si="62"/>
        <v>…</v>
      </c>
      <c r="O251" t="str">
        <f t="shared" si="63"/>
        <v>…</v>
      </c>
      <c r="P251" t="str">
        <f t="shared" si="64"/>
        <v>…</v>
      </c>
      <c r="Q251" t="str">
        <f t="shared" si="65"/>
        <v>9</v>
      </c>
      <c r="R251" t="str">
        <f t="shared" si="66"/>
        <v>…</v>
      </c>
      <c r="S251" t="str">
        <f t="shared" si="67"/>
        <v>…</v>
      </c>
      <c r="T251" t="str">
        <f t="shared" si="68"/>
        <v>…</v>
      </c>
      <c r="U251" s="5"/>
      <c r="V251" s="23">
        <f t="shared" si="69"/>
        <v>0</v>
      </c>
      <c r="W251">
        <f t="shared" si="70"/>
        <v>0</v>
      </c>
      <c r="X251">
        <f t="shared" si="71"/>
        <v>0</v>
      </c>
      <c r="Y251">
        <f t="shared" si="72"/>
        <v>16</v>
      </c>
      <c r="Z251">
        <f t="shared" si="73"/>
        <v>57</v>
      </c>
      <c r="AA251">
        <f t="shared" si="74"/>
        <v>0</v>
      </c>
      <c r="AB251">
        <f t="shared" si="75"/>
        <v>0</v>
      </c>
      <c r="AC251">
        <f t="shared" si="76"/>
        <v>0</v>
      </c>
      <c r="AD251" s="5"/>
      <c r="AE251" s="27">
        <f t="shared" si="77"/>
        <v>0</v>
      </c>
      <c r="AF251" s="28">
        <f t="shared" si="78"/>
        <v>4096</v>
      </c>
      <c r="AG251" s="28">
        <f t="shared" si="79"/>
        <v>57</v>
      </c>
      <c r="AH251" s="28">
        <f t="shared" si="80"/>
        <v>0</v>
      </c>
      <c r="AI251" s="5"/>
      <c r="AJ25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51" s="6" t="str" cm="1">
        <f t="array" ref="AK25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51" s="6" cm="1">
        <f t="array" ref="AL251">IF(ROW(Table4[[#This Row],[ID]])-1=ROW(Table4[[#Headers],[ID]]),0,SUMPRODUCT(MAX(($B$5:$B250=Table4[[#This Row],[ID]])*ROW($B$5:$B250))))</f>
        <v>249</v>
      </c>
      <c r="AM251" s="11" cm="1">
        <f t="array" aca="1" ref="AM251" ca="1">IF(Table4[[#This Row],[Prior of This Frm]]&lt;&gt;0,Table4[[#This Row],[Time]]-INDIRECT("R"&amp;Table4[[#This Row],[Prior of This Frm]]&amp;"C"&amp;COLUMN(Table4[[#This Row],[Time]]),FALSE),"")</f>
        <v>0.10599999999999987</v>
      </c>
      <c r="AN251" s="8">
        <f>IF(ROW(Table4[[#This Row],[Time]])-1=ROW(Table4[[#Headers],[Time]]),0,IF(A251&lt;A250,AN250+1,AN250))</f>
        <v>1</v>
      </c>
      <c r="AO251" s="29">
        <f>(Table4[[#This Row],[Time]]+(Table4[[#This Row],[Mins]]*60)-$A$5)/60/60/24</f>
        <v>1.3887731481481477E-4</v>
      </c>
      <c r="AP251" s="11">
        <f ca="1">IF(Table4[[#This Row],[Prior of This Frm]]&lt;&gt;0,IF(Table4[[#This Row],[Per Raw]]&lt;0,Table4[[#This Row],[Per Raw]]+60,Table4[[#This Row],[Per Raw]]),"")</f>
        <v>0.10599999999999987</v>
      </c>
      <c r="AQ251" s="20" t="e">
        <f>IF(Table4[[#This Row],[ID]]=401,(HEX2DEC(Table4[[#This Row],[H1]])+256*HEX2DEC(Table4[[#This Row],[H2]]))/1000,NA())</f>
        <v>#N/A</v>
      </c>
      <c r="AR251" s="21" t="e">
        <f>IF(Table4[[#This Row],[ID]]=401,(HEX2DEC(Table4[[#This Row],[H5]])+256*HEX2DEC(Table4[[#This Row],[H6]]))/1000,NA())</f>
        <v>#N/A</v>
      </c>
      <c r="AS251" s="16" t="e">
        <f>IF(Table4[[#This Row],[ID]]=402,HEX2DEC(Table4[[#This Row],[H1]])/100,NA())</f>
        <v>#N/A</v>
      </c>
      <c r="AT251" s="19" t="e">
        <f>IF(Table4[[#This Row],[ID]]=404,((HEX2DEC(F251)+256*HEX2DEC(G251))/10)*(9/5)+32,NA())</f>
        <v>#N/A</v>
      </c>
      <c r="AU251" s="28">
        <f>IF(Table4[[#This Row],[ID]]=402,(HEX2DEC(Table4[[#This Row],[H7]])*256*256+HEX2DEC(Table4[[#This Row],[H6]])*256+HEX2DEC(Table4[[#This Row],[H5]]))/AU$3,IF(ISNUMBER(AU250),AU250,NA()))</f>
        <v>1073427</v>
      </c>
      <c r="AV251" s="28">
        <f>IF(Table4[[#This Row],[ID]]=403,(HEX2DEC(Table4[[#This Row],[H7]])*256*256+HEX2DEC(Table4[[#This Row],[H6]])*256+HEX2DEC(Table4[[#This Row],[H5]]))/AV$3,IF(ISNUMBER(AV250),AV250,NA()))</f>
        <v>1073427</v>
      </c>
      <c r="AW251" s="30" t="e">
        <f>Table4[[#This Row],[Unk 402-D7,6,5]]/Table4[[#This Row],[Batt V]]</f>
        <v>#N/A</v>
      </c>
      <c r="AX251" s="8" t="str" cm="1">
        <f t="array" aca="1" ref="AX251" ca="1">IF(Table4[[#This Row],[Prior of This Frm]]=0,"First",IF(Table4[[#This Row],[Data as String]]&lt;&gt;INDIRECT("R"&amp;AL251&amp;"C"&amp;COLUMN(Table4[[#This Row],[Data as String]]),FALSE),"Change",""))</f>
        <v/>
      </c>
      <c r="AY251" s="6" t="str" cm="1">
        <f t="array" aca="1" ref="AY251" ca="1">IF(Table4[[#This Row],[Prior of This Frm]]=0,"First",IF(Table4[[#This Row],[Data Masked States only]]&lt;&gt;INDIRECT("R"&amp;AL251&amp;"C"&amp;COLUMN(Table4[[#This Row],[Data Masked States only]]),FALSE),"Change",""))</f>
        <v/>
      </c>
      <c r="AZ251" s="6"/>
    </row>
    <row r="252" spans="1:52" hidden="1" x14ac:dyDescent="0.25">
      <c r="A252">
        <v>3.4289999999999998</v>
      </c>
      <c r="B252">
        <v>401</v>
      </c>
      <c r="C252">
        <v>8</v>
      </c>
      <c r="D252" s="14" t="s">
        <v>28</v>
      </c>
      <c r="E252" s="15" t="s">
        <v>23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M252" s="5" t="str">
        <f t="shared" si="61"/>
        <v>…</v>
      </c>
      <c r="N252" t="str">
        <f t="shared" si="62"/>
        <v>…</v>
      </c>
      <c r="O252" t="str">
        <f t="shared" si="63"/>
        <v>…</v>
      </c>
      <c r="P252" t="str">
        <f t="shared" si="64"/>
        <v>…</v>
      </c>
      <c r="Q252" t="str">
        <f t="shared" si="65"/>
        <v>…</v>
      </c>
      <c r="R252" t="str">
        <f t="shared" si="66"/>
        <v>…</v>
      </c>
      <c r="S252" t="str">
        <f t="shared" si="67"/>
        <v>…</v>
      </c>
      <c r="T252" t="str">
        <f t="shared" si="68"/>
        <v>…</v>
      </c>
      <c r="U252" s="5"/>
      <c r="V252" s="23">
        <f t="shared" si="69"/>
        <v>154</v>
      </c>
      <c r="W252">
        <f t="shared" si="70"/>
        <v>210</v>
      </c>
      <c r="X252">
        <f t="shared" si="71"/>
        <v>0</v>
      </c>
      <c r="Y252">
        <f t="shared" si="72"/>
        <v>0</v>
      </c>
      <c r="Z252">
        <f t="shared" si="73"/>
        <v>0</v>
      </c>
      <c r="AA252">
        <f t="shared" si="74"/>
        <v>0</v>
      </c>
      <c r="AB252">
        <f t="shared" si="75"/>
        <v>0</v>
      </c>
      <c r="AC252">
        <f t="shared" si="76"/>
        <v>0</v>
      </c>
      <c r="AD252" s="5"/>
      <c r="AE252" s="27">
        <f t="shared" si="77"/>
        <v>53914</v>
      </c>
      <c r="AF252" s="28">
        <f t="shared" si="78"/>
        <v>0</v>
      </c>
      <c r="AG252" s="28">
        <f t="shared" si="79"/>
        <v>0</v>
      </c>
      <c r="AH252" s="28">
        <f t="shared" si="80"/>
        <v>0</v>
      </c>
      <c r="AI252" s="5"/>
      <c r="AJ25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52" s="6" t="str" cm="1">
        <f t="array" ref="AK25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52" s="6" cm="1">
        <f t="array" ref="AL252">IF(ROW(Table4[[#This Row],[ID]])-1=ROW(Table4[[#Headers],[ID]]),0,SUMPRODUCT(MAX(($B$5:$B251=Table4[[#This Row],[ID]])*ROW($B$5:$B251))))</f>
        <v>250</v>
      </c>
      <c r="AM252" s="11" cm="1">
        <f t="array" aca="1" ref="AM252" ca="1">IF(Table4[[#This Row],[Prior of This Frm]]&lt;&gt;0,Table4[[#This Row],[Time]]-INDIRECT("R"&amp;Table4[[#This Row],[Prior of This Frm]]&amp;"C"&amp;COLUMN(Table4[[#This Row],[Time]]),FALSE),"")</f>
        <v>0.10599999999999987</v>
      </c>
      <c r="AN252" s="8">
        <f>IF(ROW(Table4[[#This Row],[Time]])-1=ROW(Table4[[#Headers],[Time]]),0,IF(A252&lt;A251,AN251+1,AN251))</f>
        <v>1</v>
      </c>
      <c r="AO252" s="29">
        <f>(Table4[[#This Row],[Time]]+(Table4[[#This Row],[Mins]]*60)-$A$5)/60/60/24</f>
        <v>1.3949074074074073E-4</v>
      </c>
      <c r="AP252" s="11">
        <f ca="1">IF(Table4[[#This Row],[Prior of This Frm]]&lt;&gt;0,IF(Table4[[#This Row],[Per Raw]]&lt;0,Table4[[#This Row],[Per Raw]]+60,Table4[[#This Row],[Per Raw]]),"")</f>
        <v>0.10599999999999987</v>
      </c>
      <c r="AQ252" s="20">
        <f>IF(Table4[[#This Row],[ID]]=401,(HEX2DEC(Table4[[#This Row],[H1]])+256*HEX2DEC(Table4[[#This Row],[H2]]))/1000,NA())</f>
        <v>53.914000000000001</v>
      </c>
      <c r="AR252" s="21">
        <f>IF(Table4[[#This Row],[ID]]=401,(HEX2DEC(Table4[[#This Row],[H5]])+256*HEX2DEC(Table4[[#This Row],[H6]]))/1000,NA())</f>
        <v>0</v>
      </c>
      <c r="AS252" s="17" t="e">
        <f>IF(Table4[[#This Row],[ID]]=402,HEX2DEC(Table4[[#This Row],[H1]])/100,NA())</f>
        <v>#N/A</v>
      </c>
      <c r="AT252" s="19" t="e">
        <f>IF(Table4[[#This Row],[ID]]=404,((HEX2DEC(F252)+256*HEX2DEC(G252))/10)*(9/5)+32,NA())</f>
        <v>#N/A</v>
      </c>
      <c r="AU252" s="28">
        <f>IF(Table4[[#This Row],[ID]]=402,(HEX2DEC(Table4[[#This Row],[H7]])*256*256+HEX2DEC(Table4[[#This Row],[H6]])*256+HEX2DEC(Table4[[#This Row],[H5]]))/AU$3,IF(ISNUMBER(AU251),AU251,NA()))</f>
        <v>1073427</v>
      </c>
      <c r="AV252" s="28">
        <f>IF(Table4[[#This Row],[ID]]=403,(HEX2DEC(Table4[[#This Row],[H7]])*256*256+HEX2DEC(Table4[[#This Row],[H6]])*256+HEX2DEC(Table4[[#This Row],[H5]]))/AV$3,IF(ISNUMBER(AV251),AV251,NA()))</f>
        <v>1073427</v>
      </c>
      <c r="AW252" s="30">
        <f>Table4[[#This Row],[Unk 402-D7,6,5]]/Table4[[#This Row],[Batt V]]</f>
        <v>19909.986274437066</v>
      </c>
      <c r="AX252" s="8" t="str" cm="1">
        <f t="array" aca="1" ref="AX252" ca="1">IF(Table4[[#This Row],[Prior of This Frm]]=0,"First",IF(Table4[[#This Row],[Data as String]]&lt;&gt;INDIRECT("R"&amp;AL252&amp;"C"&amp;COLUMN(Table4[[#This Row],[Data as String]]),FALSE),"Change",""))</f>
        <v/>
      </c>
      <c r="AY252" s="6" t="str" cm="1">
        <f t="array" aca="1" ref="AY252" ca="1">IF(Table4[[#This Row],[Prior of This Frm]]=0,"First",IF(Table4[[#This Row],[Data Masked States only]]&lt;&gt;INDIRECT("R"&amp;AL252&amp;"C"&amp;COLUMN(Table4[[#This Row],[Data Masked States only]]),FALSE),"Change",""))</f>
        <v/>
      </c>
      <c r="AZ252" s="6"/>
    </row>
    <row r="253" spans="1:52" hidden="1" x14ac:dyDescent="0.25">
      <c r="A253">
        <v>3.4830000000000001</v>
      </c>
      <c r="B253">
        <v>400</v>
      </c>
      <c r="C253">
        <v>8</v>
      </c>
      <c r="D253" s="14">
        <v>0</v>
      </c>
      <c r="E253" s="15">
        <v>0</v>
      </c>
      <c r="F253" s="15">
        <v>0</v>
      </c>
      <c r="G253" s="15">
        <v>10</v>
      </c>
      <c r="H253" s="15">
        <v>39</v>
      </c>
      <c r="I253" s="15">
        <v>0</v>
      </c>
      <c r="J253" s="15">
        <v>0</v>
      </c>
      <c r="K253" s="15">
        <v>0</v>
      </c>
      <c r="M253" s="5" t="str">
        <f t="shared" si="61"/>
        <v>…</v>
      </c>
      <c r="N253" t="str">
        <f t="shared" si="62"/>
        <v>…</v>
      </c>
      <c r="O253" t="str">
        <f t="shared" si="63"/>
        <v>…</v>
      </c>
      <c r="P253" t="str">
        <f t="shared" si="64"/>
        <v>…</v>
      </c>
      <c r="Q253" t="str">
        <f t="shared" si="65"/>
        <v>9</v>
      </c>
      <c r="R253" t="str">
        <f t="shared" si="66"/>
        <v>…</v>
      </c>
      <c r="S253" t="str">
        <f t="shared" si="67"/>
        <v>…</v>
      </c>
      <c r="T253" t="str">
        <f t="shared" si="68"/>
        <v>…</v>
      </c>
      <c r="U253" s="5"/>
      <c r="V253" s="23">
        <f t="shared" si="69"/>
        <v>0</v>
      </c>
      <c r="W253">
        <f t="shared" si="70"/>
        <v>0</v>
      </c>
      <c r="X253">
        <f t="shared" si="71"/>
        <v>0</v>
      </c>
      <c r="Y253">
        <f t="shared" si="72"/>
        <v>16</v>
      </c>
      <c r="Z253">
        <f t="shared" si="73"/>
        <v>57</v>
      </c>
      <c r="AA253">
        <f t="shared" si="74"/>
        <v>0</v>
      </c>
      <c r="AB253">
        <f t="shared" si="75"/>
        <v>0</v>
      </c>
      <c r="AC253">
        <f t="shared" si="76"/>
        <v>0</v>
      </c>
      <c r="AD253" s="5"/>
      <c r="AE253" s="27">
        <f t="shared" si="77"/>
        <v>0</v>
      </c>
      <c r="AF253" s="28">
        <f t="shared" si="78"/>
        <v>4096</v>
      </c>
      <c r="AG253" s="28">
        <f t="shared" si="79"/>
        <v>57</v>
      </c>
      <c r="AH253" s="28">
        <f t="shared" si="80"/>
        <v>0</v>
      </c>
      <c r="AI253" s="5"/>
      <c r="AJ25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53" s="6" t="str" cm="1">
        <f t="array" ref="AK25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53" s="6" cm="1">
        <f t="array" ref="AL253">IF(ROW(Table4[[#This Row],[ID]])-1=ROW(Table4[[#Headers],[ID]]),0,SUMPRODUCT(MAX(($B$5:$B252=Table4[[#This Row],[ID]])*ROW($B$5:$B252))))</f>
        <v>251</v>
      </c>
      <c r="AM253" s="11" cm="1">
        <f t="array" aca="1" ref="AM253" ca="1">IF(Table4[[#This Row],[Prior of This Frm]]&lt;&gt;0,Table4[[#This Row],[Time]]-INDIRECT("R"&amp;Table4[[#This Row],[Prior of This Frm]]&amp;"C"&amp;COLUMN(Table4[[#This Row],[Time]]),FALSE),"")</f>
        <v>0.10700000000000021</v>
      </c>
      <c r="AN253" s="8">
        <f>IF(ROW(Table4[[#This Row],[Time]])-1=ROW(Table4[[#Headers],[Time]]),0,IF(A253&lt;A252,AN252+1,AN252))</f>
        <v>1</v>
      </c>
      <c r="AO253" s="29">
        <f>(Table4[[#This Row],[Time]]+(Table4[[#This Row],[Mins]]*60)-$A$5)/60/60/24</f>
        <v>1.4011574074074067E-4</v>
      </c>
      <c r="AP253" s="11">
        <f ca="1">IF(Table4[[#This Row],[Prior of This Frm]]&lt;&gt;0,IF(Table4[[#This Row],[Per Raw]]&lt;0,Table4[[#This Row],[Per Raw]]+60,Table4[[#This Row],[Per Raw]]),"")</f>
        <v>0.10700000000000021</v>
      </c>
      <c r="AQ253" s="20" t="e">
        <f>IF(Table4[[#This Row],[ID]]=401,(HEX2DEC(Table4[[#This Row],[H1]])+256*HEX2DEC(Table4[[#This Row],[H2]]))/1000,NA())</f>
        <v>#N/A</v>
      </c>
      <c r="AR253" s="21" t="e">
        <f>IF(Table4[[#This Row],[ID]]=401,(HEX2DEC(Table4[[#This Row],[H5]])+256*HEX2DEC(Table4[[#This Row],[H6]]))/1000,NA())</f>
        <v>#N/A</v>
      </c>
      <c r="AS253" s="16" t="e">
        <f>IF(Table4[[#This Row],[ID]]=402,HEX2DEC(Table4[[#This Row],[H1]])/100,NA())</f>
        <v>#N/A</v>
      </c>
      <c r="AT253" s="19" t="e">
        <f>IF(Table4[[#This Row],[ID]]=404,((HEX2DEC(F253)+256*HEX2DEC(G253))/10)*(9/5)+32,NA())</f>
        <v>#N/A</v>
      </c>
      <c r="AU253" s="28">
        <f>IF(Table4[[#This Row],[ID]]=402,(HEX2DEC(Table4[[#This Row],[H7]])*256*256+HEX2DEC(Table4[[#This Row],[H6]])*256+HEX2DEC(Table4[[#This Row],[H5]]))/AU$3,IF(ISNUMBER(AU252),AU252,NA()))</f>
        <v>1073427</v>
      </c>
      <c r="AV253" s="28">
        <f>IF(Table4[[#This Row],[ID]]=403,(HEX2DEC(Table4[[#This Row],[H7]])*256*256+HEX2DEC(Table4[[#This Row],[H6]])*256+HEX2DEC(Table4[[#This Row],[H5]]))/AV$3,IF(ISNUMBER(AV252),AV252,NA()))</f>
        <v>1073427</v>
      </c>
      <c r="AW253" s="30" t="e">
        <f>Table4[[#This Row],[Unk 402-D7,6,5]]/Table4[[#This Row],[Batt V]]</f>
        <v>#N/A</v>
      </c>
      <c r="AX253" s="8" t="str" cm="1">
        <f t="array" aca="1" ref="AX253" ca="1">IF(Table4[[#This Row],[Prior of This Frm]]=0,"First",IF(Table4[[#This Row],[Data as String]]&lt;&gt;INDIRECT("R"&amp;AL253&amp;"C"&amp;COLUMN(Table4[[#This Row],[Data as String]]),FALSE),"Change",""))</f>
        <v/>
      </c>
      <c r="AY253" s="6" t="str" cm="1">
        <f t="array" aca="1" ref="AY253" ca="1">IF(Table4[[#This Row],[Prior of This Frm]]=0,"First",IF(Table4[[#This Row],[Data Masked States only]]&lt;&gt;INDIRECT("R"&amp;AL253&amp;"C"&amp;COLUMN(Table4[[#This Row],[Data Masked States only]]),FALSE),"Change",""))</f>
        <v/>
      </c>
      <c r="AZ253" s="6"/>
    </row>
    <row r="254" spans="1:52" hidden="1" x14ac:dyDescent="0.25">
      <c r="A254">
        <v>3.5350000000000001</v>
      </c>
      <c r="B254">
        <v>401</v>
      </c>
      <c r="C254">
        <v>8</v>
      </c>
      <c r="D254" s="14" t="s">
        <v>28</v>
      </c>
      <c r="E254" s="15" t="s">
        <v>23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M254" s="5" t="str">
        <f t="shared" si="61"/>
        <v>…</v>
      </c>
      <c r="N254" t="str">
        <f t="shared" si="62"/>
        <v>…</v>
      </c>
      <c r="O254" t="str">
        <f t="shared" si="63"/>
        <v>…</v>
      </c>
      <c r="P254" t="str">
        <f t="shared" si="64"/>
        <v>…</v>
      </c>
      <c r="Q254" t="str">
        <f t="shared" si="65"/>
        <v>…</v>
      </c>
      <c r="R254" t="str">
        <f t="shared" si="66"/>
        <v>…</v>
      </c>
      <c r="S254" t="str">
        <f t="shared" si="67"/>
        <v>…</v>
      </c>
      <c r="T254" t="str">
        <f t="shared" si="68"/>
        <v>…</v>
      </c>
      <c r="U254" s="5"/>
      <c r="V254" s="23">
        <f t="shared" si="69"/>
        <v>154</v>
      </c>
      <c r="W254">
        <f t="shared" si="70"/>
        <v>210</v>
      </c>
      <c r="X254">
        <f t="shared" si="71"/>
        <v>0</v>
      </c>
      <c r="Y254">
        <f t="shared" si="72"/>
        <v>0</v>
      </c>
      <c r="Z254">
        <f t="shared" si="73"/>
        <v>0</v>
      </c>
      <c r="AA254">
        <f t="shared" si="74"/>
        <v>0</v>
      </c>
      <c r="AB254">
        <f t="shared" si="75"/>
        <v>0</v>
      </c>
      <c r="AC254">
        <f t="shared" si="76"/>
        <v>0</v>
      </c>
      <c r="AD254" s="5"/>
      <c r="AE254" s="27">
        <f t="shared" si="77"/>
        <v>53914</v>
      </c>
      <c r="AF254" s="28">
        <f t="shared" si="78"/>
        <v>0</v>
      </c>
      <c r="AG254" s="28">
        <f t="shared" si="79"/>
        <v>0</v>
      </c>
      <c r="AH254" s="28">
        <f t="shared" si="80"/>
        <v>0</v>
      </c>
      <c r="AI254" s="5"/>
      <c r="AJ25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54" s="6" t="str" cm="1">
        <f t="array" ref="AK25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54" s="6" cm="1">
        <f t="array" ref="AL254">IF(ROW(Table4[[#This Row],[ID]])-1=ROW(Table4[[#Headers],[ID]]),0,SUMPRODUCT(MAX(($B$5:$B253=Table4[[#This Row],[ID]])*ROW($B$5:$B253))))</f>
        <v>252</v>
      </c>
      <c r="AM254" s="11" cm="1">
        <f t="array" aca="1" ref="AM254" ca="1">IF(Table4[[#This Row],[Prior of This Frm]]&lt;&gt;0,Table4[[#This Row],[Time]]-INDIRECT("R"&amp;Table4[[#This Row],[Prior of This Frm]]&amp;"C"&amp;COLUMN(Table4[[#This Row],[Time]]),FALSE),"")</f>
        <v>0.10600000000000032</v>
      </c>
      <c r="AN254" s="8">
        <f>IF(ROW(Table4[[#This Row],[Time]])-1=ROW(Table4[[#Headers],[Time]]),0,IF(A254&lt;A253,AN253+1,AN253))</f>
        <v>1</v>
      </c>
      <c r="AO254" s="29">
        <f>(Table4[[#This Row],[Time]]+(Table4[[#This Row],[Mins]]*60)-$A$5)/60/60/24</f>
        <v>1.4071759259259254E-4</v>
      </c>
      <c r="AP254" s="11">
        <f ca="1">IF(Table4[[#This Row],[Prior of This Frm]]&lt;&gt;0,IF(Table4[[#This Row],[Per Raw]]&lt;0,Table4[[#This Row],[Per Raw]]+60,Table4[[#This Row],[Per Raw]]),"")</f>
        <v>0.10600000000000032</v>
      </c>
      <c r="AQ254" s="20">
        <f>IF(Table4[[#This Row],[ID]]=401,(HEX2DEC(Table4[[#This Row],[H1]])+256*HEX2DEC(Table4[[#This Row],[H2]]))/1000,NA())</f>
        <v>53.914000000000001</v>
      </c>
      <c r="AR254" s="21">
        <f>IF(Table4[[#This Row],[ID]]=401,(HEX2DEC(Table4[[#This Row],[H5]])+256*HEX2DEC(Table4[[#This Row],[H6]]))/1000,NA())</f>
        <v>0</v>
      </c>
      <c r="AS254" s="17" t="e">
        <f>IF(Table4[[#This Row],[ID]]=402,HEX2DEC(Table4[[#This Row],[H1]])/100,NA())</f>
        <v>#N/A</v>
      </c>
      <c r="AT254" s="19" t="e">
        <f>IF(Table4[[#This Row],[ID]]=404,((HEX2DEC(F254)+256*HEX2DEC(G254))/10)*(9/5)+32,NA())</f>
        <v>#N/A</v>
      </c>
      <c r="AU254" s="28">
        <f>IF(Table4[[#This Row],[ID]]=402,(HEX2DEC(Table4[[#This Row],[H7]])*256*256+HEX2DEC(Table4[[#This Row],[H6]])*256+HEX2DEC(Table4[[#This Row],[H5]]))/AU$3,IF(ISNUMBER(AU253),AU253,NA()))</f>
        <v>1073427</v>
      </c>
      <c r="AV254" s="28">
        <f>IF(Table4[[#This Row],[ID]]=403,(HEX2DEC(Table4[[#This Row],[H7]])*256*256+HEX2DEC(Table4[[#This Row],[H6]])*256+HEX2DEC(Table4[[#This Row],[H5]]))/AV$3,IF(ISNUMBER(AV253),AV253,NA()))</f>
        <v>1073427</v>
      </c>
      <c r="AW254" s="30">
        <f>Table4[[#This Row],[Unk 402-D7,6,5]]/Table4[[#This Row],[Batt V]]</f>
        <v>19909.986274437066</v>
      </c>
      <c r="AX254" s="8" t="str" cm="1">
        <f t="array" aca="1" ref="AX254" ca="1">IF(Table4[[#This Row],[Prior of This Frm]]=0,"First",IF(Table4[[#This Row],[Data as String]]&lt;&gt;INDIRECT("R"&amp;AL254&amp;"C"&amp;COLUMN(Table4[[#This Row],[Data as String]]),FALSE),"Change",""))</f>
        <v/>
      </c>
      <c r="AY254" s="6" t="str" cm="1">
        <f t="array" aca="1" ref="AY254" ca="1">IF(Table4[[#This Row],[Prior of This Frm]]=0,"First",IF(Table4[[#This Row],[Data Masked States only]]&lt;&gt;INDIRECT("R"&amp;AL254&amp;"C"&amp;COLUMN(Table4[[#This Row],[Data Masked States only]]),FALSE),"Change",""))</f>
        <v/>
      </c>
      <c r="AZ254" s="6"/>
    </row>
    <row r="255" spans="1:52" hidden="1" x14ac:dyDescent="0.25">
      <c r="A255">
        <v>3.5880000000000001</v>
      </c>
      <c r="B255">
        <v>400</v>
      </c>
      <c r="C255">
        <v>8</v>
      </c>
      <c r="D255" s="14">
        <v>0</v>
      </c>
      <c r="E255" s="15">
        <v>0</v>
      </c>
      <c r="F255" s="15">
        <v>0</v>
      </c>
      <c r="G255" s="15">
        <v>10</v>
      </c>
      <c r="H255" s="15">
        <v>39</v>
      </c>
      <c r="I255" s="15">
        <v>0</v>
      </c>
      <c r="J255" s="15">
        <v>0</v>
      </c>
      <c r="K255" s="15">
        <v>0</v>
      </c>
      <c r="M255" s="5" t="str">
        <f t="shared" si="61"/>
        <v>…</v>
      </c>
      <c r="N255" t="str">
        <f t="shared" si="62"/>
        <v>…</v>
      </c>
      <c r="O255" t="str">
        <f t="shared" si="63"/>
        <v>…</v>
      </c>
      <c r="P255" t="str">
        <f t="shared" si="64"/>
        <v>…</v>
      </c>
      <c r="Q255" t="str">
        <f t="shared" si="65"/>
        <v>9</v>
      </c>
      <c r="R255" t="str">
        <f t="shared" si="66"/>
        <v>…</v>
      </c>
      <c r="S255" t="str">
        <f t="shared" si="67"/>
        <v>…</v>
      </c>
      <c r="T255" t="str">
        <f t="shared" si="68"/>
        <v>…</v>
      </c>
      <c r="U255" s="5"/>
      <c r="V255" s="23">
        <f t="shared" si="69"/>
        <v>0</v>
      </c>
      <c r="W255">
        <f t="shared" si="70"/>
        <v>0</v>
      </c>
      <c r="X255">
        <f t="shared" si="71"/>
        <v>0</v>
      </c>
      <c r="Y255">
        <f t="shared" si="72"/>
        <v>16</v>
      </c>
      <c r="Z255">
        <f t="shared" si="73"/>
        <v>57</v>
      </c>
      <c r="AA255">
        <f t="shared" si="74"/>
        <v>0</v>
      </c>
      <c r="AB255">
        <f t="shared" si="75"/>
        <v>0</v>
      </c>
      <c r="AC255">
        <f t="shared" si="76"/>
        <v>0</v>
      </c>
      <c r="AD255" s="5"/>
      <c r="AE255" s="27">
        <f t="shared" si="77"/>
        <v>0</v>
      </c>
      <c r="AF255" s="28">
        <f t="shared" si="78"/>
        <v>4096</v>
      </c>
      <c r="AG255" s="28">
        <f t="shared" si="79"/>
        <v>57</v>
      </c>
      <c r="AH255" s="28">
        <f t="shared" si="80"/>
        <v>0</v>
      </c>
      <c r="AI255" s="5"/>
      <c r="AJ25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55" s="6" t="str" cm="1">
        <f t="array" ref="AK25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55" s="6" cm="1">
        <f t="array" ref="AL255">IF(ROW(Table4[[#This Row],[ID]])-1=ROW(Table4[[#Headers],[ID]]),0,SUMPRODUCT(MAX(($B$5:$B254=Table4[[#This Row],[ID]])*ROW($B$5:$B254))))</f>
        <v>253</v>
      </c>
      <c r="AM255" s="11" cm="1">
        <f t="array" aca="1" ref="AM255" ca="1">IF(Table4[[#This Row],[Prior of This Frm]]&lt;&gt;0,Table4[[#This Row],[Time]]-INDIRECT("R"&amp;Table4[[#This Row],[Prior of This Frm]]&amp;"C"&amp;COLUMN(Table4[[#This Row],[Time]]),FALSE),"")</f>
        <v>0.10499999999999998</v>
      </c>
      <c r="AN255" s="8">
        <f>IF(ROW(Table4[[#This Row],[Time]])-1=ROW(Table4[[#Headers],[Time]]),0,IF(A255&lt;A254,AN254+1,AN254))</f>
        <v>1</v>
      </c>
      <c r="AO255" s="29">
        <f>(Table4[[#This Row],[Time]]+(Table4[[#This Row],[Mins]]*60)-$A$5)/60/60/24</f>
        <v>1.4133101851851853E-4</v>
      </c>
      <c r="AP255" s="11">
        <f ca="1">IF(Table4[[#This Row],[Prior of This Frm]]&lt;&gt;0,IF(Table4[[#This Row],[Per Raw]]&lt;0,Table4[[#This Row],[Per Raw]]+60,Table4[[#This Row],[Per Raw]]),"")</f>
        <v>0.10499999999999998</v>
      </c>
      <c r="AQ255" s="20" t="e">
        <f>IF(Table4[[#This Row],[ID]]=401,(HEX2DEC(Table4[[#This Row],[H1]])+256*HEX2DEC(Table4[[#This Row],[H2]]))/1000,NA())</f>
        <v>#N/A</v>
      </c>
      <c r="AR255" s="21" t="e">
        <f>IF(Table4[[#This Row],[ID]]=401,(HEX2DEC(Table4[[#This Row],[H5]])+256*HEX2DEC(Table4[[#This Row],[H6]]))/1000,NA())</f>
        <v>#N/A</v>
      </c>
      <c r="AS255" s="16" t="e">
        <f>IF(Table4[[#This Row],[ID]]=402,HEX2DEC(Table4[[#This Row],[H1]])/100,NA())</f>
        <v>#N/A</v>
      </c>
      <c r="AT255" s="19" t="e">
        <f>IF(Table4[[#This Row],[ID]]=404,((HEX2DEC(F255)+256*HEX2DEC(G255))/10)*(9/5)+32,NA())</f>
        <v>#N/A</v>
      </c>
      <c r="AU255" s="28">
        <f>IF(Table4[[#This Row],[ID]]=402,(HEX2DEC(Table4[[#This Row],[H7]])*256*256+HEX2DEC(Table4[[#This Row],[H6]])*256+HEX2DEC(Table4[[#This Row],[H5]]))/AU$3,IF(ISNUMBER(AU254),AU254,NA()))</f>
        <v>1073427</v>
      </c>
      <c r="AV255" s="28">
        <f>IF(Table4[[#This Row],[ID]]=403,(HEX2DEC(Table4[[#This Row],[H7]])*256*256+HEX2DEC(Table4[[#This Row],[H6]])*256+HEX2DEC(Table4[[#This Row],[H5]]))/AV$3,IF(ISNUMBER(AV254),AV254,NA()))</f>
        <v>1073427</v>
      </c>
      <c r="AW255" s="30" t="e">
        <f>Table4[[#This Row],[Unk 402-D7,6,5]]/Table4[[#This Row],[Batt V]]</f>
        <v>#N/A</v>
      </c>
      <c r="AX255" s="8" t="str" cm="1">
        <f t="array" aca="1" ref="AX255" ca="1">IF(Table4[[#This Row],[Prior of This Frm]]=0,"First",IF(Table4[[#This Row],[Data as String]]&lt;&gt;INDIRECT("R"&amp;AL255&amp;"C"&amp;COLUMN(Table4[[#This Row],[Data as String]]),FALSE),"Change",""))</f>
        <v/>
      </c>
      <c r="AY255" s="6" t="str" cm="1">
        <f t="array" aca="1" ref="AY255" ca="1">IF(Table4[[#This Row],[Prior of This Frm]]=0,"First",IF(Table4[[#This Row],[Data Masked States only]]&lt;&gt;INDIRECT("R"&amp;AL255&amp;"C"&amp;COLUMN(Table4[[#This Row],[Data Masked States only]]),FALSE),"Change",""))</f>
        <v/>
      </c>
      <c r="AZ255" s="6"/>
    </row>
    <row r="256" spans="1:52" hidden="1" x14ac:dyDescent="0.25">
      <c r="A256">
        <v>3.641</v>
      </c>
      <c r="B256">
        <v>401</v>
      </c>
      <c r="C256">
        <v>8</v>
      </c>
      <c r="D256" s="14" t="s">
        <v>28</v>
      </c>
      <c r="E256" s="15" t="s">
        <v>23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M256" s="5" t="str">
        <f t="shared" si="61"/>
        <v>…</v>
      </c>
      <c r="N256" t="str">
        <f t="shared" si="62"/>
        <v>…</v>
      </c>
      <c r="O256" t="str">
        <f t="shared" si="63"/>
        <v>…</v>
      </c>
      <c r="P256" t="str">
        <f t="shared" si="64"/>
        <v>…</v>
      </c>
      <c r="Q256" t="str">
        <f t="shared" si="65"/>
        <v>…</v>
      </c>
      <c r="R256" t="str">
        <f t="shared" si="66"/>
        <v>…</v>
      </c>
      <c r="S256" t="str">
        <f t="shared" si="67"/>
        <v>…</v>
      </c>
      <c r="T256" t="str">
        <f t="shared" si="68"/>
        <v>…</v>
      </c>
      <c r="U256" s="5"/>
      <c r="V256" s="23">
        <f t="shared" si="69"/>
        <v>154</v>
      </c>
      <c r="W256">
        <f t="shared" si="70"/>
        <v>210</v>
      </c>
      <c r="X256">
        <f t="shared" si="71"/>
        <v>0</v>
      </c>
      <c r="Y256">
        <f t="shared" si="72"/>
        <v>0</v>
      </c>
      <c r="Z256">
        <f t="shared" si="73"/>
        <v>0</v>
      </c>
      <c r="AA256">
        <f t="shared" si="74"/>
        <v>0</v>
      </c>
      <c r="AB256">
        <f t="shared" si="75"/>
        <v>0</v>
      </c>
      <c r="AC256">
        <f t="shared" si="76"/>
        <v>0</v>
      </c>
      <c r="AD256" s="5"/>
      <c r="AE256" s="27">
        <f t="shared" si="77"/>
        <v>53914</v>
      </c>
      <c r="AF256" s="28">
        <f t="shared" si="78"/>
        <v>0</v>
      </c>
      <c r="AG256" s="28">
        <f t="shared" si="79"/>
        <v>0</v>
      </c>
      <c r="AH256" s="28">
        <f t="shared" si="80"/>
        <v>0</v>
      </c>
      <c r="AI256" s="5"/>
      <c r="AJ25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56" s="6" t="str" cm="1">
        <f t="array" ref="AK25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56" s="6" cm="1">
        <f t="array" ref="AL256">IF(ROW(Table4[[#This Row],[ID]])-1=ROW(Table4[[#Headers],[ID]]),0,SUMPRODUCT(MAX(($B$5:$B255=Table4[[#This Row],[ID]])*ROW($B$5:$B255))))</f>
        <v>254</v>
      </c>
      <c r="AM256" s="11" cm="1">
        <f t="array" aca="1" ref="AM256" ca="1">IF(Table4[[#This Row],[Prior of This Frm]]&lt;&gt;0,Table4[[#This Row],[Time]]-INDIRECT("R"&amp;Table4[[#This Row],[Prior of This Frm]]&amp;"C"&amp;COLUMN(Table4[[#This Row],[Time]]),FALSE),"")</f>
        <v>0.10599999999999987</v>
      </c>
      <c r="AN256" s="8">
        <f>IF(ROW(Table4[[#This Row],[Time]])-1=ROW(Table4[[#Headers],[Time]]),0,IF(A256&lt;A255,AN255+1,AN255))</f>
        <v>1</v>
      </c>
      <c r="AO256" s="29">
        <f>(Table4[[#This Row],[Time]]+(Table4[[#This Row],[Mins]]*60)-$A$5)/60/60/24</f>
        <v>1.419444444444444E-4</v>
      </c>
      <c r="AP256" s="11">
        <f ca="1">IF(Table4[[#This Row],[Prior of This Frm]]&lt;&gt;0,IF(Table4[[#This Row],[Per Raw]]&lt;0,Table4[[#This Row],[Per Raw]]+60,Table4[[#This Row],[Per Raw]]),"")</f>
        <v>0.10599999999999987</v>
      </c>
      <c r="AQ256" s="20">
        <f>IF(Table4[[#This Row],[ID]]=401,(HEX2DEC(Table4[[#This Row],[H1]])+256*HEX2DEC(Table4[[#This Row],[H2]]))/1000,NA())</f>
        <v>53.914000000000001</v>
      </c>
      <c r="AR256" s="21">
        <f>IF(Table4[[#This Row],[ID]]=401,(HEX2DEC(Table4[[#This Row],[H5]])+256*HEX2DEC(Table4[[#This Row],[H6]]))/1000,NA())</f>
        <v>0</v>
      </c>
      <c r="AS256" s="17" t="e">
        <f>IF(Table4[[#This Row],[ID]]=402,HEX2DEC(Table4[[#This Row],[H1]])/100,NA())</f>
        <v>#N/A</v>
      </c>
      <c r="AT256" s="19" t="e">
        <f>IF(Table4[[#This Row],[ID]]=404,((HEX2DEC(F256)+256*HEX2DEC(G256))/10)*(9/5)+32,NA())</f>
        <v>#N/A</v>
      </c>
      <c r="AU256" s="28">
        <f>IF(Table4[[#This Row],[ID]]=402,(HEX2DEC(Table4[[#This Row],[H7]])*256*256+HEX2DEC(Table4[[#This Row],[H6]])*256+HEX2DEC(Table4[[#This Row],[H5]]))/AU$3,IF(ISNUMBER(AU255),AU255,NA()))</f>
        <v>1073427</v>
      </c>
      <c r="AV256" s="28">
        <f>IF(Table4[[#This Row],[ID]]=403,(HEX2DEC(Table4[[#This Row],[H7]])*256*256+HEX2DEC(Table4[[#This Row],[H6]])*256+HEX2DEC(Table4[[#This Row],[H5]]))/AV$3,IF(ISNUMBER(AV255),AV255,NA()))</f>
        <v>1073427</v>
      </c>
      <c r="AW256" s="30">
        <f>Table4[[#This Row],[Unk 402-D7,6,5]]/Table4[[#This Row],[Batt V]]</f>
        <v>19909.986274437066</v>
      </c>
      <c r="AX256" s="8" t="str" cm="1">
        <f t="array" aca="1" ref="AX256" ca="1">IF(Table4[[#This Row],[Prior of This Frm]]=0,"First",IF(Table4[[#This Row],[Data as String]]&lt;&gt;INDIRECT("R"&amp;AL256&amp;"C"&amp;COLUMN(Table4[[#This Row],[Data as String]]),FALSE),"Change",""))</f>
        <v/>
      </c>
      <c r="AY256" s="6" t="str" cm="1">
        <f t="array" aca="1" ref="AY256" ca="1">IF(Table4[[#This Row],[Prior of This Frm]]=0,"First",IF(Table4[[#This Row],[Data Masked States only]]&lt;&gt;INDIRECT("R"&amp;AL256&amp;"C"&amp;COLUMN(Table4[[#This Row],[Data Masked States only]]),FALSE),"Change",""))</f>
        <v/>
      </c>
      <c r="AZ256" s="6"/>
    </row>
    <row r="257" spans="1:52" hidden="1" x14ac:dyDescent="0.25">
      <c r="A257">
        <v>3.6949999999999998</v>
      </c>
      <c r="B257">
        <v>400</v>
      </c>
      <c r="C257">
        <v>8</v>
      </c>
      <c r="D257" s="14">
        <v>0</v>
      </c>
      <c r="E257" s="15">
        <v>0</v>
      </c>
      <c r="F257" s="15">
        <v>0</v>
      </c>
      <c r="G257" s="15">
        <v>10</v>
      </c>
      <c r="H257" s="15">
        <v>39</v>
      </c>
      <c r="I257" s="15">
        <v>0</v>
      </c>
      <c r="J257" s="15">
        <v>0</v>
      </c>
      <c r="K257" s="15">
        <v>0</v>
      </c>
      <c r="M257" s="5" t="str">
        <f t="shared" si="61"/>
        <v>…</v>
      </c>
      <c r="N257" t="str">
        <f t="shared" si="62"/>
        <v>…</v>
      </c>
      <c r="O257" t="str">
        <f t="shared" si="63"/>
        <v>…</v>
      </c>
      <c r="P257" t="str">
        <f t="shared" si="64"/>
        <v>…</v>
      </c>
      <c r="Q257" t="str">
        <f t="shared" si="65"/>
        <v>9</v>
      </c>
      <c r="R257" t="str">
        <f t="shared" si="66"/>
        <v>…</v>
      </c>
      <c r="S257" t="str">
        <f t="shared" si="67"/>
        <v>…</v>
      </c>
      <c r="T257" t="str">
        <f t="shared" si="68"/>
        <v>…</v>
      </c>
      <c r="U257" s="5"/>
      <c r="V257" s="23">
        <f t="shared" si="69"/>
        <v>0</v>
      </c>
      <c r="W257">
        <f t="shared" si="70"/>
        <v>0</v>
      </c>
      <c r="X257">
        <f t="shared" si="71"/>
        <v>0</v>
      </c>
      <c r="Y257">
        <f t="shared" si="72"/>
        <v>16</v>
      </c>
      <c r="Z257">
        <f t="shared" si="73"/>
        <v>57</v>
      </c>
      <c r="AA257">
        <f t="shared" si="74"/>
        <v>0</v>
      </c>
      <c r="AB257">
        <f t="shared" si="75"/>
        <v>0</v>
      </c>
      <c r="AC257">
        <f t="shared" si="76"/>
        <v>0</v>
      </c>
      <c r="AD257" s="5"/>
      <c r="AE257" s="27">
        <f t="shared" si="77"/>
        <v>0</v>
      </c>
      <c r="AF257" s="28">
        <f t="shared" si="78"/>
        <v>4096</v>
      </c>
      <c r="AG257" s="28">
        <f t="shared" si="79"/>
        <v>57</v>
      </c>
      <c r="AH257" s="28">
        <f t="shared" si="80"/>
        <v>0</v>
      </c>
      <c r="AI257" s="5"/>
      <c r="AJ25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57" s="6" t="str" cm="1">
        <f t="array" ref="AK25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57" s="6" cm="1">
        <f t="array" ref="AL257">IF(ROW(Table4[[#This Row],[ID]])-1=ROW(Table4[[#Headers],[ID]]),0,SUMPRODUCT(MAX(($B$5:$B256=Table4[[#This Row],[ID]])*ROW($B$5:$B256))))</f>
        <v>255</v>
      </c>
      <c r="AM257" s="11" cm="1">
        <f t="array" aca="1" ref="AM257" ca="1">IF(Table4[[#This Row],[Prior of This Frm]]&lt;&gt;0,Table4[[#This Row],[Time]]-INDIRECT("R"&amp;Table4[[#This Row],[Prior of This Frm]]&amp;"C"&amp;COLUMN(Table4[[#This Row],[Time]]),FALSE),"")</f>
        <v>0.10699999999999976</v>
      </c>
      <c r="AN257" s="8">
        <f>IF(ROW(Table4[[#This Row],[Time]])-1=ROW(Table4[[#Headers],[Time]]),0,IF(A257&lt;A256,AN256+1,AN256))</f>
        <v>1</v>
      </c>
      <c r="AO257" s="29">
        <f>(Table4[[#This Row],[Time]]+(Table4[[#This Row],[Mins]]*60)-$A$5)/60/60/24</f>
        <v>1.4256944444444441E-4</v>
      </c>
      <c r="AP257" s="11">
        <f ca="1">IF(Table4[[#This Row],[Prior of This Frm]]&lt;&gt;0,IF(Table4[[#This Row],[Per Raw]]&lt;0,Table4[[#This Row],[Per Raw]]+60,Table4[[#This Row],[Per Raw]]),"")</f>
        <v>0.10699999999999976</v>
      </c>
      <c r="AQ257" s="20" t="e">
        <f>IF(Table4[[#This Row],[ID]]=401,(HEX2DEC(Table4[[#This Row],[H1]])+256*HEX2DEC(Table4[[#This Row],[H2]]))/1000,NA())</f>
        <v>#N/A</v>
      </c>
      <c r="AR257" s="21" t="e">
        <f>IF(Table4[[#This Row],[ID]]=401,(HEX2DEC(Table4[[#This Row],[H5]])+256*HEX2DEC(Table4[[#This Row],[H6]]))/1000,NA())</f>
        <v>#N/A</v>
      </c>
      <c r="AS257" s="16" t="e">
        <f>IF(Table4[[#This Row],[ID]]=402,HEX2DEC(Table4[[#This Row],[H1]])/100,NA())</f>
        <v>#N/A</v>
      </c>
      <c r="AT257" s="19" t="e">
        <f>IF(Table4[[#This Row],[ID]]=404,((HEX2DEC(F257)+256*HEX2DEC(G257))/10)*(9/5)+32,NA())</f>
        <v>#N/A</v>
      </c>
      <c r="AU257" s="28">
        <f>IF(Table4[[#This Row],[ID]]=402,(HEX2DEC(Table4[[#This Row],[H7]])*256*256+HEX2DEC(Table4[[#This Row],[H6]])*256+HEX2DEC(Table4[[#This Row],[H5]]))/AU$3,IF(ISNUMBER(AU256),AU256,NA()))</f>
        <v>1073427</v>
      </c>
      <c r="AV257" s="28">
        <f>IF(Table4[[#This Row],[ID]]=403,(HEX2DEC(Table4[[#This Row],[H7]])*256*256+HEX2DEC(Table4[[#This Row],[H6]])*256+HEX2DEC(Table4[[#This Row],[H5]]))/AV$3,IF(ISNUMBER(AV256),AV256,NA()))</f>
        <v>1073427</v>
      </c>
      <c r="AW257" s="30" t="e">
        <f>Table4[[#This Row],[Unk 402-D7,6,5]]/Table4[[#This Row],[Batt V]]</f>
        <v>#N/A</v>
      </c>
      <c r="AX257" s="8" t="str" cm="1">
        <f t="array" aca="1" ref="AX257" ca="1">IF(Table4[[#This Row],[Prior of This Frm]]=0,"First",IF(Table4[[#This Row],[Data as String]]&lt;&gt;INDIRECT("R"&amp;AL257&amp;"C"&amp;COLUMN(Table4[[#This Row],[Data as String]]),FALSE),"Change",""))</f>
        <v/>
      </c>
      <c r="AY257" s="6" t="str" cm="1">
        <f t="array" aca="1" ref="AY257" ca="1">IF(Table4[[#This Row],[Prior of This Frm]]=0,"First",IF(Table4[[#This Row],[Data Masked States only]]&lt;&gt;INDIRECT("R"&amp;AL257&amp;"C"&amp;COLUMN(Table4[[#This Row],[Data Masked States only]]),FALSE),"Change",""))</f>
        <v/>
      </c>
      <c r="AZ257" s="6"/>
    </row>
    <row r="258" spans="1:52" hidden="1" x14ac:dyDescent="0.25">
      <c r="A258">
        <v>3.7480000000000002</v>
      </c>
      <c r="B258">
        <v>401</v>
      </c>
      <c r="C258">
        <v>8</v>
      </c>
      <c r="D258" s="14" t="s">
        <v>28</v>
      </c>
      <c r="E258" s="15" t="s">
        <v>23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M258" s="5" t="str">
        <f t="shared" si="61"/>
        <v>…</v>
      </c>
      <c r="N258" t="str">
        <f t="shared" si="62"/>
        <v>…</v>
      </c>
      <c r="O258" t="str">
        <f t="shared" si="63"/>
        <v>…</v>
      </c>
      <c r="P258" t="str">
        <f t="shared" si="64"/>
        <v>…</v>
      </c>
      <c r="Q258" t="str">
        <f t="shared" si="65"/>
        <v>…</v>
      </c>
      <c r="R258" t="str">
        <f t="shared" si="66"/>
        <v>…</v>
      </c>
      <c r="S258" t="str">
        <f t="shared" si="67"/>
        <v>…</v>
      </c>
      <c r="T258" t="str">
        <f t="shared" si="68"/>
        <v>…</v>
      </c>
      <c r="U258" s="5"/>
      <c r="V258" s="23">
        <f t="shared" si="69"/>
        <v>154</v>
      </c>
      <c r="W258">
        <f t="shared" si="70"/>
        <v>210</v>
      </c>
      <c r="X258">
        <f t="shared" si="71"/>
        <v>0</v>
      </c>
      <c r="Y258">
        <f t="shared" si="72"/>
        <v>0</v>
      </c>
      <c r="Z258">
        <f t="shared" si="73"/>
        <v>0</v>
      </c>
      <c r="AA258">
        <f t="shared" si="74"/>
        <v>0</v>
      </c>
      <c r="AB258">
        <f t="shared" si="75"/>
        <v>0</v>
      </c>
      <c r="AC258">
        <f t="shared" si="76"/>
        <v>0</v>
      </c>
      <c r="AD258" s="5"/>
      <c r="AE258" s="27">
        <f t="shared" si="77"/>
        <v>53914</v>
      </c>
      <c r="AF258" s="28">
        <f t="shared" si="78"/>
        <v>0</v>
      </c>
      <c r="AG258" s="28">
        <f t="shared" si="79"/>
        <v>0</v>
      </c>
      <c r="AH258" s="28">
        <f t="shared" si="80"/>
        <v>0</v>
      </c>
      <c r="AI258" s="5"/>
      <c r="AJ25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58" s="6" t="str" cm="1">
        <f t="array" ref="AK25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58" s="6" cm="1">
        <f t="array" ref="AL258">IF(ROW(Table4[[#This Row],[ID]])-1=ROW(Table4[[#Headers],[ID]]),0,SUMPRODUCT(MAX(($B$5:$B257=Table4[[#This Row],[ID]])*ROW($B$5:$B257))))</f>
        <v>256</v>
      </c>
      <c r="AM258" s="11" cm="1">
        <f t="array" aca="1" ref="AM258" ca="1">IF(Table4[[#This Row],[Prior of This Frm]]&lt;&gt;0,Table4[[#This Row],[Time]]-INDIRECT("R"&amp;Table4[[#This Row],[Prior of This Frm]]&amp;"C"&amp;COLUMN(Table4[[#This Row],[Time]]),FALSE),"")</f>
        <v>0.10700000000000021</v>
      </c>
      <c r="AN258" s="8">
        <f>IF(ROW(Table4[[#This Row],[Time]])-1=ROW(Table4[[#Headers],[Time]]),0,IF(A258&lt;A257,AN257+1,AN257))</f>
        <v>1</v>
      </c>
      <c r="AO258" s="29">
        <f>(Table4[[#This Row],[Time]]+(Table4[[#This Row],[Mins]]*60)-$A$5)/60/60/24</f>
        <v>1.4318287037037031E-4</v>
      </c>
      <c r="AP258" s="11">
        <f ca="1">IF(Table4[[#This Row],[Prior of This Frm]]&lt;&gt;0,IF(Table4[[#This Row],[Per Raw]]&lt;0,Table4[[#This Row],[Per Raw]]+60,Table4[[#This Row],[Per Raw]]),"")</f>
        <v>0.10700000000000021</v>
      </c>
      <c r="AQ258" s="20">
        <f>IF(Table4[[#This Row],[ID]]=401,(HEX2DEC(Table4[[#This Row],[H1]])+256*HEX2DEC(Table4[[#This Row],[H2]]))/1000,NA())</f>
        <v>53.914000000000001</v>
      </c>
      <c r="AR258" s="21">
        <f>IF(Table4[[#This Row],[ID]]=401,(HEX2DEC(Table4[[#This Row],[H5]])+256*HEX2DEC(Table4[[#This Row],[H6]]))/1000,NA())</f>
        <v>0</v>
      </c>
      <c r="AS258" s="17" t="e">
        <f>IF(Table4[[#This Row],[ID]]=402,HEX2DEC(Table4[[#This Row],[H1]])/100,NA())</f>
        <v>#N/A</v>
      </c>
      <c r="AT258" s="19" t="e">
        <f>IF(Table4[[#This Row],[ID]]=404,((HEX2DEC(F258)+256*HEX2DEC(G258))/10)*(9/5)+32,NA())</f>
        <v>#N/A</v>
      </c>
      <c r="AU258" s="28">
        <f>IF(Table4[[#This Row],[ID]]=402,(HEX2DEC(Table4[[#This Row],[H7]])*256*256+HEX2DEC(Table4[[#This Row],[H6]])*256+HEX2DEC(Table4[[#This Row],[H5]]))/AU$3,IF(ISNUMBER(AU257),AU257,NA()))</f>
        <v>1073427</v>
      </c>
      <c r="AV258" s="28">
        <f>IF(Table4[[#This Row],[ID]]=403,(HEX2DEC(Table4[[#This Row],[H7]])*256*256+HEX2DEC(Table4[[#This Row],[H6]])*256+HEX2DEC(Table4[[#This Row],[H5]]))/AV$3,IF(ISNUMBER(AV257),AV257,NA()))</f>
        <v>1073427</v>
      </c>
      <c r="AW258" s="30">
        <f>Table4[[#This Row],[Unk 402-D7,6,5]]/Table4[[#This Row],[Batt V]]</f>
        <v>19909.986274437066</v>
      </c>
      <c r="AX258" s="8" t="str" cm="1">
        <f t="array" aca="1" ref="AX258" ca="1">IF(Table4[[#This Row],[Prior of This Frm]]=0,"First",IF(Table4[[#This Row],[Data as String]]&lt;&gt;INDIRECT("R"&amp;AL258&amp;"C"&amp;COLUMN(Table4[[#This Row],[Data as String]]),FALSE),"Change",""))</f>
        <v/>
      </c>
      <c r="AY258" s="6" t="str" cm="1">
        <f t="array" aca="1" ref="AY258" ca="1">IF(Table4[[#This Row],[Prior of This Frm]]=0,"First",IF(Table4[[#This Row],[Data Masked States only]]&lt;&gt;INDIRECT("R"&amp;AL258&amp;"C"&amp;COLUMN(Table4[[#This Row],[Data Masked States only]]),FALSE),"Change",""))</f>
        <v/>
      </c>
      <c r="AZ258" s="6"/>
    </row>
    <row r="259" spans="1:52" hidden="1" x14ac:dyDescent="0.25">
      <c r="A259">
        <v>3.8010000000000002</v>
      </c>
      <c r="B259">
        <v>400</v>
      </c>
      <c r="C259">
        <v>8</v>
      </c>
      <c r="D259" s="14">
        <v>0</v>
      </c>
      <c r="E259" s="15">
        <v>0</v>
      </c>
      <c r="F259" s="15">
        <v>0</v>
      </c>
      <c r="G259" s="15">
        <v>10</v>
      </c>
      <c r="H259" s="15">
        <v>39</v>
      </c>
      <c r="I259" s="15">
        <v>0</v>
      </c>
      <c r="J259" s="15">
        <v>0</v>
      </c>
      <c r="K259" s="15">
        <v>0</v>
      </c>
      <c r="M259" s="5" t="str">
        <f t="shared" si="61"/>
        <v>…</v>
      </c>
      <c r="N259" t="str">
        <f t="shared" si="62"/>
        <v>…</v>
      </c>
      <c r="O259" t="str">
        <f t="shared" si="63"/>
        <v>…</v>
      </c>
      <c r="P259" t="str">
        <f t="shared" si="64"/>
        <v>…</v>
      </c>
      <c r="Q259" t="str">
        <f t="shared" si="65"/>
        <v>9</v>
      </c>
      <c r="R259" t="str">
        <f t="shared" si="66"/>
        <v>…</v>
      </c>
      <c r="S259" t="str">
        <f t="shared" si="67"/>
        <v>…</v>
      </c>
      <c r="T259" t="str">
        <f t="shared" si="68"/>
        <v>…</v>
      </c>
      <c r="U259" s="5"/>
      <c r="V259" s="23">
        <f t="shared" si="69"/>
        <v>0</v>
      </c>
      <c r="W259">
        <f t="shared" si="70"/>
        <v>0</v>
      </c>
      <c r="X259">
        <f t="shared" si="71"/>
        <v>0</v>
      </c>
      <c r="Y259">
        <f t="shared" si="72"/>
        <v>16</v>
      </c>
      <c r="Z259">
        <f t="shared" si="73"/>
        <v>57</v>
      </c>
      <c r="AA259">
        <f t="shared" si="74"/>
        <v>0</v>
      </c>
      <c r="AB259">
        <f t="shared" si="75"/>
        <v>0</v>
      </c>
      <c r="AC259">
        <f t="shared" si="76"/>
        <v>0</v>
      </c>
      <c r="AD259" s="5"/>
      <c r="AE259" s="27">
        <f t="shared" si="77"/>
        <v>0</v>
      </c>
      <c r="AF259" s="28">
        <f t="shared" si="78"/>
        <v>4096</v>
      </c>
      <c r="AG259" s="28">
        <f t="shared" si="79"/>
        <v>57</v>
      </c>
      <c r="AH259" s="28">
        <f t="shared" si="80"/>
        <v>0</v>
      </c>
      <c r="AI259" s="5"/>
      <c r="AJ25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59" s="6" t="str" cm="1">
        <f t="array" ref="AK25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59" s="6" cm="1">
        <f t="array" ref="AL259">IF(ROW(Table4[[#This Row],[ID]])-1=ROW(Table4[[#Headers],[ID]]),0,SUMPRODUCT(MAX(($B$5:$B258=Table4[[#This Row],[ID]])*ROW($B$5:$B258))))</f>
        <v>257</v>
      </c>
      <c r="AM259" s="11" cm="1">
        <f t="array" aca="1" ref="AM259" ca="1">IF(Table4[[#This Row],[Prior of This Frm]]&lt;&gt;0,Table4[[#This Row],[Time]]-INDIRECT("R"&amp;Table4[[#This Row],[Prior of This Frm]]&amp;"C"&amp;COLUMN(Table4[[#This Row],[Time]]),FALSE),"")</f>
        <v>0.10600000000000032</v>
      </c>
      <c r="AN259" s="8">
        <f>IF(ROW(Table4[[#This Row],[Time]])-1=ROW(Table4[[#Headers],[Time]]),0,IF(A259&lt;A258,AN258+1,AN258))</f>
        <v>1</v>
      </c>
      <c r="AO259" s="29">
        <f>(Table4[[#This Row],[Time]]+(Table4[[#This Row],[Mins]]*60)-$A$5)/60/60/24</f>
        <v>1.437962962962963E-4</v>
      </c>
      <c r="AP259" s="11">
        <f ca="1">IF(Table4[[#This Row],[Prior of This Frm]]&lt;&gt;0,IF(Table4[[#This Row],[Per Raw]]&lt;0,Table4[[#This Row],[Per Raw]]+60,Table4[[#This Row],[Per Raw]]),"")</f>
        <v>0.10600000000000032</v>
      </c>
      <c r="AQ259" s="20" t="e">
        <f>IF(Table4[[#This Row],[ID]]=401,(HEX2DEC(Table4[[#This Row],[H1]])+256*HEX2DEC(Table4[[#This Row],[H2]]))/1000,NA())</f>
        <v>#N/A</v>
      </c>
      <c r="AR259" s="21" t="e">
        <f>IF(Table4[[#This Row],[ID]]=401,(HEX2DEC(Table4[[#This Row],[H5]])+256*HEX2DEC(Table4[[#This Row],[H6]]))/1000,NA())</f>
        <v>#N/A</v>
      </c>
      <c r="AS259" s="16" t="e">
        <f>IF(Table4[[#This Row],[ID]]=402,HEX2DEC(Table4[[#This Row],[H1]])/100,NA())</f>
        <v>#N/A</v>
      </c>
      <c r="AT259" s="19" t="e">
        <f>IF(Table4[[#This Row],[ID]]=404,((HEX2DEC(F259)+256*HEX2DEC(G259))/10)*(9/5)+32,NA())</f>
        <v>#N/A</v>
      </c>
      <c r="AU259" s="28">
        <f>IF(Table4[[#This Row],[ID]]=402,(HEX2DEC(Table4[[#This Row],[H7]])*256*256+HEX2DEC(Table4[[#This Row],[H6]])*256+HEX2DEC(Table4[[#This Row],[H5]]))/AU$3,IF(ISNUMBER(AU258),AU258,NA()))</f>
        <v>1073427</v>
      </c>
      <c r="AV259" s="28">
        <f>IF(Table4[[#This Row],[ID]]=403,(HEX2DEC(Table4[[#This Row],[H7]])*256*256+HEX2DEC(Table4[[#This Row],[H6]])*256+HEX2DEC(Table4[[#This Row],[H5]]))/AV$3,IF(ISNUMBER(AV258),AV258,NA()))</f>
        <v>1073427</v>
      </c>
      <c r="AW259" s="30" t="e">
        <f>Table4[[#This Row],[Unk 402-D7,6,5]]/Table4[[#This Row],[Batt V]]</f>
        <v>#N/A</v>
      </c>
      <c r="AX259" s="8" t="str" cm="1">
        <f t="array" aca="1" ref="AX259" ca="1">IF(Table4[[#This Row],[Prior of This Frm]]=0,"First",IF(Table4[[#This Row],[Data as String]]&lt;&gt;INDIRECT("R"&amp;AL259&amp;"C"&amp;COLUMN(Table4[[#This Row],[Data as String]]),FALSE),"Change",""))</f>
        <v/>
      </c>
      <c r="AY259" s="6" t="str" cm="1">
        <f t="array" aca="1" ref="AY259" ca="1">IF(Table4[[#This Row],[Prior of This Frm]]=0,"First",IF(Table4[[#This Row],[Data Masked States only]]&lt;&gt;INDIRECT("R"&amp;AL259&amp;"C"&amp;COLUMN(Table4[[#This Row],[Data Masked States only]]),FALSE),"Change",""))</f>
        <v/>
      </c>
      <c r="AZ259" s="6"/>
    </row>
    <row r="260" spans="1:52" hidden="1" x14ac:dyDescent="0.25">
      <c r="A260">
        <v>3.8530000000000002</v>
      </c>
      <c r="B260">
        <v>401</v>
      </c>
      <c r="C260">
        <v>8</v>
      </c>
      <c r="D260" s="14" t="s">
        <v>28</v>
      </c>
      <c r="E260" s="15" t="s">
        <v>23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M260" s="5" t="str">
        <f t="shared" si="61"/>
        <v>…</v>
      </c>
      <c r="N260" t="str">
        <f t="shared" si="62"/>
        <v>…</v>
      </c>
      <c r="O260" t="str">
        <f t="shared" si="63"/>
        <v>…</v>
      </c>
      <c r="P260" t="str">
        <f t="shared" si="64"/>
        <v>…</v>
      </c>
      <c r="Q260" t="str">
        <f t="shared" si="65"/>
        <v>…</v>
      </c>
      <c r="R260" t="str">
        <f t="shared" si="66"/>
        <v>…</v>
      </c>
      <c r="S260" t="str">
        <f t="shared" si="67"/>
        <v>…</v>
      </c>
      <c r="T260" t="str">
        <f t="shared" si="68"/>
        <v>…</v>
      </c>
      <c r="U260" s="5"/>
      <c r="V260" s="23">
        <f t="shared" si="69"/>
        <v>154</v>
      </c>
      <c r="W260">
        <f t="shared" si="70"/>
        <v>210</v>
      </c>
      <c r="X260">
        <f t="shared" si="71"/>
        <v>0</v>
      </c>
      <c r="Y260">
        <f t="shared" si="72"/>
        <v>0</v>
      </c>
      <c r="Z260">
        <f t="shared" si="73"/>
        <v>0</v>
      </c>
      <c r="AA260">
        <f t="shared" si="74"/>
        <v>0</v>
      </c>
      <c r="AB260">
        <f t="shared" si="75"/>
        <v>0</v>
      </c>
      <c r="AC260">
        <f t="shared" si="76"/>
        <v>0</v>
      </c>
      <c r="AD260" s="5"/>
      <c r="AE260" s="27">
        <f t="shared" si="77"/>
        <v>53914</v>
      </c>
      <c r="AF260" s="28">
        <f t="shared" si="78"/>
        <v>0</v>
      </c>
      <c r="AG260" s="28">
        <f t="shared" si="79"/>
        <v>0</v>
      </c>
      <c r="AH260" s="28">
        <f t="shared" si="80"/>
        <v>0</v>
      </c>
      <c r="AI260" s="5"/>
      <c r="AJ26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60" s="6" t="str" cm="1">
        <f t="array" ref="AK26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60" s="6" cm="1">
        <f t="array" ref="AL260">IF(ROW(Table4[[#This Row],[ID]])-1=ROW(Table4[[#Headers],[ID]]),0,SUMPRODUCT(MAX(($B$5:$B259=Table4[[#This Row],[ID]])*ROW($B$5:$B259))))</f>
        <v>258</v>
      </c>
      <c r="AM260" s="11" cm="1">
        <f t="array" aca="1" ref="AM260" ca="1">IF(Table4[[#This Row],[Prior of This Frm]]&lt;&gt;0,Table4[[#This Row],[Time]]-INDIRECT("R"&amp;Table4[[#This Row],[Prior of This Frm]]&amp;"C"&amp;COLUMN(Table4[[#This Row],[Time]]),FALSE),"")</f>
        <v>0.10499999999999998</v>
      </c>
      <c r="AN260" s="8">
        <f>IF(ROW(Table4[[#This Row],[Time]])-1=ROW(Table4[[#Headers],[Time]]),0,IF(A260&lt;A259,AN259+1,AN259))</f>
        <v>1</v>
      </c>
      <c r="AO260" s="29">
        <f>(Table4[[#This Row],[Time]]+(Table4[[#This Row],[Mins]]*60)-$A$5)/60/60/24</f>
        <v>1.4439814814814814E-4</v>
      </c>
      <c r="AP260" s="11">
        <f ca="1">IF(Table4[[#This Row],[Prior of This Frm]]&lt;&gt;0,IF(Table4[[#This Row],[Per Raw]]&lt;0,Table4[[#This Row],[Per Raw]]+60,Table4[[#This Row],[Per Raw]]),"")</f>
        <v>0.10499999999999998</v>
      </c>
      <c r="AQ260" s="20">
        <f>IF(Table4[[#This Row],[ID]]=401,(HEX2DEC(Table4[[#This Row],[H1]])+256*HEX2DEC(Table4[[#This Row],[H2]]))/1000,NA())</f>
        <v>53.914000000000001</v>
      </c>
      <c r="AR260" s="21">
        <f>IF(Table4[[#This Row],[ID]]=401,(HEX2DEC(Table4[[#This Row],[H5]])+256*HEX2DEC(Table4[[#This Row],[H6]]))/1000,NA())</f>
        <v>0</v>
      </c>
      <c r="AS260" s="17" t="e">
        <f>IF(Table4[[#This Row],[ID]]=402,HEX2DEC(Table4[[#This Row],[H1]])/100,NA())</f>
        <v>#N/A</v>
      </c>
      <c r="AT260" s="19" t="e">
        <f>IF(Table4[[#This Row],[ID]]=404,((HEX2DEC(F260)+256*HEX2DEC(G260))/10)*(9/5)+32,NA())</f>
        <v>#N/A</v>
      </c>
      <c r="AU260" s="28">
        <f>IF(Table4[[#This Row],[ID]]=402,(HEX2DEC(Table4[[#This Row],[H7]])*256*256+HEX2DEC(Table4[[#This Row],[H6]])*256+HEX2DEC(Table4[[#This Row],[H5]]))/AU$3,IF(ISNUMBER(AU259),AU259,NA()))</f>
        <v>1073427</v>
      </c>
      <c r="AV260" s="28">
        <f>IF(Table4[[#This Row],[ID]]=403,(HEX2DEC(Table4[[#This Row],[H7]])*256*256+HEX2DEC(Table4[[#This Row],[H6]])*256+HEX2DEC(Table4[[#This Row],[H5]]))/AV$3,IF(ISNUMBER(AV259),AV259,NA()))</f>
        <v>1073427</v>
      </c>
      <c r="AW260" s="30">
        <f>Table4[[#This Row],[Unk 402-D7,6,5]]/Table4[[#This Row],[Batt V]]</f>
        <v>19909.986274437066</v>
      </c>
      <c r="AX260" s="8" t="str" cm="1">
        <f t="array" aca="1" ref="AX260" ca="1">IF(Table4[[#This Row],[Prior of This Frm]]=0,"First",IF(Table4[[#This Row],[Data as String]]&lt;&gt;INDIRECT("R"&amp;AL260&amp;"C"&amp;COLUMN(Table4[[#This Row],[Data as String]]),FALSE),"Change",""))</f>
        <v/>
      </c>
      <c r="AY260" s="6" t="str" cm="1">
        <f t="array" aca="1" ref="AY260" ca="1">IF(Table4[[#This Row],[Prior of This Frm]]=0,"First",IF(Table4[[#This Row],[Data Masked States only]]&lt;&gt;INDIRECT("R"&amp;AL260&amp;"C"&amp;COLUMN(Table4[[#This Row],[Data Masked States only]]),FALSE),"Change",""))</f>
        <v/>
      </c>
      <c r="AZ260" s="6"/>
    </row>
    <row r="261" spans="1:52" hidden="1" x14ac:dyDescent="0.25">
      <c r="A261">
        <v>3.907</v>
      </c>
      <c r="B261">
        <v>400</v>
      </c>
      <c r="C261">
        <v>8</v>
      </c>
      <c r="D261" s="14">
        <v>0</v>
      </c>
      <c r="E261" s="15">
        <v>0</v>
      </c>
      <c r="F261" s="15">
        <v>0</v>
      </c>
      <c r="G261" s="15">
        <v>10</v>
      </c>
      <c r="H261" s="15">
        <v>39</v>
      </c>
      <c r="I261" s="15">
        <v>0</v>
      </c>
      <c r="J261" s="15">
        <v>0</v>
      </c>
      <c r="K261" s="15">
        <v>0</v>
      </c>
      <c r="M261" s="5" t="str">
        <f t="shared" ref="M261:M324" si="81">IF(OR(HEX2DEC(D261)&lt;32,HEX2DEC(D261)&gt;126),"…",CHAR(HEX2DEC(D261)))</f>
        <v>…</v>
      </c>
      <c r="N261" t="str">
        <f t="shared" ref="N261:N324" si="82">IF(OR(HEX2DEC(E261)&lt;32,HEX2DEC(E261)&gt;126),"…",CHAR(HEX2DEC(E261)))</f>
        <v>…</v>
      </c>
      <c r="O261" t="str">
        <f t="shared" ref="O261:O324" si="83">IF(OR(HEX2DEC(F261)&lt;32,HEX2DEC(F261)&gt;126),"…",CHAR(HEX2DEC(F261)))</f>
        <v>…</v>
      </c>
      <c r="P261" t="str">
        <f t="shared" ref="P261:P324" si="84">IF(OR(HEX2DEC(G261)&lt;32,HEX2DEC(G261)&gt;126),"…",CHAR(HEX2DEC(G261)))</f>
        <v>…</v>
      </c>
      <c r="Q261" t="str">
        <f t="shared" ref="Q261:Q324" si="85">IF(OR(HEX2DEC(H261)&lt;32,HEX2DEC(H261)&gt;126),"…",CHAR(HEX2DEC(H261)))</f>
        <v>9</v>
      </c>
      <c r="R261" t="str">
        <f t="shared" ref="R261:R324" si="86">IF(OR(HEX2DEC(I261)&lt;32,HEX2DEC(I261)&gt;126),"…",CHAR(HEX2DEC(I261)))</f>
        <v>…</v>
      </c>
      <c r="S261" t="str">
        <f t="shared" ref="S261:S324" si="87">IF(OR(HEX2DEC(J261)&lt;32,HEX2DEC(J261)&gt;126),"…",CHAR(HEX2DEC(J261)))</f>
        <v>…</v>
      </c>
      <c r="T261" t="str">
        <f t="shared" ref="T261:T324" si="88">IF(OR(HEX2DEC(K261)&lt;32,HEX2DEC(K261)&gt;126),"…",CHAR(HEX2DEC(K261)))</f>
        <v>…</v>
      </c>
      <c r="U261" s="5"/>
      <c r="V261" s="23">
        <f t="shared" ref="V261:V324" si="89">HEX2DEC(D261)</f>
        <v>0</v>
      </c>
      <c r="W261">
        <f t="shared" ref="W261:W324" si="90">HEX2DEC(E261)</f>
        <v>0</v>
      </c>
      <c r="X261">
        <f t="shared" ref="X261:X324" si="91">HEX2DEC(F261)</f>
        <v>0</v>
      </c>
      <c r="Y261">
        <f t="shared" ref="Y261:Y324" si="92">HEX2DEC(G261)</f>
        <v>16</v>
      </c>
      <c r="Z261">
        <f t="shared" ref="Z261:Z324" si="93">HEX2DEC(H261)</f>
        <v>57</v>
      </c>
      <c r="AA261">
        <f t="shared" ref="AA261:AA324" si="94">HEX2DEC(I261)</f>
        <v>0</v>
      </c>
      <c r="AB261">
        <f t="shared" ref="AB261:AB324" si="95">HEX2DEC(J261)</f>
        <v>0</v>
      </c>
      <c r="AC261">
        <f t="shared" ref="AC261:AC324" si="96">HEX2DEC(K261)</f>
        <v>0</v>
      </c>
      <c r="AD261" s="5"/>
      <c r="AE261" s="27">
        <f t="shared" ref="AE261:AE324" si="97">HEX2DEC(E261)*256+HEX2DEC(D261)</f>
        <v>0</v>
      </c>
      <c r="AF261" s="28">
        <f t="shared" ref="AF261:AF324" si="98">HEX2DEC(G261)*256+HEX2DEC(F261)</f>
        <v>4096</v>
      </c>
      <c r="AG261" s="28">
        <f t="shared" ref="AG261:AG324" si="99">HEX2DEC(I261)*256+HEX2DEC(H261)</f>
        <v>57</v>
      </c>
      <c r="AH261" s="28">
        <f t="shared" ref="AH261:AH324" si="100">HEX2DEC(K261)*256+HEX2DEC(J261)</f>
        <v>0</v>
      </c>
      <c r="AI261" s="5"/>
      <c r="AJ26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61" s="6" t="str" cm="1">
        <f t="array" ref="AK26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61" s="6" cm="1">
        <f t="array" ref="AL261">IF(ROW(Table4[[#This Row],[ID]])-1=ROW(Table4[[#Headers],[ID]]),0,SUMPRODUCT(MAX(($B$5:$B260=Table4[[#This Row],[ID]])*ROW($B$5:$B260))))</f>
        <v>259</v>
      </c>
      <c r="AM261" s="11" cm="1">
        <f t="array" aca="1" ref="AM261" ca="1">IF(Table4[[#This Row],[Prior of This Frm]]&lt;&gt;0,Table4[[#This Row],[Time]]-INDIRECT("R"&amp;Table4[[#This Row],[Prior of This Frm]]&amp;"C"&amp;COLUMN(Table4[[#This Row],[Time]]),FALSE),"")</f>
        <v>0.10599999999999987</v>
      </c>
      <c r="AN261" s="8">
        <f>IF(ROW(Table4[[#This Row],[Time]])-1=ROW(Table4[[#Headers],[Time]]),0,IF(A261&lt;A260,AN260+1,AN260))</f>
        <v>1</v>
      </c>
      <c r="AO261" s="29">
        <f>(Table4[[#This Row],[Time]]+(Table4[[#This Row],[Mins]]*60)-$A$5)/60/60/24</f>
        <v>1.4502314814814808E-4</v>
      </c>
      <c r="AP261" s="11">
        <f ca="1">IF(Table4[[#This Row],[Prior of This Frm]]&lt;&gt;0,IF(Table4[[#This Row],[Per Raw]]&lt;0,Table4[[#This Row],[Per Raw]]+60,Table4[[#This Row],[Per Raw]]),"")</f>
        <v>0.10599999999999987</v>
      </c>
      <c r="AQ261" s="20" t="e">
        <f>IF(Table4[[#This Row],[ID]]=401,(HEX2DEC(Table4[[#This Row],[H1]])+256*HEX2DEC(Table4[[#This Row],[H2]]))/1000,NA())</f>
        <v>#N/A</v>
      </c>
      <c r="AR261" s="21" t="e">
        <f>IF(Table4[[#This Row],[ID]]=401,(HEX2DEC(Table4[[#This Row],[H5]])+256*HEX2DEC(Table4[[#This Row],[H6]]))/1000,NA())</f>
        <v>#N/A</v>
      </c>
      <c r="AS261" s="16" t="e">
        <f>IF(Table4[[#This Row],[ID]]=402,HEX2DEC(Table4[[#This Row],[H1]])/100,NA())</f>
        <v>#N/A</v>
      </c>
      <c r="AT261" s="19" t="e">
        <f>IF(Table4[[#This Row],[ID]]=404,((HEX2DEC(F261)+256*HEX2DEC(G261))/10)*(9/5)+32,NA())</f>
        <v>#N/A</v>
      </c>
      <c r="AU261" s="28">
        <f>IF(Table4[[#This Row],[ID]]=402,(HEX2DEC(Table4[[#This Row],[H7]])*256*256+HEX2DEC(Table4[[#This Row],[H6]])*256+HEX2DEC(Table4[[#This Row],[H5]]))/AU$3,IF(ISNUMBER(AU260),AU260,NA()))</f>
        <v>1073427</v>
      </c>
      <c r="AV261" s="28">
        <f>IF(Table4[[#This Row],[ID]]=403,(HEX2DEC(Table4[[#This Row],[H7]])*256*256+HEX2DEC(Table4[[#This Row],[H6]])*256+HEX2DEC(Table4[[#This Row],[H5]]))/AV$3,IF(ISNUMBER(AV260),AV260,NA()))</f>
        <v>1073427</v>
      </c>
      <c r="AW261" s="30" t="e">
        <f>Table4[[#This Row],[Unk 402-D7,6,5]]/Table4[[#This Row],[Batt V]]</f>
        <v>#N/A</v>
      </c>
      <c r="AX261" s="8" t="str" cm="1">
        <f t="array" aca="1" ref="AX261" ca="1">IF(Table4[[#This Row],[Prior of This Frm]]=0,"First",IF(Table4[[#This Row],[Data as String]]&lt;&gt;INDIRECT("R"&amp;AL261&amp;"C"&amp;COLUMN(Table4[[#This Row],[Data as String]]),FALSE),"Change",""))</f>
        <v/>
      </c>
      <c r="AY261" s="6" t="str" cm="1">
        <f t="array" aca="1" ref="AY261" ca="1">IF(Table4[[#This Row],[Prior of This Frm]]=0,"First",IF(Table4[[#This Row],[Data Masked States only]]&lt;&gt;INDIRECT("R"&amp;AL261&amp;"C"&amp;COLUMN(Table4[[#This Row],[Data Masked States only]]),FALSE),"Change",""))</f>
        <v/>
      </c>
      <c r="AZ261" s="6"/>
    </row>
    <row r="262" spans="1:52" hidden="1" x14ac:dyDescent="0.25">
      <c r="A262">
        <v>3.96</v>
      </c>
      <c r="B262">
        <v>401</v>
      </c>
      <c r="C262">
        <v>8</v>
      </c>
      <c r="D262" s="14" t="s">
        <v>28</v>
      </c>
      <c r="E262" s="15" t="s">
        <v>23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M262" s="5" t="str">
        <f t="shared" si="81"/>
        <v>…</v>
      </c>
      <c r="N262" t="str">
        <f t="shared" si="82"/>
        <v>…</v>
      </c>
      <c r="O262" t="str">
        <f t="shared" si="83"/>
        <v>…</v>
      </c>
      <c r="P262" t="str">
        <f t="shared" si="84"/>
        <v>…</v>
      </c>
      <c r="Q262" t="str">
        <f t="shared" si="85"/>
        <v>…</v>
      </c>
      <c r="R262" t="str">
        <f t="shared" si="86"/>
        <v>…</v>
      </c>
      <c r="S262" t="str">
        <f t="shared" si="87"/>
        <v>…</v>
      </c>
      <c r="T262" t="str">
        <f t="shared" si="88"/>
        <v>…</v>
      </c>
      <c r="U262" s="5"/>
      <c r="V262" s="23">
        <f t="shared" si="89"/>
        <v>154</v>
      </c>
      <c r="W262">
        <f t="shared" si="90"/>
        <v>210</v>
      </c>
      <c r="X262">
        <f t="shared" si="91"/>
        <v>0</v>
      </c>
      <c r="Y262">
        <f t="shared" si="92"/>
        <v>0</v>
      </c>
      <c r="Z262">
        <f t="shared" si="93"/>
        <v>0</v>
      </c>
      <c r="AA262">
        <f t="shared" si="94"/>
        <v>0</v>
      </c>
      <c r="AB262">
        <f t="shared" si="95"/>
        <v>0</v>
      </c>
      <c r="AC262">
        <f t="shared" si="96"/>
        <v>0</v>
      </c>
      <c r="AD262" s="5"/>
      <c r="AE262" s="27">
        <f t="shared" si="97"/>
        <v>53914</v>
      </c>
      <c r="AF262" s="28">
        <f t="shared" si="98"/>
        <v>0</v>
      </c>
      <c r="AG262" s="28">
        <f t="shared" si="99"/>
        <v>0</v>
      </c>
      <c r="AH262" s="28">
        <f t="shared" si="100"/>
        <v>0</v>
      </c>
      <c r="AI262" s="5"/>
      <c r="AJ26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62" s="6" t="str" cm="1">
        <f t="array" ref="AK26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62" s="6" cm="1">
        <f t="array" ref="AL262">IF(ROW(Table4[[#This Row],[ID]])-1=ROW(Table4[[#Headers],[ID]]),0,SUMPRODUCT(MAX(($B$5:$B261=Table4[[#This Row],[ID]])*ROW($B$5:$B261))))</f>
        <v>260</v>
      </c>
      <c r="AM262" s="11" cm="1">
        <f t="array" aca="1" ref="AM262" ca="1">IF(Table4[[#This Row],[Prior of This Frm]]&lt;&gt;0,Table4[[#This Row],[Time]]-INDIRECT("R"&amp;Table4[[#This Row],[Prior of This Frm]]&amp;"C"&amp;COLUMN(Table4[[#This Row],[Time]]),FALSE),"")</f>
        <v>0.10699999999999976</v>
      </c>
      <c r="AN262" s="8">
        <f>IF(ROW(Table4[[#This Row],[Time]])-1=ROW(Table4[[#Headers],[Time]]),0,IF(A262&lt;A261,AN261+1,AN261))</f>
        <v>1</v>
      </c>
      <c r="AO262" s="29">
        <f>(Table4[[#This Row],[Time]]+(Table4[[#This Row],[Mins]]*60)-$A$5)/60/60/24</f>
        <v>1.4563657407407404E-4</v>
      </c>
      <c r="AP262" s="11">
        <f ca="1">IF(Table4[[#This Row],[Prior of This Frm]]&lt;&gt;0,IF(Table4[[#This Row],[Per Raw]]&lt;0,Table4[[#This Row],[Per Raw]]+60,Table4[[#This Row],[Per Raw]]),"")</f>
        <v>0.10699999999999976</v>
      </c>
      <c r="AQ262" s="20">
        <f>IF(Table4[[#This Row],[ID]]=401,(HEX2DEC(Table4[[#This Row],[H1]])+256*HEX2DEC(Table4[[#This Row],[H2]]))/1000,NA())</f>
        <v>53.914000000000001</v>
      </c>
      <c r="AR262" s="21">
        <f>IF(Table4[[#This Row],[ID]]=401,(HEX2DEC(Table4[[#This Row],[H5]])+256*HEX2DEC(Table4[[#This Row],[H6]]))/1000,NA())</f>
        <v>0</v>
      </c>
      <c r="AS262" s="17" t="e">
        <f>IF(Table4[[#This Row],[ID]]=402,HEX2DEC(Table4[[#This Row],[H1]])/100,NA())</f>
        <v>#N/A</v>
      </c>
      <c r="AT262" s="19" t="e">
        <f>IF(Table4[[#This Row],[ID]]=404,((HEX2DEC(F262)+256*HEX2DEC(G262))/10)*(9/5)+32,NA())</f>
        <v>#N/A</v>
      </c>
      <c r="AU262" s="28">
        <f>IF(Table4[[#This Row],[ID]]=402,(HEX2DEC(Table4[[#This Row],[H7]])*256*256+HEX2DEC(Table4[[#This Row],[H6]])*256+HEX2DEC(Table4[[#This Row],[H5]]))/AU$3,IF(ISNUMBER(AU261),AU261,NA()))</f>
        <v>1073427</v>
      </c>
      <c r="AV262" s="28">
        <f>IF(Table4[[#This Row],[ID]]=403,(HEX2DEC(Table4[[#This Row],[H7]])*256*256+HEX2DEC(Table4[[#This Row],[H6]])*256+HEX2DEC(Table4[[#This Row],[H5]]))/AV$3,IF(ISNUMBER(AV261),AV261,NA()))</f>
        <v>1073427</v>
      </c>
      <c r="AW262" s="30">
        <f>Table4[[#This Row],[Unk 402-D7,6,5]]/Table4[[#This Row],[Batt V]]</f>
        <v>19909.986274437066</v>
      </c>
      <c r="AX262" s="8" t="str" cm="1">
        <f t="array" aca="1" ref="AX262" ca="1">IF(Table4[[#This Row],[Prior of This Frm]]=0,"First",IF(Table4[[#This Row],[Data as String]]&lt;&gt;INDIRECT("R"&amp;AL262&amp;"C"&amp;COLUMN(Table4[[#This Row],[Data as String]]),FALSE),"Change",""))</f>
        <v/>
      </c>
      <c r="AY262" s="6" t="str" cm="1">
        <f t="array" aca="1" ref="AY262" ca="1">IF(Table4[[#This Row],[Prior of This Frm]]=0,"First",IF(Table4[[#This Row],[Data Masked States only]]&lt;&gt;INDIRECT("R"&amp;AL262&amp;"C"&amp;COLUMN(Table4[[#This Row],[Data Masked States only]]),FALSE),"Change",""))</f>
        <v/>
      </c>
      <c r="AZ262" s="6"/>
    </row>
    <row r="263" spans="1:52" hidden="1" x14ac:dyDescent="0.25">
      <c r="A263">
        <v>4.0129999999999999</v>
      </c>
      <c r="B263">
        <v>400</v>
      </c>
      <c r="C263">
        <v>8</v>
      </c>
      <c r="D263" s="14">
        <v>0</v>
      </c>
      <c r="E263" s="15">
        <v>0</v>
      </c>
      <c r="F263" s="15">
        <v>0</v>
      </c>
      <c r="G263" s="15">
        <v>10</v>
      </c>
      <c r="H263" s="15">
        <v>39</v>
      </c>
      <c r="I263" s="15">
        <v>0</v>
      </c>
      <c r="J263" s="15">
        <v>0</v>
      </c>
      <c r="K263" s="15">
        <v>0</v>
      </c>
      <c r="M263" s="5" t="str">
        <f t="shared" si="81"/>
        <v>…</v>
      </c>
      <c r="N263" t="str">
        <f t="shared" si="82"/>
        <v>…</v>
      </c>
      <c r="O263" t="str">
        <f t="shared" si="83"/>
        <v>…</v>
      </c>
      <c r="P263" t="str">
        <f t="shared" si="84"/>
        <v>…</v>
      </c>
      <c r="Q263" t="str">
        <f t="shared" si="85"/>
        <v>9</v>
      </c>
      <c r="R263" t="str">
        <f t="shared" si="86"/>
        <v>…</v>
      </c>
      <c r="S263" t="str">
        <f t="shared" si="87"/>
        <v>…</v>
      </c>
      <c r="T263" t="str">
        <f t="shared" si="88"/>
        <v>…</v>
      </c>
      <c r="U263" s="5"/>
      <c r="V263" s="23">
        <f t="shared" si="89"/>
        <v>0</v>
      </c>
      <c r="W263">
        <f t="shared" si="90"/>
        <v>0</v>
      </c>
      <c r="X263">
        <f t="shared" si="91"/>
        <v>0</v>
      </c>
      <c r="Y263">
        <f t="shared" si="92"/>
        <v>16</v>
      </c>
      <c r="Z263">
        <f t="shared" si="93"/>
        <v>57</v>
      </c>
      <c r="AA263">
        <f t="shared" si="94"/>
        <v>0</v>
      </c>
      <c r="AB263">
        <f t="shared" si="95"/>
        <v>0</v>
      </c>
      <c r="AC263">
        <f t="shared" si="96"/>
        <v>0</v>
      </c>
      <c r="AD263" s="5"/>
      <c r="AE263" s="27">
        <f t="shared" si="97"/>
        <v>0</v>
      </c>
      <c r="AF263" s="28">
        <f t="shared" si="98"/>
        <v>4096</v>
      </c>
      <c r="AG263" s="28">
        <f t="shared" si="99"/>
        <v>57</v>
      </c>
      <c r="AH263" s="28">
        <f t="shared" si="100"/>
        <v>0</v>
      </c>
      <c r="AI263" s="5"/>
      <c r="AJ26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63" s="6" t="str" cm="1">
        <f t="array" ref="AK26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63" s="6" cm="1">
        <f t="array" ref="AL263">IF(ROW(Table4[[#This Row],[ID]])-1=ROW(Table4[[#Headers],[ID]]),0,SUMPRODUCT(MAX(($B$5:$B262=Table4[[#This Row],[ID]])*ROW($B$5:$B262))))</f>
        <v>261</v>
      </c>
      <c r="AM263" s="11" cm="1">
        <f t="array" aca="1" ref="AM263" ca="1">IF(Table4[[#This Row],[Prior of This Frm]]&lt;&gt;0,Table4[[#This Row],[Time]]-INDIRECT("R"&amp;Table4[[#This Row],[Prior of This Frm]]&amp;"C"&amp;COLUMN(Table4[[#This Row],[Time]]),FALSE),"")</f>
        <v>0.10599999999999987</v>
      </c>
      <c r="AN263" s="8">
        <f>IF(ROW(Table4[[#This Row],[Time]])-1=ROW(Table4[[#Headers],[Time]]),0,IF(A263&lt;A262,AN262+1,AN262))</f>
        <v>1</v>
      </c>
      <c r="AO263" s="29">
        <f>(Table4[[#This Row],[Time]]+(Table4[[#This Row],[Mins]]*60)-$A$5)/60/60/24</f>
        <v>1.4625000000000003E-4</v>
      </c>
      <c r="AP263" s="11">
        <f ca="1">IF(Table4[[#This Row],[Prior of This Frm]]&lt;&gt;0,IF(Table4[[#This Row],[Per Raw]]&lt;0,Table4[[#This Row],[Per Raw]]+60,Table4[[#This Row],[Per Raw]]),"")</f>
        <v>0.10599999999999987</v>
      </c>
      <c r="AQ263" s="20" t="e">
        <f>IF(Table4[[#This Row],[ID]]=401,(HEX2DEC(Table4[[#This Row],[H1]])+256*HEX2DEC(Table4[[#This Row],[H2]]))/1000,NA())</f>
        <v>#N/A</v>
      </c>
      <c r="AR263" s="21" t="e">
        <f>IF(Table4[[#This Row],[ID]]=401,(HEX2DEC(Table4[[#This Row],[H5]])+256*HEX2DEC(Table4[[#This Row],[H6]]))/1000,NA())</f>
        <v>#N/A</v>
      </c>
      <c r="AS263" s="16" t="e">
        <f>IF(Table4[[#This Row],[ID]]=402,HEX2DEC(Table4[[#This Row],[H1]])/100,NA())</f>
        <v>#N/A</v>
      </c>
      <c r="AT263" s="19" t="e">
        <f>IF(Table4[[#This Row],[ID]]=404,((HEX2DEC(F263)+256*HEX2DEC(G263))/10)*(9/5)+32,NA())</f>
        <v>#N/A</v>
      </c>
      <c r="AU263" s="28">
        <f>IF(Table4[[#This Row],[ID]]=402,(HEX2DEC(Table4[[#This Row],[H7]])*256*256+HEX2DEC(Table4[[#This Row],[H6]])*256+HEX2DEC(Table4[[#This Row],[H5]]))/AU$3,IF(ISNUMBER(AU262),AU262,NA()))</f>
        <v>1073427</v>
      </c>
      <c r="AV263" s="28">
        <f>IF(Table4[[#This Row],[ID]]=403,(HEX2DEC(Table4[[#This Row],[H7]])*256*256+HEX2DEC(Table4[[#This Row],[H6]])*256+HEX2DEC(Table4[[#This Row],[H5]]))/AV$3,IF(ISNUMBER(AV262),AV262,NA()))</f>
        <v>1073427</v>
      </c>
      <c r="AW263" s="30" t="e">
        <f>Table4[[#This Row],[Unk 402-D7,6,5]]/Table4[[#This Row],[Batt V]]</f>
        <v>#N/A</v>
      </c>
      <c r="AX263" s="8" t="str" cm="1">
        <f t="array" aca="1" ref="AX263" ca="1">IF(Table4[[#This Row],[Prior of This Frm]]=0,"First",IF(Table4[[#This Row],[Data as String]]&lt;&gt;INDIRECT("R"&amp;AL263&amp;"C"&amp;COLUMN(Table4[[#This Row],[Data as String]]),FALSE),"Change",""))</f>
        <v/>
      </c>
      <c r="AY263" s="6" t="str" cm="1">
        <f t="array" aca="1" ref="AY263" ca="1">IF(Table4[[#This Row],[Prior of This Frm]]=0,"First",IF(Table4[[#This Row],[Data Masked States only]]&lt;&gt;INDIRECT("R"&amp;AL263&amp;"C"&amp;COLUMN(Table4[[#This Row],[Data Masked States only]]),FALSE),"Change",""))</f>
        <v/>
      </c>
      <c r="AZ263" s="6"/>
    </row>
    <row r="264" spans="1:52" hidden="1" x14ac:dyDescent="0.25">
      <c r="A264">
        <v>4.0659999999999998</v>
      </c>
      <c r="B264">
        <v>401</v>
      </c>
      <c r="C264">
        <v>8</v>
      </c>
      <c r="D264" s="14" t="s">
        <v>28</v>
      </c>
      <c r="E264" s="15" t="s">
        <v>23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M264" s="5" t="str">
        <f t="shared" si="81"/>
        <v>…</v>
      </c>
      <c r="N264" t="str">
        <f t="shared" si="82"/>
        <v>…</v>
      </c>
      <c r="O264" t="str">
        <f t="shared" si="83"/>
        <v>…</v>
      </c>
      <c r="P264" t="str">
        <f t="shared" si="84"/>
        <v>…</v>
      </c>
      <c r="Q264" t="str">
        <f t="shared" si="85"/>
        <v>…</v>
      </c>
      <c r="R264" t="str">
        <f t="shared" si="86"/>
        <v>…</v>
      </c>
      <c r="S264" t="str">
        <f t="shared" si="87"/>
        <v>…</v>
      </c>
      <c r="T264" t="str">
        <f t="shared" si="88"/>
        <v>…</v>
      </c>
      <c r="U264" s="5"/>
      <c r="V264" s="23">
        <f t="shared" si="89"/>
        <v>154</v>
      </c>
      <c r="W264">
        <f t="shared" si="90"/>
        <v>210</v>
      </c>
      <c r="X264">
        <f t="shared" si="91"/>
        <v>0</v>
      </c>
      <c r="Y264">
        <f t="shared" si="92"/>
        <v>0</v>
      </c>
      <c r="Z264">
        <f t="shared" si="93"/>
        <v>0</v>
      </c>
      <c r="AA264">
        <f t="shared" si="94"/>
        <v>0</v>
      </c>
      <c r="AB264">
        <f t="shared" si="95"/>
        <v>0</v>
      </c>
      <c r="AC264">
        <f t="shared" si="96"/>
        <v>0</v>
      </c>
      <c r="AD264" s="5"/>
      <c r="AE264" s="27">
        <f t="shared" si="97"/>
        <v>53914</v>
      </c>
      <c r="AF264" s="28">
        <f t="shared" si="98"/>
        <v>0</v>
      </c>
      <c r="AG264" s="28">
        <f t="shared" si="99"/>
        <v>0</v>
      </c>
      <c r="AH264" s="28">
        <f t="shared" si="100"/>
        <v>0</v>
      </c>
      <c r="AI264" s="5"/>
      <c r="AJ26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64" s="6" t="str" cm="1">
        <f t="array" ref="AK26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64" s="6" cm="1">
        <f t="array" ref="AL264">IF(ROW(Table4[[#This Row],[ID]])-1=ROW(Table4[[#Headers],[ID]]),0,SUMPRODUCT(MAX(($B$5:$B263=Table4[[#This Row],[ID]])*ROW($B$5:$B263))))</f>
        <v>262</v>
      </c>
      <c r="AM264" s="11" cm="1">
        <f t="array" aca="1" ref="AM264" ca="1">IF(Table4[[#This Row],[Prior of This Frm]]&lt;&gt;0,Table4[[#This Row],[Time]]-INDIRECT("R"&amp;Table4[[#This Row],[Prior of This Frm]]&amp;"C"&amp;COLUMN(Table4[[#This Row],[Time]]),FALSE),"")</f>
        <v>0.10599999999999987</v>
      </c>
      <c r="AN264" s="8">
        <f>IF(ROW(Table4[[#This Row],[Time]])-1=ROW(Table4[[#Headers],[Time]]),0,IF(A264&lt;A263,AN263+1,AN263))</f>
        <v>1</v>
      </c>
      <c r="AO264" s="29">
        <f>(Table4[[#This Row],[Time]]+(Table4[[#This Row],[Mins]]*60)-$A$5)/60/60/24</f>
        <v>1.4686342592592591E-4</v>
      </c>
      <c r="AP264" s="11">
        <f ca="1">IF(Table4[[#This Row],[Prior of This Frm]]&lt;&gt;0,IF(Table4[[#This Row],[Per Raw]]&lt;0,Table4[[#This Row],[Per Raw]]+60,Table4[[#This Row],[Per Raw]]),"")</f>
        <v>0.10599999999999987</v>
      </c>
      <c r="AQ264" s="20">
        <f>IF(Table4[[#This Row],[ID]]=401,(HEX2DEC(Table4[[#This Row],[H1]])+256*HEX2DEC(Table4[[#This Row],[H2]]))/1000,NA())</f>
        <v>53.914000000000001</v>
      </c>
      <c r="AR264" s="21">
        <f>IF(Table4[[#This Row],[ID]]=401,(HEX2DEC(Table4[[#This Row],[H5]])+256*HEX2DEC(Table4[[#This Row],[H6]]))/1000,NA())</f>
        <v>0</v>
      </c>
      <c r="AS264" s="17" t="e">
        <f>IF(Table4[[#This Row],[ID]]=402,HEX2DEC(Table4[[#This Row],[H1]])/100,NA())</f>
        <v>#N/A</v>
      </c>
      <c r="AT264" s="19" t="e">
        <f>IF(Table4[[#This Row],[ID]]=404,((HEX2DEC(F264)+256*HEX2DEC(G264))/10)*(9/5)+32,NA())</f>
        <v>#N/A</v>
      </c>
      <c r="AU264" s="28">
        <f>IF(Table4[[#This Row],[ID]]=402,(HEX2DEC(Table4[[#This Row],[H7]])*256*256+HEX2DEC(Table4[[#This Row],[H6]])*256+HEX2DEC(Table4[[#This Row],[H5]]))/AU$3,IF(ISNUMBER(AU263),AU263,NA()))</f>
        <v>1073427</v>
      </c>
      <c r="AV264" s="28">
        <f>IF(Table4[[#This Row],[ID]]=403,(HEX2DEC(Table4[[#This Row],[H7]])*256*256+HEX2DEC(Table4[[#This Row],[H6]])*256+HEX2DEC(Table4[[#This Row],[H5]]))/AV$3,IF(ISNUMBER(AV263),AV263,NA()))</f>
        <v>1073427</v>
      </c>
      <c r="AW264" s="30">
        <f>Table4[[#This Row],[Unk 402-D7,6,5]]/Table4[[#This Row],[Batt V]]</f>
        <v>19909.986274437066</v>
      </c>
      <c r="AX264" s="8" t="str" cm="1">
        <f t="array" aca="1" ref="AX264" ca="1">IF(Table4[[#This Row],[Prior of This Frm]]=0,"First",IF(Table4[[#This Row],[Data as String]]&lt;&gt;INDIRECT("R"&amp;AL264&amp;"C"&amp;COLUMN(Table4[[#This Row],[Data as String]]),FALSE),"Change",""))</f>
        <v/>
      </c>
      <c r="AY264" s="6" t="str" cm="1">
        <f t="array" aca="1" ref="AY264" ca="1">IF(Table4[[#This Row],[Prior of This Frm]]=0,"First",IF(Table4[[#This Row],[Data Masked States only]]&lt;&gt;INDIRECT("R"&amp;AL264&amp;"C"&amp;COLUMN(Table4[[#This Row],[Data Masked States only]]),FALSE),"Change",""))</f>
        <v/>
      </c>
      <c r="AZ264" s="6"/>
    </row>
    <row r="265" spans="1:52" hidden="1" x14ac:dyDescent="0.25">
      <c r="A265">
        <v>4.0679999999999996</v>
      </c>
      <c r="B265">
        <v>466</v>
      </c>
      <c r="C265">
        <v>8</v>
      </c>
      <c r="D265" s="14">
        <v>30</v>
      </c>
      <c r="E265" s="15">
        <v>32</v>
      </c>
      <c r="F265" s="15">
        <v>30</v>
      </c>
      <c r="G265" s="15">
        <v>35</v>
      </c>
      <c r="H265" s="15">
        <v>56</v>
      </c>
      <c r="I265" s="15">
        <v>35</v>
      </c>
      <c r="J265" s="15">
        <v>30</v>
      </c>
      <c r="K265" s="15">
        <v>31</v>
      </c>
      <c r="M265" s="5" t="str">
        <f t="shared" si="81"/>
        <v>0</v>
      </c>
      <c r="N265" t="str">
        <f t="shared" si="82"/>
        <v>2</v>
      </c>
      <c r="O265" t="str">
        <f t="shared" si="83"/>
        <v>0</v>
      </c>
      <c r="P265" t="str">
        <f t="shared" si="84"/>
        <v>5</v>
      </c>
      <c r="Q265" t="str">
        <f t="shared" si="85"/>
        <v>V</v>
      </c>
      <c r="R265" t="str">
        <f t="shared" si="86"/>
        <v>5</v>
      </c>
      <c r="S265" t="str">
        <f t="shared" si="87"/>
        <v>0</v>
      </c>
      <c r="T265" t="str">
        <f t="shared" si="88"/>
        <v>1</v>
      </c>
      <c r="U265" s="5"/>
      <c r="V265" s="23">
        <f t="shared" si="89"/>
        <v>48</v>
      </c>
      <c r="W265">
        <f t="shared" si="90"/>
        <v>50</v>
      </c>
      <c r="X265">
        <f t="shared" si="91"/>
        <v>48</v>
      </c>
      <c r="Y265">
        <f t="shared" si="92"/>
        <v>53</v>
      </c>
      <c r="Z265">
        <f t="shared" si="93"/>
        <v>86</v>
      </c>
      <c r="AA265">
        <f t="shared" si="94"/>
        <v>53</v>
      </c>
      <c r="AB265">
        <f t="shared" si="95"/>
        <v>48</v>
      </c>
      <c r="AC265">
        <f t="shared" si="96"/>
        <v>49</v>
      </c>
      <c r="AD265" s="5"/>
      <c r="AE265" s="27">
        <f t="shared" si="97"/>
        <v>12848</v>
      </c>
      <c r="AF265" s="28">
        <f t="shared" si="98"/>
        <v>13616</v>
      </c>
      <c r="AG265" s="28">
        <f t="shared" si="99"/>
        <v>13654</v>
      </c>
      <c r="AH265" s="28">
        <f t="shared" si="100"/>
        <v>12592</v>
      </c>
      <c r="AI265" s="5"/>
      <c r="AJ26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265" s="6" t="str" cm="1">
        <f t="array" ref="AK26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265" s="6" cm="1">
        <f t="array" ref="AL265">IF(ROW(Table4[[#This Row],[ID]])-1=ROW(Table4[[#Headers],[ID]]),0,SUMPRODUCT(MAX(($B$5:$B264=Table4[[#This Row],[ID]])*ROW($B$5:$B264))))</f>
        <v>224</v>
      </c>
      <c r="AM265" s="11" cm="1">
        <f t="array" aca="1" ref="AM265" ca="1">IF(Table4[[#This Row],[Prior of This Frm]]&lt;&gt;0,Table4[[#This Row],[Time]]-INDIRECT("R"&amp;Table4[[#This Row],[Prior of This Frm]]&amp;"C"&amp;COLUMN(Table4[[#This Row],[Time]]),FALSE),"")</f>
        <v>2.1229999999999993</v>
      </c>
      <c r="AN265" s="8">
        <f>IF(ROW(Table4[[#This Row],[Time]])-1=ROW(Table4[[#Headers],[Time]]),0,IF(A265&lt;A264,AN264+1,AN264))</f>
        <v>1</v>
      </c>
      <c r="AO265" s="29">
        <f>(Table4[[#This Row],[Time]]+(Table4[[#This Row],[Mins]]*60)-$A$5)/60/60/24</f>
        <v>1.4688657407407405E-4</v>
      </c>
      <c r="AP265" s="11">
        <f ca="1">IF(Table4[[#This Row],[Prior of This Frm]]&lt;&gt;0,IF(Table4[[#This Row],[Per Raw]]&lt;0,Table4[[#This Row],[Per Raw]]+60,Table4[[#This Row],[Per Raw]]),"")</f>
        <v>2.1229999999999993</v>
      </c>
      <c r="AQ265" s="20" t="e">
        <f>IF(Table4[[#This Row],[ID]]=401,(HEX2DEC(Table4[[#This Row],[H1]])+256*HEX2DEC(Table4[[#This Row],[H2]]))/1000,NA())</f>
        <v>#N/A</v>
      </c>
      <c r="AR265" s="21" t="e">
        <f>IF(Table4[[#This Row],[ID]]=401,(HEX2DEC(Table4[[#This Row],[H5]])+256*HEX2DEC(Table4[[#This Row],[H6]]))/1000,NA())</f>
        <v>#N/A</v>
      </c>
      <c r="AS265" s="16" t="e">
        <f>IF(Table4[[#This Row],[ID]]=402,HEX2DEC(Table4[[#This Row],[H1]])/100,NA())</f>
        <v>#N/A</v>
      </c>
      <c r="AT265" s="19" t="e">
        <f>IF(Table4[[#This Row],[ID]]=404,((HEX2DEC(F265)+256*HEX2DEC(G265))/10)*(9/5)+32,NA())</f>
        <v>#N/A</v>
      </c>
      <c r="AU265" s="28">
        <f>IF(Table4[[#This Row],[ID]]=402,(HEX2DEC(Table4[[#This Row],[H7]])*256*256+HEX2DEC(Table4[[#This Row],[H6]])*256+HEX2DEC(Table4[[#This Row],[H5]]))/AU$3,IF(ISNUMBER(AU264),AU264,NA()))</f>
        <v>1073427</v>
      </c>
      <c r="AV265" s="28">
        <f>IF(Table4[[#This Row],[ID]]=403,(HEX2DEC(Table4[[#This Row],[H7]])*256*256+HEX2DEC(Table4[[#This Row],[H6]])*256+HEX2DEC(Table4[[#This Row],[H5]]))/AV$3,IF(ISNUMBER(AV264),AV264,NA()))</f>
        <v>1073427</v>
      </c>
      <c r="AW265" s="30" t="e">
        <f>Table4[[#This Row],[Unk 402-D7,6,5]]/Table4[[#This Row],[Batt V]]</f>
        <v>#N/A</v>
      </c>
      <c r="AX265" s="8" t="str" cm="1">
        <f t="array" aca="1" ref="AX265" ca="1">IF(Table4[[#This Row],[Prior of This Frm]]=0,"First",IF(Table4[[#This Row],[Data as String]]&lt;&gt;INDIRECT("R"&amp;AL265&amp;"C"&amp;COLUMN(Table4[[#This Row],[Data as String]]),FALSE),"Change",""))</f>
        <v/>
      </c>
      <c r="AY265" s="6" t="str" cm="1">
        <f t="array" aca="1" ref="AY265" ca="1">IF(Table4[[#This Row],[Prior of This Frm]]=0,"First",IF(Table4[[#This Row],[Data Masked States only]]&lt;&gt;INDIRECT("R"&amp;AL265&amp;"C"&amp;COLUMN(Table4[[#This Row],[Data Masked States only]]),FALSE),"Change",""))</f>
        <v/>
      </c>
      <c r="AZ265" s="6"/>
    </row>
    <row r="266" spans="1:52" hidden="1" x14ac:dyDescent="0.25">
      <c r="A266">
        <v>4.0709999999999997</v>
      </c>
      <c r="B266">
        <v>402</v>
      </c>
      <c r="C266">
        <v>8</v>
      </c>
      <c r="D266" s="14">
        <v>64</v>
      </c>
      <c r="E266" s="15">
        <v>0</v>
      </c>
      <c r="F266" s="15">
        <v>0</v>
      </c>
      <c r="G266" s="15">
        <v>0</v>
      </c>
      <c r="H266" s="15">
        <v>13</v>
      </c>
      <c r="I266" s="15">
        <v>61</v>
      </c>
      <c r="J266" s="15">
        <v>10</v>
      </c>
      <c r="K266" s="15">
        <v>0</v>
      </c>
      <c r="M266" s="5" t="str">
        <f t="shared" si="81"/>
        <v>d</v>
      </c>
      <c r="N266" t="str">
        <f t="shared" si="82"/>
        <v>…</v>
      </c>
      <c r="O266" t="str">
        <f t="shared" si="83"/>
        <v>…</v>
      </c>
      <c r="P266" t="str">
        <f t="shared" si="84"/>
        <v>…</v>
      </c>
      <c r="Q266" t="str">
        <f t="shared" si="85"/>
        <v>…</v>
      </c>
      <c r="R266" t="str">
        <f t="shared" si="86"/>
        <v>a</v>
      </c>
      <c r="S266" t="str">
        <f t="shared" si="87"/>
        <v>…</v>
      </c>
      <c r="T266" t="str">
        <f t="shared" si="88"/>
        <v>…</v>
      </c>
      <c r="U266" s="5"/>
      <c r="V266" s="23">
        <f t="shared" si="89"/>
        <v>100</v>
      </c>
      <c r="W266">
        <f t="shared" si="90"/>
        <v>0</v>
      </c>
      <c r="X266">
        <f t="shared" si="91"/>
        <v>0</v>
      </c>
      <c r="Y266">
        <f t="shared" si="92"/>
        <v>0</v>
      </c>
      <c r="Z266">
        <f t="shared" si="93"/>
        <v>19</v>
      </c>
      <c r="AA266">
        <f t="shared" si="94"/>
        <v>97</v>
      </c>
      <c r="AB266">
        <f t="shared" si="95"/>
        <v>16</v>
      </c>
      <c r="AC266">
        <f t="shared" si="96"/>
        <v>0</v>
      </c>
      <c r="AD266" s="5"/>
      <c r="AE266" s="27">
        <f t="shared" si="97"/>
        <v>100</v>
      </c>
      <c r="AF266" s="28">
        <f t="shared" si="98"/>
        <v>0</v>
      </c>
      <c r="AG266" s="28">
        <f t="shared" si="99"/>
        <v>24851</v>
      </c>
      <c r="AH266" s="28">
        <f t="shared" si="100"/>
        <v>16</v>
      </c>
      <c r="AI266" s="5"/>
      <c r="AJ26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266" s="6" t="str" cm="1">
        <f t="array" ref="AK26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266" s="6" cm="1">
        <f t="array" ref="AL266">IF(ROW(Table4[[#This Row],[ID]])-1=ROW(Table4[[#Headers],[ID]]),0,SUMPRODUCT(MAX(($B$5:$B265=Table4[[#This Row],[ID]])*ROW($B$5:$B265))))</f>
        <v>201</v>
      </c>
      <c r="AM266" s="11" cm="1">
        <f t="array" aca="1" ref="AM266" ca="1">IF(Table4[[#This Row],[Prior of This Frm]]&lt;&gt;0,Table4[[#This Row],[Time]]-INDIRECT("R"&amp;Table4[[#This Row],[Prior of This Frm]]&amp;"C"&amp;COLUMN(Table4[[#This Row],[Time]]),FALSE),"")</f>
        <v>3.1879999999999997</v>
      </c>
      <c r="AN266" s="8">
        <f>IF(ROW(Table4[[#This Row],[Time]])-1=ROW(Table4[[#Headers],[Time]]),0,IF(A266&lt;A265,AN265+1,AN265))</f>
        <v>1</v>
      </c>
      <c r="AO266" s="29">
        <f>(Table4[[#This Row],[Time]]+(Table4[[#This Row],[Mins]]*60)-$A$5)/60/60/24</f>
        <v>1.4692129629629625E-4</v>
      </c>
      <c r="AP266" s="11">
        <f ca="1">IF(Table4[[#This Row],[Prior of This Frm]]&lt;&gt;0,IF(Table4[[#This Row],[Per Raw]]&lt;0,Table4[[#This Row],[Per Raw]]+60,Table4[[#This Row],[Per Raw]]),"")</f>
        <v>3.1879999999999997</v>
      </c>
      <c r="AQ266" s="20" t="e">
        <f>IF(Table4[[#This Row],[ID]]=401,(HEX2DEC(Table4[[#This Row],[H1]])+256*HEX2DEC(Table4[[#This Row],[H2]]))/1000,NA())</f>
        <v>#N/A</v>
      </c>
      <c r="AR266" s="21" t="e">
        <f>IF(Table4[[#This Row],[ID]]=401,(HEX2DEC(Table4[[#This Row],[H5]])+256*HEX2DEC(Table4[[#This Row],[H6]]))/1000,NA())</f>
        <v>#N/A</v>
      </c>
      <c r="AS266" s="17">
        <f>IF(Table4[[#This Row],[ID]]=402,HEX2DEC(Table4[[#This Row],[H1]])/100,NA())</f>
        <v>1</v>
      </c>
      <c r="AT266" s="19" t="e">
        <f>IF(Table4[[#This Row],[ID]]=404,((HEX2DEC(F266)+256*HEX2DEC(G266))/10)*(9/5)+32,NA())</f>
        <v>#N/A</v>
      </c>
      <c r="AU266" s="28">
        <f>IF(Table4[[#This Row],[ID]]=402,(HEX2DEC(Table4[[#This Row],[H7]])*256*256+HEX2DEC(Table4[[#This Row],[H6]])*256+HEX2DEC(Table4[[#This Row],[H5]]))/AU$3,IF(ISNUMBER(AU265),AU265,NA()))</f>
        <v>1073427</v>
      </c>
      <c r="AV266" s="28">
        <f>IF(Table4[[#This Row],[ID]]=403,(HEX2DEC(Table4[[#This Row],[H7]])*256*256+HEX2DEC(Table4[[#This Row],[H6]])*256+HEX2DEC(Table4[[#This Row],[H5]]))/AV$3,IF(ISNUMBER(AV265),AV265,NA()))</f>
        <v>1073427</v>
      </c>
      <c r="AW266" s="30" t="e">
        <f>Table4[[#This Row],[Unk 402-D7,6,5]]/Table4[[#This Row],[Batt V]]</f>
        <v>#N/A</v>
      </c>
      <c r="AX266" s="8" t="str" cm="1">
        <f t="array" aca="1" ref="AX266" ca="1">IF(Table4[[#This Row],[Prior of This Frm]]=0,"First",IF(Table4[[#This Row],[Data as String]]&lt;&gt;INDIRECT("R"&amp;AL266&amp;"C"&amp;COLUMN(Table4[[#This Row],[Data as String]]),FALSE),"Change",""))</f>
        <v/>
      </c>
      <c r="AY266" s="6" t="str" cm="1">
        <f t="array" aca="1" ref="AY266" ca="1">IF(Table4[[#This Row],[Prior of This Frm]]=0,"First",IF(Table4[[#This Row],[Data Masked States only]]&lt;&gt;INDIRECT("R"&amp;AL266&amp;"C"&amp;COLUMN(Table4[[#This Row],[Data Masked States only]]),FALSE),"Change",""))</f>
        <v/>
      </c>
      <c r="AZ266" s="6"/>
    </row>
    <row r="267" spans="1:52" hidden="1" x14ac:dyDescent="0.25">
      <c r="A267">
        <v>4.0750000000000002</v>
      </c>
      <c r="B267">
        <v>403</v>
      </c>
      <c r="C267">
        <v>8</v>
      </c>
      <c r="D267" s="14">
        <v>64</v>
      </c>
      <c r="E267" s="15">
        <v>0</v>
      </c>
      <c r="F267" s="15">
        <v>0</v>
      </c>
      <c r="G267" s="15">
        <v>0</v>
      </c>
      <c r="H267" s="15">
        <v>13</v>
      </c>
      <c r="I267" s="15">
        <v>61</v>
      </c>
      <c r="J267" s="15">
        <v>10</v>
      </c>
      <c r="K267" s="15">
        <v>0</v>
      </c>
      <c r="M267" s="5" t="str">
        <f t="shared" si="81"/>
        <v>d</v>
      </c>
      <c r="N267" t="str">
        <f t="shared" si="82"/>
        <v>…</v>
      </c>
      <c r="O267" t="str">
        <f t="shared" si="83"/>
        <v>…</v>
      </c>
      <c r="P267" t="str">
        <f t="shared" si="84"/>
        <v>…</v>
      </c>
      <c r="Q267" t="str">
        <f t="shared" si="85"/>
        <v>…</v>
      </c>
      <c r="R267" t="str">
        <f t="shared" si="86"/>
        <v>a</v>
      </c>
      <c r="S267" t="str">
        <f t="shared" si="87"/>
        <v>…</v>
      </c>
      <c r="T267" t="str">
        <f t="shared" si="88"/>
        <v>…</v>
      </c>
      <c r="U267" s="5"/>
      <c r="V267" s="23">
        <f t="shared" si="89"/>
        <v>100</v>
      </c>
      <c r="W267">
        <f t="shared" si="90"/>
        <v>0</v>
      </c>
      <c r="X267">
        <f t="shared" si="91"/>
        <v>0</v>
      </c>
      <c r="Y267">
        <f t="shared" si="92"/>
        <v>0</v>
      </c>
      <c r="Z267">
        <f t="shared" si="93"/>
        <v>19</v>
      </c>
      <c r="AA267">
        <f t="shared" si="94"/>
        <v>97</v>
      </c>
      <c r="AB267">
        <f t="shared" si="95"/>
        <v>16</v>
      </c>
      <c r="AC267">
        <f t="shared" si="96"/>
        <v>0</v>
      </c>
      <c r="AD267" s="5"/>
      <c r="AE267" s="27">
        <f t="shared" si="97"/>
        <v>100</v>
      </c>
      <c r="AF267" s="28">
        <f t="shared" si="98"/>
        <v>0</v>
      </c>
      <c r="AG267" s="28">
        <f t="shared" si="99"/>
        <v>24851</v>
      </c>
      <c r="AH267" s="28">
        <f t="shared" si="100"/>
        <v>16</v>
      </c>
      <c r="AI267" s="5"/>
      <c r="AJ26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267" s="6" t="str" cm="1">
        <f t="array" ref="AK26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267" s="6" cm="1">
        <f t="array" ref="AL267">IF(ROW(Table4[[#This Row],[ID]])-1=ROW(Table4[[#Headers],[ID]]),0,SUMPRODUCT(MAX(($B$5:$B266=Table4[[#This Row],[ID]])*ROW($B$5:$B266))))</f>
        <v>202</v>
      </c>
      <c r="AM267" s="11" cm="1">
        <f t="array" aca="1" ref="AM267" ca="1">IF(Table4[[#This Row],[Prior of This Frm]]&lt;&gt;0,Table4[[#This Row],[Time]]-INDIRECT("R"&amp;Table4[[#This Row],[Prior of This Frm]]&amp;"C"&amp;COLUMN(Table4[[#This Row],[Time]]),FALSE),"")</f>
        <v>3.1890000000000001</v>
      </c>
      <c r="AN267" s="8">
        <f>IF(ROW(Table4[[#This Row],[Time]])-1=ROW(Table4[[#Headers],[Time]]),0,IF(A267&lt;A266,AN266+1,AN266))</f>
        <v>1</v>
      </c>
      <c r="AO267" s="29">
        <f>(Table4[[#This Row],[Time]]+(Table4[[#This Row],[Mins]]*60)-$A$5)/60/60/24</f>
        <v>1.4696759259259261E-4</v>
      </c>
      <c r="AP267" s="11">
        <f ca="1">IF(Table4[[#This Row],[Prior of This Frm]]&lt;&gt;0,IF(Table4[[#This Row],[Per Raw]]&lt;0,Table4[[#This Row],[Per Raw]]+60,Table4[[#This Row],[Per Raw]]),"")</f>
        <v>3.1890000000000001</v>
      </c>
      <c r="AQ267" s="20" t="e">
        <f>IF(Table4[[#This Row],[ID]]=401,(HEX2DEC(Table4[[#This Row],[H1]])+256*HEX2DEC(Table4[[#This Row],[H2]]))/1000,NA())</f>
        <v>#N/A</v>
      </c>
      <c r="AR267" s="21" t="e">
        <f>IF(Table4[[#This Row],[ID]]=401,(HEX2DEC(Table4[[#This Row],[H5]])+256*HEX2DEC(Table4[[#This Row],[H6]]))/1000,NA())</f>
        <v>#N/A</v>
      </c>
      <c r="AS267" s="16" t="e">
        <f>IF(Table4[[#This Row],[ID]]=402,HEX2DEC(Table4[[#This Row],[H1]])/100,NA())</f>
        <v>#N/A</v>
      </c>
      <c r="AT267" s="19" t="e">
        <f>IF(Table4[[#This Row],[ID]]=404,((HEX2DEC(F267)+256*HEX2DEC(G267))/10)*(9/5)+32,NA())</f>
        <v>#N/A</v>
      </c>
      <c r="AU267" s="28">
        <f>IF(Table4[[#This Row],[ID]]=402,(HEX2DEC(Table4[[#This Row],[H7]])*256*256+HEX2DEC(Table4[[#This Row],[H6]])*256+HEX2DEC(Table4[[#This Row],[H5]]))/AU$3,IF(ISNUMBER(AU266),AU266,NA()))</f>
        <v>1073427</v>
      </c>
      <c r="AV267" s="28">
        <f>IF(Table4[[#This Row],[ID]]=403,(HEX2DEC(Table4[[#This Row],[H7]])*256*256+HEX2DEC(Table4[[#This Row],[H6]])*256+HEX2DEC(Table4[[#This Row],[H5]]))/AV$3,IF(ISNUMBER(AV266),AV266,NA()))</f>
        <v>1073427</v>
      </c>
      <c r="AW267" s="30" t="e">
        <f>Table4[[#This Row],[Unk 402-D7,6,5]]/Table4[[#This Row],[Batt V]]</f>
        <v>#N/A</v>
      </c>
      <c r="AX267" s="8" t="str" cm="1">
        <f t="array" aca="1" ref="AX267" ca="1">IF(Table4[[#This Row],[Prior of This Frm]]=0,"First",IF(Table4[[#This Row],[Data as String]]&lt;&gt;INDIRECT("R"&amp;AL267&amp;"C"&amp;COLUMN(Table4[[#This Row],[Data as String]]),FALSE),"Change",""))</f>
        <v/>
      </c>
      <c r="AY267" s="6" t="str" cm="1">
        <f t="array" aca="1" ref="AY267" ca="1">IF(Table4[[#This Row],[Prior of This Frm]]=0,"First",IF(Table4[[#This Row],[Data Masked States only]]&lt;&gt;INDIRECT("R"&amp;AL267&amp;"C"&amp;COLUMN(Table4[[#This Row],[Data Masked States only]]),FALSE),"Change",""))</f>
        <v/>
      </c>
      <c r="AZ267" s="6"/>
    </row>
    <row r="268" spans="1:52" hidden="1" x14ac:dyDescent="0.25">
      <c r="A268">
        <v>4.077</v>
      </c>
      <c r="B268">
        <v>404</v>
      </c>
      <c r="C268">
        <v>8</v>
      </c>
      <c r="D268" s="14">
        <v>0</v>
      </c>
      <c r="E268" s="15">
        <v>5</v>
      </c>
      <c r="F268" s="15" t="s">
        <v>29</v>
      </c>
      <c r="G268" s="15">
        <v>0</v>
      </c>
      <c r="H268" s="15" t="s">
        <v>2</v>
      </c>
      <c r="I268" s="15" t="s">
        <v>2</v>
      </c>
      <c r="J268" s="15" t="s">
        <v>2</v>
      </c>
      <c r="K268" s="15" t="s">
        <v>2</v>
      </c>
      <c r="M268" s="5" t="str">
        <f t="shared" si="81"/>
        <v>…</v>
      </c>
      <c r="N268" t="str">
        <f t="shared" si="82"/>
        <v>…</v>
      </c>
      <c r="O268" t="str">
        <f t="shared" si="83"/>
        <v>…</v>
      </c>
      <c r="P268" t="str">
        <f t="shared" si="84"/>
        <v>…</v>
      </c>
      <c r="Q268" t="str">
        <f t="shared" si="85"/>
        <v>…</v>
      </c>
      <c r="R268" t="str">
        <f t="shared" si="86"/>
        <v>…</v>
      </c>
      <c r="S268" t="str">
        <f t="shared" si="87"/>
        <v>…</v>
      </c>
      <c r="T268" t="str">
        <f t="shared" si="88"/>
        <v>…</v>
      </c>
      <c r="U268" s="5"/>
      <c r="V268" s="23">
        <f t="shared" si="89"/>
        <v>0</v>
      </c>
      <c r="W268">
        <f t="shared" si="90"/>
        <v>5</v>
      </c>
      <c r="X268">
        <f t="shared" si="91"/>
        <v>160</v>
      </c>
      <c r="Y268">
        <f t="shared" si="92"/>
        <v>0</v>
      </c>
      <c r="Z268">
        <f t="shared" si="93"/>
        <v>255</v>
      </c>
      <c r="AA268">
        <f t="shared" si="94"/>
        <v>255</v>
      </c>
      <c r="AB268">
        <f t="shared" si="95"/>
        <v>255</v>
      </c>
      <c r="AC268">
        <f t="shared" si="96"/>
        <v>255</v>
      </c>
      <c r="AD268" s="5"/>
      <c r="AE268" s="27">
        <f t="shared" si="97"/>
        <v>1280</v>
      </c>
      <c r="AF268" s="28">
        <f t="shared" si="98"/>
        <v>160</v>
      </c>
      <c r="AG268" s="28">
        <f t="shared" si="99"/>
        <v>65535</v>
      </c>
      <c r="AH268" s="28">
        <f t="shared" si="100"/>
        <v>65535</v>
      </c>
      <c r="AI268" s="5"/>
      <c r="AJ26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268" s="6" t="str" cm="1">
        <f t="array" ref="AK26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268" s="6" cm="1">
        <f t="array" ref="AL268">IF(ROW(Table4[[#This Row],[ID]])-1=ROW(Table4[[#Headers],[ID]]),0,SUMPRODUCT(MAX(($B$5:$B267=Table4[[#This Row],[ID]])*ROW($B$5:$B267))))</f>
        <v>203</v>
      </c>
      <c r="AM268" s="11" cm="1">
        <f t="array" aca="1" ref="AM268" ca="1">IF(Table4[[#This Row],[Prior of This Frm]]&lt;&gt;0,Table4[[#This Row],[Time]]-INDIRECT("R"&amp;Table4[[#This Row],[Prior of This Frm]]&amp;"C"&amp;COLUMN(Table4[[#This Row],[Time]]),FALSE),"")</f>
        <v>3.1890000000000001</v>
      </c>
      <c r="AN268" s="8">
        <f>IF(ROW(Table4[[#This Row],[Time]])-1=ROW(Table4[[#Headers],[Time]]),0,IF(A268&lt;A267,AN267+1,AN267))</f>
        <v>1</v>
      </c>
      <c r="AO268" s="29">
        <f>(Table4[[#This Row],[Time]]+(Table4[[#This Row],[Mins]]*60)-$A$5)/60/60/24</f>
        <v>1.4699074074074069E-4</v>
      </c>
      <c r="AP268" s="11">
        <f ca="1">IF(Table4[[#This Row],[Prior of This Frm]]&lt;&gt;0,IF(Table4[[#This Row],[Per Raw]]&lt;0,Table4[[#This Row],[Per Raw]]+60,Table4[[#This Row],[Per Raw]]),"")</f>
        <v>3.1890000000000001</v>
      </c>
      <c r="AQ268" s="20" t="e">
        <f>IF(Table4[[#This Row],[ID]]=401,(HEX2DEC(Table4[[#This Row],[H1]])+256*HEX2DEC(Table4[[#This Row],[H2]]))/1000,NA())</f>
        <v>#N/A</v>
      </c>
      <c r="AR268" s="21" t="e">
        <f>IF(Table4[[#This Row],[ID]]=401,(HEX2DEC(Table4[[#This Row],[H5]])+256*HEX2DEC(Table4[[#This Row],[H6]]))/1000,NA())</f>
        <v>#N/A</v>
      </c>
      <c r="AS268" s="17" t="e">
        <f>IF(Table4[[#This Row],[ID]]=402,HEX2DEC(Table4[[#This Row],[H1]])/100,NA())</f>
        <v>#N/A</v>
      </c>
      <c r="AT268" s="19">
        <f>IF(Table4[[#This Row],[ID]]=404,((HEX2DEC(F268)+256*HEX2DEC(G268))/10)*(9/5)+32,NA())</f>
        <v>60.8</v>
      </c>
      <c r="AU268" s="28">
        <f>IF(Table4[[#This Row],[ID]]=402,(HEX2DEC(Table4[[#This Row],[H7]])*256*256+HEX2DEC(Table4[[#This Row],[H6]])*256+HEX2DEC(Table4[[#This Row],[H5]]))/AU$3,IF(ISNUMBER(AU267),AU267,NA()))</f>
        <v>1073427</v>
      </c>
      <c r="AV268" s="28">
        <f>IF(Table4[[#This Row],[ID]]=403,(HEX2DEC(Table4[[#This Row],[H7]])*256*256+HEX2DEC(Table4[[#This Row],[H6]])*256+HEX2DEC(Table4[[#This Row],[H5]]))/AV$3,IF(ISNUMBER(AV267),AV267,NA()))</f>
        <v>1073427</v>
      </c>
      <c r="AW268" s="30" t="e">
        <f>Table4[[#This Row],[Unk 402-D7,6,5]]/Table4[[#This Row],[Batt V]]</f>
        <v>#N/A</v>
      </c>
      <c r="AX268" s="8" t="str" cm="1">
        <f t="array" aca="1" ref="AX268" ca="1">IF(Table4[[#This Row],[Prior of This Frm]]=0,"First",IF(Table4[[#This Row],[Data as String]]&lt;&gt;INDIRECT("R"&amp;AL268&amp;"C"&amp;COLUMN(Table4[[#This Row],[Data as String]]),FALSE),"Change",""))</f>
        <v/>
      </c>
      <c r="AY268" s="6" t="str" cm="1">
        <f t="array" aca="1" ref="AY268" ca="1">IF(Table4[[#This Row],[Prior of This Frm]]=0,"First",IF(Table4[[#This Row],[Data Masked States only]]&lt;&gt;INDIRECT("R"&amp;AL268&amp;"C"&amp;COLUMN(Table4[[#This Row],[Data Masked States only]]),FALSE),"Change",""))</f>
        <v/>
      </c>
      <c r="AZ268" s="6"/>
    </row>
    <row r="269" spans="1:52" hidden="1" x14ac:dyDescent="0.25">
      <c r="A269">
        <v>4.08</v>
      </c>
      <c r="B269">
        <v>410</v>
      </c>
      <c r="C269">
        <v>8</v>
      </c>
      <c r="D269" s="14">
        <v>53</v>
      </c>
      <c r="E269" s="15">
        <v>37</v>
      </c>
      <c r="F269" s="15">
        <v>33</v>
      </c>
      <c r="G269" s="15" t="s">
        <v>8</v>
      </c>
      <c r="H269" s="15">
        <v>32</v>
      </c>
      <c r="I269" s="15">
        <v>32</v>
      </c>
      <c r="J269" s="15">
        <v>30</v>
      </c>
      <c r="K269" s="15">
        <v>33</v>
      </c>
      <c r="M269" s="5" t="str">
        <f t="shared" si="81"/>
        <v>S</v>
      </c>
      <c r="N269" t="str">
        <f t="shared" si="82"/>
        <v>7</v>
      </c>
      <c r="O269" t="str">
        <f t="shared" si="83"/>
        <v>3</v>
      </c>
      <c r="P269" t="str">
        <f t="shared" si="84"/>
        <v>-</v>
      </c>
      <c r="Q269" t="str">
        <f t="shared" si="85"/>
        <v>2</v>
      </c>
      <c r="R269" t="str">
        <f t="shared" si="86"/>
        <v>2</v>
      </c>
      <c r="S269" t="str">
        <f t="shared" si="87"/>
        <v>0</v>
      </c>
      <c r="T269" t="str">
        <f t="shared" si="88"/>
        <v>3</v>
      </c>
      <c r="U269" s="5"/>
      <c r="V269" s="23">
        <f t="shared" si="89"/>
        <v>83</v>
      </c>
      <c r="W269">
        <f t="shared" si="90"/>
        <v>55</v>
      </c>
      <c r="X269">
        <f t="shared" si="91"/>
        <v>51</v>
      </c>
      <c r="Y269">
        <f t="shared" si="92"/>
        <v>45</v>
      </c>
      <c r="Z269">
        <f t="shared" si="93"/>
        <v>50</v>
      </c>
      <c r="AA269">
        <f t="shared" si="94"/>
        <v>50</v>
      </c>
      <c r="AB269">
        <f t="shared" si="95"/>
        <v>48</v>
      </c>
      <c r="AC269">
        <f t="shared" si="96"/>
        <v>51</v>
      </c>
      <c r="AD269" s="5"/>
      <c r="AE269" s="27">
        <f t="shared" si="97"/>
        <v>14163</v>
      </c>
      <c r="AF269" s="28">
        <f t="shared" si="98"/>
        <v>11571</v>
      </c>
      <c r="AG269" s="28">
        <f t="shared" si="99"/>
        <v>12850</v>
      </c>
      <c r="AH269" s="28">
        <f t="shared" si="100"/>
        <v>13104</v>
      </c>
      <c r="AI269" s="5"/>
      <c r="AJ26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53:37:33:2D:32:32:30:33</v>
      </c>
      <c r="AK269" s="6" t="str" cm="1">
        <f t="array" ref="AK26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53:37:33:2D:32:32:30:33</v>
      </c>
      <c r="AL269" s="6" cm="1">
        <f t="array" ref="AL269">IF(ROW(Table4[[#This Row],[ID]])-1=ROW(Table4[[#Headers],[ID]]),0,SUMPRODUCT(MAX(($B$5:$B268=Table4[[#This Row],[ID]])*ROW($B$5:$B268))))</f>
        <v>178</v>
      </c>
      <c r="AM269" s="11" cm="1">
        <f t="array" aca="1" ref="AM269" ca="1">IF(Table4[[#This Row],[Prior of This Frm]]&lt;&gt;0,Table4[[#This Row],[Time]]-INDIRECT("R"&amp;Table4[[#This Row],[Prior of This Frm]]&amp;"C"&amp;COLUMN(Table4[[#This Row],[Time]]),FALSE),"")</f>
        <v>-55.744</v>
      </c>
      <c r="AN269" s="8">
        <f>IF(ROW(Table4[[#This Row],[Time]])-1=ROW(Table4[[#Headers],[Time]]),0,IF(A269&lt;A268,AN268+1,AN268))</f>
        <v>1</v>
      </c>
      <c r="AO269" s="29">
        <f>(Table4[[#This Row],[Time]]+(Table4[[#This Row],[Mins]]*60)-$A$5)/60/60/24</f>
        <v>1.4702546296296292E-4</v>
      </c>
      <c r="AP269" s="11">
        <f ca="1">IF(Table4[[#This Row],[Prior of This Frm]]&lt;&gt;0,IF(Table4[[#This Row],[Per Raw]]&lt;0,Table4[[#This Row],[Per Raw]]+60,Table4[[#This Row],[Per Raw]]),"")</f>
        <v>4.2560000000000002</v>
      </c>
      <c r="AQ269" s="20" t="e">
        <f>IF(Table4[[#This Row],[ID]]=401,(HEX2DEC(Table4[[#This Row],[H1]])+256*HEX2DEC(Table4[[#This Row],[H2]]))/1000,NA())</f>
        <v>#N/A</v>
      </c>
      <c r="AR269" s="21" t="e">
        <f>IF(Table4[[#This Row],[ID]]=401,(HEX2DEC(Table4[[#This Row],[H5]])+256*HEX2DEC(Table4[[#This Row],[H6]]))/1000,NA())</f>
        <v>#N/A</v>
      </c>
      <c r="AS269" s="16" t="e">
        <f>IF(Table4[[#This Row],[ID]]=402,HEX2DEC(Table4[[#This Row],[H1]])/100,NA())</f>
        <v>#N/A</v>
      </c>
      <c r="AT269" s="19" t="e">
        <f>IF(Table4[[#This Row],[ID]]=404,((HEX2DEC(F269)+256*HEX2DEC(G269))/10)*(9/5)+32,NA())</f>
        <v>#N/A</v>
      </c>
      <c r="AU269" s="28">
        <f>IF(Table4[[#This Row],[ID]]=402,(HEX2DEC(Table4[[#This Row],[H7]])*256*256+HEX2DEC(Table4[[#This Row],[H6]])*256+HEX2DEC(Table4[[#This Row],[H5]]))/AU$3,IF(ISNUMBER(AU268),AU268,NA()))</f>
        <v>1073427</v>
      </c>
      <c r="AV269" s="28">
        <f>IF(Table4[[#This Row],[ID]]=403,(HEX2DEC(Table4[[#This Row],[H7]])*256*256+HEX2DEC(Table4[[#This Row],[H6]])*256+HEX2DEC(Table4[[#This Row],[H5]]))/AV$3,IF(ISNUMBER(AV268),AV268,NA()))</f>
        <v>1073427</v>
      </c>
      <c r="AW269" s="30" t="e">
        <f>Table4[[#This Row],[Unk 402-D7,6,5]]/Table4[[#This Row],[Batt V]]</f>
        <v>#N/A</v>
      </c>
      <c r="AX269" s="8" t="str" cm="1">
        <f t="array" aca="1" ref="AX269" ca="1">IF(Table4[[#This Row],[Prior of This Frm]]=0,"First",IF(Table4[[#This Row],[Data as String]]&lt;&gt;INDIRECT("R"&amp;AL269&amp;"C"&amp;COLUMN(Table4[[#This Row],[Data as String]]),FALSE),"Change",""))</f>
        <v/>
      </c>
      <c r="AY269" s="6" t="str" cm="1">
        <f t="array" aca="1" ref="AY269" ca="1">IF(Table4[[#This Row],[Prior of This Frm]]=0,"First",IF(Table4[[#This Row],[Data Masked States only]]&lt;&gt;INDIRECT("R"&amp;AL269&amp;"C"&amp;COLUMN(Table4[[#This Row],[Data Masked States only]]),FALSE),"Change",""))</f>
        <v/>
      </c>
      <c r="AZ269" s="6"/>
    </row>
    <row r="270" spans="1:52" hidden="1" x14ac:dyDescent="0.25">
      <c r="A270">
        <v>4.0819999999999999</v>
      </c>
      <c r="B270">
        <v>411</v>
      </c>
      <c r="C270">
        <v>8</v>
      </c>
      <c r="D270" s="14">
        <v>30</v>
      </c>
      <c r="E270" s="15">
        <v>34</v>
      </c>
      <c r="F270" s="15">
        <v>30</v>
      </c>
      <c r="G270" s="15">
        <v>31</v>
      </c>
      <c r="H270" s="15">
        <v>32</v>
      </c>
      <c r="I270" s="15">
        <v>39</v>
      </c>
      <c r="J270" s="15">
        <v>52</v>
      </c>
      <c r="K270" s="15">
        <v>53</v>
      </c>
      <c r="M270" s="5" t="str">
        <f t="shared" si="81"/>
        <v>0</v>
      </c>
      <c r="N270" t="str">
        <f t="shared" si="82"/>
        <v>4</v>
      </c>
      <c r="O270" t="str">
        <f t="shared" si="83"/>
        <v>0</v>
      </c>
      <c r="P270" t="str">
        <f t="shared" si="84"/>
        <v>1</v>
      </c>
      <c r="Q270" t="str">
        <f t="shared" si="85"/>
        <v>2</v>
      </c>
      <c r="R270" t="str">
        <f t="shared" si="86"/>
        <v>9</v>
      </c>
      <c r="S270" t="str">
        <f t="shared" si="87"/>
        <v>R</v>
      </c>
      <c r="T270" t="str">
        <f t="shared" si="88"/>
        <v>S</v>
      </c>
      <c r="U270" s="5"/>
      <c r="V270" s="23">
        <f t="shared" si="89"/>
        <v>48</v>
      </c>
      <c r="W270">
        <f t="shared" si="90"/>
        <v>52</v>
      </c>
      <c r="X270">
        <f t="shared" si="91"/>
        <v>48</v>
      </c>
      <c r="Y270">
        <f t="shared" si="92"/>
        <v>49</v>
      </c>
      <c r="Z270">
        <f t="shared" si="93"/>
        <v>50</v>
      </c>
      <c r="AA270">
        <f t="shared" si="94"/>
        <v>57</v>
      </c>
      <c r="AB270">
        <f t="shared" si="95"/>
        <v>82</v>
      </c>
      <c r="AC270">
        <f t="shared" si="96"/>
        <v>83</v>
      </c>
      <c r="AD270" s="5"/>
      <c r="AE270" s="27">
        <f t="shared" si="97"/>
        <v>13360</v>
      </c>
      <c r="AF270" s="28">
        <f t="shared" si="98"/>
        <v>12592</v>
      </c>
      <c r="AG270" s="28">
        <f t="shared" si="99"/>
        <v>14642</v>
      </c>
      <c r="AH270" s="28">
        <f t="shared" si="100"/>
        <v>21330</v>
      </c>
      <c r="AI270" s="5"/>
      <c r="AJ27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30:34:30:31:32:39:52:53</v>
      </c>
      <c r="AK270" s="6" t="str" cm="1">
        <f t="array" ref="AK27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30:34:30:31:32:39:52:53</v>
      </c>
      <c r="AL270" s="6" cm="1">
        <f t="array" ref="AL270">IF(ROW(Table4[[#This Row],[ID]])-1=ROW(Table4[[#Headers],[ID]]),0,SUMPRODUCT(MAX(($B$5:$B269=Table4[[#This Row],[ID]])*ROW($B$5:$B269))))</f>
        <v>179</v>
      </c>
      <c r="AM270" s="11" cm="1">
        <f t="array" aca="1" ref="AM270" ca="1">IF(Table4[[#This Row],[Prior of This Frm]]&lt;&gt;0,Table4[[#This Row],[Time]]-INDIRECT("R"&amp;Table4[[#This Row],[Prior of This Frm]]&amp;"C"&amp;COLUMN(Table4[[#This Row],[Time]]),FALSE),"")</f>
        <v>-55.744</v>
      </c>
      <c r="AN270" s="8">
        <f>IF(ROW(Table4[[#This Row],[Time]])-1=ROW(Table4[[#Headers],[Time]]),0,IF(A270&lt;A269,AN269+1,AN269))</f>
        <v>1</v>
      </c>
      <c r="AO270" s="29">
        <f>(Table4[[#This Row],[Time]]+(Table4[[#This Row],[Mins]]*60)-$A$5)/60/60/24</f>
        <v>1.4704861111111101E-4</v>
      </c>
      <c r="AP270" s="11">
        <f ca="1">IF(Table4[[#This Row],[Prior of This Frm]]&lt;&gt;0,IF(Table4[[#This Row],[Per Raw]]&lt;0,Table4[[#This Row],[Per Raw]]+60,Table4[[#This Row],[Per Raw]]),"")</f>
        <v>4.2560000000000002</v>
      </c>
      <c r="AQ270" s="20" t="e">
        <f>IF(Table4[[#This Row],[ID]]=401,(HEX2DEC(Table4[[#This Row],[H1]])+256*HEX2DEC(Table4[[#This Row],[H2]]))/1000,NA())</f>
        <v>#N/A</v>
      </c>
      <c r="AR270" s="21" t="e">
        <f>IF(Table4[[#This Row],[ID]]=401,(HEX2DEC(Table4[[#This Row],[H5]])+256*HEX2DEC(Table4[[#This Row],[H6]]))/1000,NA())</f>
        <v>#N/A</v>
      </c>
      <c r="AS270" s="17" t="e">
        <f>IF(Table4[[#This Row],[ID]]=402,HEX2DEC(Table4[[#This Row],[H1]])/100,NA())</f>
        <v>#N/A</v>
      </c>
      <c r="AT270" s="19" t="e">
        <f>IF(Table4[[#This Row],[ID]]=404,((HEX2DEC(F270)+256*HEX2DEC(G270))/10)*(9/5)+32,NA())</f>
        <v>#N/A</v>
      </c>
      <c r="AU270" s="28">
        <f>IF(Table4[[#This Row],[ID]]=402,(HEX2DEC(Table4[[#This Row],[H7]])*256*256+HEX2DEC(Table4[[#This Row],[H6]])*256+HEX2DEC(Table4[[#This Row],[H5]]))/AU$3,IF(ISNUMBER(AU269),AU269,NA()))</f>
        <v>1073427</v>
      </c>
      <c r="AV270" s="28">
        <f>IF(Table4[[#This Row],[ID]]=403,(HEX2DEC(Table4[[#This Row],[H7]])*256*256+HEX2DEC(Table4[[#This Row],[H6]])*256+HEX2DEC(Table4[[#This Row],[H5]]))/AV$3,IF(ISNUMBER(AV269),AV269,NA()))</f>
        <v>1073427</v>
      </c>
      <c r="AW270" s="30" t="e">
        <f>Table4[[#This Row],[Unk 402-D7,6,5]]/Table4[[#This Row],[Batt V]]</f>
        <v>#N/A</v>
      </c>
      <c r="AX270" s="8" t="str" cm="1">
        <f t="array" aca="1" ref="AX270" ca="1">IF(Table4[[#This Row],[Prior of This Frm]]=0,"First",IF(Table4[[#This Row],[Data as String]]&lt;&gt;INDIRECT("R"&amp;AL270&amp;"C"&amp;COLUMN(Table4[[#This Row],[Data as String]]),FALSE),"Change",""))</f>
        <v/>
      </c>
      <c r="AY270" s="6" t="str" cm="1">
        <f t="array" aca="1" ref="AY270" ca="1">IF(Table4[[#This Row],[Prior of This Frm]]=0,"First",IF(Table4[[#This Row],[Data Masked States only]]&lt;&gt;INDIRECT("R"&amp;AL270&amp;"C"&amp;COLUMN(Table4[[#This Row],[Data Masked States only]]),FALSE),"Change",""))</f>
        <v/>
      </c>
      <c r="AZ270" s="6"/>
    </row>
    <row r="271" spans="1:52" hidden="1" x14ac:dyDescent="0.25">
      <c r="A271">
        <v>4.085</v>
      </c>
      <c r="B271">
        <v>412</v>
      </c>
      <c r="C271">
        <v>8</v>
      </c>
      <c r="D271" s="14">
        <v>0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M271" s="5" t="str">
        <f t="shared" si="81"/>
        <v>…</v>
      </c>
      <c r="N271" t="str">
        <f t="shared" si="82"/>
        <v>…</v>
      </c>
      <c r="O271" t="str">
        <f t="shared" si="83"/>
        <v>…</v>
      </c>
      <c r="P271" t="str">
        <f t="shared" si="84"/>
        <v>…</v>
      </c>
      <c r="Q271" t="str">
        <f t="shared" si="85"/>
        <v>…</v>
      </c>
      <c r="R271" t="str">
        <f t="shared" si="86"/>
        <v>…</v>
      </c>
      <c r="S271" t="str">
        <f t="shared" si="87"/>
        <v>…</v>
      </c>
      <c r="T271" t="str">
        <f t="shared" si="88"/>
        <v>…</v>
      </c>
      <c r="U271" s="5"/>
      <c r="V271" s="23">
        <f t="shared" si="89"/>
        <v>0</v>
      </c>
      <c r="W271">
        <f t="shared" si="90"/>
        <v>0</v>
      </c>
      <c r="X271">
        <f t="shared" si="91"/>
        <v>0</v>
      </c>
      <c r="Y271">
        <f t="shared" si="92"/>
        <v>0</v>
      </c>
      <c r="Z271">
        <f t="shared" si="93"/>
        <v>0</v>
      </c>
      <c r="AA271">
        <f t="shared" si="94"/>
        <v>0</v>
      </c>
      <c r="AB271">
        <f t="shared" si="95"/>
        <v>0</v>
      </c>
      <c r="AC271">
        <f t="shared" si="96"/>
        <v>0</v>
      </c>
      <c r="AD271" s="5"/>
      <c r="AE271" s="27">
        <f t="shared" si="97"/>
        <v>0</v>
      </c>
      <c r="AF271" s="28">
        <f t="shared" si="98"/>
        <v>0</v>
      </c>
      <c r="AG271" s="28">
        <f t="shared" si="99"/>
        <v>0</v>
      </c>
      <c r="AH271" s="28">
        <f t="shared" si="100"/>
        <v>0</v>
      </c>
      <c r="AI271" s="5"/>
      <c r="AJ27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00:00:00:00:00:00:00:00</v>
      </c>
      <c r="AK271" s="6" t="str" cm="1">
        <f t="array" ref="AK27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00:00:00:00:00:00:00:00</v>
      </c>
      <c r="AL271" s="6" cm="1">
        <f t="array" ref="AL271">IF(ROW(Table4[[#This Row],[ID]])-1=ROW(Table4[[#Headers],[ID]]),0,SUMPRODUCT(MAX(($B$5:$B270=Table4[[#This Row],[ID]])*ROW($B$5:$B270))))</f>
        <v>180</v>
      </c>
      <c r="AM271" s="11" cm="1">
        <f t="array" aca="1" ref="AM271" ca="1">IF(Table4[[#This Row],[Prior of This Frm]]&lt;&gt;0,Table4[[#This Row],[Time]]-INDIRECT("R"&amp;Table4[[#This Row],[Prior of This Frm]]&amp;"C"&amp;COLUMN(Table4[[#This Row],[Time]]),FALSE),"")</f>
        <v>-55.744</v>
      </c>
      <c r="AN271" s="8">
        <f>IF(ROW(Table4[[#This Row],[Time]])-1=ROW(Table4[[#Headers],[Time]]),0,IF(A271&lt;A270,AN270+1,AN270))</f>
        <v>1</v>
      </c>
      <c r="AO271" s="29">
        <f>(Table4[[#This Row],[Time]]+(Table4[[#This Row],[Mins]]*60)-$A$5)/60/60/24</f>
        <v>1.4708333333333324E-4</v>
      </c>
      <c r="AP271" s="11">
        <f ca="1">IF(Table4[[#This Row],[Prior of This Frm]]&lt;&gt;0,IF(Table4[[#This Row],[Per Raw]]&lt;0,Table4[[#This Row],[Per Raw]]+60,Table4[[#This Row],[Per Raw]]),"")</f>
        <v>4.2560000000000002</v>
      </c>
      <c r="AQ271" s="20" t="e">
        <f>IF(Table4[[#This Row],[ID]]=401,(HEX2DEC(Table4[[#This Row],[H1]])+256*HEX2DEC(Table4[[#This Row],[H2]]))/1000,NA())</f>
        <v>#N/A</v>
      </c>
      <c r="AR271" s="21" t="e">
        <f>IF(Table4[[#This Row],[ID]]=401,(HEX2DEC(Table4[[#This Row],[H5]])+256*HEX2DEC(Table4[[#This Row],[H6]]))/1000,NA())</f>
        <v>#N/A</v>
      </c>
      <c r="AS271" s="17" t="e">
        <f>IF(Table4[[#This Row],[ID]]=402,HEX2DEC(Table4[[#This Row],[H1]])/100,NA())</f>
        <v>#N/A</v>
      </c>
      <c r="AT271" s="19" t="e">
        <f>IF(Table4[[#This Row],[ID]]=404,((HEX2DEC(F271)+256*HEX2DEC(G271))/10)*(9/5)+32,NA())</f>
        <v>#N/A</v>
      </c>
      <c r="AU271" s="28">
        <f>IF(Table4[[#This Row],[ID]]=402,(HEX2DEC(Table4[[#This Row],[H7]])*256*256+HEX2DEC(Table4[[#This Row],[H6]])*256+HEX2DEC(Table4[[#This Row],[H5]]))/AU$3,IF(ISNUMBER(AU270),AU270,NA()))</f>
        <v>1073427</v>
      </c>
      <c r="AV271" s="28">
        <f>IF(Table4[[#This Row],[ID]]=403,(HEX2DEC(Table4[[#This Row],[H7]])*256*256+HEX2DEC(Table4[[#This Row],[H6]])*256+HEX2DEC(Table4[[#This Row],[H5]]))/AV$3,IF(ISNUMBER(AV270),AV270,NA()))</f>
        <v>1073427</v>
      </c>
      <c r="AW271" s="30" t="e">
        <f>Table4[[#This Row],[Unk 402-D7,6,5]]/Table4[[#This Row],[Batt V]]</f>
        <v>#N/A</v>
      </c>
      <c r="AX271" s="8" t="str" cm="1">
        <f t="array" aca="1" ref="AX271" ca="1">IF(Table4[[#This Row],[Prior of This Frm]]=0,"First",IF(Table4[[#This Row],[Data as String]]&lt;&gt;INDIRECT("R"&amp;AL271&amp;"C"&amp;COLUMN(Table4[[#This Row],[Data as String]]),FALSE),"Change",""))</f>
        <v/>
      </c>
      <c r="AY271" s="6" t="str" cm="1">
        <f t="array" aca="1" ref="AY271" ca="1">IF(Table4[[#This Row],[Prior of This Frm]]=0,"First",IF(Table4[[#This Row],[Data Masked States only]]&lt;&gt;INDIRECT("R"&amp;AL271&amp;"C"&amp;COLUMN(Table4[[#This Row],[Data Masked States only]]),FALSE),"Change",""))</f>
        <v/>
      </c>
      <c r="AZ271" s="6"/>
    </row>
    <row r="272" spans="1:52" hidden="1" x14ac:dyDescent="0.25">
      <c r="A272">
        <v>4.12</v>
      </c>
      <c r="B272">
        <v>400</v>
      </c>
      <c r="C272">
        <v>8</v>
      </c>
      <c r="D272" s="14">
        <v>0</v>
      </c>
      <c r="E272" s="15">
        <v>0</v>
      </c>
      <c r="F272" s="15">
        <v>0</v>
      </c>
      <c r="G272" s="15">
        <v>10</v>
      </c>
      <c r="H272" s="15">
        <v>39</v>
      </c>
      <c r="I272" s="15">
        <v>0</v>
      </c>
      <c r="J272" s="15">
        <v>0</v>
      </c>
      <c r="K272" s="15">
        <v>0</v>
      </c>
      <c r="M272" s="5" t="str">
        <f t="shared" si="81"/>
        <v>…</v>
      </c>
      <c r="N272" t="str">
        <f t="shared" si="82"/>
        <v>…</v>
      </c>
      <c r="O272" t="str">
        <f t="shared" si="83"/>
        <v>…</v>
      </c>
      <c r="P272" t="str">
        <f t="shared" si="84"/>
        <v>…</v>
      </c>
      <c r="Q272" t="str">
        <f t="shared" si="85"/>
        <v>9</v>
      </c>
      <c r="R272" t="str">
        <f t="shared" si="86"/>
        <v>…</v>
      </c>
      <c r="S272" t="str">
        <f t="shared" si="87"/>
        <v>…</v>
      </c>
      <c r="T272" t="str">
        <f t="shared" si="88"/>
        <v>…</v>
      </c>
      <c r="U272" s="5"/>
      <c r="V272" s="23">
        <f t="shared" si="89"/>
        <v>0</v>
      </c>
      <c r="W272">
        <f t="shared" si="90"/>
        <v>0</v>
      </c>
      <c r="X272">
        <f t="shared" si="91"/>
        <v>0</v>
      </c>
      <c r="Y272">
        <f t="shared" si="92"/>
        <v>16</v>
      </c>
      <c r="Z272">
        <f t="shared" si="93"/>
        <v>57</v>
      </c>
      <c r="AA272">
        <f t="shared" si="94"/>
        <v>0</v>
      </c>
      <c r="AB272">
        <f t="shared" si="95"/>
        <v>0</v>
      </c>
      <c r="AC272">
        <f t="shared" si="96"/>
        <v>0</v>
      </c>
      <c r="AD272" s="5"/>
      <c r="AE272" s="27">
        <f t="shared" si="97"/>
        <v>0</v>
      </c>
      <c r="AF272" s="28">
        <f t="shared" si="98"/>
        <v>4096</v>
      </c>
      <c r="AG272" s="28">
        <f t="shared" si="99"/>
        <v>57</v>
      </c>
      <c r="AH272" s="28">
        <f t="shared" si="100"/>
        <v>0</v>
      </c>
      <c r="AI272" s="5"/>
      <c r="AJ27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72" s="6" t="str" cm="1">
        <f t="array" ref="AK27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72" s="6" cm="1">
        <f t="array" ref="AL272">IF(ROW(Table4[[#This Row],[ID]])-1=ROW(Table4[[#Headers],[ID]]),0,SUMPRODUCT(MAX(($B$5:$B271=Table4[[#This Row],[ID]])*ROW($B$5:$B271))))</f>
        <v>263</v>
      </c>
      <c r="AM272" s="11" cm="1">
        <f t="array" aca="1" ref="AM272" ca="1">IF(Table4[[#This Row],[Prior of This Frm]]&lt;&gt;0,Table4[[#This Row],[Time]]-INDIRECT("R"&amp;Table4[[#This Row],[Prior of This Frm]]&amp;"C"&amp;COLUMN(Table4[[#This Row],[Time]]),FALSE),"")</f>
        <v>0.10700000000000021</v>
      </c>
      <c r="AN272" s="8">
        <f>IF(ROW(Table4[[#This Row],[Time]])-1=ROW(Table4[[#Headers],[Time]]),0,IF(A272&lt;A271,AN271+1,AN271))</f>
        <v>1</v>
      </c>
      <c r="AO272" s="29">
        <f>(Table4[[#This Row],[Time]]+(Table4[[#This Row],[Mins]]*60)-$A$5)/60/60/24</f>
        <v>1.4748842592592594E-4</v>
      </c>
      <c r="AP272" s="11">
        <f ca="1">IF(Table4[[#This Row],[Prior of This Frm]]&lt;&gt;0,IF(Table4[[#This Row],[Per Raw]]&lt;0,Table4[[#This Row],[Per Raw]]+60,Table4[[#This Row],[Per Raw]]),"")</f>
        <v>0.10700000000000021</v>
      </c>
      <c r="AQ272" s="20" t="e">
        <f>IF(Table4[[#This Row],[ID]]=401,(HEX2DEC(Table4[[#This Row],[H1]])+256*HEX2DEC(Table4[[#This Row],[H2]]))/1000,NA())</f>
        <v>#N/A</v>
      </c>
      <c r="AR272" s="21" t="e">
        <f>IF(Table4[[#This Row],[ID]]=401,(HEX2DEC(Table4[[#This Row],[H5]])+256*HEX2DEC(Table4[[#This Row],[H6]]))/1000,NA())</f>
        <v>#N/A</v>
      </c>
      <c r="AS272" s="16" t="e">
        <f>IF(Table4[[#This Row],[ID]]=402,HEX2DEC(Table4[[#This Row],[H1]])/100,NA())</f>
        <v>#N/A</v>
      </c>
      <c r="AT272" s="19" t="e">
        <f>IF(Table4[[#This Row],[ID]]=404,((HEX2DEC(F272)+256*HEX2DEC(G272))/10)*(9/5)+32,NA())</f>
        <v>#N/A</v>
      </c>
      <c r="AU272" s="28">
        <f>IF(Table4[[#This Row],[ID]]=402,(HEX2DEC(Table4[[#This Row],[H7]])*256*256+HEX2DEC(Table4[[#This Row],[H6]])*256+HEX2DEC(Table4[[#This Row],[H5]]))/AU$3,IF(ISNUMBER(AU271),AU271,NA()))</f>
        <v>1073427</v>
      </c>
      <c r="AV272" s="28">
        <f>IF(Table4[[#This Row],[ID]]=403,(HEX2DEC(Table4[[#This Row],[H7]])*256*256+HEX2DEC(Table4[[#This Row],[H6]])*256+HEX2DEC(Table4[[#This Row],[H5]]))/AV$3,IF(ISNUMBER(AV271),AV271,NA()))</f>
        <v>1073427</v>
      </c>
      <c r="AW272" s="30" t="e">
        <f>Table4[[#This Row],[Unk 402-D7,6,5]]/Table4[[#This Row],[Batt V]]</f>
        <v>#N/A</v>
      </c>
      <c r="AX272" s="8" t="str" cm="1">
        <f t="array" aca="1" ref="AX272" ca="1">IF(Table4[[#This Row],[Prior of This Frm]]=0,"First",IF(Table4[[#This Row],[Data as String]]&lt;&gt;INDIRECT("R"&amp;AL272&amp;"C"&amp;COLUMN(Table4[[#This Row],[Data as String]]),FALSE),"Change",""))</f>
        <v/>
      </c>
      <c r="AY272" s="6" t="str" cm="1">
        <f t="array" aca="1" ref="AY272" ca="1">IF(Table4[[#This Row],[Prior of This Frm]]=0,"First",IF(Table4[[#This Row],[Data Masked States only]]&lt;&gt;INDIRECT("R"&amp;AL272&amp;"C"&amp;COLUMN(Table4[[#This Row],[Data Masked States only]]),FALSE),"Change",""))</f>
        <v/>
      </c>
      <c r="AZ272" s="6"/>
    </row>
    <row r="273" spans="1:52" hidden="1" x14ac:dyDescent="0.25">
      <c r="A273">
        <v>4.1719999999999997</v>
      </c>
      <c r="B273">
        <v>401</v>
      </c>
      <c r="C273">
        <v>8</v>
      </c>
      <c r="D273" s="14" t="s">
        <v>28</v>
      </c>
      <c r="E273" s="15" t="s">
        <v>23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M273" s="5" t="str">
        <f t="shared" si="81"/>
        <v>…</v>
      </c>
      <c r="N273" t="str">
        <f t="shared" si="82"/>
        <v>…</v>
      </c>
      <c r="O273" t="str">
        <f t="shared" si="83"/>
        <v>…</v>
      </c>
      <c r="P273" t="str">
        <f t="shared" si="84"/>
        <v>…</v>
      </c>
      <c r="Q273" t="str">
        <f t="shared" si="85"/>
        <v>…</v>
      </c>
      <c r="R273" t="str">
        <f t="shared" si="86"/>
        <v>…</v>
      </c>
      <c r="S273" t="str">
        <f t="shared" si="87"/>
        <v>…</v>
      </c>
      <c r="T273" t="str">
        <f t="shared" si="88"/>
        <v>…</v>
      </c>
      <c r="U273" s="5"/>
      <c r="V273" s="23">
        <f t="shared" si="89"/>
        <v>154</v>
      </c>
      <c r="W273">
        <f t="shared" si="90"/>
        <v>210</v>
      </c>
      <c r="X273">
        <f t="shared" si="91"/>
        <v>0</v>
      </c>
      <c r="Y273">
        <f t="shared" si="92"/>
        <v>0</v>
      </c>
      <c r="Z273">
        <f t="shared" si="93"/>
        <v>0</v>
      </c>
      <c r="AA273">
        <f t="shared" si="94"/>
        <v>0</v>
      </c>
      <c r="AB273">
        <f t="shared" si="95"/>
        <v>0</v>
      </c>
      <c r="AC273">
        <f t="shared" si="96"/>
        <v>0</v>
      </c>
      <c r="AD273" s="5"/>
      <c r="AE273" s="27">
        <f t="shared" si="97"/>
        <v>53914</v>
      </c>
      <c r="AF273" s="28">
        <f t="shared" si="98"/>
        <v>0</v>
      </c>
      <c r="AG273" s="28">
        <f t="shared" si="99"/>
        <v>0</v>
      </c>
      <c r="AH273" s="28">
        <f t="shared" si="100"/>
        <v>0</v>
      </c>
      <c r="AI273" s="5"/>
      <c r="AJ27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73" s="6" t="str" cm="1">
        <f t="array" ref="AK27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73" s="6" cm="1">
        <f t="array" ref="AL273">IF(ROW(Table4[[#This Row],[ID]])-1=ROW(Table4[[#Headers],[ID]]),0,SUMPRODUCT(MAX(($B$5:$B272=Table4[[#This Row],[ID]])*ROW($B$5:$B272))))</f>
        <v>264</v>
      </c>
      <c r="AM273" s="11" cm="1">
        <f t="array" aca="1" ref="AM273" ca="1">IF(Table4[[#This Row],[Prior of This Frm]]&lt;&gt;0,Table4[[#This Row],[Time]]-INDIRECT("R"&amp;Table4[[#This Row],[Prior of This Frm]]&amp;"C"&amp;COLUMN(Table4[[#This Row],[Time]]),FALSE),"")</f>
        <v>0.10599999999999987</v>
      </c>
      <c r="AN273" s="8">
        <f>IF(ROW(Table4[[#This Row],[Time]])-1=ROW(Table4[[#Headers],[Time]]),0,IF(A273&lt;A272,AN272+1,AN272))</f>
        <v>1</v>
      </c>
      <c r="AO273" s="29">
        <f>(Table4[[#This Row],[Time]]+(Table4[[#This Row],[Mins]]*60)-$A$5)/60/60/24</f>
        <v>1.4809027777777772E-4</v>
      </c>
      <c r="AP273" s="11">
        <f ca="1">IF(Table4[[#This Row],[Prior of This Frm]]&lt;&gt;0,IF(Table4[[#This Row],[Per Raw]]&lt;0,Table4[[#This Row],[Per Raw]]+60,Table4[[#This Row],[Per Raw]]),"")</f>
        <v>0.10599999999999987</v>
      </c>
      <c r="AQ273" s="20">
        <f>IF(Table4[[#This Row],[ID]]=401,(HEX2DEC(Table4[[#This Row],[H1]])+256*HEX2DEC(Table4[[#This Row],[H2]]))/1000,NA())</f>
        <v>53.914000000000001</v>
      </c>
      <c r="AR273" s="21">
        <f>IF(Table4[[#This Row],[ID]]=401,(HEX2DEC(Table4[[#This Row],[H5]])+256*HEX2DEC(Table4[[#This Row],[H6]]))/1000,NA())</f>
        <v>0</v>
      </c>
      <c r="AS273" s="17" t="e">
        <f>IF(Table4[[#This Row],[ID]]=402,HEX2DEC(Table4[[#This Row],[H1]])/100,NA())</f>
        <v>#N/A</v>
      </c>
      <c r="AT273" s="19" t="e">
        <f>IF(Table4[[#This Row],[ID]]=404,((HEX2DEC(F273)+256*HEX2DEC(G273))/10)*(9/5)+32,NA())</f>
        <v>#N/A</v>
      </c>
      <c r="AU273" s="28">
        <f>IF(Table4[[#This Row],[ID]]=402,(HEX2DEC(Table4[[#This Row],[H7]])*256*256+HEX2DEC(Table4[[#This Row],[H6]])*256+HEX2DEC(Table4[[#This Row],[H5]]))/AU$3,IF(ISNUMBER(AU272),AU272,NA()))</f>
        <v>1073427</v>
      </c>
      <c r="AV273" s="28">
        <f>IF(Table4[[#This Row],[ID]]=403,(HEX2DEC(Table4[[#This Row],[H7]])*256*256+HEX2DEC(Table4[[#This Row],[H6]])*256+HEX2DEC(Table4[[#This Row],[H5]]))/AV$3,IF(ISNUMBER(AV272),AV272,NA()))</f>
        <v>1073427</v>
      </c>
      <c r="AW273" s="30">
        <f>Table4[[#This Row],[Unk 402-D7,6,5]]/Table4[[#This Row],[Batt V]]</f>
        <v>19909.986274437066</v>
      </c>
      <c r="AX273" s="8" t="str" cm="1">
        <f t="array" aca="1" ref="AX273" ca="1">IF(Table4[[#This Row],[Prior of This Frm]]=0,"First",IF(Table4[[#This Row],[Data as String]]&lt;&gt;INDIRECT("R"&amp;AL273&amp;"C"&amp;COLUMN(Table4[[#This Row],[Data as String]]),FALSE),"Change",""))</f>
        <v/>
      </c>
      <c r="AY273" s="6" t="str" cm="1">
        <f t="array" aca="1" ref="AY273" ca="1">IF(Table4[[#This Row],[Prior of This Frm]]=0,"First",IF(Table4[[#This Row],[Data Masked States only]]&lt;&gt;INDIRECT("R"&amp;AL273&amp;"C"&amp;COLUMN(Table4[[#This Row],[Data Masked States only]]),FALSE),"Change",""))</f>
        <v/>
      </c>
      <c r="AZ273" s="6"/>
    </row>
    <row r="274" spans="1:52" hidden="1" x14ac:dyDescent="0.25">
      <c r="A274">
        <v>4.226</v>
      </c>
      <c r="B274">
        <v>400</v>
      </c>
      <c r="C274">
        <v>8</v>
      </c>
      <c r="D274" s="14">
        <v>0</v>
      </c>
      <c r="E274" s="15">
        <v>0</v>
      </c>
      <c r="F274" s="15">
        <v>0</v>
      </c>
      <c r="G274" s="15">
        <v>10</v>
      </c>
      <c r="H274" s="15">
        <v>39</v>
      </c>
      <c r="I274" s="15">
        <v>0</v>
      </c>
      <c r="J274" s="15">
        <v>0</v>
      </c>
      <c r="K274" s="15">
        <v>0</v>
      </c>
      <c r="M274" s="5" t="str">
        <f t="shared" si="81"/>
        <v>…</v>
      </c>
      <c r="N274" t="str">
        <f t="shared" si="82"/>
        <v>…</v>
      </c>
      <c r="O274" t="str">
        <f t="shared" si="83"/>
        <v>…</v>
      </c>
      <c r="P274" t="str">
        <f t="shared" si="84"/>
        <v>…</v>
      </c>
      <c r="Q274" t="str">
        <f t="shared" si="85"/>
        <v>9</v>
      </c>
      <c r="R274" t="str">
        <f t="shared" si="86"/>
        <v>…</v>
      </c>
      <c r="S274" t="str">
        <f t="shared" si="87"/>
        <v>…</v>
      </c>
      <c r="T274" t="str">
        <f t="shared" si="88"/>
        <v>…</v>
      </c>
      <c r="U274" s="5"/>
      <c r="V274" s="23">
        <f t="shared" si="89"/>
        <v>0</v>
      </c>
      <c r="W274">
        <f t="shared" si="90"/>
        <v>0</v>
      </c>
      <c r="X274">
        <f t="shared" si="91"/>
        <v>0</v>
      </c>
      <c r="Y274">
        <f t="shared" si="92"/>
        <v>16</v>
      </c>
      <c r="Z274">
        <f t="shared" si="93"/>
        <v>57</v>
      </c>
      <c r="AA274">
        <f t="shared" si="94"/>
        <v>0</v>
      </c>
      <c r="AB274">
        <f t="shared" si="95"/>
        <v>0</v>
      </c>
      <c r="AC274">
        <f t="shared" si="96"/>
        <v>0</v>
      </c>
      <c r="AD274" s="5"/>
      <c r="AE274" s="27">
        <f t="shared" si="97"/>
        <v>0</v>
      </c>
      <c r="AF274" s="28">
        <f t="shared" si="98"/>
        <v>4096</v>
      </c>
      <c r="AG274" s="28">
        <f t="shared" si="99"/>
        <v>57</v>
      </c>
      <c r="AH274" s="28">
        <f t="shared" si="100"/>
        <v>0</v>
      </c>
      <c r="AI274" s="5"/>
      <c r="AJ27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74" s="6" t="str" cm="1">
        <f t="array" ref="AK27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74" s="6" cm="1">
        <f t="array" ref="AL274">IF(ROW(Table4[[#This Row],[ID]])-1=ROW(Table4[[#Headers],[ID]]),0,SUMPRODUCT(MAX(($B$5:$B273=Table4[[#This Row],[ID]])*ROW($B$5:$B273))))</f>
        <v>272</v>
      </c>
      <c r="AM274" s="11" cm="1">
        <f t="array" aca="1" ref="AM274" ca="1">IF(Table4[[#This Row],[Prior of This Frm]]&lt;&gt;0,Table4[[#This Row],[Time]]-INDIRECT("R"&amp;Table4[[#This Row],[Prior of This Frm]]&amp;"C"&amp;COLUMN(Table4[[#This Row],[Time]]),FALSE),"")</f>
        <v>0.10599999999999987</v>
      </c>
      <c r="AN274" s="8">
        <f>IF(ROW(Table4[[#This Row],[Time]])-1=ROW(Table4[[#Headers],[Time]]),0,IF(A274&lt;A273,AN273+1,AN273))</f>
        <v>1</v>
      </c>
      <c r="AO274" s="29">
        <f>(Table4[[#This Row],[Time]]+(Table4[[#This Row],[Mins]]*60)-$A$5)/60/60/24</f>
        <v>1.4871527777777775E-4</v>
      </c>
      <c r="AP274" s="11">
        <f ca="1">IF(Table4[[#This Row],[Prior of This Frm]]&lt;&gt;0,IF(Table4[[#This Row],[Per Raw]]&lt;0,Table4[[#This Row],[Per Raw]]+60,Table4[[#This Row],[Per Raw]]),"")</f>
        <v>0.10599999999999987</v>
      </c>
      <c r="AQ274" s="20" t="e">
        <f>IF(Table4[[#This Row],[ID]]=401,(HEX2DEC(Table4[[#This Row],[H1]])+256*HEX2DEC(Table4[[#This Row],[H2]]))/1000,NA())</f>
        <v>#N/A</v>
      </c>
      <c r="AR274" s="21" t="e">
        <f>IF(Table4[[#This Row],[ID]]=401,(HEX2DEC(Table4[[#This Row],[H5]])+256*HEX2DEC(Table4[[#This Row],[H6]]))/1000,NA())</f>
        <v>#N/A</v>
      </c>
      <c r="AS274" s="16" t="e">
        <f>IF(Table4[[#This Row],[ID]]=402,HEX2DEC(Table4[[#This Row],[H1]])/100,NA())</f>
        <v>#N/A</v>
      </c>
      <c r="AT274" s="19" t="e">
        <f>IF(Table4[[#This Row],[ID]]=404,((HEX2DEC(F274)+256*HEX2DEC(G274))/10)*(9/5)+32,NA())</f>
        <v>#N/A</v>
      </c>
      <c r="AU274" s="28">
        <f>IF(Table4[[#This Row],[ID]]=402,(HEX2DEC(Table4[[#This Row],[H7]])*256*256+HEX2DEC(Table4[[#This Row],[H6]])*256+HEX2DEC(Table4[[#This Row],[H5]]))/AU$3,IF(ISNUMBER(AU273),AU273,NA()))</f>
        <v>1073427</v>
      </c>
      <c r="AV274" s="28">
        <f>IF(Table4[[#This Row],[ID]]=403,(HEX2DEC(Table4[[#This Row],[H7]])*256*256+HEX2DEC(Table4[[#This Row],[H6]])*256+HEX2DEC(Table4[[#This Row],[H5]]))/AV$3,IF(ISNUMBER(AV273),AV273,NA()))</f>
        <v>1073427</v>
      </c>
      <c r="AW274" s="30" t="e">
        <f>Table4[[#This Row],[Unk 402-D7,6,5]]/Table4[[#This Row],[Batt V]]</f>
        <v>#N/A</v>
      </c>
      <c r="AX274" s="8" t="str" cm="1">
        <f t="array" aca="1" ref="AX274" ca="1">IF(Table4[[#This Row],[Prior of This Frm]]=0,"First",IF(Table4[[#This Row],[Data as String]]&lt;&gt;INDIRECT("R"&amp;AL274&amp;"C"&amp;COLUMN(Table4[[#This Row],[Data as String]]),FALSE),"Change",""))</f>
        <v/>
      </c>
      <c r="AY274" s="6" t="str" cm="1">
        <f t="array" aca="1" ref="AY274" ca="1">IF(Table4[[#This Row],[Prior of This Frm]]=0,"First",IF(Table4[[#This Row],[Data Masked States only]]&lt;&gt;INDIRECT("R"&amp;AL274&amp;"C"&amp;COLUMN(Table4[[#This Row],[Data Masked States only]]),FALSE),"Change",""))</f>
        <v/>
      </c>
      <c r="AZ274" s="6"/>
    </row>
    <row r="275" spans="1:52" hidden="1" x14ac:dyDescent="0.25">
      <c r="A275">
        <v>4.2779999999999996</v>
      </c>
      <c r="B275">
        <v>401</v>
      </c>
      <c r="C275">
        <v>8</v>
      </c>
      <c r="D275" s="14" t="s">
        <v>28</v>
      </c>
      <c r="E275" s="15" t="s">
        <v>23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M275" s="5" t="str">
        <f t="shared" si="81"/>
        <v>…</v>
      </c>
      <c r="N275" t="str">
        <f t="shared" si="82"/>
        <v>…</v>
      </c>
      <c r="O275" t="str">
        <f t="shared" si="83"/>
        <v>…</v>
      </c>
      <c r="P275" t="str">
        <f t="shared" si="84"/>
        <v>…</v>
      </c>
      <c r="Q275" t="str">
        <f t="shared" si="85"/>
        <v>…</v>
      </c>
      <c r="R275" t="str">
        <f t="shared" si="86"/>
        <v>…</v>
      </c>
      <c r="S275" t="str">
        <f t="shared" si="87"/>
        <v>…</v>
      </c>
      <c r="T275" t="str">
        <f t="shared" si="88"/>
        <v>…</v>
      </c>
      <c r="U275" s="5"/>
      <c r="V275" s="23">
        <f t="shared" si="89"/>
        <v>154</v>
      </c>
      <c r="W275">
        <f t="shared" si="90"/>
        <v>210</v>
      </c>
      <c r="X275">
        <f t="shared" si="91"/>
        <v>0</v>
      </c>
      <c r="Y275">
        <f t="shared" si="92"/>
        <v>0</v>
      </c>
      <c r="Z275">
        <f t="shared" si="93"/>
        <v>0</v>
      </c>
      <c r="AA275">
        <f t="shared" si="94"/>
        <v>0</v>
      </c>
      <c r="AB275">
        <f t="shared" si="95"/>
        <v>0</v>
      </c>
      <c r="AC275">
        <f t="shared" si="96"/>
        <v>0</v>
      </c>
      <c r="AD275" s="5"/>
      <c r="AE275" s="27">
        <f t="shared" si="97"/>
        <v>53914</v>
      </c>
      <c r="AF275" s="28">
        <f t="shared" si="98"/>
        <v>0</v>
      </c>
      <c r="AG275" s="28">
        <f t="shared" si="99"/>
        <v>0</v>
      </c>
      <c r="AH275" s="28">
        <f t="shared" si="100"/>
        <v>0</v>
      </c>
      <c r="AI275" s="5"/>
      <c r="AJ27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75" s="6" t="str" cm="1">
        <f t="array" ref="AK27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75" s="6" cm="1">
        <f t="array" ref="AL275">IF(ROW(Table4[[#This Row],[ID]])-1=ROW(Table4[[#Headers],[ID]]),0,SUMPRODUCT(MAX(($B$5:$B274=Table4[[#This Row],[ID]])*ROW($B$5:$B274))))</f>
        <v>273</v>
      </c>
      <c r="AM275" s="11" cm="1">
        <f t="array" aca="1" ref="AM275" ca="1">IF(Table4[[#This Row],[Prior of This Frm]]&lt;&gt;0,Table4[[#This Row],[Time]]-INDIRECT("R"&amp;Table4[[#This Row],[Prior of This Frm]]&amp;"C"&amp;COLUMN(Table4[[#This Row],[Time]]),FALSE),"")</f>
        <v>0.10599999999999987</v>
      </c>
      <c r="AN275" s="8">
        <f>IF(ROW(Table4[[#This Row],[Time]])-1=ROW(Table4[[#Headers],[Time]]),0,IF(A275&lt;A274,AN274+1,AN274))</f>
        <v>1</v>
      </c>
      <c r="AO275" s="29">
        <f>(Table4[[#This Row],[Time]]+(Table4[[#This Row],[Mins]]*60)-$A$5)/60/60/24</f>
        <v>1.4931712962962967E-4</v>
      </c>
      <c r="AP275" s="11">
        <f ca="1">IF(Table4[[#This Row],[Prior of This Frm]]&lt;&gt;0,IF(Table4[[#This Row],[Per Raw]]&lt;0,Table4[[#This Row],[Per Raw]]+60,Table4[[#This Row],[Per Raw]]),"")</f>
        <v>0.10599999999999987</v>
      </c>
      <c r="AQ275" s="20">
        <f>IF(Table4[[#This Row],[ID]]=401,(HEX2DEC(Table4[[#This Row],[H1]])+256*HEX2DEC(Table4[[#This Row],[H2]]))/1000,NA())</f>
        <v>53.914000000000001</v>
      </c>
      <c r="AR275" s="21">
        <f>IF(Table4[[#This Row],[ID]]=401,(HEX2DEC(Table4[[#This Row],[H5]])+256*HEX2DEC(Table4[[#This Row],[H6]]))/1000,NA())</f>
        <v>0</v>
      </c>
      <c r="AS275" s="17" t="e">
        <f>IF(Table4[[#This Row],[ID]]=402,HEX2DEC(Table4[[#This Row],[H1]])/100,NA())</f>
        <v>#N/A</v>
      </c>
      <c r="AT275" s="19" t="e">
        <f>IF(Table4[[#This Row],[ID]]=404,((HEX2DEC(F275)+256*HEX2DEC(G275))/10)*(9/5)+32,NA())</f>
        <v>#N/A</v>
      </c>
      <c r="AU275" s="28">
        <f>IF(Table4[[#This Row],[ID]]=402,(HEX2DEC(Table4[[#This Row],[H7]])*256*256+HEX2DEC(Table4[[#This Row],[H6]])*256+HEX2DEC(Table4[[#This Row],[H5]]))/AU$3,IF(ISNUMBER(AU274),AU274,NA()))</f>
        <v>1073427</v>
      </c>
      <c r="AV275" s="28">
        <f>IF(Table4[[#This Row],[ID]]=403,(HEX2DEC(Table4[[#This Row],[H7]])*256*256+HEX2DEC(Table4[[#This Row],[H6]])*256+HEX2DEC(Table4[[#This Row],[H5]]))/AV$3,IF(ISNUMBER(AV274),AV274,NA()))</f>
        <v>1073427</v>
      </c>
      <c r="AW275" s="30">
        <f>Table4[[#This Row],[Unk 402-D7,6,5]]/Table4[[#This Row],[Batt V]]</f>
        <v>19909.986274437066</v>
      </c>
      <c r="AX275" s="8" t="str" cm="1">
        <f t="array" aca="1" ref="AX275" ca="1">IF(Table4[[#This Row],[Prior of This Frm]]=0,"First",IF(Table4[[#This Row],[Data as String]]&lt;&gt;INDIRECT("R"&amp;AL275&amp;"C"&amp;COLUMN(Table4[[#This Row],[Data as String]]),FALSE),"Change",""))</f>
        <v/>
      </c>
      <c r="AY275" s="6" t="str" cm="1">
        <f t="array" aca="1" ref="AY275" ca="1">IF(Table4[[#This Row],[Prior of This Frm]]=0,"First",IF(Table4[[#This Row],[Data Masked States only]]&lt;&gt;INDIRECT("R"&amp;AL275&amp;"C"&amp;COLUMN(Table4[[#This Row],[Data Masked States only]]),FALSE),"Change",""))</f>
        <v/>
      </c>
      <c r="AZ275" s="6"/>
    </row>
    <row r="276" spans="1:52" hidden="1" x14ac:dyDescent="0.25">
      <c r="A276">
        <v>4.3319999999999999</v>
      </c>
      <c r="B276">
        <v>400</v>
      </c>
      <c r="C276">
        <v>8</v>
      </c>
      <c r="D276" s="14">
        <v>0</v>
      </c>
      <c r="E276" s="15">
        <v>0</v>
      </c>
      <c r="F276" s="15">
        <v>0</v>
      </c>
      <c r="G276" s="15">
        <v>10</v>
      </c>
      <c r="H276" s="15">
        <v>39</v>
      </c>
      <c r="I276" s="15">
        <v>0</v>
      </c>
      <c r="J276" s="15">
        <v>0</v>
      </c>
      <c r="K276" s="15">
        <v>0</v>
      </c>
      <c r="M276" s="5" t="str">
        <f t="shared" si="81"/>
        <v>…</v>
      </c>
      <c r="N276" t="str">
        <f t="shared" si="82"/>
        <v>…</v>
      </c>
      <c r="O276" t="str">
        <f t="shared" si="83"/>
        <v>…</v>
      </c>
      <c r="P276" t="str">
        <f t="shared" si="84"/>
        <v>…</v>
      </c>
      <c r="Q276" t="str">
        <f t="shared" si="85"/>
        <v>9</v>
      </c>
      <c r="R276" t="str">
        <f t="shared" si="86"/>
        <v>…</v>
      </c>
      <c r="S276" t="str">
        <f t="shared" si="87"/>
        <v>…</v>
      </c>
      <c r="T276" t="str">
        <f t="shared" si="88"/>
        <v>…</v>
      </c>
      <c r="U276" s="5"/>
      <c r="V276" s="23">
        <f t="shared" si="89"/>
        <v>0</v>
      </c>
      <c r="W276">
        <f t="shared" si="90"/>
        <v>0</v>
      </c>
      <c r="X276">
        <f t="shared" si="91"/>
        <v>0</v>
      </c>
      <c r="Y276">
        <f t="shared" si="92"/>
        <v>16</v>
      </c>
      <c r="Z276">
        <f t="shared" si="93"/>
        <v>57</v>
      </c>
      <c r="AA276">
        <f t="shared" si="94"/>
        <v>0</v>
      </c>
      <c r="AB276">
        <f t="shared" si="95"/>
        <v>0</v>
      </c>
      <c r="AC276">
        <f t="shared" si="96"/>
        <v>0</v>
      </c>
      <c r="AD276" s="5"/>
      <c r="AE276" s="27">
        <f t="shared" si="97"/>
        <v>0</v>
      </c>
      <c r="AF276" s="28">
        <f t="shared" si="98"/>
        <v>4096</v>
      </c>
      <c r="AG276" s="28">
        <f t="shared" si="99"/>
        <v>57</v>
      </c>
      <c r="AH276" s="28">
        <f t="shared" si="100"/>
        <v>0</v>
      </c>
      <c r="AI276" s="5"/>
      <c r="AJ27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76" s="6" t="str" cm="1">
        <f t="array" ref="AK27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76" s="6" cm="1">
        <f t="array" ref="AL276">IF(ROW(Table4[[#This Row],[ID]])-1=ROW(Table4[[#Headers],[ID]]),0,SUMPRODUCT(MAX(($B$5:$B275=Table4[[#This Row],[ID]])*ROW($B$5:$B275))))</f>
        <v>274</v>
      </c>
      <c r="AM276" s="11" cm="1">
        <f t="array" aca="1" ref="AM276" ca="1">IF(Table4[[#This Row],[Prior of This Frm]]&lt;&gt;0,Table4[[#This Row],[Time]]-INDIRECT("R"&amp;Table4[[#This Row],[Prior of This Frm]]&amp;"C"&amp;COLUMN(Table4[[#This Row],[Time]]),FALSE),"")</f>
        <v>0.10599999999999987</v>
      </c>
      <c r="AN276" s="8">
        <f>IF(ROW(Table4[[#This Row],[Time]])-1=ROW(Table4[[#Headers],[Time]]),0,IF(A276&lt;A275,AN275+1,AN275))</f>
        <v>1</v>
      </c>
      <c r="AO276" s="29">
        <f>(Table4[[#This Row],[Time]]+(Table4[[#This Row],[Mins]]*60)-$A$5)/60/60/24</f>
        <v>1.4994212962962951E-4</v>
      </c>
      <c r="AP276" s="11">
        <f ca="1">IF(Table4[[#This Row],[Prior of This Frm]]&lt;&gt;0,IF(Table4[[#This Row],[Per Raw]]&lt;0,Table4[[#This Row],[Per Raw]]+60,Table4[[#This Row],[Per Raw]]),"")</f>
        <v>0.10599999999999987</v>
      </c>
      <c r="AQ276" s="20" t="e">
        <f>IF(Table4[[#This Row],[ID]]=401,(HEX2DEC(Table4[[#This Row],[H1]])+256*HEX2DEC(Table4[[#This Row],[H2]]))/1000,NA())</f>
        <v>#N/A</v>
      </c>
      <c r="AR276" s="21" t="e">
        <f>IF(Table4[[#This Row],[ID]]=401,(HEX2DEC(Table4[[#This Row],[H5]])+256*HEX2DEC(Table4[[#This Row],[H6]]))/1000,NA())</f>
        <v>#N/A</v>
      </c>
      <c r="AS276" s="16" t="e">
        <f>IF(Table4[[#This Row],[ID]]=402,HEX2DEC(Table4[[#This Row],[H1]])/100,NA())</f>
        <v>#N/A</v>
      </c>
      <c r="AT276" s="19" t="e">
        <f>IF(Table4[[#This Row],[ID]]=404,((HEX2DEC(F276)+256*HEX2DEC(G276))/10)*(9/5)+32,NA())</f>
        <v>#N/A</v>
      </c>
      <c r="AU276" s="28">
        <f>IF(Table4[[#This Row],[ID]]=402,(HEX2DEC(Table4[[#This Row],[H7]])*256*256+HEX2DEC(Table4[[#This Row],[H6]])*256+HEX2DEC(Table4[[#This Row],[H5]]))/AU$3,IF(ISNUMBER(AU275),AU275,NA()))</f>
        <v>1073427</v>
      </c>
      <c r="AV276" s="28">
        <f>IF(Table4[[#This Row],[ID]]=403,(HEX2DEC(Table4[[#This Row],[H7]])*256*256+HEX2DEC(Table4[[#This Row],[H6]])*256+HEX2DEC(Table4[[#This Row],[H5]]))/AV$3,IF(ISNUMBER(AV275),AV275,NA()))</f>
        <v>1073427</v>
      </c>
      <c r="AW276" s="30" t="e">
        <f>Table4[[#This Row],[Unk 402-D7,6,5]]/Table4[[#This Row],[Batt V]]</f>
        <v>#N/A</v>
      </c>
      <c r="AX276" s="8" t="str" cm="1">
        <f t="array" aca="1" ref="AX276" ca="1">IF(Table4[[#This Row],[Prior of This Frm]]=0,"First",IF(Table4[[#This Row],[Data as String]]&lt;&gt;INDIRECT("R"&amp;AL276&amp;"C"&amp;COLUMN(Table4[[#This Row],[Data as String]]),FALSE),"Change",""))</f>
        <v/>
      </c>
      <c r="AY276" s="6" t="str" cm="1">
        <f t="array" aca="1" ref="AY276" ca="1">IF(Table4[[#This Row],[Prior of This Frm]]=0,"First",IF(Table4[[#This Row],[Data Masked States only]]&lt;&gt;INDIRECT("R"&amp;AL276&amp;"C"&amp;COLUMN(Table4[[#This Row],[Data Masked States only]]),FALSE),"Change",""))</f>
        <v/>
      </c>
      <c r="AZ276" s="6"/>
    </row>
    <row r="277" spans="1:52" hidden="1" x14ac:dyDescent="0.25">
      <c r="A277">
        <v>4.3849999999999998</v>
      </c>
      <c r="B277">
        <v>401</v>
      </c>
      <c r="C277">
        <v>8</v>
      </c>
      <c r="D277" s="14" t="s">
        <v>28</v>
      </c>
      <c r="E277" s="15" t="s">
        <v>23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M277" s="5" t="str">
        <f t="shared" si="81"/>
        <v>…</v>
      </c>
      <c r="N277" t="str">
        <f t="shared" si="82"/>
        <v>…</v>
      </c>
      <c r="O277" t="str">
        <f t="shared" si="83"/>
        <v>…</v>
      </c>
      <c r="P277" t="str">
        <f t="shared" si="84"/>
        <v>…</v>
      </c>
      <c r="Q277" t="str">
        <f t="shared" si="85"/>
        <v>…</v>
      </c>
      <c r="R277" t="str">
        <f t="shared" si="86"/>
        <v>…</v>
      </c>
      <c r="S277" t="str">
        <f t="shared" si="87"/>
        <v>…</v>
      </c>
      <c r="T277" t="str">
        <f t="shared" si="88"/>
        <v>…</v>
      </c>
      <c r="U277" s="5"/>
      <c r="V277" s="23">
        <f t="shared" si="89"/>
        <v>154</v>
      </c>
      <c r="W277">
        <f t="shared" si="90"/>
        <v>210</v>
      </c>
      <c r="X277">
        <f t="shared" si="91"/>
        <v>0</v>
      </c>
      <c r="Y277">
        <f t="shared" si="92"/>
        <v>0</v>
      </c>
      <c r="Z277">
        <f t="shared" si="93"/>
        <v>0</v>
      </c>
      <c r="AA277">
        <f t="shared" si="94"/>
        <v>0</v>
      </c>
      <c r="AB277">
        <f t="shared" si="95"/>
        <v>0</v>
      </c>
      <c r="AC277">
        <f t="shared" si="96"/>
        <v>0</v>
      </c>
      <c r="AD277" s="5"/>
      <c r="AE277" s="27">
        <f t="shared" si="97"/>
        <v>53914</v>
      </c>
      <c r="AF277" s="28">
        <f t="shared" si="98"/>
        <v>0</v>
      </c>
      <c r="AG277" s="28">
        <f t="shared" si="99"/>
        <v>0</v>
      </c>
      <c r="AH277" s="28">
        <f t="shared" si="100"/>
        <v>0</v>
      </c>
      <c r="AI277" s="5"/>
      <c r="AJ27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77" s="6" t="str" cm="1">
        <f t="array" ref="AK27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77" s="6" cm="1">
        <f t="array" ref="AL277">IF(ROW(Table4[[#This Row],[ID]])-1=ROW(Table4[[#Headers],[ID]]),0,SUMPRODUCT(MAX(($B$5:$B276=Table4[[#This Row],[ID]])*ROW($B$5:$B276))))</f>
        <v>275</v>
      </c>
      <c r="AM277" s="11" cm="1">
        <f t="array" aca="1" ref="AM277" ca="1">IF(Table4[[#This Row],[Prior of This Frm]]&lt;&gt;0,Table4[[#This Row],[Time]]-INDIRECT("R"&amp;Table4[[#This Row],[Prior of This Frm]]&amp;"C"&amp;COLUMN(Table4[[#This Row],[Time]]),FALSE),"")</f>
        <v>0.10700000000000021</v>
      </c>
      <c r="AN277" s="8">
        <f>IF(ROW(Table4[[#This Row],[Time]])-1=ROW(Table4[[#Headers],[Time]]),0,IF(A277&lt;A276,AN276+1,AN276))</f>
        <v>1</v>
      </c>
      <c r="AO277" s="29">
        <f>(Table4[[#This Row],[Time]]+(Table4[[#This Row],[Mins]]*60)-$A$5)/60/60/24</f>
        <v>1.505555555555556E-4</v>
      </c>
      <c r="AP277" s="11">
        <f ca="1">IF(Table4[[#This Row],[Prior of This Frm]]&lt;&gt;0,IF(Table4[[#This Row],[Per Raw]]&lt;0,Table4[[#This Row],[Per Raw]]+60,Table4[[#This Row],[Per Raw]]),"")</f>
        <v>0.10700000000000021</v>
      </c>
      <c r="AQ277" s="20">
        <f>IF(Table4[[#This Row],[ID]]=401,(HEX2DEC(Table4[[#This Row],[H1]])+256*HEX2DEC(Table4[[#This Row],[H2]]))/1000,NA())</f>
        <v>53.914000000000001</v>
      </c>
      <c r="AR277" s="21">
        <f>IF(Table4[[#This Row],[ID]]=401,(HEX2DEC(Table4[[#This Row],[H5]])+256*HEX2DEC(Table4[[#This Row],[H6]]))/1000,NA())</f>
        <v>0</v>
      </c>
      <c r="AS277" s="17" t="e">
        <f>IF(Table4[[#This Row],[ID]]=402,HEX2DEC(Table4[[#This Row],[H1]])/100,NA())</f>
        <v>#N/A</v>
      </c>
      <c r="AT277" s="19" t="e">
        <f>IF(Table4[[#This Row],[ID]]=404,((HEX2DEC(F277)+256*HEX2DEC(G277))/10)*(9/5)+32,NA())</f>
        <v>#N/A</v>
      </c>
      <c r="AU277" s="28">
        <f>IF(Table4[[#This Row],[ID]]=402,(HEX2DEC(Table4[[#This Row],[H7]])*256*256+HEX2DEC(Table4[[#This Row],[H6]])*256+HEX2DEC(Table4[[#This Row],[H5]]))/AU$3,IF(ISNUMBER(AU276),AU276,NA()))</f>
        <v>1073427</v>
      </c>
      <c r="AV277" s="28">
        <f>IF(Table4[[#This Row],[ID]]=403,(HEX2DEC(Table4[[#This Row],[H7]])*256*256+HEX2DEC(Table4[[#This Row],[H6]])*256+HEX2DEC(Table4[[#This Row],[H5]]))/AV$3,IF(ISNUMBER(AV276),AV276,NA()))</f>
        <v>1073427</v>
      </c>
      <c r="AW277" s="30">
        <f>Table4[[#This Row],[Unk 402-D7,6,5]]/Table4[[#This Row],[Batt V]]</f>
        <v>19909.986274437066</v>
      </c>
      <c r="AX277" s="8" t="str" cm="1">
        <f t="array" aca="1" ref="AX277" ca="1">IF(Table4[[#This Row],[Prior of This Frm]]=0,"First",IF(Table4[[#This Row],[Data as String]]&lt;&gt;INDIRECT("R"&amp;AL277&amp;"C"&amp;COLUMN(Table4[[#This Row],[Data as String]]),FALSE),"Change",""))</f>
        <v/>
      </c>
      <c r="AY277" s="6" t="str" cm="1">
        <f t="array" aca="1" ref="AY277" ca="1">IF(Table4[[#This Row],[Prior of This Frm]]=0,"First",IF(Table4[[#This Row],[Data Masked States only]]&lt;&gt;INDIRECT("R"&amp;AL277&amp;"C"&amp;COLUMN(Table4[[#This Row],[Data Masked States only]]),FALSE),"Change",""))</f>
        <v/>
      </c>
      <c r="AZ277" s="6"/>
    </row>
    <row r="278" spans="1:52" hidden="1" x14ac:dyDescent="0.25">
      <c r="A278">
        <v>4.4379999999999997</v>
      </c>
      <c r="B278">
        <v>400</v>
      </c>
      <c r="C278">
        <v>8</v>
      </c>
      <c r="D278" s="14">
        <v>0</v>
      </c>
      <c r="E278" s="15">
        <v>0</v>
      </c>
      <c r="F278" s="15">
        <v>0</v>
      </c>
      <c r="G278" s="15">
        <v>10</v>
      </c>
      <c r="H278" s="15">
        <v>39</v>
      </c>
      <c r="I278" s="15">
        <v>0</v>
      </c>
      <c r="J278" s="15">
        <v>0</v>
      </c>
      <c r="K278" s="15">
        <v>0</v>
      </c>
      <c r="M278" s="5" t="str">
        <f t="shared" si="81"/>
        <v>…</v>
      </c>
      <c r="N278" t="str">
        <f t="shared" si="82"/>
        <v>…</v>
      </c>
      <c r="O278" t="str">
        <f t="shared" si="83"/>
        <v>…</v>
      </c>
      <c r="P278" t="str">
        <f t="shared" si="84"/>
        <v>…</v>
      </c>
      <c r="Q278" t="str">
        <f t="shared" si="85"/>
        <v>9</v>
      </c>
      <c r="R278" t="str">
        <f t="shared" si="86"/>
        <v>…</v>
      </c>
      <c r="S278" t="str">
        <f t="shared" si="87"/>
        <v>…</v>
      </c>
      <c r="T278" t="str">
        <f t="shared" si="88"/>
        <v>…</v>
      </c>
      <c r="U278" s="5"/>
      <c r="V278" s="23">
        <f t="shared" si="89"/>
        <v>0</v>
      </c>
      <c r="W278">
        <f t="shared" si="90"/>
        <v>0</v>
      </c>
      <c r="X278">
        <f t="shared" si="91"/>
        <v>0</v>
      </c>
      <c r="Y278">
        <f t="shared" si="92"/>
        <v>16</v>
      </c>
      <c r="Z278">
        <f t="shared" si="93"/>
        <v>57</v>
      </c>
      <c r="AA278">
        <f t="shared" si="94"/>
        <v>0</v>
      </c>
      <c r="AB278">
        <f t="shared" si="95"/>
        <v>0</v>
      </c>
      <c r="AC278">
        <f t="shared" si="96"/>
        <v>0</v>
      </c>
      <c r="AD278" s="5"/>
      <c r="AE278" s="27">
        <f t="shared" si="97"/>
        <v>0</v>
      </c>
      <c r="AF278" s="28">
        <f t="shared" si="98"/>
        <v>4096</v>
      </c>
      <c r="AG278" s="28">
        <f t="shared" si="99"/>
        <v>57</v>
      </c>
      <c r="AH278" s="28">
        <f t="shared" si="100"/>
        <v>0</v>
      </c>
      <c r="AI278" s="5"/>
      <c r="AJ27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78" s="6" t="str" cm="1">
        <f t="array" ref="AK27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78" s="6" cm="1">
        <f t="array" ref="AL278">IF(ROW(Table4[[#This Row],[ID]])-1=ROW(Table4[[#Headers],[ID]]),0,SUMPRODUCT(MAX(($B$5:$B277=Table4[[#This Row],[ID]])*ROW($B$5:$B277))))</f>
        <v>276</v>
      </c>
      <c r="AM278" s="11" cm="1">
        <f t="array" aca="1" ref="AM278" ca="1">IF(Table4[[#This Row],[Prior of This Frm]]&lt;&gt;0,Table4[[#This Row],[Time]]-INDIRECT("R"&amp;Table4[[#This Row],[Prior of This Frm]]&amp;"C"&amp;COLUMN(Table4[[#This Row],[Time]]),FALSE),"")</f>
        <v>0.10599999999999987</v>
      </c>
      <c r="AN278" s="8">
        <f>IF(ROW(Table4[[#This Row],[Time]])-1=ROW(Table4[[#Headers],[Time]]),0,IF(A278&lt;A277,AN277+1,AN277))</f>
        <v>1</v>
      </c>
      <c r="AO278" s="29">
        <f>(Table4[[#This Row],[Time]]+(Table4[[#This Row],[Mins]]*60)-$A$5)/60/60/24</f>
        <v>1.5116898148148148E-4</v>
      </c>
      <c r="AP278" s="11">
        <f ca="1">IF(Table4[[#This Row],[Prior of This Frm]]&lt;&gt;0,IF(Table4[[#This Row],[Per Raw]]&lt;0,Table4[[#This Row],[Per Raw]]+60,Table4[[#This Row],[Per Raw]]),"")</f>
        <v>0.10599999999999987</v>
      </c>
      <c r="AQ278" s="20" t="e">
        <f>IF(Table4[[#This Row],[ID]]=401,(HEX2DEC(Table4[[#This Row],[H1]])+256*HEX2DEC(Table4[[#This Row],[H2]]))/1000,NA())</f>
        <v>#N/A</v>
      </c>
      <c r="AR278" s="21" t="e">
        <f>IF(Table4[[#This Row],[ID]]=401,(HEX2DEC(Table4[[#This Row],[H5]])+256*HEX2DEC(Table4[[#This Row],[H6]]))/1000,NA())</f>
        <v>#N/A</v>
      </c>
      <c r="AS278" s="16" t="e">
        <f>IF(Table4[[#This Row],[ID]]=402,HEX2DEC(Table4[[#This Row],[H1]])/100,NA())</f>
        <v>#N/A</v>
      </c>
      <c r="AT278" s="19" t="e">
        <f>IF(Table4[[#This Row],[ID]]=404,((HEX2DEC(F278)+256*HEX2DEC(G278))/10)*(9/5)+32,NA())</f>
        <v>#N/A</v>
      </c>
      <c r="AU278" s="28">
        <f>IF(Table4[[#This Row],[ID]]=402,(HEX2DEC(Table4[[#This Row],[H7]])*256*256+HEX2DEC(Table4[[#This Row],[H6]])*256+HEX2DEC(Table4[[#This Row],[H5]]))/AU$3,IF(ISNUMBER(AU277),AU277,NA()))</f>
        <v>1073427</v>
      </c>
      <c r="AV278" s="28">
        <f>IF(Table4[[#This Row],[ID]]=403,(HEX2DEC(Table4[[#This Row],[H7]])*256*256+HEX2DEC(Table4[[#This Row],[H6]])*256+HEX2DEC(Table4[[#This Row],[H5]]))/AV$3,IF(ISNUMBER(AV277),AV277,NA()))</f>
        <v>1073427</v>
      </c>
      <c r="AW278" s="30" t="e">
        <f>Table4[[#This Row],[Unk 402-D7,6,5]]/Table4[[#This Row],[Batt V]]</f>
        <v>#N/A</v>
      </c>
      <c r="AX278" s="8" t="str" cm="1">
        <f t="array" aca="1" ref="AX278" ca="1">IF(Table4[[#This Row],[Prior of This Frm]]=0,"First",IF(Table4[[#This Row],[Data as String]]&lt;&gt;INDIRECT("R"&amp;AL278&amp;"C"&amp;COLUMN(Table4[[#This Row],[Data as String]]),FALSE),"Change",""))</f>
        <v/>
      </c>
      <c r="AY278" s="6" t="str" cm="1">
        <f t="array" aca="1" ref="AY278" ca="1">IF(Table4[[#This Row],[Prior of This Frm]]=0,"First",IF(Table4[[#This Row],[Data Masked States only]]&lt;&gt;INDIRECT("R"&amp;AL278&amp;"C"&amp;COLUMN(Table4[[#This Row],[Data Masked States only]]),FALSE),"Change",""))</f>
        <v/>
      </c>
      <c r="AZ278" s="6"/>
    </row>
    <row r="279" spans="1:52" hidden="1" x14ac:dyDescent="0.25">
      <c r="A279">
        <v>4.4909999999999997</v>
      </c>
      <c r="B279">
        <v>401</v>
      </c>
      <c r="C279">
        <v>8</v>
      </c>
      <c r="D279" s="14" t="s">
        <v>28</v>
      </c>
      <c r="E279" s="15" t="s">
        <v>23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M279" s="5" t="str">
        <f t="shared" si="81"/>
        <v>…</v>
      </c>
      <c r="N279" t="str">
        <f t="shared" si="82"/>
        <v>…</v>
      </c>
      <c r="O279" t="str">
        <f t="shared" si="83"/>
        <v>…</v>
      </c>
      <c r="P279" t="str">
        <f t="shared" si="84"/>
        <v>…</v>
      </c>
      <c r="Q279" t="str">
        <f t="shared" si="85"/>
        <v>…</v>
      </c>
      <c r="R279" t="str">
        <f t="shared" si="86"/>
        <v>…</v>
      </c>
      <c r="S279" t="str">
        <f t="shared" si="87"/>
        <v>…</v>
      </c>
      <c r="T279" t="str">
        <f t="shared" si="88"/>
        <v>…</v>
      </c>
      <c r="U279" s="5"/>
      <c r="V279" s="23">
        <f t="shared" si="89"/>
        <v>154</v>
      </c>
      <c r="W279">
        <f t="shared" si="90"/>
        <v>210</v>
      </c>
      <c r="X279">
        <f t="shared" si="91"/>
        <v>0</v>
      </c>
      <c r="Y279">
        <f t="shared" si="92"/>
        <v>0</v>
      </c>
      <c r="Z279">
        <f t="shared" si="93"/>
        <v>0</v>
      </c>
      <c r="AA279">
        <f t="shared" si="94"/>
        <v>0</v>
      </c>
      <c r="AB279">
        <f t="shared" si="95"/>
        <v>0</v>
      </c>
      <c r="AC279">
        <f t="shared" si="96"/>
        <v>0</v>
      </c>
      <c r="AD279" s="5"/>
      <c r="AE279" s="27">
        <f t="shared" si="97"/>
        <v>53914</v>
      </c>
      <c r="AF279" s="28">
        <f t="shared" si="98"/>
        <v>0</v>
      </c>
      <c r="AG279" s="28">
        <f t="shared" si="99"/>
        <v>0</v>
      </c>
      <c r="AH279" s="28">
        <f t="shared" si="100"/>
        <v>0</v>
      </c>
      <c r="AI279" s="5"/>
      <c r="AJ27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79" s="6" t="str" cm="1">
        <f t="array" ref="AK27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79" s="6" cm="1">
        <f t="array" ref="AL279">IF(ROW(Table4[[#This Row],[ID]])-1=ROW(Table4[[#Headers],[ID]]),0,SUMPRODUCT(MAX(($B$5:$B278=Table4[[#This Row],[ID]])*ROW($B$5:$B278))))</f>
        <v>277</v>
      </c>
      <c r="AM279" s="11" cm="1">
        <f t="array" aca="1" ref="AM279" ca="1">IF(Table4[[#This Row],[Prior of This Frm]]&lt;&gt;0,Table4[[#This Row],[Time]]-INDIRECT("R"&amp;Table4[[#This Row],[Prior of This Frm]]&amp;"C"&amp;COLUMN(Table4[[#This Row],[Time]]),FALSE),"")</f>
        <v>0.10599999999999987</v>
      </c>
      <c r="AN279" s="8">
        <f>IF(ROW(Table4[[#This Row],[Time]])-1=ROW(Table4[[#Headers],[Time]]),0,IF(A279&lt;A278,AN278+1,AN278))</f>
        <v>1</v>
      </c>
      <c r="AO279" s="29">
        <f>(Table4[[#This Row],[Time]]+(Table4[[#This Row],[Mins]]*60)-$A$5)/60/60/24</f>
        <v>1.5178240740740739E-4</v>
      </c>
      <c r="AP279" s="11">
        <f ca="1">IF(Table4[[#This Row],[Prior of This Frm]]&lt;&gt;0,IF(Table4[[#This Row],[Per Raw]]&lt;0,Table4[[#This Row],[Per Raw]]+60,Table4[[#This Row],[Per Raw]]),"")</f>
        <v>0.10599999999999987</v>
      </c>
      <c r="AQ279" s="20">
        <f>IF(Table4[[#This Row],[ID]]=401,(HEX2DEC(Table4[[#This Row],[H1]])+256*HEX2DEC(Table4[[#This Row],[H2]]))/1000,NA())</f>
        <v>53.914000000000001</v>
      </c>
      <c r="AR279" s="21">
        <f>IF(Table4[[#This Row],[ID]]=401,(HEX2DEC(Table4[[#This Row],[H5]])+256*HEX2DEC(Table4[[#This Row],[H6]]))/1000,NA())</f>
        <v>0</v>
      </c>
      <c r="AS279" s="17" t="e">
        <f>IF(Table4[[#This Row],[ID]]=402,HEX2DEC(Table4[[#This Row],[H1]])/100,NA())</f>
        <v>#N/A</v>
      </c>
      <c r="AT279" s="19" t="e">
        <f>IF(Table4[[#This Row],[ID]]=404,((HEX2DEC(F279)+256*HEX2DEC(G279))/10)*(9/5)+32,NA())</f>
        <v>#N/A</v>
      </c>
      <c r="AU279" s="28">
        <f>IF(Table4[[#This Row],[ID]]=402,(HEX2DEC(Table4[[#This Row],[H7]])*256*256+HEX2DEC(Table4[[#This Row],[H6]])*256+HEX2DEC(Table4[[#This Row],[H5]]))/AU$3,IF(ISNUMBER(AU278),AU278,NA()))</f>
        <v>1073427</v>
      </c>
      <c r="AV279" s="28">
        <f>IF(Table4[[#This Row],[ID]]=403,(HEX2DEC(Table4[[#This Row],[H7]])*256*256+HEX2DEC(Table4[[#This Row],[H6]])*256+HEX2DEC(Table4[[#This Row],[H5]]))/AV$3,IF(ISNUMBER(AV278),AV278,NA()))</f>
        <v>1073427</v>
      </c>
      <c r="AW279" s="30">
        <f>Table4[[#This Row],[Unk 402-D7,6,5]]/Table4[[#This Row],[Batt V]]</f>
        <v>19909.986274437066</v>
      </c>
      <c r="AX279" s="8" t="str" cm="1">
        <f t="array" aca="1" ref="AX279" ca="1">IF(Table4[[#This Row],[Prior of This Frm]]=0,"First",IF(Table4[[#This Row],[Data as String]]&lt;&gt;INDIRECT("R"&amp;AL279&amp;"C"&amp;COLUMN(Table4[[#This Row],[Data as String]]),FALSE),"Change",""))</f>
        <v/>
      </c>
      <c r="AY279" s="6" t="str" cm="1">
        <f t="array" aca="1" ref="AY279" ca="1">IF(Table4[[#This Row],[Prior of This Frm]]=0,"First",IF(Table4[[#This Row],[Data Masked States only]]&lt;&gt;INDIRECT("R"&amp;AL279&amp;"C"&amp;COLUMN(Table4[[#This Row],[Data Masked States only]]),FALSE),"Change",""))</f>
        <v/>
      </c>
      <c r="AZ279" s="6"/>
    </row>
    <row r="280" spans="1:52" hidden="1" x14ac:dyDescent="0.25">
      <c r="A280">
        <v>4.5449999999999999</v>
      </c>
      <c r="B280">
        <v>400</v>
      </c>
      <c r="C280">
        <v>8</v>
      </c>
      <c r="D280" s="14">
        <v>0</v>
      </c>
      <c r="E280" s="15">
        <v>0</v>
      </c>
      <c r="F280" s="15">
        <v>0</v>
      </c>
      <c r="G280" s="15">
        <v>10</v>
      </c>
      <c r="H280" s="15">
        <v>39</v>
      </c>
      <c r="I280" s="15">
        <v>0</v>
      </c>
      <c r="J280" s="15">
        <v>0</v>
      </c>
      <c r="K280" s="15">
        <v>0</v>
      </c>
      <c r="M280" s="5" t="str">
        <f t="shared" si="81"/>
        <v>…</v>
      </c>
      <c r="N280" t="str">
        <f t="shared" si="82"/>
        <v>…</v>
      </c>
      <c r="O280" t="str">
        <f t="shared" si="83"/>
        <v>…</v>
      </c>
      <c r="P280" t="str">
        <f t="shared" si="84"/>
        <v>…</v>
      </c>
      <c r="Q280" t="str">
        <f t="shared" si="85"/>
        <v>9</v>
      </c>
      <c r="R280" t="str">
        <f t="shared" si="86"/>
        <v>…</v>
      </c>
      <c r="S280" t="str">
        <f t="shared" si="87"/>
        <v>…</v>
      </c>
      <c r="T280" t="str">
        <f t="shared" si="88"/>
        <v>…</v>
      </c>
      <c r="U280" s="5"/>
      <c r="V280" s="23">
        <f t="shared" si="89"/>
        <v>0</v>
      </c>
      <c r="W280">
        <f t="shared" si="90"/>
        <v>0</v>
      </c>
      <c r="X280">
        <f t="shared" si="91"/>
        <v>0</v>
      </c>
      <c r="Y280">
        <f t="shared" si="92"/>
        <v>16</v>
      </c>
      <c r="Z280">
        <f t="shared" si="93"/>
        <v>57</v>
      </c>
      <c r="AA280">
        <f t="shared" si="94"/>
        <v>0</v>
      </c>
      <c r="AB280">
        <f t="shared" si="95"/>
        <v>0</v>
      </c>
      <c r="AC280">
        <f t="shared" si="96"/>
        <v>0</v>
      </c>
      <c r="AD280" s="5"/>
      <c r="AE280" s="27">
        <f t="shared" si="97"/>
        <v>0</v>
      </c>
      <c r="AF280" s="28">
        <f t="shared" si="98"/>
        <v>4096</v>
      </c>
      <c r="AG280" s="28">
        <f t="shared" si="99"/>
        <v>57</v>
      </c>
      <c r="AH280" s="28">
        <f t="shared" si="100"/>
        <v>0</v>
      </c>
      <c r="AI280" s="5"/>
      <c r="AJ28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80" s="6" t="str" cm="1">
        <f t="array" ref="AK28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80" s="6" cm="1">
        <f t="array" ref="AL280">IF(ROW(Table4[[#This Row],[ID]])-1=ROW(Table4[[#Headers],[ID]]),0,SUMPRODUCT(MAX(($B$5:$B279=Table4[[#This Row],[ID]])*ROW($B$5:$B279))))</f>
        <v>278</v>
      </c>
      <c r="AM280" s="11" cm="1">
        <f t="array" aca="1" ref="AM280" ca="1">IF(Table4[[#This Row],[Prior of This Frm]]&lt;&gt;0,Table4[[#This Row],[Time]]-INDIRECT("R"&amp;Table4[[#This Row],[Prior of This Frm]]&amp;"C"&amp;COLUMN(Table4[[#This Row],[Time]]),FALSE),"")</f>
        <v>0.10700000000000021</v>
      </c>
      <c r="AN280" s="8">
        <f>IF(ROW(Table4[[#This Row],[Time]])-1=ROW(Table4[[#Headers],[Time]]),0,IF(A280&lt;A279,AN279+1,AN279))</f>
        <v>1</v>
      </c>
      <c r="AO280" s="29">
        <f>(Table4[[#This Row],[Time]]+(Table4[[#This Row],[Mins]]*60)-$A$5)/60/60/24</f>
        <v>1.5240740740740739E-4</v>
      </c>
      <c r="AP280" s="11">
        <f ca="1">IF(Table4[[#This Row],[Prior of This Frm]]&lt;&gt;0,IF(Table4[[#This Row],[Per Raw]]&lt;0,Table4[[#This Row],[Per Raw]]+60,Table4[[#This Row],[Per Raw]]),"")</f>
        <v>0.10700000000000021</v>
      </c>
      <c r="AQ280" s="20" t="e">
        <f>IF(Table4[[#This Row],[ID]]=401,(HEX2DEC(Table4[[#This Row],[H1]])+256*HEX2DEC(Table4[[#This Row],[H2]]))/1000,NA())</f>
        <v>#N/A</v>
      </c>
      <c r="AR280" s="21" t="e">
        <f>IF(Table4[[#This Row],[ID]]=401,(HEX2DEC(Table4[[#This Row],[H5]])+256*HEX2DEC(Table4[[#This Row],[H6]]))/1000,NA())</f>
        <v>#N/A</v>
      </c>
      <c r="AS280" s="16" t="e">
        <f>IF(Table4[[#This Row],[ID]]=402,HEX2DEC(Table4[[#This Row],[H1]])/100,NA())</f>
        <v>#N/A</v>
      </c>
      <c r="AT280" s="19" t="e">
        <f>IF(Table4[[#This Row],[ID]]=404,((HEX2DEC(F280)+256*HEX2DEC(G280))/10)*(9/5)+32,NA())</f>
        <v>#N/A</v>
      </c>
      <c r="AU280" s="28">
        <f>IF(Table4[[#This Row],[ID]]=402,(HEX2DEC(Table4[[#This Row],[H7]])*256*256+HEX2DEC(Table4[[#This Row],[H6]])*256+HEX2DEC(Table4[[#This Row],[H5]]))/AU$3,IF(ISNUMBER(AU279),AU279,NA()))</f>
        <v>1073427</v>
      </c>
      <c r="AV280" s="28">
        <f>IF(Table4[[#This Row],[ID]]=403,(HEX2DEC(Table4[[#This Row],[H7]])*256*256+HEX2DEC(Table4[[#This Row],[H6]])*256+HEX2DEC(Table4[[#This Row],[H5]]))/AV$3,IF(ISNUMBER(AV279),AV279,NA()))</f>
        <v>1073427</v>
      </c>
      <c r="AW280" s="30" t="e">
        <f>Table4[[#This Row],[Unk 402-D7,6,5]]/Table4[[#This Row],[Batt V]]</f>
        <v>#N/A</v>
      </c>
      <c r="AX280" s="8" t="str" cm="1">
        <f t="array" aca="1" ref="AX280" ca="1">IF(Table4[[#This Row],[Prior of This Frm]]=0,"First",IF(Table4[[#This Row],[Data as String]]&lt;&gt;INDIRECT("R"&amp;AL280&amp;"C"&amp;COLUMN(Table4[[#This Row],[Data as String]]),FALSE),"Change",""))</f>
        <v/>
      </c>
      <c r="AY280" s="6" t="str" cm="1">
        <f t="array" aca="1" ref="AY280" ca="1">IF(Table4[[#This Row],[Prior of This Frm]]=0,"First",IF(Table4[[#This Row],[Data Masked States only]]&lt;&gt;INDIRECT("R"&amp;AL280&amp;"C"&amp;COLUMN(Table4[[#This Row],[Data Masked States only]]),FALSE),"Change",""))</f>
        <v/>
      </c>
      <c r="AZ280" s="6"/>
    </row>
    <row r="281" spans="1:52" hidden="1" x14ac:dyDescent="0.25">
      <c r="A281">
        <v>4.5970000000000004</v>
      </c>
      <c r="B281">
        <v>401</v>
      </c>
      <c r="C281">
        <v>8</v>
      </c>
      <c r="D281" s="14" t="s">
        <v>28</v>
      </c>
      <c r="E281" s="15" t="s">
        <v>23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M281" s="5" t="str">
        <f t="shared" si="81"/>
        <v>…</v>
      </c>
      <c r="N281" t="str">
        <f t="shared" si="82"/>
        <v>…</v>
      </c>
      <c r="O281" t="str">
        <f t="shared" si="83"/>
        <v>…</v>
      </c>
      <c r="P281" t="str">
        <f t="shared" si="84"/>
        <v>…</v>
      </c>
      <c r="Q281" t="str">
        <f t="shared" si="85"/>
        <v>…</v>
      </c>
      <c r="R281" t="str">
        <f t="shared" si="86"/>
        <v>…</v>
      </c>
      <c r="S281" t="str">
        <f t="shared" si="87"/>
        <v>…</v>
      </c>
      <c r="T281" t="str">
        <f t="shared" si="88"/>
        <v>…</v>
      </c>
      <c r="U281" s="5"/>
      <c r="V281" s="23">
        <f t="shared" si="89"/>
        <v>154</v>
      </c>
      <c r="W281">
        <f t="shared" si="90"/>
        <v>210</v>
      </c>
      <c r="X281">
        <f t="shared" si="91"/>
        <v>0</v>
      </c>
      <c r="Y281">
        <f t="shared" si="92"/>
        <v>0</v>
      </c>
      <c r="Z281">
        <f t="shared" si="93"/>
        <v>0</v>
      </c>
      <c r="AA281">
        <f t="shared" si="94"/>
        <v>0</v>
      </c>
      <c r="AB281">
        <f t="shared" si="95"/>
        <v>0</v>
      </c>
      <c r="AC281">
        <f t="shared" si="96"/>
        <v>0</v>
      </c>
      <c r="AD281" s="5"/>
      <c r="AE281" s="27">
        <f t="shared" si="97"/>
        <v>53914</v>
      </c>
      <c r="AF281" s="28">
        <f t="shared" si="98"/>
        <v>0</v>
      </c>
      <c r="AG281" s="28">
        <f t="shared" si="99"/>
        <v>0</v>
      </c>
      <c r="AH281" s="28">
        <f t="shared" si="100"/>
        <v>0</v>
      </c>
      <c r="AI281" s="5"/>
      <c r="AJ28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81" s="6" t="str" cm="1">
        <f t="array" ref="AK28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81" s="6" cm="1">
        <f t="array" ref="AL281">IF(ROW(Table4[[#This Row],[ID]])-1=ROW(Table4[[#Headers],[ID]]),0,SUMPRODUCT(MAX(($B$5:$B280=Table4[[#This Row],[ID]])*ROW($B$5:$B280))))</f>
        <v>279</v>
      </c>
      <c r="AM281" s="11" cm="1">
        <f t="array" aca="1" ref="AM281" ca="1">IF(Table4[[#This Row],[Prior of This Frm]]&lt;&gt;0,Table4[[#This Row],[Time]]-INDIRECT("R"&amp;Table4[[#This Row],[Prior of This Frm]]&amp;"C"&amp;COLUMN(Table4[[#This Row],[Time]]),FALSE),"")</f>
        <v>0.10600000000000076</v>
      </c>
      <c r="AN281" s="8">
        <f>IF(ROW(Table4[[#This Row],[Time]])-1=ROW(Table4[[#Headers],[Time]]),0,IF(A281&lt;A280,AN280+1,AN280))</f>
        <v>1</v>
      </c>
      <c r="AO281" s="29">
        <f>(Table4[[#This Row],[Time]]+(Table4[[#This Row],[Mins]]*60)-$A$5)/60/60/24</f>
        <v>1.5300925925925917E-4</v>
      </c>
      <c r="AP281" s="11">
        <f ca="1">IF(Table4[[#This Row],[Prior of This Frm]]&lt;&gt;0,IF(Table4[[#This Row],[Per Raw]]&lt;0,Table4[[#This Row],[Per Raw]]+60,Table4[[#This Row],[Per Raw]]),"")</f>
        <v>0.10600000000000076</v>
      </c>
      <c r="AQ281" s="20">
        <f>IF(Table4[[#This Row],[ID]]=401,(HEX2DEC(Table4[[#This Row],[H1]])+256*HEX2DEC(Table4[[#This Row],[H2]]))/1000,NA())</f>
        <v>53.914000000000001</v>
      </c>
      <c r="AR281" s="21">
        <f>IF(Table4[[#This Row],[ID]]=401,(HEX2DEC(Table4[[#This Row],[H5]])+256*HEX2DEC(Table4[[#This Row],[H6]]))/1000,NA())</f>
        <v>0</v>
      </c>
      <c r="AS281" s="17" t="e">
        <f>IF(Table4[[#This Row],[ID]]=402,HEX2DEC(Table4[[#This Row],[H1]])/100,NA())</f>
        <v>#N/A</v>
      </c>
      <c r="AT281" s="19" t="e">
        <f>IF(Table4[[#This Row],[ID]]=404,((HEX2DEC(F281)+256*HEX2DEC(G281))/10)*(9/5)+32,NA())</f>
        <v>#N/A</v>
      </c>
      <c r="AU281" s="28">
        <f>IF(Table4[[#This Row],[ID]]=402,(HEX2DEC(Table4[[#This Row],[H7]])*256*256+HEX2DEC(Table4[[#This Row],[H6]])*256+HEX2DEC(Table4[[#This Row],[H5]]))/AU$3,IF(ISNUMBER(AU280),AU280,NA()))</f>
        <v>1073427</v>
      </c>
      <c r="AV281" s="28">
        <f>IF(Table4[[#This Row],[ID]]=403,(HEX2DEC(Table4[[#This Row],[H7]])*256*256+HEX2DEC(Table4[[#This Row],[H6]])*256+HEX2DEC(Table4[[#This Row],[H5]]))/AV$3,IF(ISNUMBER(AV280),AV280,NA()))</f>
        <v>1073427</v>
      </c>
      <c r="AW281" s="30">
        <f>Table4[[#This Row],[Unk 402-D7,6,5]]/Table4[[#This Row],[Batt V]]</f>
        <v>19909.986274437066</v>
      </c>
      <c r="AX281" s="8" t="str" cm="1">
        <f t="array" aca="1" ref="AX281" ca="1">IF(Table4[[#This Row],[Prior of This Frm]]=0,"First",IF(Table4[[#This Row],[Data as String]]&lt;&gt;INDIRECT("R"&amp;AL281&amp;"C"&amp;COLUMN(Table4[[#This Row],[Data as String]]),FALSE),"Change",""))</f>
        <v/>
      </c>
      <c r="AY281" s="6" t="str" cm="1">
        <f t="array" aca="1" ref="AY281" ca="1">IF(Table4[[#This Row],[Prior of This Frm]]=0,"First",IF(Table4[[#This Row],[Data Masked States only]]&lt;&gt;INDIRECT("R"&amp;AL281&amp;"C"&amp;COLUMN(Table4[[#This Row],[Data Masked States only]]),FALSE),"Change",""))</f>
        <v/>
      </c>
      <c r="AZ281" s="6"/>
    </row>
    <row r="282" spans="1:52" hidden="1" x14ac:dyDescent="0.25">
      <c r="A282">
        <v>4.6500000000000004</v>
      </c>
      <c r="B282">
        <v>400</v>
      </c>
      <c r="C282">
        <v>8</v>
      </c>
      <c r="D282" s="14">
        <v>0</v>
      </c>
      <c r="E282" s="15">
        <v>0</v>
      </c>
      <c r="F282" s="15">
        <v>0</v>
      </c>
      <c r="G282" s="15">
        <v>10</v>
      </c>
      <c r="H282" s="15">
        <v>39</v>
      </c>
      <c r="I282" s="15">
        <v>0</v>
      </c>
      <c r="J282" s="15">
        <v>0</v>
      </c>
      <c r="K282" s="15">
        <v>0</v>
      </c>
      <c r="M282" s="5" t="str">
        <f t="shared" si="81"/>
        <v>…</v>
      </c>
      <c r="N282" t="str">
        <f t="shared" si="82"/>
        <v>…</v>
      </c>
      <c r="O282" t="str">
        <f t="shared" si="83"/>
        <v>…</v>
      </c>
      <c r="P282" t="str">
        <f t="shared" si="84"/>
        <v>…</v>
      </c>
      <c r="Q282" t="str">
        <f t="shared" si="85"/>
        <v>9</v>
      </c>
      <c r="R282" t="str">
        <f t="shared" si="86"/>
        <v>…</v>
      </c>
      <c r="S282" t="str">
        <f t="shared" si="87"/>
        <v>…</v>
      </c>
      <c r="T282" t="str">
        <f t="shared" si="88"/>
        <v>…</v>
      </c>
      <c r="U282" s="5"/>
      <c r="V282" s="23">
        <f t="shared" si="89"/>
        <v>0</v>
      </c>
      <c r="W282">
        <f t="shared" si="90"/>
        <v>0</v>
      </c>
      <c r="X282">
        <f t="shared" si="91"/>
        <v>0</v>
      </c>
      <c r="Y282">
        <f t="shared" si="92"/>
        <v>16</v>
      </c>
      <c r="Z282">
        <f t="shared" si="93"/>
        <v>57</v>
      </c>
      <c r="AA282">
        <f t="shared" si="94"/>
        <v>0</v>
      </c>
      <c r="AB282">
        <f t="shared" si="95"/>
        <v>0</v>
      </c>
      <c r="AC282">
        <f t="shared" si="96"/>
        <v>0</v>
      </c>
      <c r="AD282" s="5"/>
      <c r="AE282" s="27">
        <f t="shared" si="97"/>
        <v>0</v>
      </c>
      <c r="AF282" s="28">
        <f t="shared" si="98"/>
        <v>4096</v>
      </c>
      <c r="AG282" s="28">
        <f t="shared" si="99"/>
        <v>57</v>
      </c>
      <c r="AH282" s="28">
        <f t="shared" si="100"/>
        <v>0</v>
      </c>
      <c r="AI282" s="5"/>
      <c r="AJ28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82" s="6" t="str" cm="1">
        <f t="array" ref="AK28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82" s="6" cm="1">
        <f t="array" ref="AL282">IF(ROW(Table4[[#This Row],[ID]])-1=ROW(Table4[[#Headers],[ID]]),0,SUMPRODUCT(MAX(($B$5:$B281=Table4[[#This Row],[ID]])*ROW($B$5:$B281))))</f>
        <v>280</v>
      </c>
      <c r="AM282" s="11" cm="1">
        <f t="array" aca="1" ref="AM282" ca="1">IF(Table4[[#This Row],[Prior of This Frm]]&lt;&gt;0,Table4[[#This Row],[Time]]-INDIRECT("R"&amp;Table4[[#This Row],[Prior of This Frm]]&amp;"C"&amp;COLUMN(Table4[[#This Row],[Time]]),FALSE),"")</f>
        <v>0.10500000000000043</v>
      </c>
      <c r="AN282" s="8">
        <f>IF(ROW(Table4[[#This Row],[Time]])-1=ROW(Table4[[#Headers],[Time]]),0,IF(A282&lt;A281,AN281+1,AN281))</f>
        <v>1</v>
      </c>
      <c r="AO282" s="29">
        <f>(Table4[[#This Row],[Time]]+(Table4[[#This Row],[Mins]]*60)-$A$5)/60/60/24</f>
        <v>1.5362268518518522E-4</v>
      </c>
      <c r="AP282" s="11">
        <f ca="1">IF(Table4[[#This Row],[Prior of This Frm]]&lt;&gt;0,IF(Table4[[#This Row],[Per Raw]]&lt;0,Table4[[#This Row],[Per Raw]]+60,Table4[[#This Row],[Per Raw]]),"")</f>
        <v>0.10500000000000043</v>
      </c>
      <c r="AQ282" s="20" t="e">
        <f>IF(Table4[[#This Row],[ID]]=401,(HEX2DEC(Table4[[#This Row],[H1]])+256*HEX2DEC(Table4[[#This Row],[H2]]))/1000,NA())</f>
        <v>#N/A</v>
      </c>
      <c r="AR282" s="21" t="e">
        <f>IF(Table4[[#This Row],[ID]]=401,(HEX2DEC(Table4[[#This Row],[H5]])+256*HEX2DEC(Table4[[#This Row],[H6]]))/1000,NA())</f>
        <v>#N/A</v>
      </c>
      <c r="AS282" s="16" t="e">
        <f>IF(Table4[[#This Row],[ID]]=402,HEX2DEC(Table4[[#This Row],[H1]])/100,NA())</f>
        <v>#N/A</v>
      </c>
      <c r="AT282" s="19" t="e">
        <f>IF(Table4[[#This Row],[ID]]=404,((HEX2DEC(F282)+256*HEX2DEC(G282))/10)*(9/5)+32,NA())</f>
        <v>#N/A</v>
      </c>
      <c r="AU282" s="28">
        <f>IF(Table4[[#This Row],[ID]]=402,(HEX2DEC(Table4[[#This Row],[H7]])*256*256+HEX2DEC(Table4[[#This Row],[H6]])*256+HEX2DEC(Table4[[#This Row],[H5]]))/AU$3,IF(ISNUMBER(AU281),AU281,NA()))</f>
        <v>1073427</v>
      </c>
      <c r="AV282" s="28">
        <f>IF(Table4[[#This Row],[ID]]=403,(HEX2DEC(Table4[[#This Row],[H7]])*256*256+HEX2DEC(Table4[[#This Row],[H6]])*256+HEX2DEC(Table4[[#This Row],[H5]]))/AV$3,IF(ISNUMBER(AV281),AV281,NA()))</f>
        <v>1073427</v>
      </c>
      <c r="AW282" s="30" t="e">
        <f>Table4[[#This Row],[Unk 402-D7,6,5]]/Table4[[#This Row],[Batt V]]</f>
        <v>#N/A</v>
      </c>
      <c r="AX282" s="8" t="str" cm="1">
        <f t="array" aca="1" ref="AX282" ca="1">IF(Table4[[#This Row],[Prior of This Frm]]=0,"First",IF(Table4[[#This Row],[Data as String]]&lt;&gt;INDIRECT("R"&amp;AL282&amp;"C"&amp;COLUMN(Table4[[#This Row],[Data as String]]),FALSE),"Change",""))</f>
        <v/>
      </c>
      <c r="AY282" s="6" t="str" cm="1">
        <f t="array" aca="1" ref="AY282" ca="1">IF(Table4[[#This Row],[Prior of This Frm]]=0,"First",IF(Table4[[#This Row],[Data Masked States only]]&lt;&gt;INDIRECT("R"&amp;AL282&amp;"C"&amp;COLUMN(Table4[[#This Row],[Data Masked States only]]),FALSE),"Change",""))</f>
        <v/>
      </c>
      <c r="AZ282" s="6"/>
    </row>
    <row r="283" spans="1:52" hidden="1" x14ac:dyDescent="0.25">
      <c r="A283">
        <v>4.7030000000000003</v>
      </c>
      <c r="B283">
        <v>401</v>
      </c>
      <c r="C283">
        <v>8</v>
      </c>
      <c r="D283" s="14" t="s">
        <v>28</v>
      </c>
      <c r="E283" s="15" t="s">
        <v>23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  <c r="M283" s="5" t="str">
        <f t="shared" si="81"/>
        <v>…</v>
      </c>
      <c r="N283" t="str">
        <f t="shared" si="82"/>
        <v>…</v>
      </c>
      <c r="O283" t="str">
        <f t="shared" si="83"/>
        <v>…</v>
      </c>
      <c r="P283" t="str">
        <f t="shared" si="84"/>
        <v>…</v>
      </c>
      <c r="Q283" t="str">
        <f t="shared" si="85"/>
        <v>…</v>
      </c>
      <c r="R283" t="str">
        <f t="shared" si="86"/>
        <v>…</v>
      </c>
      <c r="S283" t="str">
        <f t="shared" si="87"/>
        <v>…</v>
      </c>
      <c r="T283" t="str">
        <f t="shared" si="88"/>
        <v>…</v>
      </c>
      <c r="U283" s="5"/>
      <c r="V283" s="23">
        <f t="shared" si="89"/>
        <v>154</v>
      </c>
      <c r="W283">
        <f t="shared" si="90"/>
        <v>210</v>
      </c>
      <c r="X283">
        <f t="shared" si="91"/>
        <v>0</v>
      </c>
      <c r="Y283">
        <f t="shared" si="92"/>
        <v>0</v>
      </c>
      <c r="Z283">
        <f t="shared" si="93"/>
        <v>0</v>
      </c>
      <c r="AA283">
        <f t="shared" si="94"/>
        <v>0</v>
      </c>
      <c r="AB283">
        <f t="shared" si="95"/>
        <v>0</v>
      </c>
      <c r="AC283">
        <f t="shared" si="96"/>
        <v>0</v>
      </c>
      <c r="AD283" s="5"/>
      <c r="AE283" s="27">
        <f t="shared" si="97"/>
        <v>53914</v>
      </c>
      <c r="AF283" s="28">
        <f t="shared" si="98"/>
        <v>0</v>
      </c>
      <c r="AG283" s="28">
        <f t="shared" si="99"/>
        <v>0</v>
      </c>
      <c r="AH283" s="28">
        <f t="shared" si="100"/>
        <v>0</v>
      </c>
      <c r="AI283" s="5"/>
      <c r="AJ28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83" s="6" t="str" cm="1">
        <f t="array" ref="AK28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83" s="6" cm="1">
        <f t="array" ref="AL283">IF(ROW(Table4[[#This Row],[ID]])-1=ROW(Table4[[#Headers],[ID]]),0,SUMPRODUCT(MAX(($B$5:$B282=Table4[[#This Row],[ID]])*ROW($B$5:$B282))))</f>
        <v>281</v>
      </c>
      <c r="AM283" s="11" cm="1">
        <f t="array" aca="1" ref="AM283" ca="1">IF(Table4[[#This Row],[Prior of This Frm]]&lt;&gt;0,Table4[[#This Row],[Time]]-INDIRECT("R"&amp;Table4[[#This Row],[Prior of This Frm]]&amp;"C"&amp;COLUMN(Table4[[#This Row],[Time]]),FALSE),"")</f>
        <v>0.10599999999999987</v>
      </c>
      <c r="AN283" s="8">
        <f>IF(ROW(Table4[[#This Row],[Time]])-1=ROW(Table4[[#Headers],[Time]]),0,IF(A283&lt;A282,AN282+1,AN282))</f>
        <v>1</v>
      </c>
      <c r="AO283" s="29">
        <f>(Table4[[#This Row],[Time]]+(Table4[[#This Row],[Mins]]*60)-$A$5)/60/60/24</f>
        <v>1.5423611111111112E-4</v>
      </c>
      <c r="AP283" s="11">
        <f ca="1">IF(Table4[[#This Row],[Prior of This Frm]]&lt;&gt;0,IF(Table4[[#This Row],[Per Raw]]&lt;0,Table4[[#This Row],[Per Raw]]+60,Table4[[#This Row],[Per Raw]]),"")</f>
        <v>0.10599999999999987</v>
      </c>
      <c r="AQ283" s="20">
        <f>IF(Table4[[#This Row],[ID]]=401,(HEX2DEC(Table4[[#This Row],[H1]])+256*HEX2DEC(Table4[[#This Row],[H2]]))/1000,NA())</f>
        <v>53.914000000000001</v>
      </c>
      <c r="AR283" s="21">
        <f>IF(Table4[[#This Row],[ID]]=401,(HEX2DEC(Table4[[#This Row],[H5]])+256*HEX2DEC(Table4[[#This Row],[H6]]))/1000,NA())</f>
        <v>0</v>
      </c>
      <c r="AS283" s="17" t="e">
        <f>IF(Table4[[#This Row],[ID]]=402,HEX2DEC(Table4[[#This Row],[H1]])/100,NA())</f>
        <v>#N/A</v>
      </c>
      <c r="AT283" s="19" t="e">
        <f>IF(Table4[[#This Row],[ID]]=404,((HEX2DEC(F283)+256*HEX2DEC(G283))/10)*(9/5)+32,NA())</f>
        <v>#N/A</v>
      </c>
      <c r="AU283" s="28">
        <f>IF(Table4[[#This Row],[ID]]=402,(HEX2DEC(Table4[[#This Row],[H7]])*256*256+HEX2DEC(Table4[[#This Row],[H6]])*256+HEX2DEC(Table4[[#This Row],[H5]]))/AU$3,IF(ISNUMBER(AU282),AU282,NA()))</f>
        <v>1073427</v>
      </c>
      <c r="AV283" s="28">
        <f>IF(Table4[[#This Row],[ID]]=403,(HEX2DEC(Table4[[#This Row],[H7]])*256*256+HEX2DEC(Table4[[#This Row],[H6]])*256+HEX2DEC(Table4[[#This Row],[H5]]))/AV$3,IF(ISNUMBER(AV282),AV282,NA()))</f>
        <v>1073427</v>
      </c>
      <c r="AW283" s="30">
        <f>Table4[[#This Row],[Unk 402-D7,6,5]]/Table4[[#This Row],[Batt V]]</f>
        <v>19909.986274437066</v>
      </c>
      <c r="AX283" s="8" t="str" cm="1">
        <f t="array" aca="1" ref="AX283" ca="1">IF(Table4[[#This Row],[Prior of This Frm]]=0,"First",IF(Table4[[#This Row],[Data as String]]&lt;&gt;INDIRECT("R"&amp;AL283&amp;"C"&amp;COLUMN(Table4[[#This Row],[Data as String]]),FALSE),"Change",""))</f>
        <v/>
      </c>
      <c r="AY283" s="6" t="str" cm="1">
        <f t="array" aca="1" ref="AY283" ca="1">IF(Table4[[#This Row],[Prior of This Frm]]=0,"First",IF(Table4[[#This Row],[Data Masked States only]]&lt;&gt;INDIRECT("R"&amp;AL283&amp;"C"&amp;COLUMN(Table4[[#This Row],[Data Masked States only]]),FALSE),"Change",""))</f>
        <v/>
      </c>
      <c r="AZ283" s="6"/>
    </row>
    <row r="284" spans="1:52" hidden="1" x14ac:dyDescent="0.25">
      <c r="A284">
        <v>4.7560000000000002</v>
      </c>
      <c r="B284">
        <v>400</v>
      </c>
      <c r="C284">
        <v>8</v>
      </c>
      <c r="D284" s="14">
        <v>0</v>
      </c>
      <c r="E284" s="15">
        <v>0</v>
      </c>
      <c r="F284" s="15">
        <v>0</v>
      </c>
      <c r="G284" s="15">
        <v>10</v>
      </c>
      <c r="H284" s="15">
        <v>39</v>
      </c>
      <c r="I284" s="15">
        <v>0</v>
      </c>
      <c r="J284" s="15">
        <v>0</v>
      </c>
      <c r="K284" s="15">
        <v>0</v>
      </c>
      <c r="M284" s="5" t="str">
        <f t="shared" si="81"/>
        <v>…</v>
      </c>
      <c r="N284" t="str">
        <f t="shared" si="82"/>
        <v>…</v>
      </c>
      <c r="O284" t="str">
        <f t="shared" si="83"/>
        <v>…</v>
      </c>
      <c r="P284" t="str">
        <f t="shared" si="84"/>
        <v>…</v>
      </c>
      <c r="Q284" t="str">
        <f t="shared" si="85"/>
        <v>9</v>
      </c>
      <c r="R284" t="str">
        <f t="shared" si="86"/>
        <v>…</v>
      </c>
      <c r="S284" t="str">
        <f t="shared" si="87"/>
        <v>…</v>
      </c>
      <c r="T284" t="str">
        <f t="shared" si="88"/>
        <v>…</v>
      </c>
      <c r="U284" s="5"/>
      <c r="V284" s="23">
        <f t="shared" si="89"/>
        <v>0</v>
      </c>
      <c r="W284">
        <f t="shared" si="90"/>
        <v>0</v>
      </c>
      <c r="X284">
        <f t="shared" si="91"/>
        <v>0</v>
      </c>
      <c r="Y284">
        <f t="shared" si="92"/>
        <v>16</v>
      </c>
      <c r="Z284">
        <f t="shared" si="93"/>
        <v>57</v>
      </c>
      <c r="AA284">
        <f t="shared" si="94"/>
        <v>0</v>
      </c>
      <c r="AB284">
        <f t="shared" si="95"/>
        <v>0</v>
      </c>
      <c r="AC284">
        <f t="shared" si="96"/>
        <v>0</v>
      </c>
      <c r="AD284" s="5"/>
      <c r="AE284" s="27">
        <f t="shared" si="97"/>
        <v>0</v>
      </c>
      <c r="AF284" s="28">
        <f t="shared" si="98"/>
        <v>4096</v>
      </c>
      <c r="AG284" s="28">
        <f t="shared" si="99"/>
        <v>57</v>
      </c>
      <c r="AH284" s="28">
        <f t="shared" si="100"/>
        <v>0</v>
      </c>
      <c r="AI284" s="5"/>
      <c r="AJ28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84" s="6" t="str" cm="1">
        <f t="array" ref="AK28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84" s="6" cm="1">
        <f t="array" ref="AL284">IF(ROW(Table4[[#This Row],[ID]])-1=ROW(Table4[[#Headers],[ID]]),0,SUMPRODUCT(MAX(($B$5:$B283=Table4[[#This Row],[ID]])*ROW($B$5:$B283))))</f>
        <v>282</v>
      </c>
      <c r="AM284" s="11" cm="1">
        <f t="array" aca="1" ref="AM284" ca="1">IF(Table4[[#This Row],[Prior of This Frm]]&lt;&gt;0,Table4[[#This Row],[Time]]-INDIRECT("R"&amp;Table4[[#This Row],[Prior of This Frm]]&amp;"C"&amp;COLUMN(Table4[[#This Row],[Time]]),FALSE),"")</f>
        <v>0.10599999999999987</v>
      </c>
      <c r="AN284" s="8">
        <f>IF(ROW(Table4[[#This Row],[Time]])-1=ROW(Table4[[#Headers],[Time]]),0,IF(A284&lt;A283,AN283+1,AN283))</f>
        <v>1</v>
      </c>
      <c r="AO284" s="29">
        <f>(Table4[[#This Row],[Time]]+(Table4[[#This Row],[Mins]]*60)-$A$5)/60/60/24</f>
        <v>1.54849537037037E-4</v>
      </c>
      <c r="AP284" s="11">
        <f ca="1">IF(Table4[[#This Row],[Prior of This Frm]]&lt;&gt;0,IF(Table4[[#This Row],[Per Raw]]&lt;0,Table4[[#This Row],[Per Raw]]+60,Table4[[#This Row],[Per Raw]]),"")</f>
        <v>0.10599999999999987</v>
      </c>
      <c r="AQ284" s="20" t="e">
        <f>IF(Table4[[#This Row],[ID]]=401,(HEX2DEC(Table4[[#This Row],[H1]])+256*HEX2DEC(Table4[[#This Row],[H2]]))/1000,NA())</f>
        <v>#N/A</v>
      </c>
      <c r="AR284" s="21" t="e">
        <f>IF(Table4[[#This Row],[ID]]=401,(HEX2DEC(Table4[[#This Row],[H5]])+256*HEX2DEC(Table4[[#This Row],[H6]]))/1000,NA())</f>
        <v>#N/A</v>
      </c>
      <c r="AS284" s="16" t="e">
        <f>IF(Table4[[#This Row],[ID]]=402,HEX2DEC(Table4[[#This Row],[H1]])/100,NA())</f>
        <v>#N/A</v>
      </c>
      <c r="AT284" s="19" t="e">
        <f>IF(Table4[[#This Row],[ID]]=404,((HEX2DEC(F284)+256*HEX2DEC(G284))/10)*(9/5)+32,NA())</f>
        <v>#N/A</v>
      </c>
      <c r="AU284" s="28">
        <f>IF(Table4[[#This Row],[ID]]=402,(HEX2DEC(Table4[[#This Row],[H7]])*256*256+HEX2DEC(Table4[[#This Row],[H6]])*256+HEX2DEC(Table4[[#This Row],[H5]]))/AU$3,IF(ISNUMBER(AU283),AU283,NA()))</f>
        <v>1073427</v>
      </c>
      <c r="AV284" s="28">
        <f>IF(Table4[[#This Row],[ID]]=403,(HEX2DEC(Table4[[#This Row],[H7]])*256*256+HEX2DEC(Table4[[#This Row],[H6]])*256+HEX2DEC(Table4[[#This Row],[H5]]))/AV$3,IF(ISNUMBER(AV283),AV283,NA()))</f>
        <v>1073427</v>
      </c>
      <c r="AW284" s="30" t="e">
        <f>Table4[[#This Row],[Unk 402-D7,6,5]]/Table4[[#This Row],[Batt V]]</f>
        <v>#N/A</v>
      </c>
      <c r="AX284" s="8" t="str" cm="1">
        <f t="array" aca="1" ref="AX284" ca="1">IF(Table4[[#This Row],[Prior of This Frm]]=0,"First",IF(Table4[[#This Row],[Data as String]]&lt;&gt;INDIRECT("R"&amp;AL284&amp;"C"&amp;COLUMN(Table4[[#This Row],[Data as String]]),FALSE),"Change",""))</f>
        <v/>
      </c>
      <c r="AY284" s="6" t="str" cm="1">
        <f t="array" aca="1" ref="AY284" ca="1">IF(Table4[[#This Row],[Prior of This Frm]]=0,"First",IF(Table4[[#This Row],[Data Masked States only]]&lt;&gt;INDIRECT("R"&amp;AL284&amp;"C"&amp;COLUMN(Table4[[#This Row],[Data Masked States only]]),FALSE),"Change",""))</f>
        <v/>
      </c>
      <c r="AZ284" s="6"/>
    </row>
    <row r="285" spans="1:52" hidden="1" x14ac:dyDescent="0.25">
      <c r="A285">
        <v>4.8099999999999996</v>
      </c>
      <c r="B285">
        <v>401</v>
      </c>
      <c r="C285">
        <v>8</v>
      </c>
      <c r="D285" s="14" t="s">
        <v>28</v>
      </c>
      <c r="E285" s="15" t="s">
        <v>23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M285" s="5" t="str">
        <f t="shared" si="81"/>
        <v>…</v>
      </c>
      <c r="N285" t="str">
        <f t="shared" si="82"/>
        <v>…</v>
      </c>
      <c r="O285" t="str">
        <f t="shared" si="83"/>
        <v>…</v>
      </c>
      <c r="P285" t="str">
        <f t="shared" si="84"/>
        <v>…</v>
      </c>
      <c r="Q285" t="str">
        <f t="shared" si="85"/>
        <v>…</v>
      </c>
      <c r="R285" t="str">
        <f t="shared" si="86"/>
        <v>…</v>
      </c>
      <c r="S285" t="str">
        <f t="shared" si="87"/>
        <v>…</v>
      </c>
      <c r="T285" t="str">
        <f t="shared" si="88"/>
        <v>…</v>
      </c>
      <c r="U285" s="5"/>
      <c r="V285" s="23">
        <f t="shared" si="89"/>
        <v>154</v>
      </c>
      <c r="W285">
        <f t="shared" si="90"/>
        <v>210</v>
      </c>
      <c r="X285">
        <f t="shared" si="91"/>
        <v>0</v>
      </c>
      <c r="Y285">
        <f t="shared" si="92"/>
        <v>0</v>
      </c>
      <c r="Z285">
        <f t="shared" si="93"/>
        <v>0</v>
      </c>
      <c r="AA285">
        <f t="shared" si="94"/>
        <v>0</v>
      </c>
      <c r="AB285">
        <f t="shared" si="95"/>
        <v>0</v>
      </c>
      <c r="AC285">
        <f t="shared" si="96"/>
        <v>0</v>
      </c>
      <c r="AD285" s="5"/>
      <c r="AE285" s="27">
        <f t="shared" si="97"/>
        <v>53914</v>
      </c>
      <c r="AF285" s="28">
        <f t="shared" si="98"/>
        <v>0</v>
      </c>
      <c r="AG285" s="28">
        <f t="shared" si="99"/>
        <v>0</v>
      </c>
      <c r="AH285" s="28">
        <f t="shared" si="100"/>
        <v>0</v>
      </c>
      <c r="AI285" s="5"/>
      <c r="AJ28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85" s="6" t="str" cm="1">
        <f t="array" ref="AK28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85" s="6" cm="1">
        <f t="array" ref="AL285">IF(ROW(Table4[[#This Row],[ID]])-1=ROW(Table4[[#Headers],[ID]]),0,SUMPRODUCT(MAX(($B$5:$B284=Table4[[#This Row],[ID]])*ROW($B$5:$B284))))</f>
        <v>283</v>
      </c>
      <c r="AM285" s="11" cm="1">
        <f t="array" aca="1" ref="AM285" ca="1">IF(Table4[[#This Row],[Prior of This Frm]]&lt;&gt;0,Table4[[#This Row],[Time]]-INDIRECT("R"&amp;Table4[[#This Row],[Prior of This Frm]]&amp;"C"&amp;COLUMN(Table4[[#This Row],[Time]]),FALSE),"")</f>
        <v>0.10699999999999932</v>
      </c>
      <c r="AN285" s="8">
        <f>IF(ROW(Table4[[#This Row],[Time]])-1=ROW(Table4[[#Headers],[Time]]),0,IF(A285&lt;A284,AN284+1,AN284))</f>
        <v>1</v>
      </c>
      <c r="AO285" s="29">
        <f>(Table4[[#This Row],[Time]]+(Table4[[#This Row],[Mins]]*60)-$A$5)/60/60/24</f>
        <v>1.5547453703703703E-4</v>
      </c>
      <c r="AP285" s="11">
        <f ca="1">IF(Table4[[#This Row],[Prior of This Frm]]&lt;&gt;0,IF(Table4[[#This Row],[Per Raw]]&lt;0,Table4[[#This Row],[Per Raw]]+60,Table4[[#This Row],[Per Raw]]),"")</f>
        <v>0.10699999999999932</v>
      </c>
      <c r="AQ285" s="20">
        <f>IF(Table4[[#This Row],[ID]]=401,(HEX2DEC(Table4[[#This Row],[H1]])+256*HEX2DEC(Table4[[#This Row],[H2]]))/1000,NA())</f>
        <v>53.914000000000001</v>
      </c>
      <c r="AR285" s="21">
        <f>IF(Table4[[#This Row],[ID]]=401,(HEX2DEC(Table4[[#This Row],[H5]])+256*HEX2DEC(Table4[[#This Row],[H6]]))/1000,NA())</f>
        <v>0</v>
      </c>
      <c r="AS285" s="17" t="e">
        <f>IF(Table4[[#This Row],[ID]]=402,HEX2DEC(Table4[[#This Row],[H1]])/100,NA())</f>
        <v>#N/A</v>
      </c>
      <c r="AT285" s="19" t="e">
        <f>IF(Table4[[#This Row],[ID]]=404,((HEX2DEC(F285)+256*HEX2DEC(G285))/10)*(9/5)+32,NA())</f>
        <v>#N/A</v>
      </c>
      <c r="AU285" s="28">
        <f>IF(Table4[[#This Row],[ID]]=402,(HEX2DEC(Table4[[#This Row],[H7]])*256*256+HEX2DEC(Table4[[#This Row],[H6]])*256+HEX2DEC(Table4[[#This Row],[H5]]))/AU$3,IF(ISNUMBER(AU284),AU284,NA()))</f>
        <v>1073427</v>
      </c>
      <c r="AV285" s="28">
        <f>IF(Table4[[#This Row],[ID]]=403,(HEX2DEC(Table4[[#This Row],[H7]])*256*256+HEX2DEC(Table4[[#This Row],[H6]])*256+HEX2DEC(Table4[[#This Row],[H5]]))/AV$3,IF(ISNUMBER(AV284),AV284,NA()))</f>
        <v>1073427</v>
      </c>
      <c r="AW285" s="30">
        <f>Table4[[#This Row],[Unk 402-D7,6,5]]/Table4[[#This Row],[Batt V]]</f>
        <v>19909.986274437066</v>
      </c>
      <c r="AX285" s="8" t="str" cm="1">
        <f t="array" aca="1" ref="AX285" ca="1">IF(Table4[[#This Row],[Prior of This Frm]]=0,"First",IF(Table4[[#This Row],[Data as String]]&lt;&gt;INDIRECT("R"&amp;AL285&amp;"C"&amp;COLUMN(Table4[[#This Row],[Data as String]]),FALSE),"Change",""))</f>
        <v/>
      </c>
      <c r="AY285" s="6" t="str" cm="1">
        <f t="array" aca="1" ref="AY285" ca="1">IF(Table4[[#This Row],[Prior of This Frm]]=0,"First",IF(Table4[[#This Row],[Data Masked States only]]&lt;&gt;INDIRECT("R"&amp;AL285&amp;"C"&amp;COLUMN(Table4[[#This Row],[Data Masked States only]]),FALSE),"Change",""))</f>
        <v/>
      </c>
      <c r="AZ285" s="6"/>
    </row>
    <row r="286" spans="1:52" hidden="1" x14ac:dyDescent="0.25">
      <c r="A286">
        <v>4.8630000000000004</v>
      </c>
      <c r="B286">
        <v>400</v>
      </c>
      <c r="C286">
        <v>8</v>
      </c>
      <c r="D286" s="14">
        <v>0</v>
      </c>
      <c r="E286" s="15">
        <v>0</v>
      </c>
      <c r="F286" s="15">
        <v>0</v>
      </c>
      <c r="G286" s="15">
        <v>10</v>
      </c>
      <c r="H286" s="15">
        <v>39</v>
      </c>
      <c r="I286" s="15">
        <v>0</v>
      </c>
      <c r="J286" s="15">
        <v>0</v>
      </c>
      <c r="K286" s="15">
        <v>0</v>
      </c>
      <c r="M286" s="5" t="str">
        <f t="shared" si="81"/>
        <v>…</v>
      </c>
      <c r="N286" t="str">
        <f t="shared" si="82"/>
        <v>…</v>
      </c>
      <c r="O286" t="str">
        <f t="shared" si="83"/>
        <v>…</v>
      </c>
      <c r="P286" t="str">
        <f t="shared" si="84"/>
        <v>…</v>
      </c>
      <c r="Q286" t="str">
        <f t="shared" si="85"/>
        <v>9</v>
      </c>
      <c r="R286" t="str">
        <f t="shared" si="86"/>
        <v>…</v>
      </c>
      <c r="S286" t="str">
        <f t="shared" si="87"/>
        <v>…</v>
      </c>
      <c r="T286" t="str">
        <f t="shared" si="88"/>
        <v>…</v>
      </c>
      <c r="U286" s="5"/>
      <c r="V286" s="23">
        <f t="shared" si="89"/>
        <v>0</v>
      </c>
      <c r="W286">
        <f t="shared" si="90"/>
        <v>0</v>
      </c>
      <c r="X286">
        <f t="shared" si="91"/>
        <v>0</v>
      </c>
      <c r="Y286">
        <f t="shared" si="92"/>
        <v>16</v>
      </c>
      <c r="Z286">
        <f t="shared" si="93"/>
        <v>57</v>
      </c>
      <c r="AA286">
        <f t="shared" si="94"/>
        <v>0</v>
      </c>
      <c r="AB286">
        <f t="shared" si="95"/>
        <v>0</v>
      </c>
      <c r="AC286">
        <f t="shared" si="96"/>
        <v>0</v>
      </c>
      <c r="AD286" s="5"/>
      <c r="AE286" s="27">
        <f t="shared" si="97"/>
        <v>0</v>
      </c>
      <c r="AF286" s="28">
        <f t="shared" si="98"/>
        <v>4096</v>
      </c>
      <c r="AG286" s="28">
        <f t="shared" si="99"/>
        <v>57</v>
      </c>
      <c r="AH286" s="28">
        <f t="shared" si="100"/>
        <v>0</v>
      </c>
      <c r="AI286" s="5"/>
      <c r="AJ28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86" s="6" t="str" cm="1">
        <f t="array" ref="AK28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86" s="6" cm="1">
        <f t="array" ref="AL286">IF(ROW(Table4[[#This Row],[ID]])-1=ROW(Table4[[#Headers],[ID]]),0,SUMPRODUCT(MAX(($B$5:$B285=Table4[[#This Row],[ID]])*ROW($B$5:$B285))))</f>
        <v>284</v>
      </c>
      <c r="AM286" s="11" cm="1">
        <f t="array" aca="1" ref="AM286" ca="1">IF(Table4[[#This Row],[Prior of This Frm]]&lt;&gt;0,Table4[[#This Row],[Time]]-INDIRECT("R"&amp;Table4[[#This Row],[Prior of This Frm]]&amp;"C"&amp;COLUMN(Table4[[#This Row],[Time]]),FALSE),"")</f>
        <v>0.10700000000000021</v>
      </c>
      <c r="AN286" s="8">
        <f>IF(ROW(Table4[[#This Row],[Time]])-1=ROW(Table4[[#Headers],[Time]]),0,IF(A286&lt;A285,AN285+1,AN285))</f>
        <v>1</v>
      </c>
      <c r="AO286" s="29">
        <f>(Table4[[#This Row],[Time]]+(Table4[[#This Row],[Mins]]*60)-$A$5)/60/60/24</f>
        <v>1.5608796296296293E-4</v>
      </c>
      <c r="AP286" s="11">
        <f ca="1">IF(Table4[[#This Row],[Prior of This Frm]]&lt;&gt;0,IF(Table4[[#This Row],[Per Raw]]&lt;0,Table4[[#This Row],[Per Raw]]+60,Table4[[#This Row],[Per Raw]]),"")</f>
        <v>0.10700000000000021</v>
      </c>
      <c r="AQ286" s="20" t="e">
        <f>IF(Table4[[#This Row],[ID]]=401,(HEX2DEC(Table4[[#This Row],[H1]])+256*HEX2DEC(Table4[[#This Row],[H2]]))/1000,NA())</f>
        <v>#N/A</v>
      </c>
      <c r="AR286" s="21" t="e">
        <f>IF(Table4[[#This Row],[ID]]=401,(HEX2DEC(Table4[[#This Row],[H5]])+256*HEX2DEC(Table4[[#This Row],[H6]]))/1000,NA())</f>
        <v>#N/A</v>
      </c>
      <c r="AS286" s="16" t="e">
        <f>IF(Table4[[#This Row],[ID]]=402,HEX2DEC(Table4[[#This Row],[H1]])/100,NA())</f>
        <v>#N/A</v>
      </c>
      <c r="AT286" s="19" t="e">
        <f>IF(Table4[[#This Row],[ID]]=404,((HEX2DEC(F286)+256*HEX2DEC(G286))/10)*(9/5)+32,NA())</f>
        <v>#N/A</v>
      </c>
      <c r="AU286" s="28">
        <f>IF(Table4[[#This Row],[ID]]=402,(HEX2DEC(Table4[[#This Row],[H7]])*256*256+HEX2DEC(Table4[[#This Row],[H6]])*256+HEX2DEC(Table4[[#This Row],[H5]]))/AU$3,IF(ISNUMBER(AU285),AU285,NA()))</f>
        <v>1073427</v>
      </c>
      <c r="AV286" s="28">
        <f>IF(Table4[[#This Row],[ID]]=403,(HEX2DEC(Table4[[#This Row],[H7]])*256*256+HEX2DEC(Table4[[#This Row],[H6]])*256+HEX2DEC(Table4[[#This Row],[H5]]))/AV$3,IF(ISNUMBER(AV285),AV285,NA()))</f>
        <v>1073427</v>
      </c>
      <c r="AW286" s="30" t="e">
        <f>Table4[[#This Row],[Unk 402-D7,6,5]]/Table4[[#This Row],[Batt V]]</f>
        <v>#N/A</v>
      </c>
      <c r="AX286" s="8" t="str" cm="1">
        <f t="array" aca="1" ref="AX286" ca="1">IF(Table4[[#This Row],[Prior of This Frm]]=0,"First",IF(Table4[[#This Row],[Data as String]]&lt;&gt;INDIRECT("R"&amp;AL286&amp;"C"&amp;COLUMN(Table4[[#This Row],[Data as String]]),FALSE),"Change",""))</f>
        <v/>
      </c>
      <c r="AY286" s="6" t="str" cm="1">
        <f t="array" aca="1" ref="AY286" ca="1">IF(Table4[[#This Row],[Prior of This Frm]]=0,"First",IF(Table4[[#This Row],[Data Masked States only]]&lt;&gt;INDIRECT("R"&amp;AL286&amp;"C"&amp;COLUMN(Table4[[#This Row],[Data Masked States only]]),FALSE),"Change",""))</f>
        <v/>
      </c>
      <c r="AZ286" s="6"/>
    </row>
    <row r="287" spans="1:52" hidden="1" x14ac:dyDescent="0.25">
      <c r="A287">
        <v>4.915</v>
      </c>
      <c r="B287">
        <v>401</v>
      </c>
      <c r="C287">
        <v>8</v>
      </c>
      <c r="D287" s="14" t="s">
        <v>28</v>
      </c>
      <c r="E287" s="15" t="s">
        <v>23</v>
      </c>
      <c r="F287" s="15">
        <v>0</v>
      </c>
      <c r="G287" s="15">
        <v>0</v>
      </c>
      <c r="H287" s="15">
        <v>0</v>
      </c>
      <c r="I287" s="15">
        <v>0</v>
      </c>
      <c r="J287" s="15">
        <v>0</v>
      </c>
      <c r="K287" s="15">
        <v>0</v>
      </c>
      <c r="M287" s="5" t="str">
        <f t="shared" si="81"/>
        <v>…</v>
      </c>
      <c r="N287" t="str">
        <f t="shared" si="82"/>
        <v>…</v>
      </c>
      <c r="O287" t="str">
        <f t="shared" si="83"/>
        <v>…</v>
      </c>
      <c r="P287" t="str">
        <f t="shared" si="84"/>
        <v>…</v>
      </c>
      <c r="Q287" t="str">
        <f t="shared" si="85"/>
        <v>…</v>
      </c>
      <c r="R287" t="str">
        <f t="shared" si="86"/>
        <v>…</v>
      </c>
      <c r="S287" t="str">
        <f t="shared" si="87"/>
        <v>…</v>
      </c>
      <c r="T287" t="str">
        <f t="shared" si="88"/>
        <v>…</v>
      </c>
      <c r="U287" s="5"/>
      <c r="V287" s="23">
        <f t="shared" si="89"/>
        <v>154</v>
      </c>
      <c r="W287">
        <f t="shared" si="90"/>
        <v>210</v>
      </c>
      <c r="X287">
        <f t="shared" si="91"/>
        <v>0</v>
      </c>
      <c r="Y287">
        <f t="shared" si="92"/>
        <v>0</v>
      </c>
      <c r="Z287">
        <f t="shared" si="93"/>
        <v>0</v>
      </c>
      <c r="AA287">
        <f t="shared" si="94"/>
        <v>0</v>
      </c>
      <c r="AB287">
        <f t="shared" si="95"/>
        <v>0</v>
      </c>
      <c r="AC287">
        <f t="shared" si="96"/>
        <v>0</v>
      </c>
      <c r="AD287" s="5"/>
      <c r="AE287" s="27">
        <f t="shared" si="97"/>
        <v>53914</v>
      </c>
      <c r="AF287" s="28">
        <f t="shared" si="98"/>
        <v>0</v>
      </c>
      <c r="AG287" s="28">
        <f t="shared" si="99"/>
        <v>0</v>
      </c>
      <c r="AH287" s="28">
        <f t="shared" si="100"/>
        <v>0</v>
      </c>
      <c r="AI287" s="5"/>
      <c r="AJ28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87" s="6" t="str" cm="1">
        <f t="array" ref="AK28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87" s="6" cm="1">
        <f t="array" ref="AL287">IF(ROW(Table4[[#This Row],[ID]])-1=ROW(Table4[[#Headers],[ID]]),0,SUMPRODUCT(MAX(($B$5:$B286=Table4[[#This Row],[ID]])*ROW($B$5:$B286))))</f>
        <v>285</v>
      </c>
      <c r="AM287" s="11" cm="1">
        <f t="array" aca="1" ref="AM287" ca="1">IF(Table4[[#This Row],[Prior of This Frm]]&lt;&gt;0,Table4[[#This Row],[Time]]-INDIRECT("R"&amp;Table4[[#This Row],[Prior of This Frm]]&amp;"C"&amp;COLUMN(Table4[[#This Row],[Time]]),FALSE),"")</f>
        <v>0.10500000000000043</v>
      </c>
      <c r="AN287" s="8">
        <f>IF(ROW(Table4[[#This Row],[Time]])-1=ROW(Table4[[#Headers],[Time]]),0,IF(A287&lt;A286,AN286+1,AN286))</f>
        <v>1</v>
      </c>
      <c r="AO287" s="29">
        <f>(Table4[[#This Row],[Time]]+(Table4[[#This Row],[Mins]]*60)-$A$5)/60/60/24</f>
        <v>1.5668981481481488E-4</v>
      </c>
      <c r="AP287" s="11">
        <f ca="1">IF(Table4[[#This Row],[Prior of This Frm]]&lt;&gt;0,IF(Table4[[#This Row],[Per Raw]]&lt;0,Table4[[#This Row],[Per Raw]]+60,Table4[[#This Row],[Per Raw]]),"")</f>
        <v>0.10500000000000043</v>
      </c>
      <c r="AQ287" s="20">
        <f>IF(Table4[[#This Row],[ID]]=401,(HEX2DEC(Table4[[#This Row],[H1]])+256*HEX2DEC(Table4[[#This Row],[H2]]))/1000,NA())</f>
        <v>53.914000000000001</v>
      </c>
      <c r="AR287" s="21">
        <f>IF(Table4[[#This Row],[ID]]=401,(HEX2DEC(Table4[[#This Row],[H5]])+256*HEX2DEC(Table4[[#This Row],[H6]]))/1000,NA())</f>
        <v>0</v>
      </c>
      <c r="AS287" s="17" t="e">
        <f>IF(Table4[[#This Row],[ID]]=402,HEX2DEC(Table4[[#This Row],[H1]])/100,NA())</f>
        <v>#N/A</v>
      </c>
      <c r="AT287" s="19" t="e">
        <f>IF(Table4[[#This Row],[ID]]=404,((HEX2DEC(F287)+256*HEX2DEC(G287))/10)*(9/5)+32,NA())</f>
        <v>#N/A</v>
      </c>
      <c r="AU287" s="28">
        <f>IF(Table4[[#This Row],[ID]]=402,(HEX2DEC(Table4[[#This Row],[H7]])*256*256+HEX2DEC(Table4[[#This Row],[H6]])*256+HEX2DEC(Table4[[#This Row],[H5]]))/AU$3,IF(ISNUMBER(AU286),AU286,NA()))</f>
        <v>1073427</v>
      </c>
      <c r="AV287" s="28">
        <f>IF(Table4[[#This Row],[ID]]=403,(HEX2DEC(Table4[[#This Row],[H7]])*256*256+HEX2DEC(Table4[[#This Row],[H6]])*256+HEX2DEC(Table4[[#This Row],[H5]]))/AV$3,IF(ISNUMBER(AV286),AV286,NA()))</f>
        <v>1073427</v>
      </c>
      <c r="AW287" s="30">
        <f>Table4[[#This Row],[Unk 402-D7,6,5]]/Table4[[#This Row],[Batt V]]</f>
        <v>19909.986274437066</v>
      </c>
      <c r="AX287" s="8" t="str" cm="1">
        <f t="array" aca="1" ref="AX287" ca="1">IF(Table4[[#This Row],[Prior of This Frm]]=0,"First",IF(Table4[[#This Row],[Data as String]]&lt;&gt;INDIRECT("R"&amp;AL287&amp;"C"&amp;COLUMN(Table4[[#This Row],[Data as String]]),FALSE),"Change",""))</f>
        <v/>
      </c>
      <c r="AY287" s="6" t="str" cm="1">
        <f t="array" aca="1" ref="AY287" ca="1">IF(Table4[[#This Row],[Prior of This Frm]]=0,"First",IF(Table4[[#This Row],[Data Masked States only]]&lt;&gt;INDIRECT("R"&amp;AL287&amp;"C"&amp;COLUMN(Table4[[#This Row],[Data Masked States only]]),FALSE),"Change",""))</f>
        <v/>
      </c>
      <c r="AZ287" s="6"/>
    </row>
    <row r="288" spans="1:52" hidden="1" x14ac:dyDescent="0.25">
      <c r="A288">
        <v>4.968</v>
      </c>
      <c r="B288">
        <v>400</v>
      </c>
      <c r="C288">
        <v>8</v>
      </c>
      <c r="D288" s="14">
        <v>0</v>
      </c>
      <c r="E288" s="15">
        <v>0</v>
      </c>
      <c r="F288" s="15">
        <v>0</v>
      </c>
      <c r="G288" s="15">
        <v>10</v>
      </c>
      <c r="H288" s="15">
        <v>39</v>
      </c>
      <c r="I288" s="15">
        <v>0</v>
      </c>
      <c r="J288" s="15">
        <v>0</v>
      </c>
      <c r="K288" s="15">
        <v>0</v>
      </c>
      <c r="M288" s="5" t="str">
        <f t="shared" si="81"/>
        <v>…</v>
      </c>
      <c r="N288" t="str">
        <f t="shared" si="82"/>
        <v>…</v>
      </c>
      <c r="O288" t="str">
        <f t="shared" si="83"/>
        <v>…</v>
      </c>
      <c r="P288" t="str">
        <f t="shared" si="84"/>
        <v>…</v>
      </c>
      <c r="Q288" t="str">
        <f t="shared" si="85"/>
        <v>9</v>
      </c>
      <c r="R288" t="str">
        <f t="shared" si="86"/>
        <v>…</v>
      </c>
      <c r="S288" t="str">
        <f t="shared" si="87"/>
        <v>…</v>
      </c>
      <c r="T288" t="str">
        <f t="shared" si="88"/>
        <v>…</v>
      </c>
      <c r="U288" s="5"/>
      <c r="V288" s="23">
        <f t="shared" si="89"/>
        <v>0</v>
      </c>
      <c r="W288">
        <f t="shared" si="90"/>
        <v>0</v>
      </c>
      <c r="X288">
        <f t="shared" si="91"/>
        <v>0</v>
      </c>
      <c r="Y288">
        <f t="shared" si="92"/>
        <v>16</v>
      </c>
      <c r="Z288">
        <f t="shared" si="93"/>
        <v>57</v>
      </c>
      <c r="AA288">
        <f t="shared" si="94"/>
        <v>0</v>
      </c>
      <c r="AB288">
        <f t="shared" si="95"/>
        <v>0</v>
      </c>
      <c r="AC288">
        <f t="shared" si="96"/>
        <v>0</v>
      </c>
      <c r="AD288" s="5"/>
      <c r="AE288" s="27">
        <f t="shared" si="97"/>
        <v>0</v>
      </c>
      <c r="AF288" s="28">
        <f t="shared" si="98"/>
        <v>4096</v>
      </c>
      <c r="AG288" s="28">
        <f t="shared" si="99"/>
        <v>57</v>
      </c>
      <c r="AH288" s="28">
        <f t="shared" si="100"/>
        <v>0</v>
      </c>
      <c r="AI288" s="5"/>
      <c r="AJ28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88" s="6" t="str" cm="1">
        <f t="array" ref="AK28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88" s="6" cm="1">
        <f t="array" ref="AL288">IF(ROW(Table4[[#This Row],[ID]])-1=ROW(Table4[[#Headers],[ID]]),0,SUMPRODUCT(MAX(($B$5:$B287=Table4[[#This Row],[ID]])*ROW($B$5:$B287))))</f>
        <v>286</v>
      </c>
      <c r="AM288" s="11" cm="1">
        <f t="array" aca="1" ref="AM288" ca="1">IF(Table4[[#This Row],[Prior of This Frm]]&lt;&gt;0,Table4[[#This Row],[Time]]-INDIRECT("R"&amp;Table4[[#This Row],[Prior of This Frm]]&amp;"C"&amp;COLUMN(Table4[[#This Row],[Time]]),FALSE),"")</f>
        <v>0.10499999999999954</v>
      </c>
      <c r="AN288" s="8">
        <f>IF(ROW(Table4[[#This Row],[Time]])-1=ROW(Table4[[#Headers],[Time]]),0,IF(A288&lt;A287,AN287+1,AN287))</f>
        <v>1</v>
      </c>
      <c r="AO288" s="29">
        <f>(Table4[[#This Row],[Time]]+(Table4[[#This Row],[Mins]]*60)-$A$5)/60/60/24</f>
        <v>1.5730324074074076E-4</v>
      </c>
      <c r="AP288" s="11">
        <f ca="1">IF(Table4[[#This Row],[Prior of This Frm]]&lt;&gt;0,IF(Table4[[#This Row],[Per Raw]]&lt;0,Table4[[#This Row],[Per Raw]]+60,Table4[[#This Row],[Per Raw]]),"")</f>
        <v>0.10499999999999954</v>
      </c>
      <c r="AQ288" s="20" t="e">
        <f>IF(Table4[[#This Row],[ID]]=401,(HEX2DEC(Table4[[#This Row],[H1]])+256*HEX2DEC(Table4[[#This Row],[H2]]))/1000,NA())</f>
        <v>#N/A</v>
      </c>
      <c r="AR288" s="21" t="e">
        <f>IF(Table4[[#This Row],[ID]]=401,(HEX2DEC(Table4[[#This Row],[H5]])+256*HEX2DEC(Table4[[#This Row],[H6]]))/1000,NA())</f>
        <v>#N/A</v>
      </c>
      <c r="AS288" s="16" t="e">
        <f>IF(Table4[[#This Row],[ID]]=402,HEX2DEC(Table4[[#This Row],[H1]])/100,NA())</f>
        <v>#N/A</v>
      </c>
      <c r="AT288" s="19" t="e">
        <f>IF(Table4[[#This Row],[ID]]=404,((HEX2DEC(F288)+256*HEX2DEC(G288))/10)*(9/5)+32,NA())</f>
        <v>#N/A</v>
      </c>
      <c r="AU288" s="28">
        <f>IF(Table4[[#This Row],[ID]]=402,(HEX2DEC(Table4[[#This Row],[H7]])*256*256+HEX2DEC(Table4[[#This Row],[H6]])*256+HEX2DEC(Table4[[#This Row],[H5]]))/AU$3,IF(ISNUMBER(AU287),AU287,NA()))</f>
        <v>1073427</v>
      </c>
      <c r="AV288" s="28">
        <f>IF(Table4[[#This Row],[ID]]=403,(HEX2DEC(Table4[[#This Row],[H7]])*256*256+HEX2DEC(Table4[[#This Row],[H6]])*256+HEX2DEC(Table4[[#This Row],[H5]]))/AV$3,IF(ISNUMBER(AV287),AV287,NA()))</f>
        <v>1073427</v>
      </c>
      <c r="AW288" s="30" t="e">
        <f>Table4[[#This Row],[Unk 402-D7,6,5]]/Table4[[#This Row],[Batt V]]</f>
        <v>#N/A</v>
      </c>
      <c r="AX288" s="8" t="str" cm="1">
        <f t="array" aca="1" ref="AX288" ca="1">IF(Table4[[#This Row],[Prior of This Frm]]=0,"First",IF(Table4[[#This Row],[Data as String]]&lt;&gt;INDIRECT("R"&amp;AL288&amp;"C"&amp;COLUMN(Table4[[#This Row],[Data as String]]),FALSE),"Change",""))</f>
        <v/>
      </c>
      <c r="AY288" s="6" t="str" cm="1">
        <f t="array" aca="1" ref="AY288" ca="1">IF(Table4[[#This Row],[Prior of This Frm]]=0,"First",IF(Table4[[#This Row],[Data Masked States only]]&lt;&gt;INDIRECT("R"&amp;AL288&amp;"C"&amp;COLUMN(Table4[[#This Row],[Data Masked States only]]),FALSE),"Change",""))</f>
        <v/>
      </c>
      <c r="AZ288" s="6"/>
    </row>
    <row r="289" spans="1:52" hidden="1" x14ac:dyDescent="0.25">
      <c r="A289">
        <v>5.0220000000000002</v>
      </c>
      <c r="B289">
        <v>401</v>
      </c>
      <c r="C289">
        <v>8</v>
      </c>
      <c r="D289" s="14" t="s">
        <v>28</v>
      </c>
      <c r="E289" s="15" t="s">
        <v>23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M289" s="5" t="str">
        <f t="shared" si="81"/>
        <v>…</v>
      </c>
      <c r="N289" t="str">
        <f t="shared" si="82"/>
        <v>…</v>
      </c>
      <c r="O289" t="str">
        <f t="shared" si="83"/>
        <v>…</v>
      </c>
      <c r="P289" t="str">
        <f t="shared" si="84"/>
        <v>…</v>
      </c>
      <c r="Q289" t="str">
        <f t="shared" si="85"/>
        <v>…</v>
      </c>
      <c r="R289" t="str">
        <f t="shared" si="86"/>
        <v>…</v>
      </c>
      <c r="S289" t="str">
        <f t="shared" si="87"/>
        <v>…</v>
      </c>
      <c r="T289" t="str">
        <f t="shared" si="88"/>
        <v>…</v>
      </c>
      <c r="U289" s="5"/>
      <c r="V289" s="23">
        <f t="shared" si="89"/>
        <v>154</v>
      </c>
      <c r="W289">
        <f t="shared" si="90"/>
        <v>210</v>
      </c>
      <c r="X289">
        <f t="shared" si="91"/>
        <v>0</v>
      </c>
      <c r="Y289">
        <f t="shared" si="92"/>
        <v>0</v>
      </c>
      <c r="Z289">
        <f t="shared" si="93"/>
        <v>0</v>
      </c>
      <c r="AA289">
        <f t="shared" si="94"/>
        <v>0</v>
      </c>
      <c r="AB289">
        <f t="shared" si="95"/>
        <v>0</v>
      </c>
      <c r="AC289">
        <f t="shared" si="96"/>
        <v>0</v>
      </c>
      <c r="AD289" s="5"/>
      <c r="AE289" s="27">
        <f t="shared" si="97"/>
        <v>53914</v>
      </c>
      <c r="AF289" s="28">
        <f t="shared" si="98"/>
        <v>0</v>
      </c>
      <c r="AG289" s="28">
        <f t="shared" si="99"/>
        <v>0</v>
      </c>
      <c r="AH289" s="28">
        <f t="shared" si="100"/>
        <v>0</v>
      </c>
      <c r="AI289" s="5"/>
      <c r="AJ28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89" s="6" t="str" cm="1">
        <f t="array" ref="AK28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89" s="6" cm="1">
        <f t="array" ref="AL289">IF(ROW(Table4[[#This Row],[ID]])-1=ROW(Table4[[#Headers],[ID]]),0,SUMPRODUCT(MAX(($B$5:$B288=Table4[[#This Row],[ID]])*ROW($B$5:$B288))))</f>
        <v>287</v>
      </c>
      <c r="AM289" s="11" cm="1">
        <f t="array" aca="1" ref="AM289" ca="1">IF(Table4[[#This Row],[Prior of This Frm]]&lt;&gt;0,Table4[[#This Row],[Time]]-INDIRECT("R"&amp;Table4[[#This Row],[Prior of This Frm]]&amp;"C"&amp;COLUMN(Table4[[#This Row],[Time]]),FALSE),"")</f>
        <v>0.10700000000000021</v>
      </c>
      <c r="AN289" s="8">
        <f>IF(ROW(Table4[[#This Row],[Time]])-1=ROW(Table4[[#Headers],[Time]]),0,IF(A289&lt;A288,AN288+1,AN288))</f>
        <v>1</v>
      </c>
      <c r="AO289" s="29">
        <f>(Table4[[#This Row],[Time]]+(Table4[[#This Row],[Mins]]*60)-$A$5)/60/60/24</f>
        <v>1.5792824074074079E-4</v>
      </c>
      <c r="AP289" s="11">
        <f ca="1">IF(Table4[[#This Row],[Prior of This Frm]]&lt;&gt;0,IF(Table4[[#This Row],[Per Raw]]&lt;0,Table4[[#This Row],[Per Raw]]+60,Table4[[#This Row],[Per Raw]]),"")</f>
        <v>0.10700000000000021</v>
      </c>
      <c r="AQ289" s="20">
        <f>IF(Table4[[#This Row],[ID]]=401,(HEX2DEC(Table4[[#This Row],[H1]])+256*HEX2DEC(Table4[[#This Row],[H2]]))/1000,NA())</f>
        <v>53.914000000000001</v>
      </c>
      <c r="AR289" s="21">
        <f>IF(Table4[[#This Row],[ID]]=401,(HEX2DEC(Table4[[#This Row],[H5]])+256*HEX2DEC(Table4[[#This Row],[H6]]))/1000,NA())</f>
        <v>0</v>
      </c>
      <c r="AS289" s="17" t="e">
        <f>IF(Table4[[#This Row],[ID]]=402,HEX2DEC(Table4[[#This Row],[H1]])/100,NA())</f>
        <v>#N/A</v>
      </c>
      <c r="AT289" s="19" t="e">
        <f>IF(Table4[[#This Row],[ID]]=404,((HEX2DEC(F289)+256*HEX2DEC(G289))/10)*(9/5)+32,NA())</f>
        <v>#N/A</v>
      </c>
      <c r="AU289" s="28">
        <f>IF(Table4[[#This Row],[ID]]=402,(HEX2DEC(Table4[[#This Row],[H7]])*256*256+HEX2DEC(Table4[[#This Row],[H6]])*256+HEX2DEC(Table4[[#This Row],[H5]]))/AU$3,IF(ISNUMBER(AU288),AU288,NA()))</f>
        <v>1073427</v>
      </c>
      <c r="AV289" s="28">
        <f>IF(Table4[[#This Row],[ID]]=403,(HEX2DEC(Table4[[#This Row],[H7]])*256*256+HEX2DEC(Table4[[#This Row],[H6]])*256+HEX2DEC(Table4[[#This Row],[H5]]))/AV$3,IF(ISNUMBER(AV288),AV288,NA()))</f>
        <v>1073427</v>
      </c>
      <c r="AW289" s="30">
        <f>Table4[[#This Row],[Unk 402-D7,6,5]]/Table4[[#This Row],[Batt V]]</f>
        <v>19909.986274437066</v>
      </c>
      <c r="AX289" s="8" t="str" cm="1">
        <f t="array" aca="1" ref="AX289" ca="1">IF(Table4[[#This Row],[Prior of This Frm]]=0,"First",IF(Table4[[#This Row],[Data as String]]&lt;&gt;INDIRECT("R"&amp;AL289&amp;"C"&amp;COLUMN(Table4[[#This Row],[Data as String]]),FALSE),"Change",""))</f>
        <v/>
      </c>
      <c r="AY289" s="6" t="str" cm="1">
        <f t="array" aca="1" ref="AY289" ca="1">IF(Table4[[#This Row],[Prior of This Frm]]=0,"First",IF(Table4[[#This Row],[Data Masked States only]]&lt;&gt;INDIRECT("R"&amp;AL289&amp;"C"&amp;COLUMN(Table4[[#This Row],[Data Masked States only]]),FALSE),"Change",""))</f>
        <v/>
      </c>
      <c r="AZ289" s="6"/>
    </row>
    <row r="290" spans="1:52" hidden="1" x14ac:dyDescent="0.25">
      <c r="A290">
        <v>5.0750000000000002</v>
      </c>
      <c r="B290">
        <v>400</v>
      </c>
      <c r="C290">
        <v>8</v>
      </c>
      <c r="D290" s="14">
        <v>0</v>
      </c>
      <c r="E290" s="15">
        <v>0</v>
      </c>
      <c r="F290" s="15">
        <v>0</v>
      </c>
      <c r="G290" s="15">
        <v>10</v>
      </c>
      <c r="H290" s="15">
        <v>39</v>
      </c>
      <c r="I290" s="15">
        <v>0</v>
      </c>
      <c r="J290" s="15">
        <v>0</v>
      </c>
      <c r="K290" s="15">
        <v>0</v>
      </c>
      <c r="M290" s="5" t="str">
        <f t="shared" si="81"/>
        <v>…</v>
      </c>
      <c r="N290" t="str">
        <f t="shared" si="82"/>
        <v>…</v>
      </c>
      <c r="O290" t="str">
        <f t="shared" si="83"/>
        <v>…</v>
      </c>
      <c r="P290" t="str">
        <f t="shared" si="84"/>
        <v>…</v>
      </c>
      <c r="Q290" t="str">
        <f t="shared" si="85"/>
        <v>9</v>
      </c>
      <c r="R290" t="str">
        <f t="shared" si="86"/>
        <v>…</v>
      </c>
      <c r="S290" t="str">
        <f t="shared" si="87"/>
        <v>…</v>
      </c>
      <c r="T290" t="str">
        <f t="shared" si="88"/>
        <v>…</v>
      </c>
      <c r="U290" s="5"/>
      <c r="V290" s="23">
        <f t="shared" si="89"/>
        <v>0</v>
      </c>
      <c r="W290">
        <f t="shared" si="90"/>
        <v>0</v>
      </c>
      <c r="X290">
        <f t="shared" si="91"/>
        <v>0</v>
      </c>
      <c r="Y290">
        <f t="shared" si="92"/>
        <v>16</v>
      </c>
      <c r="Z290">
        <f t="shared" si="93"/>
        <v>57</v>
      </c>
      <c r="AA290">
        <f t="shared" si="94"/>
        <v>0</v>
      </c>
      <c r="AB290">
        <f t="shared" si="95"/>
        <v>0</v>
      </c>
      <c r="AC290">
        <f t="shared" si="96"/>
        <v>0</v>
      </c>
      <c r="AD290" s="5"/>
      <c r="AE290" s="27">
        <f t="shared" si="97"/>
        <v>0</v>
      </c>
      <c r="AF290" s="28">
        <f t="shared" si="98"/>
        <v>4096</v>
      </c>
      <c r="AG290" s="28">
        <f t="shared" si="99"/>
        <v>57</v>
      </c>
      <c r="AH290" s="28">
        <f t="shared" si="100"/>
        <v>0</v>
      </c>
      <c r="AI290" s="5"/>
      <c r="AJ29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90" s="6" t="str" cm="1">
        <f t="array" ref="AK29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90" s="6" cm="1">
        <f t="array" ref="AL290">IF(ROW(Table4[[#This Row],[ID]])-1=ROW(Table4[[#Headers],[ID]]),0,SUMPRODUCT(MAX(($B$5:$B289=Table4[[#This Row],[ID]])*ROW($B$5:$B289))))</f>
        <v>288</v>
      </c>
      <c r="AM290" s="11" cm="1">
        <f t="array" aca="1" ref="AM290" ca="1">IF(Table4[[#This Row],[Prior of This Frm]]&lt;&gt;0,Table4[[#This Row],[Time]]-INDIRECT("R"&amp;Table4[[#This Row],[Prior of This Frm]]&amp;"C"&amp;COLUMN(Table4[[#This Row],[Time]]),FALSE),"")</f>
        <v>0.10700000000000021</v>
      </c>
      <c r="AN290" s="8">
        <f>IF(ROW(Table4[[#This Row],[Time]])-1=ROW(Table4[[#Headers],[Time]]),0,IF(A290&lt;A289,AN289+1,AN289))</f>
        <v>1</v>
      </c>
      <c r="AO290" s="29">
        <f>(Table4[[#This Row],[Time]]+(Table4[[#This Row],[Mins]]*60)-$A$5)/60/60/24</f>
        <v>1.5854166666666667E-4</v>
      </c>
      <c r="AP290" s="11">
        <f ca="1">IF(Table4[[#This Row],[Prior of This Frm]]&lt;&gt;0,IF(Table4[[#This Row],[Per Raw]]&lt;0,Table4[[#This Row],[Per Raw]]+60,Table4[[#This Row],[Per Raw]]),"")</f>
        <v>0.10700000000000021</v>
      </c>
      <c r="AQ290" s="20" t="e">
        <f>IF(Table4[[#This Row],[ID]]=401,(HEX2DEC(Table4[[#This Row],[H1]])+256*HEX2DEC(Table4[[#This Row],[H2]]))/1000,NA())</f>
        <v>#N/A</v>
      </c>
      <c r="AR290" s="21" t="e">
        <f>IF(Table4[[#This Row],[ID]]=401,(HEX2DEC(Table4[[#This Row],[H5]])+256*HEX2DEC(Table4[[#This Row],[H6]]))/1000,NA())</f>
        <v>#N/A</v>
      </c>
      <c r="AS290" s="16" t="e">
        <f>IF(Table4[[#This Row],[ID]]=402,HEX2DEC(Table4[[#This Row],[H1]])/100,NA())</f>
        <v>#N/A</v>
      </c>
      <c r="AT290" s="19" t="e">
        <f>IF(Table4[[#This Row],[ID]]=404,((HEX2DEC(F290)+256*HEX2DEC(G290))/10)*(9/5)+32,NA())</f>
        <v>#N/A</v>
      </c>
      <c r="AU290" s="28">
        <f>IF(Table4[[#This Row],[ID]]=402,(HEX2DEC(Table4[[#This Row],[H7]])*256*256+HEX2DEC(Table4[[#This Row],[H6]])*256+HEX2DEC(Table4[[#This Row],[H5]]))/AU$3,IF(ISNUMBER(AU289),AU289,NA()))</f>
        <v>1073427</v>
      </c>
      <c r="AV290" s="28">
        <f>IF(Table4[[#This Row],[ID]]=403,(HEX2DEC(Table4[[#This Row],[H7]])*256*256+HEX2DEC(Table4[[#This Row],[H6]])*256+HEX2DEC(Table4[[#This Row],[H5]]))/AV$3,IF(ISNUMBER(AV289),AV289,NA()))</f>
        <v>1073427</v>
      </c>
      <c r="AW290" s="30" t="e">
        <f>Table4[[#This Row],[Unk 402-D7,6,5]]/Table4[[#This Row],[Batt V]]</f>
        <v>#N/A</v>
      </c>
      <c r="AX290" s="8" t="str" cm="1">
        <f t="array" aca="1" ref="AX290" ca="1">IF(Table4[[#This Row],[Prior of This Frm]]=0,"First",IF(Table4[[#This Row],[Data as String]]&lt;&gt;INDIRECT("R"&amp;AL290&amp;"C"&amp;COLUMN(Table4[[#This Row],[Data as String]]),FALSE),"Change",""))</f>
        <v/>
      </c>
      <c r="AY290" s="6" t="str" cm="1">
        <f t="array" aca="1" ref="AY290" ca="1">IF(Table4[[#This Row],[Prior of This Frm]]=0,"First",IF(Table4[[#This Row],[Data Masked States only]]&lt;&gt;INDIRECT("R"&amp;AL290&amp;"C"&amp;COLUMN(Table4[[#This Row],[Data Masked States only]]),FALSE),"Change",""))</f>
        <v/>
      </c>
      <c r="AZ290" s="6"/>
    </row>
    <row r="291" spans="1:52" hidden="1" x14ac:dyDescent="0.25">
      <c r="A291">
        <v>5.1280000000000001</v>
      </c>
      <c r="B291">
        <v>401</v>
      </c>
      <c r="C291">
        <v>8</v>
      </c>
      <c r="D291" s="14" t="s">
        <v>28</v>
      </c>
      <c r="E291" s="15" t="s">
        <v>23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0</v>
      </c>
      <c r="M291" s="5" t="str">
        <f t="shared" si="81"/>
        <v>…</v>
      </c>
      <c r="N291" t="str">
        <f t="shared" si="82"/>
        <v>…</v>
      </c>
      <c r="O291" t="str">
        <f t="shared" si="83"/>
        <v>…</v>
      </c>
      <c r="P291" t="str">
        <f t="shared" si="84"/>
        <v>…</v>
      </c>
      <c r="Q291" t="str">
        <f t="shared" si="85"/>
        <v>…</v>
      </c>
      <c r="R291" t="str">
        <f t="shared" si="86"/>
        <v>…</v>
      </c>
      <c r="S291" t="str">
        <f t="shared" si="87"/>
        <v>…</v>
      </c>
      <c r="T291" t="str">
        <f t="shared" si="88"/>
        <v>…</v>
      </c>
      <c r="U291" s="5"/>
      <c r="V291" s="23">
        <f t="shared" si="89"/>
        <v>154</v>
      </c>
      <c r="W291">
        <f t="shared" si="90"/>
        <v>210</v>
      </c>
      <c r="X291">
        <f t="shared" si="91"/>
        <v>0</v>
      </c>
      <c r="Y291">
        <f t="shared" si="92"/>
        <v>0</v>
      </c>
      <c r="Z291">
        <f t="shared" si="93"/>
        <v>0</v>
      </c>
      <c r="AA291">
        <f t="shared" si="94"/>
        <v>0</v>
      </c>
      <c r="AB291">
        <f t="shared" si="95"/>
        <v>0</v>
      </c>
      <c r="AC291">
        <f t="shared" si="96"/>
        <v>0</v>
      </c>
      <c r="AD291" s="5"/>
      <c r="AE291" s="27">
        <f t="shared" si="97"/>
        <v>53914</v>
      </c>
      <c r="AF291" s="28">
        <f t="shared" si="98"/>
        <v>0</v>
      </c>
      <c r="AG291" s="28">
        <f t="shared" si="99"/>
        <v>0</v>
      </c>
      <c r="AH291" s="28">
        <f t="shared" si="100"/>
        <v>0</v>
      </c>
      <c r="AI291" s="5"/>
      <c r="AJ29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91" s="6" t="str" cm="1">
        <f t="array" ref="AK29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91" s="6" cm="1">
        <f t="array" ref="AL291">IF(ROW(Table4[[#This Row],[ID]])-1=ROW(Table4[[#Headers],[ID]]),0,SUMPRODUCT(MAX(($B$5:$B290=Table4[[#This Row],[ID]])*ROW($B$5:$B290))))</f>
        <v>289</v>
      </c>
      <c r="AM291" s="11" cm="1">
        <f t="array" aca="1" ref="AM291" ca="1">IF(Table4[[#This Row],[Prior of This Frm]]&lt;&gt;0,Table4[[#This Row],[Time]]-INDIRECT("R"&amp;Table4[[#This Row],[Prior of This Frm]]&amp;"C"&amp;COLUMN(Table4[[#This Row],[Time]]),FALSE),"")</f>
        <v>0.10599999999999987</v>
      </c>
      <c r="AN291" s="8">
        <f>IF(ROW(Table4[[#This Row],[Time]])-1=ROW(Table4[[#Headers],[Time]]),0,IF(A291&lt;A290,AN290+1,AN290))</f>
        <v>1</v>
      </c>
      <c r="AO291" s="29">
        <f>(Table4[[#This Row],[Time]]+(Table4[[#This Row],[Mins]]*60)-$A$5)/60/60/24</f>
        <v>1.5915509259259257E-4</v>
      </c>
      <c r="AP291" s="11">
        <f ca="1">IF(Table4[[#This Row],[Prior of This Frm]]&lt;&gt;0,IF(Table4[[#This Row],[Per Raw]]&lt;0,Table4[[#This Row],[Per Raw]]+60,Table4[[#This Row],[Per Raw]]),"")</f>
        <v>0.10599999999999987</v>
      </c>
      <c r="AQ291" s="20">
        <f>IF(Table4[[#This Row],[ID]]=401,(HEX2DEC(Table4[[#This Row],[H1]])+256*HEX2DEC(Table4[[#This Row],[H2]]))/1000,NA())</f>
        <v>53.914000000000001</v>
      </c>
      <c r="AR291" s="21">
        <f>IF(Table4[[#This Row],[ID]]=401,(HEX2DEC(Table4[[#This Row],[H5]])+256*HEX2DEC(Table4[[#This Row],[H6]]))/1000,NA())</f>
        <v>0</v>
      </c>
      <c r="AS291" s="17" t="e">
        <f>IF(Table4[[#This Row],[ID]]=402,HEX2DEC(Table4[[#This Row],[H1]])/100,NA())</f>
        <v>#N/A</v>
      </c>
      <c r="AT291" s="19" t="e">
        <f>IF(Table4[[#This Row],[ID]]=404,((HEX2DEC(F291)+256*HEX2DEC(G291))/10)*(9/5)+32,NA())</f>
        <v>#N/A</v>
      </c>
      <c r="AU291" s="28">
        <f>IF(Table4[[#This Row],[ID]]=402,(HEX2DEC(Table4[[#This Row],[H7]])*256*256+HEX2DEC(Table4[[#This Row],[H6]])*256+HEX2DEC(Table4[[#This Row],[H5]]))/AU$3,IF(ISNUMBER(AU290),AU290,NA()))</f>
        <v>1073427</v>
      </c>
      <c r="AV291" s="28">
        <f>IF(Table4[[#This Row],[ID]]=403,(HEX2DEC(Table4[[#This Row],[H7]])*256*256+HEX2DEC(Table4[[#This Row],[H6]])*256+HEX2DEC(Table4[[#This Row],[H5]]))/AV$3,IF(ISNUMBER(AV290),AV290,NA()))</f>
        <v>1073427</v>
      </c>
      <c r="AW291" s="30">
        <f>Table4[[#This Row],[Unk 402-D7,6,5]]/Table4[[#This Row],[Batt V]]</f>
        <v>19909.986274437066</v>
      </c>
      <c r="AX291" s="8" t="str" cm="1">
        <f t="array" aca="1" ref="AX291" ca="1">IF(Table4[[#This Row],[Prior of This Frm]]=0,"First",IF(Table4[[#This Row],[Data as String]]&lt;&gt;INDIRECT("R"&amp;AL291&amp;"C"&amp;COLUMN(Table4[[#This Row],[Data as String]]),FALSE),"Change",""))</f>
        <v/>
      </c>
      <c r="AY291" s="6" t="str" cm="1">
        <f t="array" aca="1" ref="AY291" ca="1">IF(Table4[[#This Row],[Prior of This Frm]]=0,"First",IF(Table4[[#This Row],[Data Masked States only]]&lt;&gt;INDIRECT("R"&amp;AL291&amp;"C"&amp;COLUMN(Table4[[#This Row],[Data Masked States only]]),FALSE),"Change",""))</f>
        <v/>
      </c>
      <c r="AZ291" s="6"/>
    </row>
    <row r="292" spans="1:52" hidden="1" x14ac:dyDescent="0.25">
      <c r="A292">
        <v>5.181</v>
      </c>
      <c r="B292">
        <v>400</v>
      </c>
      <c r="C292">
        <v>8</v>
      </c>
      <c r="D292" s="14">
        <v>0</v>
      </c>
      <c r="E292" s="15">
        <v>0</v>
      </c>
      <c r="F292" s="15">
        <v>0</v>
      </c>
      <c r="G292" s="15">
        <v>10</v>
      </c>
      <c r="H292" s="15">
        <v>39</v>
      </c>
      <c r="I292" s="15">
        <v>0</v>
      </c>
      <c r="J292" s="15">
        <v>0</v>
      </c>
      <c r="K292" s="15">
        <v>0</v>
      </c>
      <c r="M292" s="5" t="str">
        <f t="shared" si="81"/>
        <v>…</v>
      </c>
      <c r="N292" t="str">
        <f t="shared" si="82"/>
        <v>…</v>
      </c>
      <c r="O292" t="str">
        <f t="shared" si="83"/>
        <v>…</v>
      </c>
      <c r="P292" t="str">
        <f t="shared" si="84"/>
        <v>…</v>
      </c>
      <c r="Q292" t="str">
        <f t="shared" si="85"/>
        <v>9</v>
      </c>
      <c r="R292" t="str">
        <f t="shared" si="86"/>
        <v>…</v>
      </c>
      <c r="S292" t="str">
        <f t="shared" si="87"/>
        <v>…</v>
      </c>
      <c r="T292" t="str">
        <f t="shared" si="88"/>
        <v>…</v>
      </c>
      <c r="U292" s="5"/>
      <c r="V292" s="23">
        <f t="shared" si="89"/>
        <v>0</v>
      </c>
      <c r="W292">
        <f t="shared" si="90"/>
        <v>0</v>
      </c>
      <c r="X292">
        <f t="shared" si="91"/>
        <v>0</v>
      </c>
      <c r="Y292">
        <f t="shared" si="92"/>
        <v>16</v>
      </c>
      <c r="Z292">
        <f t="shared" si="93"/>
        <v>57</v>
      </c>
      <c r="AA292">
        <f t="shared" si="94"/>
        <v>0</v>
      </c>
      <c r="AB292">
        <f t="shared" si="95"/>
        <v>0</v>
      </c>
      <c r="AC292">
        <f t="shared" si="96"/>
        <v>0</v>
      </c>
      <c r="AD292" s="5"/>
      <c r="AE292" s="27">
        <f t="shared" si="97"/>
        <v>0</v>
      </c>
      <c r="AF292" s="28">
        <f t="shared" si="98"/>
        <v>4096</v>
      </c>
      <c r="AG292" s="28">
        <f t="shared" si="99"/>
        <v>57</v>
      </c>
      <c r="AH292" s="28">
        <f t="shared" si="100"/>
        <v>0</v>
      </c>
      <c r="AI292" s="5"/>
      <c r="AJ29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92" s="6" t="str" cm="1">
        <f t="array" ref="AK29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92" s="6" cm="1">
        <f t="array" ref="AL292">IF(ROW(Table4[[#This Row],[ID]])-1=ROW(Table4[[#Headers],[ID]]),0,SUMPRODUCT(MAX(($B$5:$B291=Table4[[#This Row],[ID]])*ROW($B$5:$B291))))</f>
        <v>290</v>
      </c>
      <c r="AM292" s="11" cm="1">
        <f t="array" aca="1" ref="AM292" ca="1">IF(Table4[[#This Row],[Prior of This Frm]]&lt;&gt;0,Table4[[#This Row],[Time]]-INDIRECT("R"&amp;Table4[[#This Row],[Prior of This Frm]]&amp;"C"&amp;COLUMN(Table4[[#This Row],[Time]]),FALSE),"")</f>
        <v>0.10599999999999987</v>
      </c>
      <c r="AN292" s="8">
        <f>IF(ROW(Table4[[#This Row],[Time]])-1=ROW(Table4[[#Headers],[Time]]),0,IF(A292&lt;A291,AN291+1,AN291))</f>
        <v>1</v>
      </c>
      <c r="AO292" s="29">
        <f>(Table4[[#This Row],[Time]]+(Table4[[#This Row],[Mins]]*60)-$A$5)/60/60/24</f>
        <v>1.5976851851851848E-4</v>
      </c>
      <c r="AP292" s="11">
        <f ca="1">IF(Table4[[#This Row],[Prior of This Frm]]&lt;&gt;0,IF(Table4[[#This Row],[Per Raw]]&lt;0,Table4[[#This Row],[Per Raw]]+60,Table4[[#This Row],[Per Raw]]),"")</f>
        <v>0.10599999999999987</v>
      </c>
      <c r="AQ292" s="20" t="e">
        <f>IF(Table4[[#This Row],[ID]]=401,(HEX2DEC(Table4[[#This Row],[H1]])+256*HEX2DEC(Table4[[#This Row],[H2]]))/1000,NA())</f>
        <v>#N/A</v>
      </c>
      <c r="AR292" s="21" t="e">
        <f>IF(Table4[[#This Row],[ID]]=401,(HEX2DEC(Table4[[#This Row],[H5]])+256*HEX2DEC(Table4[[#This Row],[H6]]))/1000,NA())</f>
        <v>#N/A</v>
      </c>
      <c r="AS292" s="17" t="e">
        <f>IF(Table4[[#This Row],[ID]]=402,HEX2DEC(Table4[[#This Row],[H1]])/100,NA())</f>
        <v>#N/A</v>
      </c>
      <c r="AT292" s="19" t="e">
        <f>IF(Table4[[#This Row],[ID]]=404,((HEX2DEC(F292)+256*HEX2DEC(G292))/10)*(9/5)+32,NA())</f>
        <v>#N/A</v>
      </c>
      <c r="AU292" s="28">
        <f>IF(Table4[[#This Row],[ID]]=402,(HEX2DEC(Table4[[#This Row],[H7]])*256*256+HEX2DEC(Table4[[#This Row],[H6]])*256+HEX2DEC(Table4[[#This Row],[H5]]))/AU$3,IF(ISNUMBER(AU291),AU291,NA()))</f>
        <v>1073427</v>
      </c>
      <c r="AV292" s="28">
        <f>IF(Table4[[#This Row],[ID]]=403,(HEX2DEC(Table4[[#This Row],[H7]])*256*256+HEX2DEC(Table4[[#This Row],[H6]])*256+HEX2DEC(Table4[[#This Row],[H5]]))/AV$3,IF(ISNUMBER(AV291),AV291,NA()))</f>
        <v>1073427</v>
      </c>
      <c r="AW292" s="30" t="e">
        <f>Table4[[#This Row],[Unk 402-D7,6,5]]/Table4[[#This Row],[Batt V]]</f>
        <v>#N/A</v>
      </c>
      <c r="AX292" s="8" t="str" cm="1">
        <f t="array" aca="1" ref="AX292" ca="1">IF(Table4[[#This Row],[Prior of This Frm]]=0,"First",IF(Table4[[#This Row],[Data as String]]&lt;&gt;INDIRECT("R"&amp;AL292&amp;"C"&amp;COLUMN(Table4[[#This Row],[Data as String]]),FALSE),"Change",""))</f>
        <v/>
      </c>
      <c r="AY292" s="6" t="str" cm="1">
        <f t="array" aca="1" ref="AY292" ca="1">IF(Table4[[#This Row],[Prior of This Frm]]=0,"First",IF(Table4[[#This Row],[Data Masked States only]]&lt;&gt;INDIRECT("R"&amp;AL292&amp;"C"&amp;COLUMN(Table4[[#This Row],[Data Masked States only]]),FALSE),"Change",""))</f>
        <v/>
      </c>
      <c r="AZ292" s="6"/>
    </row>
    <row r="293" spans="1:52" hidden="1" x14ac:dyDescent="0.25">
      <c r="A293">
        <v>5.2350000000000003</v>
      </c>
      <c r="B293">
        <v>401</v>
      </c>
      <c r="C293">
        <v>8</v>
      </c>
      <c r="D293" s="14" t="s">
        <v>28</v>
      </c>
      <c r="E293" s="15" t="s">
        <v>23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M293" s="5" t="str">
        <f t="shared" si="81"/>
        <v>…</v>
      </c>
      <c r="N293" t="str">
        <f t="shared" si="82"/>
        <v>…</v>
      </c>
      <c r="O293" t="str">
        <f t="shared" si="83"/>
        <v>…</v>
      </c>
      <c r="P293" t="str">
        <f t="shared" si="84"/>
        <v>…</v>
      </c>
      <c r="Q293" t="str">
        <f t="shared" si="85"/>
        <v>…</v>
      </c>
      <c r="R293" t="str">
        <f t="shared" si="86"/>
        <v>…</v>
      </c>
      <c r="S293" t="str">
        <f t="shared" si="87"/>
        <v>…</v>
      </c>
      <c r="T293" t="str">
        <f t="shared" si="88"/>
        <v>…</v>
      </c>
      <c r="U293" s="5"/>
      <c r="V293" s="23">
        <f t="shared" si="89"/>
        <v>154</v>
      </c>
      <c r="W293">
        <f t="shared" si="90"/>
        <v>210</v>
      </c>
      <c r="X293">
        <f t="shared" si="91"/>
        <v>0</v>
      </c>
      <c r="Y293">
        <f t="shared" si="92"/>
        <v>0</v>
      </c>
      <c r="Z293">
        <f t="shared" si="93"/>
        <v>0</v>
      </c>
      <c r="AA293">
        <f t="shared" si="94"/>
        <v>0</v>
      </c>
      <c r="AB293">
        <f t="shared" si="95"/>
        <v>0</v>
      </c>
      <c r="AC293">
        <f t="shared" si="96"/>
        <v>0</v>
      </c>
      <c r="AD293" s="5"/>
      <c r="AE293" s="27">
        <f t="shared" si="97"/>
        <v>53914</v>
      </c>
      <c r="AF293" s="28">
        <f t="shared" si="98"/>
        <v>0</v>
      </c>
      <c r="AG293" s="28">
        <f t="shared" si="99"/>
        <v>0</v>
      </c>
      <c r="AH293" s="28">
        <f t="shared" si="100"/>
        <v>0</v>
      </c>
      <c r="AI293" s="5"/>
      <c r="AJ29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93" s="6" t="str" cm="1">
        <f t="array" ref="AK29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93" s="6" cm="1">
        <f t="array" ref="AL293">IF(ROW(Table4[[#This Row],[ID]])-1=ROW(Table4[[#Headers],[ID]]),0,SUMPRODUCT(MAX(($B$5:$B292=Table4[[#This Row],[ID]])*ROW($B$5:$B292))))</f>
        <v>291</v>
      </c>
      <c r="AM293" s="11" cm="1">
        <f t="array" aca="1" ref="AM293" ca="1">IF(Table4[[#This Row],[Prior of This Frm]]&lt;&gt;0,Table4[[#This Row],[Time]]-INDIRECT("R"&amp;Table4[[#This Row],[Prior of This Frm]]&amp;"C"&amp;COLUMN(Table4[[#This Row],[Time]]),FALSE),"")</f>
        <v>0.10700000000000021</v>
      </c>
      <c r="AN293" s="8">
        <f>IF(ROW(Table4[[#This Row],[Time]])-1=ROW(Table4[[#Headers],[Time]]),0,IF(A293&lt;A292,AN292+1,AN292))</f>
        <v>1</v>
      </c>
      <c r="AO293" s="29">
        <f>(Table4[[#This Row],[Time]]+(Table4[[#This Row],[Mins]]*60)-$A$5)/60/60/24</f>
        <v>1.6039351851851851E-4</v>
      </c>
      <c r="AP293" s="11">
        <f ca="1">IF(Table4[[#This Row],[Prior of This Frm]]&lt;&gt;0,IF(Table4[[#This Row],[Per Raw]]&lt;0,Table4[[#This Row],[Per Raw]]+60,Table4[[#This Row],[Per Raw]]),"")</f>
        <v>0.10700000000000021</v>
      </c>
      <c r="AQ293" s="20">
        <f>IF(Table4[[#This Row],[ID]]=401,(HEX2DEC(Table4[[#This Row],[H1]])+256*HEX2DEC(Table4[[#This Row],[H2]]))/1000,NA())</f>
        <v>53.914000000000001</v>
      </c>
      <c r="AR293" s="21">
        <f>IF(Table4[[#This Row],[ID]]=401,(HEX2DEC(Table4[[#This Row],[H5]])+256*HEX2DEC(Table4[[#This Row],[H6]]))/1000,NA())</f>
        <v>0</v>
      </c>
      <c r="AS293" s="17" t="e">
        <f>IF(Table4[[#This Row],[ID]]=402,HEX2DEC(Table4[[#This Row],[H1]])/100,NA())</f>
        <v>#N/A</v>
      </c>
      <c r="AT293" s="19" t="e">
        <f>IF(Table4[[#This Row],[ID]]=404,((HEX2DEC(F293)+256*HEX2DEC(G293))/10)*(9/5)+32,NA())</f>
        <v>#N/A</v>
      </c>
      <c r="AU293" s="28">
        <f>IF(Table4[[#This Row],[ID]]=402,(HEX2DEC(Table4[[#This Row],[H7]])*256*256+HEX2DEC(Table4[[#This Row],[H6]])*256+HEX2DEC(Table4[[#This Row],[H5]]))/AU$3,IF(ISNUMBER(AU292),AU292,NA()))</f>
        <v>1073427</v>
      </c>
      <c r="AV293" s="28">
        <f>IF(Table4[[#This Row],[ID]]=403,(HEX2DEC(Table4[[#This Row],[H7]])*256*256+HEX2DEC(Table4[[#This Row],[H6]])*256+HEX2DEC(Table4[[#This Row],[H5]]))/AV$3,IF(ISNUMBER(AV292),AV292,NA()))</f>
        <v>1073427</v>
      </c>
      <c r="AW293" s="30">
        <f>Table4[[#This Row],[Unk 402-D7,6,5]]/Table4[[#This Row],[Batt V]]</f>
        <v>19909.986274437066</v>
      </c>
      <c r="AX293" s="8" t="str" cm="1">
        <f t="array" aca="1" ref="AX293" ca="1">IF(Table4[[#This Row],[Prior of This Frm]]=0,"First",IF(Table4[[#This Row],[Data as String]]&lt;&gt;INDIRECT("R"&amp;AL293&amp;"C"&amp;COLUMN(Table4[[#This Row],[Data as String]]),FALSE),"Change",""))</f>
        <v/>
      </c>
      <c r="AY293" s="6" t="str" cm="1">
        <f t="array" aca="1" ref="AY293" ca="1">IF(Table4[[#This Row],[Prior of This Frm]]=0,"First",IF(Table4[[#This Row],[Data Masked States only]]&lt;&gt;INDIRECT("R"&amp;AL293&amp;"C"&amp;COLUMN(Table4[[#This Row],[Data Masked States only]]),FALSE),"Change",""))</f>
        <v/>
      </c>
      <c r="AZ293" s="6"/>
    </row>
    <row r="294" spans="1:52" hidden="1" x14ac:dyDescent="0.25">
      <c r="A294">
        <v>5.2880000000000003</v>
      </c>
      <c r="B294">
        <v>400</v>
      </c>
      <c r="C294">
        <v>8</v>
      </c>
      <c r="D294" s="14">
        <v>0</v>
      </c>
      <c r="E294" s="15">
        <v>0</v>
      </c>
      <c r="F294" s="15">
        <v>0</v>
      </c>
      <c r="G294" s="15">
        <v>10</v>
      </c>
      <c r="H294" s="15">
        <v>39</v>
      </c>
      <c r="I294" s="15">
        <v>0</v>
      </c>
      <c r="J294" s="15">
        <v>0</v>
      </c>
      <c r="K294" s="15">
        <v>0</v>
      </c>
      <c r="M294" s="5" t="str">
        <f t="shared" si="81"/>
        <v>…</v>
      </c>
      <c r="N294" t="str">
        <f t="shared" si="82"/>
        <v>…</v>
      </c>
      <c r="O294" t="str">
        <f t="shared" si="83"/>
        <v>…</v>
      </c>
      <c r="P294" t="str">
        <f t="shared" si="84"/>
        <v>…</v>
      </c>
      <c r="Q294" t="str">
        <f t="shared" si="85"/>
        <v>9</v>
      </c>
      <c r="R294" t="str">
        <f t="shared" si="86"/>
        <v>…</v>
      </c>
      <c r="S294" t="str">
        <f t="shared" si="87"/>
        <v>…</v>
      </c>
      <c r="T294" t="str">
        <f t="shared" si="88"/>
        <v>…</v>
      </c>
      <c r="U294" s="5"/>
      <c r="V294" s="23">
        <f t="shared" si="89"/>
        <v>0</v>
      </c>
      <c r="W294">
        <f t="shared" si="90"/>
        <v>0</v>
      </c>
      <c r="X294">
        <f t="shared" si="91"/>
        <v>0</v>
      </c>
      <c r="Y294">
        <f t="shared" si="92"/>
        <v>16</v>
      </c>
      <c r="Z294">
        <f t="shared" si="93"/>
        <v>57</v>
      </c>
      <c r="AA294">
        <f t="shared" si="94"/>
        <v>0</v>
      </c>
      <c r="AB294">
        <f t="shared" si="95"/>
        <v>0</v>
      </c>
      <c r="AC294">
        <f t="shared" si="96"/>
        <v>0</v>
      </c>
      <c r="AD294" s="5"/>
      <c r="AE294" s="27">
        <f t="shared" si="97"/>
        <v>0</v>
      </c>
      <c r="AF294" s="28">
        <f t="shared" si="98"/>
        <v>4096</v>
      </c>
      <c r="AG294" s="28">
        <f t="shared" si="99"/>
        <v>57</v>
      </c>
      <c r="AH294" s="28">
        <f t="shared" si="100"/>
        <v>0</v>
      </c>
      <c r="AI294" s="5"/>
      <c r="AJ29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94" s="6" t="str" cm="1">
        <f t="array" ref="AK29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94" s="6" cm="1">
        <f t="array" ref="AL294">IF(ROW(Table4[[#This Row],[ID]])-1=ROW(Table4[[#Headers],[ID]]),0,SUMPRODUCT(MAX(($B$5:$B293=Table4[[#This Row],[ID]])*ROW($B$5:$B293))))</f>
        <v>292</v>
      </c>
      <c r="AM294" s="11" cm="1">
        <f t="array" aca="1" ref="AM294" ca="1">IF(Table4[[#This Row],[Prior of This Frm]]&lt;&gt;0,Table4[[#This Row],[Time]]-INDIRECT("R"&amp;Table4[[#This Row],[Prior of This Frm]]&amp;"C"&amp;COLUMN(Table4[[#This Row],[Time]]),FALSE),"")</f>
        <v>0.10700000000000021</v>
      </c>
      <c r="AN294" s="8">
        <f>IF(ROW(Table4[[#This Row],[Time]])-1=ROW(Table4[[#Headers],[Time]]),0,IF(A294&lt;A293,AN293+1,AN293))</f>
        <v>1</v>
      </c>
      <c r="AO294" s="29">
        <f>(Table4[[#This Row],[Time]]+(Table4[[#This Row],[Mins]]*60)-$A$5)/60/60/24</f>
        <v>1.6100694444444439E-4</v>
      </c>
      <c r="AP294" s="11">
        <f ca="1">IF(Table4[[#This Row],[Prior of This Frm]]&lt;&gt;0,IF(Table4[[#This Row],[Per Raw]]&lt;0,Table4[[#This Row],[Per Raw]]+60,Table4[[#This Row],[Per Raw]]),"")</f>
        <v>0.10700000000000021</v>
      </c>
      <c r="AQ294" s="20" t="e">
        <f>IF(Table4[[#This Row],[ID]]=401,(HEX2DEC(Table4[[#This Row],[H1]])+256*HEX2DEC(Table4[[#This Row],[H2]]))/1000,NA())</f>
        <v>#N/A</v>
      </c>
      <c r="AR294" s="21" t="e">
        <f>IF(Table4[[#This Row],[ID]]=401,(HEX2DEC(Table4[[#This Row],[H5]])+256*HEX2DEC(Table4[[#This Row],[H6]]))/1000,NA())</f>
        <v>#N/A</v>
      </c>
      <c r="AS294" s="17" t="e">
        <f>IF(Table4[[#This Row],[ID]]=402,HEX2DEC(Table4[[#This Row],[H1]])/100,NA())</f>
        <v>#N/A</v>
      </c>
      <c r="AT294" s="19" t="e">
        <f>IF(Table4[[#This Row],[ID]]=404,((HEX2DEC(F294)+256*HEX2DEC(G294))/10)*(9/5)+32,NA())</f>
        <v>#N/A</v>
      </c>
      <c r="AU294" s="28">
        <f>IF(Table4[[#This Row],[ID]]=402,(HEX2DEC(Table4[[#This Row],[H7]])*256*256+HEX2DEC(Table4[[#This Row],[H6]])*256+HEX2DEC(Table4[[#This Row],[H5]]))/AU$3,IF(ISNUMBER(AU293),AU293,NA()))</f>
        <v>1073427</v>
      </c>
      <c r="AV294" s="28">
        <f>IF(Table4[[#This Row],[ID]]=403,(HEX2DEC(Table4[[#This Row],[H7]])*256*256+HEX2DEC(Table4[[#This Row],[H6]])*256+HEX2DEC(Table4[[#This Row],[H5]]))/AV$3,IF(ISNUMBER(AV293),AV293,NA()))</f>
        <v>1073427</v>
      </c>
      <c r="AW294" s="30" t="e">
        <f>Table4[[#This Row],[Unk 402-D7,6,5]]/Table4[[#This Row],[Batt V]]</f>
        <v>#N/A</v>
      </c>
      <c r="AX294" s="8" t="str" cm="1">
        <f t="array" aca="1" ref="AX294" ca="1">IF(Table4[[#This Row],[Prior of This Frm]]=0,"First",IF(Table4[[#This Row],[Data as String]]&lt;&gt;INDIRECT("R"&amp;AL294&amp;"C"&amp;COLUMN(Table4[[#This Row],[Data as String]]),FALSE),"Change",""))</f>
        <v/>
      </c>
      <c r="AY294" s="6" t="str" cm="1">
        <f t="array" aca="1" ref="AY294" ca="1">IF(Table4[[#This Row],[Prior of This Frm]]=0,"First",IF(Table4[[#This Row],[Data Masked States only]]&lt;&gt;INDIRECT("R"&amp;AL294&amp;"C"&amp;COLUMN(Table4[[#This Row],[Data Masked States only]]),FALSE),"Change",""))</f>
        <v/>
      </c>
      <c r="AZ294" s="6"/>
    </row>
    <row r="295" spans="1:52" hidden="1" x14ac:dyDescent="0.25">
      <c r="A295">
        <v>5.34</v>
      </c>
      <c r="B295">
        <v>401</v>
      </c>
      <c r="C295">
        <v>8</v>
      </c>
      <c r="D295" s="14" t="s">
        <v>28</v>
      </c>
      <c r="E295" s="15" t="s">
        <v>23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  <c r="M295" s="5" t="str">
        <f t="shared" si="81"/>
        <v>…</v>
      </c>
      <c r="N295" t="str">
        <f t="shared" si="82"/>
        <v>…</v>
      </c>
      <c r="O295" t="str">
        <f t="shared" si="83"/>
        <v>…</v>
      </c>
      <c r="P295" t="str">
        <f t="shared" si="84"/>
        <v>…</v>
      </c>
      <c r="Q295" t="str">
        <f t="shared" si="85"/>
        <v>…</v>
      </c>
      <c r="R295" t="str">
        <f t="shared" si="86"/>
        <v>…</v>
      </c>
      <c r="S295" t="str">
        <f t="shared" si="87"/>
        <v>…</v>
      </c>
      <c r="T295" t="str">
        <f t="shared" si="88"/>
        <v>…</v>
      </c>
      <c r="U295" s="5"/>
      <c r="V295" s="23">
        <f t="shared" si="89"/>
        <v>154</v>
      </c>
      <c r="W295">
        <f t="shared" si="90"/>
        <v>210</v>
      </c>
      <c r="X295">
        <f t="shared" si="91"/>
        <v>0</v>
      </c>
      <c r="Y295">
        <f t="shared" si="92"/>
        <v>0</v>
      </c>
      <c r="Z295">
        <f t="shared" si="93"/>
        <v>0</v>
      </c>
      <c r="AA295">
        <f t="shared" si="94"/>
        <v>0</v>
      </c>
      <c r="AB295">
        <f t="shared" si="95"/>
        <v>0</v>
      </c>
      <c r="AC295">
        <f t="shared" si="96"/>
        <v>0</v>
      </c>
      <c r="AD295" s="5"/>
      <c r="AE295" s="27">
        <f t="shared" si="97"/>
        <v>53914</v>
      </c>
      <c r="AF295" s="28">
        <f t="shared" si="98"/>
        <v>0</v>
      </c>
      <c r="AG295" s="28">
        <f t="shared" si="99"/>
        <v>0</v>
      </c>
      <c r="AH295" s="28">
        <f t="shared" si="100"/>
        <v>0</v>
      </c>
      <c r="AI295" s="5"/>
      <c r="AJ29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95" s="6" t="str" cm="1">
        <f t="array" ref="AK29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95" s="6" cm="1">
        <f t="array" ref="AL295">IF(ROW(Table4[[#This Row],[ID]])-1=ROW(Table4[[#Headers],[ID]]),0,SUMPRODUCT(MAX(($B$5:$B294=Table4[[#This Row],[ID]])*ROW($B$5:$B294))))</f>
        <v>293</v>
      </c>
      <c r="AM295" s="11" cm="1">
        <f t="array" aca="1" ref="AM295" ca="1">IF(Table4[[#This Row],[Prior of This Frm]]&lt;&gt;0,Table4[[#This Row],[Time]]-INDIRECT("R"&amp;Table4[[#This Row],[Prior of This Frm]]&amp;"C"&amp;COLUMN(Table4[[#This Row],[Time]]),FALSE),"")</f>
        <v>0.10499999999999954</v>
      </c>
      <c r="AN295" s="8">
        <f>IF(ROW(Table4[[#This Row],[Time]])-1=ROW(Table4[[#Headers],[Time]]),0,IF(A295&lt;A294,AN294+1,AN294))</f>
        <v>1</v>
      </c>
      <c r="AO295" s="29">
        <f>(Table4[[#This Row],[Time]]+(Table4[[#This Row],[Mins]]*60)-$A$5)/60/60/24</f>
        <v>1.6160879629629631E-4</v>
      </c>
      <c r="AP295" s="11">
        <f ca="1">IF(Table4[[#This Row],[Prior of This Frm]]&lt;&gt;0,IF(Table4[[#This Row],[Per Raw]]&lt;0,Table4[[#This Row],[Per Raw]]+60,Table4[[#This Row],[Per Raw]]),"")</f>
        <v>0.10499999999999954</v>
      </c>
      <c r="AQ295" s="20">
        <f>IF(Table4[[#This Row],[ID]]=401,(HEX2DEC(Table4[[#This Row],[H1]])+256*HEX2DEC(Table4[[#This Row],[H2]]))/1000,NA())</f>
        <v>53.914000000000001</v>
      </c>
      <c r="AR295" s="21">
        <f>IF(Table4[[#This Row],[ID]]=401,(HEX2DEC(Table4[[#This Row],[H5]])+256*HEX2DEC(Table4[[#This Row],[H6]]))/1000,NA())</f>
        <v>0</v>
      </c>
      <c r="AS295" s="16" t="e">
        <f>IF(Table4[[#This Row],[ID]]=402,HEX2DEC(Table4[[#This Row],[H1]])/100,NA())</f>
        <v>#N/A</v>
      </c>
      <c r="AT295" s="19" t="e">
        <f>IF(Table4[[#This Row],[ID]]=404,((HEX2DEC(F295)+256*HEX2DEC(G295))/10)*(9/5)+32,NA())</f>
        <v>#N/A</v>
      </c>
      <c r="AU295" s="28">
        <f>IF(Table4[[#This Row],[ID]]=402,(HEX2DEC(Table4[[#This Row],[H7]])*256*256+HEX2DEC(Table4[[#This Row],[H6]])*256+HEX2DEC(Table4[[#This Row],[H5]]))/AU$3,IF(ISNUMBER(AU294),AU294,NA()))</f>
        <v>1073427</v>
      </c>
      <c r="AV295" s="28">
        <f>IF(Table4[[#This Row],[ID]]=403,(HEX2DEC(Table4[[#This Row],[H7]])*256*256+HEX2DEC(Table4[[#This Row],[H6]])*256+HEX2DEC(Table4[[#This Row],[H5]]))/AV$3,IF(ISNUMBER(AV294),AV294,NA()))</f>
        <v>1073427</v>
      </c>
      <c r="AW295" s="30">
        <f>Table4[[#This Row],[Unk 402-D7,6,5]]/Table4[[#This Row],[Batt V]]</f>
        <v>19909.986274437066</v>
      </c>
      <c r="AX295" s="8" t="str" cm="1">
        <f t="array" aca="1" ref="AX295" ca="1">IF(Table4[[#This Row],[Prior of This Frm]]=0,"First",IF(Table4[[#This Row],[Data as String]]&lt;&gt;INDIRECT("R"&amp;AL295&amp;"C"&amp;COLUMN(Table4[[#This Row],[Data as String]]),FALSE),"Change",""))</f>
        <v/>
      </c>
      <c r="AY295" s="6" t="str" cm="1">
        <f t="array" aca="1" ref="AY295" ca="1">IF(Table4[[#This Row],[Prior of This Frm]]=0,"First",IF(Table4[[#This Row],[Data Masked States only]]&lt;&gt;INDIRECT("R"&amp;AL295&amp;"C"&amp;COLUMN(Table4[[#This Row],[Data Masked States only]]),FALSE),"Change",""))</f>
        <v/>
      </c>
      <c r="AZ295" s="6"/>
    </row>
    <row r="296" spans="1:52" hidden="1" x14ac:dyDescent="0.25">
      <c r="A296">
        <v>5.3929999999999998</v>
      </c>
      <c r="B296">
        <v>400</v>
      </c>
      <c r="C296">
        <v>8</v>
      </c>
      <c r="D296" s="14">
        <v>0</v>
      </c>
      <c r="E296" s="15">
        <v>0</v>
      </c>
      <c r="F296" s="15">
        <v>0</v>
      </c>
      <c r="G296" s="15">
        <v>10</v>
      </c>
      <c r="H296" s="15">
        <v>39</v>
      </c>
      <c r="I296" s="15">
        <v>0</v>
      </c>
      <c r="J296" s="15">
        <v>0</v>
      </c>
      <c r="K296" s="15">
        <v>0</v>
      </c>
      <c r="M296" s="5" t="str">
        <f t="shared" si="81"/>
        <v>…</v>
      </c>
      <c r="N296" t="str">
        <f t="shared" si="82"/>
        <v>…</v>
      </c>
      <c r="O296" t="str">
        <f t="shared" si="83"/>
        <v>…</v>
      </c>
      <c r="P296" t="str">
        <f t="shared" si="84"/>
        <v>…</v>
      </c>
      <c r="Q296" t="str">
        <f t="shared" si="85"/>
        <v>9</v>
      </c>
      <c r="R296" t="str">
        <f t="shared" si="86"/>
        <v>…</v>
      </c>
      <c r="S296" t="str">
        <f t="shared" si="87"/>
        <v>…</v>
      </c>
      <c r="T296" t="str">
        <f t="shared" si="88"/>
        <v>…</v>
      </c>
      <c r="U296" s="5"/>
      <c r="V296" s="23">
        <f t="shared" si="89"/>
        <v>0</v>
      </c>
      <c r="W296">
        <f t="shared" si="90"/>
        <v>0</v>
      </c>
      <c r="X296">
        <f t="shared" si="91"/>
        <v>0</v>
      </c>
      <c r="Y296">
        <f t="shared" si="92"/>
        <v>16</v>
      </c>
      <c r="Z296">
        <f t="shared" si="93"/>
        <v>57</v>
      </c>
      <c r="AA296">
        <f t="shared" si="94"/>
        <v>0</v>
      </c>
      <c r="AB296">
        <f t="shared" si="95"/>
        <v>0</v>
      </c>
      <c r="AC296">
        <f t="shared" si="96"/>
        <v>0</v>
      </c>
      <c r="AD296" s="5"/>
      <c r="AE296" s="27">
        <f t="shared" si="97"/>
        <v>0</v>
      </c>
      <c r="AF296" s="28">
        <f t="shared" si="98"/>
        <v>4096</v>
      </c>
      <c r="AG296" s="28">
        <f t="shared" si="99"/>
        <v>57</v>
      </c>
      <c r="AH296" s="28">
        <f t="shared" si="100"/>
        <v>0</v>
      </c>
      <c r="AI296" s="5"/>
      <c r="AJ29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96" s="6" t="str" cm="1">
        <f t="array" ref="AK29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96" s="6" cm="1">
        <f t="array" ref="AL296">IF(ROW(Table4[[#This Row],[ID]])-1=ROW(Table4[[#Headers],[ID]]),0,SUMPRODUCT(MAX(($B$5:$B295=Table4[[#This Row],[ID]])*ROW($B$5:$B295))))</f>
        <v>294</v>
      </c>
      <c r="AM296" s="11" cm="1">
        <f t="array" aca="1" ref="AM296" ca="1">IF(Table4[[#This Row],[Prior of This Frm]]&lt;&gt;0,Table4[[#This Row],[Time]]-INDIRECT("R"&amp;Table4[[#This Row],[Prior of This Frm]]&amp;"C"&amp;COLUMN(Table4[[#This Row],[Time]]),FALSE),"")</f>
        <v>0.10499999999999954</v>
      </c>
      <c r="AN296" s="8">
        <f>IF(ROW(Table4[[#This Row],[Time]])-1=ROW(Table4[[#Headers],[Time]]),0,IF(A296&lt;A295,AN295+1,AN295))</f>
        <v>1</v>
      </c>
      <c r="AO296" s="29">
        <f>(Table4[[#This Row],[Time]]+(Table4[[#This Row],[Mins]]*60)-$A$5)/60/60/24</f>
        <v>1.6222222222222221E-4</v>
      </c>
      <c r="AP296" s="11">
        <f ca="1">IF(Table4[[#This Row],[Prior of This Frm]]&lt;&gt;0,IF(Table4[[#This Row],[Per Raw]]&lt;0,Table4[[#This Row],[Per Raw]]+60,Table4[[#This Row],[Per Raw]]),"")</f>
        <v>0.10499999999999954</v>
      </c>
      <c r="AQ296" s="20" t="e">
        <f>IF(Table4[[#This Row],[ID]]=401,(HEX2DEC(Table4[[#This Row],[H1]])+256*HEX2DEC(Table4[[#This Row],[H2]]))/1000,NA())</f>
        <v>#N/A</v>
      </c>
      <c r="AR296" s="21" t="e">
        <f>IF(Table4[[#This Row],[ID]]=401,(HEX2DEC(Table4[[#This Row],[H5]])+256*HEX2DEC(Table4[[#This Row],[H6]]))/1000,NA())</f>
        <v>#N/A</v>
      </c>
      <c r="AS296" s="17" t="e">
        <f>IF(Table4[[#This Row],[ID]]=402,HEX2DEC(Table4[[#This Row],[H1]])/100,NA())</f>
        <v>#N/A</v>
      </c>
      <c r="AT296" s="19" t="e">
        <f>IF(Table4[[#This Row],[ID]]=404,((HEX2DEC(F296)+256*HEX2DEC(G296))/10)*(9/5)+32,NA())</f>
        <v>#N/A</v>
      </c>
      <c r="AU296" s="28">
        <f>IF(Table4[[#This Row],[ID]]=402,(HEX2DEC(Table4[[#This Row],[H7]])*256*256+HEX2DEC(Table4[[#This Row],[H6]])*256+HEX2DEC(Table4[[#This Row],[H5]]))/AU$3,IF(ISNUMBER(AU295),AU295,NA()))</f>
        <v>1073427</v>
      </c>
      <c r="AV296" s="28">
        <f>IF(Table4[[#This Row],[ID]]=403,(HEX2DEC(Table4[[#This Row],[H7]])*256*256+HEX2DEC(Table4[[#This Row],[H6]])*256+HEX2DEC(Table4[[#This Row],[H5]]))/AV$3,IF(ISNUMBER(AV295),AV295,NA()))</f>
        <v>1073427</v>
      </c>
      <c r="AW296" s="30" t="e">
        <f>Table4[[#This Row],[Unk 402-D7,6,5]]/Table4[[#This Row],[Batt V]]</f>
        <v>#N/A</v>
      </c>
      <c r="AX296" s="8" t="str" cm="1">
        <f t="array" aca="1" ref="AX296" ca="1">IF(Table4[[#This Row],[Prior of This Frm]]=0,"First",IF(Table4[[#This Row],[Data as String]]&lt;&gt;INDIRECT("R"&amp;AL296&amp;"C"&amp;COLUMN(Table4[[#This Row],[Data as String]]),FALSE),"Change",""))</f>
        <v/>
      </c>
      <c r="AY296" s="6" t="str" cm="1">
        <f t="array" aca="1" ref="AY296" ca="1">IF(Table4[[#This Row],[Prior of This Frm]]=0,"First",IF(Table4[[#This Row],[Data Masked States only]]&lt;&gt;INDIRECT("R"&amp;AL296&amp;"C"&amp;COLUMN(Table4[[#This Row],[Data Masked States only]]),FALSE),"Change",""))</f>
        <v/>
      </c>
      <c r="AZ296" s="6"/>
    </row>
    <row r="297" spans="1:52" hidden="1" x14ac:dyDescent="0.25">
      <c r="A297">
        <v>5.4470000000000001</v>
      </c>
      <c r="B297">
        <v>401</v>
      </c>
      <c r="C297">
        <v>8</v>
      </c>
      <c r="D297" s="14" t="s">
        <v>28</v>
      </c>
      <c r="E297" s="15" t="s">
        <v>23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M297" s="5" t="str">
        <f t="shared" si="81"/>
        <v>…</v>
      </c>
      <c r="N297" t="str">
        <f t="shared" si="82"/>
        <v>…</v>
      </c>
      <c r="O297" t="str">
        <f t="shared" si="83"/>
        <v>…</v>
      </c>
      <c r="P297" t="str">
        <f t="shared" si="84"/>
        <v>…</v>
      </c>
      <c r="Q297" t="str">
        <f t="shared" si="85"/>
        <v>…</v>
      </c>
      <c r="R297" t="str">
        <f t="shared" si="86"/>
        <v>…</v>
      </c>
      <c r="S297" t="str">
        <f t="shared" si="87"/>
        <v>…</v>
      </c>
      <c r="T297" t="str">
        <f t="shared" si="88"/>
        <v>…</v>
      </c>
      <c r="U297" s="5"/>
      <c r="V297" s="23">
        <f t="shared" si="89"/>
        <v>154</v>
      </c>
      <c r="W297">
        <f t="shared" si="90"/>
        <v>210</v>
      </c>
      <c r="X297">
        <f t="shared" si="91"/>
        <v>0</v>
      </c>
      <c r="Y297">
        <f t="shared" si="92"/>
        <v>0</v>
      </c>
      <c r="Z297">
        <f t="shared" si="93"/>
        <v>0</v>
      </c>
      <c r="AA297">
        <f t="shared" si="94"/>
        <v>0</v>
      </c>
      <c r="AB297">
        <f t="shared" si="95"/>
        <v>0</v>
      </c>
      <c r="AC297">
        <f t="shared" si="96"/>
        <v>0</v>
      </c>
      <c r="AD297" s="5"/>
      <c r="AE297" s="27">
        <f t="shared" si="97"/>
        <v>53914</v>
      </c>
      <c r="AF297" s="28">
        <f t="shared" si="98"/>
        <v>0</v>
      </c>
      <c r="AG297" s="28">
        <f t="shared" si="99"/>
        <v>0</v>
      </c>
      <c r="AH297" s="28">
        <f t="shared" si="100"/>
        <v>0</v>
      </c>
      <c r="AI297" s="5"/>
      <c r="AJ29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97" s="6" t="str" cm="1">
        <f t="array" ref="AK29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97" s="6" cm="1">
        <f t="array" ref="AL297">IF(ROW(Table4[[#This Row],[ID]])-1=ROW(Table4[[#Headers],[ID]]),0,SUMPRODUCT(MAX(($B$5:$B296=Table4[[#This Row],[ID]])*ROW($B$5:$B296))))</f>
        <v>295</v>
      </c>
      <c r="AM297" s="11" cm="1">
        <f t="array" aca="1" ref="AM297" ca="1">IF(Table4[[#This Row],[Prior of This Frm]]&lt;&gt;0,Table4[[#This Row],[Time]]-INDIRECT("R"&amp;Table4[[#This Row],[Prior of This Frm]]&amp;"C"&amp;COLUMN(Table4[[#This Row],[Time]]),FALSE),"")</f>
        <v>0.10700000000000021</v>
      </c>
      <c r="AN297" s="8">
        <f>IF(ROW(Table4[[#This Row],[Time]])-1=ROW(Table4[[#Headers],[Time]]),0,IF(A297&lt;A296,AN296+1,AN296))</f>
        <v>1</v>
      </c>
      <c r="AO297" s="29">
        <f>(Table4[[#This Row],[Time]]+(Table4[[#This Row],[Mins]]*60)-$A$5)/60/60/24</f>
        <v>1.6284722222222224E-4</v>
      </c>
      <c r="AP297" s="11">
        <f ca="1">IF(Table4[[#This Row],[Prior of This Frm]]&lt;&gt;0,IF(Table4[[#This Row],[Per Raw]]&lt;0,Table4[[#This Row],[Per Raw]]+60,Table4[[#This Row],[Per Raw]]),"")</f>
        <v>0.10700000000000021</v>
      </c>
      <c r="AQ297" s="20">
        <f>IF(Table4[[#This Row],[ID]]=401,(HEX2DEC(Table4[[#This Row],[H1]])+256*HEX2DEC(Table4[[#This Row],[H2]]))/1000,NA())</f>
        <v>53.914000000000001</v>
      </c>
      <c r="AR297" s="21">
        <f>IF(Table4[[#This Row],[ID]]=401,(HEX2DEC(Table4[[#This Row],[H5]])+256*HEX2DEC(Table4[[#This Row],[H6]]))/1000,NA())</f>
        <v>0</v>
      </c>
      <c r="AS297" s="16" t="e">
        <f>IF(Table4[[#This Row],[ID]]=402,HEX2DEC(Table4[[#This Row],[H1]])/100,NA())</f>
        <v>#N/A</v>
      </c>
      <c r="AT297" s="19" t="e">
        <f>IF(Table4[[#This Row],[ID]]=404,((HEX2DEC(F297)+256*HEX2DEC(G297))/10)*(9/5)+32,NA())</f>
        <v>#N/A</v>
      </c>
      <c r="AU297" s="28">
        <f>IF(Table4[[#This Row],[ID]]=402,(HEX2DEC(Table4[[#This Row],[H7]])*256*256+HEX2DEC(Table4[[#This Row],[H6]])*256+HEX2DEC(Table4[[#This Row],[H5]]))/AU$3,IF(ISNUMBER(AU296),AU296,NA()))</f>
        <v>1073427</v>
      </c>
      <c r="AV297" s="28">
        <f>IF(Table4[[#This Row],[ID]]=403,(HEX2DEC(Table4[[#This Row],[H7]])*256*256+HEX2DEC(Table4[[#This Row],[H6]])*256+HEX2DEC(Table4[[#This Row],[H5]]))/AV$3,IF(ISNUMBER(AV296),AV296,NA()))</f>
        <v>1073427</v>
      </c>
      <c r="AW297" s="30">
        <f>Table4[[#This Row],[Unk 402-D7,6,5]]/Table4[[#This Row],[Batt V]]</f>
        <v>19909.986274437066</v>
      </c>
      <c r="AX297" s="8" t="str" cm="1">
        <f t="array" aca="1" ref="AX297" ca="1">IF(Table4[[#This Row],[Prior of This Frm]]=0,"First",IF(Table4[[#This Row],[Data as String]]&lt;&gt;INDIRECT("R"&amp;AL297&amp;"C"&amp;COLUMN(Table4[[#This Row],[Data as String]]),FALSE),"Change",""))</f>
        <v/>
      </c>
      <c r="AY297" s="6" t="str" cm="1">
        <f t="array" aca="1" ref="AY297" ca="1">IF(Table4[[#This Row],[Prior of This Frm]]=0,"First",IF(Table4[[#This Row],[Data Masked States only]]&lt;&gt;INDIRECT("R"&amp;AL297&amp;"C"&amp;COLUMN(Table4[[#This Row],[Data Masked States only]]),FALSE),"Change",""))</f>
        <v/>
      </c>
      <c r="AZ297" s="6"/>
    </row>
    <row r="298" spans="1:52" hidden="1" x14ac:dyDescent="0.25">
      <c r="A298">
        <v>5.5</v>
      </c>
      <c r="B298">
        <v>400</v>
      </c>
      <c r="C298">
        <v>8</v>
      </c>
      <c r="D298" s="14">
        <v>0</v>
      </c>
      <c r="E298" s="15">
        <v>0</v>
      </c>
      <c r="F298" s="15">
        <v>0</v>
      </c>
      <c r="G298" s="15">
        <v>10</v>
      </c>
      <c r="H298" s="15">
        <v>39</v>
      </c>
      <c r="I298" s="15">
        <v>0</v>
      </c>
      <c r="J298" s="15">
        <v>0</v>
      </c>
      <c r="K298" s="15">
        <v>0</v>
      </c>
      <c r="M298" s="5" t="str">
        <f t="shared" si="81"/>
        <v>…</v>
      </c>
      <c r="N298" t="str">
        <f t="shared" si="82"/>
        <v>…</v>
      </c>
      <c r="O298" t="str">
        <f t="shared" si="83"/>
        <v>…</v>
      </c>
      <c r="P298" t="str">
        <f t="shared" si="84"/>
        <v>…</v>
      </c>
      <c r="Q298" t="str">
        <f t="shared" si="85"/>
        <v>9</v>
      </c>
      <c r="R298" t="str">
        <f t="shared" si="86"/>
        <v>…</v>
      </c>
      <c r="S298" t="str">
        <f t="shared" si="87"/>
        <v>…</v>
      </c>
      <c r="T298" t="str">
        <f t="shared" si="88"/>
        <v>…</v>
      </c>
      <c r="U298" s="5"/>
      <c r="V298" s="23">
        <f t="shared" si="89"/>
        <v>0</v>
      </c>
      <c r="W298">
        <f t="shared" si="90"/>
        <v>0</v>
      </c>
      <c r="X298">
        <f t="shared" si="91"/>
        <v>0</v>
      </c>
      <c r="Y298">
        <f t="shared" si="92"/>
        <v>16</v>
      </c>
      <c r="Z298">
        <f t="shared" si="93"/>
        <v>57</v>
      </c>
      <c r="AA298">
        <f t="shared" si="94"/>
        <v>0</v>
      </c>
      <c r="AB298">
        <f t="shared" si="95"/>
        <v>0</v>
      </c>
      <c r="AC298">
        <f t="shared" si="96"/>
        <v>0</v>
      </c>
      <c r="AD298" s="5"/>
      <c r="AE298" s="27">
        <f t="shared" si="97"/>
        <v>0</v>
      </c>
      <c r="AF298" s="28">
        <f t="shared" si="98"/>
        <v>4096</v>
      </c>
      <c r="AG298" s="28">
        <f t="shared" si="99"/>
        <v>57</v>
      </c>
      <c r="AH298" s="28">
        <f t="shared" si="100"/>
        <v>0</v>
      </c>
      <c r="AI298" s="5"/>
      <c r="AJ29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298" s="6" t="str" cm="1">
        <f t="array" ref="AK29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298" s="6" cm="1">
        <f t="array" ref="AL298">IF(ROW(Table4[[#This Row],[ID]])-1=ROW(Table4[[#Headers],[ID]]),0,SUMPRODUCT(MAX(($B$5:$B297=Table4[[#This Row],[ID]])*ROW($B$5:$B297))))</f>
        <v>296</v>
      </c>
      <c r="AM298" s="11" cm="1">
        <f t="array" aca="1" ref="AM298" ca="1">IF(Table4[[#This Row],[Prior of This Frm]]&lt;&gt;0,Table4[[#This Row],[Time]]-INDIRECT("R"&amp;Table4[[#This Row],[Prior of This Frm]]&amp;"C"&amp;COLUMN(Table4[[#This Row],[Time]]),FALSE),"")</f>
        <v>0.10700000000000021</v>
      </c>
      <c r="AN298" s="8">
        <f>IF(ROW(Table4[[#This Row],[Time]])-1=ROW(Table4[[#Headers],[Time]]),0,IF(A298&lt;A297,AN297+1,AN297))</f>
        <v>1</v>
      </c>
      <c r="AO298" s="29">
        <f>(Table4[[#This Row],[Time]]+(Table4[[#This Row],[Mins]]*60)-$A$5)/60/60/24</f>
        <v>1.6346064814814815E-4</v>
      </c>
      <c r="AP298" s="11">
        <f ca="1">IF(Table4[[#This Row],[Prior of This Frm]]&lt;&gt;0,IF(Table4[[#This Row],[Per Raw]]&lt;0,Table4[[#This Row],[Per Raw]]+60,Table4[[#This Row],[Per Raw]]),"")</f>
        <v>0.10700000000000021</v>
      </c>
      <c r="AQ298" s="20" t="e">
        <f>IF(Table4[[#This Row],[ID]]=401,(HEX2DEC(Table4[[#This Row],[H1]])+256*HEX2DEC(Table4[[#This Row],[H2]]))/1000,NA())</f>
        <v>#N/A</v>
      </c>
      <c r="AR298" s="21" t="e">
        <f>IF(Table4[[#This Row],[ID]]=401,(HEX2DEC(Table4[[#This Row],[H5]])+256*HEX2DEC(Table4[[#This Row],[H6]]))/1000,NA())</f>
        <v>#N/A</v>
      </c>
      <c r="AS298" s="17" t="e">
        <f>IF(Table4[[#This Row],[ID]]=402,HEX2DEC(Table4[[#This Row],[H1]])/100,NA())</f>
        <v>#N/A</v>
      </c>
      <c r="AT298" s="19" t="e">
        <f>IF(Table4[[#This Row],[ID]]=404,((HEX2DEC(F298)+256*HEX2DEC(G298))/10)*(9/5)+32,NA())</f>
        <v>#N/A</v>
      </c>
      <c r="AU298" s="28">
        <f>IF(Table4[[#This Row],[ID]]=402,(HEX2DEC(Table4[[#This Row],[H7]])*256*256+HEX2DEC(Table4[[#This Row],[H6]])*256+HEX2DEC(Table4[[#This Row],[H5]]))/AU$3,IF(ISNUMBER(AU297),AU297,NA()))</f>
        <v>1073427</v>
      </c>
      <c r="AV298" s="28">
        <f>IF(Table4[[#This Row],[ID]]=403,(HEX2DEC(Table4[[#This Row],[H7]])*256*256+HEX2DEC(Table4[[#This Row],[H6]])*256+HEX2DEC(Table4[[#This Row],[H5]]))/AV$3,IF(ISNUMBER(AV297),AV297,NA()))</f>
        <v>1073427</v>
      </c>
      <c r="AW298" s="30" t="e">
        <f>Table4[[#This Row],[Unk 402-D7,6,5]]/Table4[[#This Row],[Batt V]]</f>
        <v>#N/A</v>
      </c>
      <c r="AX298" s="8" t="str" cm="1">
        <f t="array" aca="1" ref="AX298" ca="1">IF(Table4[[#This Row],[Prior of This Frm]]=0,"First",IF(Table4[[#This Row],[Data as String]]&lt;&gt;INDIRECT("R"&amp;AL298&amp;"C"&amp;COLUMN(Table4[[#This Row],[Data as String]]),FALSE),"Change",""))</f>
        <v/>
      </c>
      <c r="AY298" s="6" t="str" cm="1">
        <f t="array" aca="1" ref="AY298" ca="1">IF(Table4[[#This Row],[Prior of This Frm]]=0,"First",IF(Table4[[#This Row],[Data Masked States only]]&lt;&gt;INDIRECT("R"&amp;AL298&amp;"C"&amp;COLUMN(Table4[[#This Row],[Data Masked States only]]),FALSE),"Change",""))</f>
        <v/>
      </c>
      <c r="AZ298" s="6"/>
    </row>
    <row r="299" spans="1:52" hidden="1" x14ac:dyDescent="0.25">
      <c r="A299">
        <v>5.5529999999999999</v>
      </c>
      <c r="B299">
        <v>401</v>
      </c>
      <c r="C299">
        <v>8</v>
      </c>
      <c r="D299" s="14" t="s">
        <v>28</v>
      </c>
      <c r="E299" s="15" t="s">
        <v>23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M299" s="5" t="str">
        <f t="shared" si="81"/>
        <v>…</v>
      </c>
      <c r="N299" t="str">
        <f t="shared" si="82"/>
        <v>…</v>
      </c>
      <c r="O299" t="str">
        <f t="shared" si="83"/>
        <v>…</v>
      </c>
      <c r="P299" t="str">
        <f t="shared" si="84"/>
        <v>…</v>
      </c>
      <c r="Q299" t="str">
        <f t="shared" si="85"/>
        <v>…</v>
      </c>
      <c r="R299" t="str">
        <f t="shared" si="86"/>
        <v>…</v>
      </c>
      <c r="S299" t="str">
        <f t="shared" si="87"/>
        <v>…</v>
      </c>
      <c r="T299" t="str">
        <f t="shared" si="88"/>
        <v>…</v>
      </c>
      <c r="U299" s="5"/>
      <c r="V299" s="23">
        <f t="shared" si="89"/>
        <v>154</v>
      </c>
      <c r="W299">
        <f t="shared" si="90"/>
        <v>210</v>
      </c>
      <c r="X299">
        <f t="shared" si="91"/>
        <v>0</v>
      </c>
      <c r="Y299">
        <f t="shared" si="92"/>
        <v>0</v>
      </c>
      <c r="Z299">
        <f t="shared" si="93"/>
        <v>0</v>
      </c>
      <c r="AA299">
        <f t="shared" si="94"/>
        <v>0</v>
      </c>
      <c r="AB299">
        <f t="shared" si="95"/>
        <v>0</v>
      </c>
      <c r="AC299">
        <f t="shared" si="96"/>
        <v>0</v>
      </c>
      <c r="AD299" s="5"/>
      <c r="AE299" s="27">
        <f t="shared" si="97"/>
        <v>53914</v>
      </c>
      <c r="AF299" s="28">
        <f t="shared" si="98"/>
        <v>0</v>
      </c>
      <c r="AG299" s="28">
        <f t="shared" si="99"/>
        <v>0</v>
      </c>
      <c r="AH299" s="28">
        <f t="shared" si="100"/>
        <v>0</v>
      </c>
      <c r="AI299" s="5"/>
      <c r="AJ29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299" s="6" t="str" cm="1">
        <f t="array" ref="AK29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299" s="6" cm="1">
        <f t="array" ref="AL299">IF(ROW(Table4[[#This Row],[ID]])-1=ROW(Table4[[#Headers],[ID]]),0,SUMPRODUCT(MAX(($B$5:$B298=Table4[[#This Row],[ID]])*ROW($B$5:$B298))))</f>
        <v>297</v>
      </c>
      <c r="AM299" s="11" cm="1">
        <f t="array" aca="1" ref="AM299" ca="1">IF(Table4[[#This Row],[Prior of This Frm]]&lt;&gt;0,Table4[[#This Row],[Time]]-INDIRECT("R"&amp;Table4[[#This Row],[Prior of This Frm]]&amp;"C"&amp;COLUMN(Table4[[#This Row],[Time]]),FALSE),"")</f>
        <v>0.10599999999999987</v>
      </c>
      <c r="AN299" s="8">
        <f>IF(ROW(Table4[[#This Row],[Time]])-1=ROW(Table4[[#Headers],[Time]]),0,IF(A299&lt;A298,AN298+1,AN298))</f>
        <v>1</v>
      </c>
      <c r="AO299" s="29">
        <f>(Table4[[#This Row],[Time]]+(Table4[[#This Row],[Mins]]*60)-$A$5)/60/60/24</f>
        <v>1.64074074074074E-4</v>
      </c>
      <c r="AP299" s="11">
        <f ca="1">IF(Table4[[#This Row],[Prior of This Frm]]&lt;&gt;0,IF(Table4[[#This Row],[Per Raw]]&lt;0,Table4[[#This Row],[Per Raw]]+60,Table4[[#This Row],[Per Raw]]),"")</f>
        <v>0.10599999999999987</v>
      </c>
      <c r="AQ299" s="20">
        <f>IF(Table4[[#This Row],[ID]]=401,(HEX2DEC(Table4[[#This Row],[H1]])+256*HEX2DEC(Table4[[#This Row],[H2]]))/1000,NA())</f>
        <v>53.914000000000001</v>
      </c>
      <c r="AR299" s="21">
        <f>IF(Table4[[#This Row],[ID]]=401,(HEX2DEC(Table4[[#This Row],[H5]])+256*HEX2DEC(Table4[[#This Row],[H6]]))/1000,NA())</f>
        <v>0</v>
      </c>
      <c r="AS299" s="16" t="e">
        <f>IF(Table4[[#This Row],[ID]]=402,HEX2DEC(Table4[[#This Row],[H1]])/100,NA())</f>
        <v>#N/A</v>
      </c>
      <c r="AT299" s="19" t="e">
        <f>IF(Table4[[#This Row],[ID]]=404,((HEX2DEC(F299)+256*HEX2DEC(G299))/10)*(9/5)+32,NA())</f>
        <v>#N/A</v>
      </c>
      <c r="AU299" s="28">
        <f>IF(Table4[[#This Row],[ID]]=402,(HEX2DEC(Table4[[#This Row],[H7]])*256*256+HEX2DEC(Table4[[#This Row],[H6]])*256+HEX2DEC(Table4[[#This Row],[H5]]))/AU$3,IF(ISNUMBER(AU298),AU298,NA()))</f>
        <v>1073427</v>
      </c>
      <c r="AV299" s="28">
        <f>IF(Table4[[#This Row],[ID]]=403,(HEX2DEC(Table4[[#This Row],[H7]])*256*256+HEX2DEC(Table4[[#This Row],[H6]])*256+HEX2DEC(Table4[[#This Row],[H5]]))/AV$3,IF(ISNUMBER(AV298),AV298,NA()))</f>
        <v>1073427</v>
      </c>
      <c r="AW299" s="30">
        <f>Table4[[#This Row],[Unk 402-D7,6,5]]/Table4[[#This Row],[Batt V]]</f>
        <v>19909.986274437066</v>
      </c>
      <c r="AX299" s="8" t="str" cm="1">
        <f t="array" aca="1" ref="AX299" ca="1">IF(Table4[[#This Row],[Prior of This Frm]]=0,"First",IF(Table4[[#This Row],[Data as String]]&lt;&gt;INDIRECT("R"&amp;AL299&amp;"C"&amp;COLUMN(Table4[[#This Row],[Data as String]]),FALSE),"Change",""))</f>
        <v/>
      </c>
      <c r="AY299" s="6" t="str" cm="1">
        <f t="array" aca="1" ref="AY299" ca="1">IF(Table4[[#This Row],[Prior of This Frm]]=0,"First",IF(Table4[[#This Row],[Data Masked States only]]&lt;&gt;INDIRECT("R"&amp;AL299&amp;"C"&amp;COLUMN(Table4[[#This Row],[Data Masked States only]]),FALSE),"Change",""))</f>
        <v/>
      </c>
      <c r="AZ299" s="6"/>
    </row>
    <row r="300" spans="1:52" hidden="1" x14ac:dyDescent="0.25">
      <c r="A300">
        <v>5.6059999999999999</v>
      </c>
      <c r="B300">
        <v>400</v>
      </c>
      <c r="C300">
        <v>8</v>
      </c>
      <c r="D300" s="14">
        <v>0</v>
      </c>
      <c r="E300" s="15">
        <v>0</v>
      </c>
      <c r="F300" s="15">
        <v>0</v>
      </c>
      <c r="G300" s="15">
        <v>10</v>
      </c>
      <c r="H300" s="15">
        <v>39</v>
      </c>
      <c r="I300" s="15">
        <v>0</v>
      </c>
      <c r="J300" s="15">
        <v>0</v>
      </c>
      <c r="K300" s="15">
        <v>0</v>
      </c>
      <c r="M300" s="5" t="str">
        <f t="shared" si="81"/>
        <v>…</v>
      </c>
      <c r="N300" t="str">
        <f t="shared" si="82"/>
        <v>…</v>
      </c>
      <c r="O300" t="str">
        <f t="shared" si="83"/>
        <v>…</v>
      </c>
      <c r="P300" t="str">
        <f t="shared" si="84"/>
        <v>…</v>
      </c>
      <c r="Q300" t="str">
        <f t="shared" si="85"/>
        <v>9</v>
      </c>
      <c r="R300" t="str">
        <f t="shared" si="86"/>
        <v>…</v>
      </c>
      <c r="S300" t="str">
        <f t="shared" si="87"/>
        <v>…</v>
      </c>
      <c r="T300" t="str">
        <f t="shared" si="88"/>
        <v>…</v>
      </c>
      <c r="U300" s="5"/>
      <c r="V300" s="23">
        <f t="shared" si="89"/>
        <v>0</v>
      </c>
      <c r="W300">
        <f t="shared" si="90"/>
        <v>0</v>
      </c>
      <c r="X300">
        <f t="shared" si="91"/>
        <v>0</v>
      </c>
      <c r="Y300">
        <f t="shared" si="92"/>
        <v>16</v>
      </c>
      <c r="Z300">
        <f t="shared" si="93"/>
        <v>57</v>
      </c>
      <c r="AA300">
        <f t="shared" si="94"/>
        <v>0</v>
      </c>
      <c r="AB300">
        <f t="shared" si="95"/>
        <v>0</v>
      </c>
      <c r="AC300">
        <f t="shared" si="96"/>
        <v>0</v>
      </c>
      <c r="AD300" s="5"/>
      <c r="AE300" s="27">
        <f t="shared" si="97"/>
        <v>0</v>
      </c>
      <c r="AF300" s="28">
        <f t="shared" si="98"/>
        <v>4096</v>
      </c>
      <c r="AG300" s="28">
        <f t="shared" si="99"/>
        <v>57</v>
      </c>
      <c r="AH300" s="28">
        <f t="shared" si="100"/>
        <v>0</v>
      </c>
      <c r="AI300" s="5"/>
      <c r="AJ30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00" s="6" t="str" cm="1">
        <f t="array" ref="AK30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00" s="6" cm="1">
        <f t="array" ref="AL300">IF(ROW(Table4[[#This Row],[ID]])-1=ROW(Table4[[#Headers],[ID]]),0,SUMPRODUCT(MAX(($B$5:$B299=Table4[[#This Row],[ID]])*ROW($B$5:$B299))))</f>
        <v>298</v>
      </c>
      <c r="AM300" s="11" cm="1">
        <f t="array" aca="1" ref="AM300" ca="1">IF(Table4[[#This Row],[Prior of This Frm]]&lt;&gt;0,Table4[[#This Row],[Time]]-INDIRECT("R"&amp;Table4[[#This Row],[Prior of This Frm]]&amp;"C"&amp;COLUMN(Table4[[#This Row],[Time]]),FALSE),"")</f>
        <v>0.10599999999999987</v>
      </c>
      <c r="AN300" s="8">
        <f>IF(ROW(Table4[[#This Row],[Time]])-1=ROW(Table4[[#Headers],[Time]]),0,IF(A300&lt;A299,AN299+1,AN299))</f>
        <v>1</v>
      </c>
      <c r="AO300" s="29">
        <f>(Table4[[#This Row],[Time]]+(Table4[[#This Row],[Mins]]*60)-$A$5)/60/60/24</f>
        <v>1.646874999999999E-4</v>
      </c>
      <c r="AP300" s="11">
        <f ca="1">IF(Table4[[#This Row],[Prior of This Frm]]&lt;&gt;0,IF(Table4[[#This Row],[Per Raw]]&lt;0,Table4[[#This Row],[Per Raw]]+60,Table4[[#This Row],[Per Raw]]),"")</f>
        <v>0.10599999999999987</v>
      </c>
      <c r="AQ300" s="20" t="e">
        <f>IF(Table4[[#This Row],[ID]]=401,(HEX2DEC(Table4[[#This Row],[H1]])+256*HEX2DEC(Table4[[#This Row],[H2]]))/1000,NA())</f>
        <v>#N/A</v>
      </c>
      <c r="AR300" s="21" t="e">
        <f>IF(Table4[[#This Row],[ID]]=401,(HEX2DEC(Table4[[#This Row],[H5]])+256*HEX2DEC(Table4[[#This Row],[H6]]))/1000,NA())</f>
        <v>#N/A</v>
      </c>
      <c r="AS300" s="17" t="e">
        <f>IF(Table4[[#This Row],[ID]]=402,HEX2DEC(Table4[[#This Row],[H1]])/100,NA())</f>
        <v>#N/A</v>
      </c>
      <c r="AT300" s="19" t="e">
        <f>IF(Table4[[#This Row],[ID]]=404,((HEX2DEC(F300)+256*HEX2DEC(G300))/10)*(9/5)+32,NA())</f>
        <v>#N/A</v>
      </c>
      <c r="AU300" s="28">
        <f>IF(Table4[[#This Row],[ID]]=402,(HEX2DEC(Table4[[#This Row],[H7]])*256*256+HEX2DEC(Table4[[#This Row],[H6]])*256+HEX2DEC(Table4[[#This Row],[H5]]))/AU$3,IF(ISNUMBER(AU299),AU299,NA()))</f>
        <v>1073427</v>
      </c>
      <c r="AV300" s="28">
        <f>IF(Table4[[#This Row],[ID]]=403,(HEX2DEC(Table4[[#This Row],[H7]])*256*256+HEX2DEC(Table4[[#This Row],[H6]])*256+HEX2DEC(Table4[[#This Row],[H5]]))/AV$3,IF(ISNUMBER(AV299),AV299,NA()))</f>
        <v>1073427</v>
      </c>
      <c r="AW300" s="30" t="e">
        <f>Table4[[#This Row],[Unk 402-D7,6,5]]/Table4[[#This Row],[Batt V]]</f>
        <v>#N/A</v>
      </c>
      <c r="AX300" s="8" t="str" cm="1">
        <f t="array" aca="1" ref="AX300" ca="1">IF(Table4[[#This Row],[Prior of This Frm]]=0,"First",IF(Table4[[#This Row],[Data as String]]&lt;&gt;INDIRECT("R"&amp;AL300&amp;"C"&amp;COLUMN(Table4[[#This Row],[Data as String]]),FALSE),"Change",""))</f>
        <v/>
      </c>
      <c r="AY300" s="6" t="str" cm="1">
        <f t="array" aca="1" ref="AY300" ca="1">IF(Table4[[#This Row],[Prior of This Frm]]=0,"First",IF(Table4[[#This Row],[Data Masked States only]]&lt;&gt;INDIRECT("R"&amp;AL300&amp;"C"&amp;COLUMN(Table4[[#This Row],[Data Masked States only]]),FALSE),"Change",""))</f>
        <v/>
      </c>
      <c r="AZ300" s="6"/>
    </row>
    <row r="301" spans="1:52" hidden="1" x14ac:dyDescent="0.25">
      <c r="A301">
        <v>5.6589999999999998</v>
      </c>
      <c r="B301">
        <v>401</v>
      </c>
      <c r="C301">
        <v>8</v>
      </c>
      <c r="D301" s="14" t="s">
        <v>28</v>
      </c>
      <c r="E301" s="15" t="s">
        <v>23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M301" s="5" t="str">
        <f t="shared" si="81"/>
        <v>…</v>
      </c>
      <c r="N301" t="str">
        <f t="shared" si="82"/>
        <v>…</v>
      </c>
      <c r="O301" t="str">
        <f t="shared" si="83"/>
        <v>…</v>
      </c>
      <c r="P301" t="str">
        <f t="shared" si="84"/>
        <v>…</v>
      </c>
      <c r="Q301" t="str">
        <f t="shared" si="85"/>
        <v>…</v>
      </c>
      <c r="R301" t="str">
        <f t="shared" si="86"/>
        <v>…</v>
      </c>
      <c r="S301" t="str">
        <f t="shared" si="87"/>
        <v>…</v>
      </c>
      <c r="T301" t="str">
        <f t="shared" si="88"/>
        <v>…</v>
      </c>
      <c r="U301" s="5"/>
      <c r="V301" s="23">
        <f t="shared" si="89"/>
        <v>154</v>
      </c>
      <c r="W301">
        <f t="shared" si="90"/>
        <v>210</v>
      </c>
      <c r="X301">
        <f t="shared" si="91"/>
        <v>0</v>
      </c>
      <c r="Y301">
        <f t="shared" si="92"/>
        <v>0</v>
      </c>
      <c r="Z301">
        <f t="shared" si="93"/>
        <v>0</v>
      </c>
      <c r="AA301">
        <f t="shared" si="94"/>
        <v>0</v>
      </c>
      <c r="AB301">
        <f t="shared" si="95"/>
        <v>0</v>
      </c>
      <c r="AC301">
        <f t="shared" si="96"/>
        <v>0</v>
      </c>
      <c r="AD301" s="5"/>
      <c r="AE301" s="27">
        <f t="shared" si="97"/>
        <v>53914</v>
      </c>
      <c r="AF301" s="28">
        <f t="shared" si="98"/>
        <v>0</v>
      </c>
      <c r="AG301" s="28">
        <f t="shared" si="99"/>
        <v>0</v>
      </c>
      <c r="AH301" s="28">
        <f t="shared" si="100"/>
        <v>0</v>
      </c>
      <c r="AI301" s="5"/>
      <c r="AJ30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01" s="6" t="str" cm="1">
        <f t="array" ref="AK30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01" s="6" cm="1">
        <f t="array" ref="AL301">IF(ROW(Table4[[#This Row],[ID]])-1=ROW(Table4[[#Headers],[ID]]),0,SUMPRODUCT(MAX(($B$5:$B300=Table4[[#This Row],[ID]])*ROW($B$5:$B300))))</f>
        <v>299</v>
      </c>
      <c r="AM301" s="11" cm="1">
        <f t="array" aca="1" ref="AM301" ca="1">IF(Table4[[#This Row],[Prior of This Frm]]&lt;&gt;0,Table4[[#This Row],[Time]]-INDIRECT("R"&amp;Table4[[#This Row],[Prior of This Frm]]&amp;"C"&amp;COLUMN(Table4[[#This Row],[Time]]),FALSE),"")</f>
        <v>0.10599999999999987</v>
      </c>
      <c r="AN301" s="8">
        <f>IF(ROW(Table4[[#This Row],[Time]])-1=ROW(Table4[[#Headers],[Time]]),0,IF(A301&lt;A300,AN300+1,AN300))</f>
        <v>1</v>
      </c>
      <c r="AO301" s="29">
        <f>(Table4[[#This Row],[Time]]+(Table4[[#This Row],[Mins]]*60)-$A$5)/60/60/24</f>
        <v>1.6530092592592597E-4</v>
      </c>
      <c r="AP301" s="11">
        <f ca="1">IF(Table4[[#This Row],[Prior of This Frm]]&lt;&gt;0,IF(Table4[[#This Row],[Per Raw]]&lt;0,Table4[[#This Row],[Per Raw]]+60,Table4[[#This Row],[Per Raw]]),"")</f>
        <v>0.10599999999999987</v>
      </c>
      <c r="AQ301" s="20">
        <f>IF(Table4[[#This Row],[ID]]=401,(HEX2DEC(Table4[[#This Row],[H1]])+256*HEX2DEC(Table4[[#This Row],[H2]]))/1000,NA())</f>
        <v>53.914000000000001</v>
      </c>
      <c r="AR301" s="21">
        <f>IF(Table4[[#This Row],[ID]]=401,(HEX2DEC(Table4[[#This Row],[H5]])+256*HEX2DEC(Table4[[#This Row],[H6]]))/1000,NA())</f>
        <v>0</v>
      </c>
      <c r="AS301" s="16" t="e">
        <f>IF(Table4[[#This Row],[ID]]=402,HEX2DEC(Table4[[#This Row],[H1]])/100,NA())</f>
        <v>#N/A</v>
      </c>
      <c r="AT301" s="19" t="e">
        <f>IF(Table4[[#This Row],[ID]]=404,((HEX2DEC(F301)+256*HEX2DEC(G301))/10)*(9/5)+32,NA())</f>
        <v>#N/A</v>
      </c>
      <c r="AU301" s="28">
        <f>IF(Table4[[#This Row],[ID]]=402,(HEX2DEC(Table4[[#This Row],[H7]])*256*256+HEX2DEC(Table4[[#This Row],[H6]])*256+HEX2DEC(Table4[[#This Row],[H5]]))/AU$3,IF(ISNUMBER(AU300),AU300,NA()))</f>
        <v>1073427</v>
      </c>
      <c r="AV301" s="28">
        <f>IF(Table4[[#This Row],[ID]]=403,(HEX2DEC(Table4[[#This Row],[H7]])*256*256+HEX2DEC(Table4[[#This Row],[H6]])*256+HEX2DEC(Table4[[#This Row],[H5]]))/AV$3,IF(ISNUMBER(AV300),AV300,NA()))</f>
        <v>1073427</v>
      </c>
      <c r="AW301" s="30">
        <f>Table4[[#This Row],[Unk 402-D7,6,5]]/Table4[[#This Row],[Batt V]]</f>
        <v>19909.986274437066</v>
      </c>
      <c r="AX301" s="8" t="str" cm="1">
        <f t="array" aca="1" ref="AX301" ca="1">IF(Table4[[#This Row],[Prior of This Frm]]=0,"First",IF(Table4[[#This Row],[Data as String]]&lt;&gt;INDIRECT("R"&amp;AL301&amp;"C"&amp;COLUMN(Table4[[#This Row],[Data as String]]),FALSE),"Change",""))</f>
        <v/>
      </c>
      <c r="AY301" s="6" t="str" cm="1">
        <f t="array" aca="1" ref="AY301" ca="1">IF(Table4[[#This Row],[Prior of This Frm]]=0,"First",IF(Table4[[#This Row],[Data Masked States only]]&lt;&gt;INDIRECT("R"&amp;AL301&amp;"C"&amp;COLUMN(Table4[[#This Row],[Data Masked States only]]),FALSE),"Change",""))</f>
        <v/>
      </c>
      <c r="AZ301" s="6"/>
    </row>
    <row r="302" spans="1:52" hidden="1" x14ac:dyDescent="0.25">
      <c r="A302">
        <v>5.7119999999999997</v>
      </c>
      <c r="B302">
        <v>400</v>
      </c>
      <c r="C302">
        <v>8</v>
      </c>
      <c r="D302" s="14">
        <v>0</v>
      </c>
      <c r="E302" s="15">
        <v>0</v>
      </c>
      <c r="F302" s="15">
        <v>0</v>
      </c>
      <c r="G302" s="15">
        <v>10</v>
      </c>
      <c r="H302" s="15">
        <v>39</v>
      </c>
      <c r="I302" s="15">
        <v>0</v>
      </c>
      <c r="J302" s="15">
        <v>0</v>
      </c>
      <c r="K302" s="15">
        <v>0</v>
      </c>
      <c r="M302" s="5" t="str">
        <f t="shared" si="81"/>
        <v>…</v>
      </c>
      <c r="N302" t="str">
        <f t="shared" si="82"/>
        <v>…</v>
      </c>
      <c r="O302" t="str">
        <f t="shared" si="83"/>
        <v>…</v>
      </c>
      <c r="P302" t="str">
        <f t="shared" si="84"/>
        <v>…</v>
      </c>
      <c r="Q302" t="str">
        <f t="shared" si="85"/>
        <v>9</v>
      </c>
      <c r="R302" t="str">
        <f t="shared" si="86"/>
        <v>…</v>
      </c>
      <c r="S302" t="str">
        <f t="shared" si="87"/>
        <v>…</v>
      </c>
      <c r="T302" t="str">
        <f t="shared" si="88"/>
        <v>…</v>
      </c>
      <c r="U302" s="5"/>
      <c r="V302" s="23">
        <f t="shared" si="89"/>
        <v>0</v>
      </c>
      <c r="W302">
        <f t="shared" si="90"/>
        <v>0</v>
      </c>
      <c r="X302">
        <f t="shared" si="91"/>
        <v>0</v>
      </c>
      <c r="Y302">
        <f t="shared" si="92"/>
        <v>16</v>
      </c>
      <c r="Z302">
        <f t="shared" si="93"/>
        <v>57</v>
      </c>
      <c r="AA302">
        <f t="shared" si="94"/>
        <v>0</v>
      </c>
      <c r="AB302">
        <f t="shared" si="95"/>
        <v>0</v>
      </c>
      <c r="AC302">
        <f t="shared" si="96"/>
        <v>0</v>
      </c>
      <c r="AD302" s="5"/>
      <c r="AE302" s="27">
        <f t="shared" si="97"/>
        <v>0</v>
      </c>
      <c r="AF302" s="28">
        <f t="shared" si="98"/>
        <v>4096</v>
      </c>
      <c r="AG302" s="28">
        <f t="shared" si="99"/>
        <v>57</v>
      </c>
      <c r="AH302" s="28">
        <f t="shared" si="100"/>
        <v>0</v>
      </c>
      <c r="AI302" s="5"/>
      <c r="AJ30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02" s="6" t="str" cm="1">
        <f t="array" ref="AK30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02" s="6" cm="1">
        <f t="array" ref="AL302">IF(ROW(Table4[[#This Row],[ID]])-1=ROW(Table4[[#Headers],[ID]]),0,SUMPRODUCT(MAX(($B$5:$B301=Table4[[#This Row],[ID]])*ROW($B$5:$B301))))</f>
        <v>300</v>
      </c>
      <c r="AM302" s="11" cm="1">
        <f t="array" aca="1" ref="AM302" ca="1">IF(Table4[[#This Row],[Prior of This Frm]]&lt;&gt;0,Table4[[#This Row],[Time]]-INDIRECT("R"&amp;Table4[[#This Row],[Prior of This Frm]]&amp;"C"&amp;COLUMN(Table4[[#This Row],[Time]]),FALSE),"")</f>
        <v>0.10599999999999987</v>
      </c>
      <c r="AN302" s="8">
        <f>IF(ROW(Table4[[#This Row],[Time]])-1=ROW(Table4[[#Headers],[Time]]),0,IF(A302&lt;A301,AN301+1,AN301))</f>
        <v>1</v>
      </c>
      <c r="AO302" s="29">
        <f>(Table4[[#This Row],[Time]]+(Table4[[#This Row],[Mins]]*60)-$A$5)/60/60/24</f>
        <v>1.6591435185185188E-4</v>
      </c>
      <c r="AP302" s="11">
        <f ca="1">IF(Table4[[#This Row],[Prior of This Frm]]&lt;&gt;0,IF(Table4[[#This Row],[Per Raw]]&lt;0,Table4[[#This Row],[Per Raw]]+60,Table4[[#This Row],[Per Raw]]),"")</f>
        <v>0.10599999999999987</v>
      </c>
      <c r="AQ302" s="20" t="e">
        <f>IF(Table4[[#This Row],[ID]]=401,(HEX2DEC(Table4[[#This Row],[H1]])+256*HEX2DEC(Table4[[#This Row],[H2]]))/1000,NA())</f>
        <v>#N/A</v>
      </c>
      <c r="AR302" s="21" t="e">
        <f>IF(Table4[[#This Row],[ID]]=401,(HEX2DEC(Table4[[#This Row],[H5]])+256*HEX2DEC(Table4[[#This Row],[H6]]))/1000,NA())</f>
        <v>#N/A</v>
      </c>
      <c r="AS302" s="17" t="e">
        <f>IF(Table4[[#This Row],[ID]]=402,HEX2DEC(Table4[[#This Row],[H1]])/100,NA())</f>
        <v>#N/A</v>
      </c>
      <c r="AT302" s="19" t="e">
        <f>IF(Table4[[#This Row],[ID]]=404,((HEX2DEC(F302)+256*HEX2DEC(G302))/10)*(9/5)+32,NA())</f>
        <v>#N/A</v>
      </c>
      <c r="AU302" s="28">
        <f>IF(Table4[[#This Row],[ID]]=402,(HEX2DEC(Table4[[#This Row],[H7]])*256*256+HEX2DEC(Table4[[#This Row],[H6]])*256+HEX2DEC(Table4[[#This Row],[H5]]))/AU$3,IF(ISNUMBER(AU301),AU301,NA()))</f>
        <v>1073427</v>
      </c>
      <c r="AV302" s="28">
        <f>IF(Table4[[#This Row],[ID]]=403,(HEX2DEC(Table4[[#This Row],[H7]])*256*256+HEX2DEC(Table4[[#This Row],[H6]])*256+HEX2DEC(Table4[[#This Row],[H5]]))/AV$3,IF(ISNUMBER(AV301),AV301,NA()))</f>
        <v>1073427</v>
      </c>
      <c r="AW302" s="30" t="e">
        <f>Table4[[#This Row],[Unk 402-D7,6,5]]/Table4[[#This Row],[Batt V]]</f>
        <v>#N/A</v>
      </c>
      <c r="AX302" s="8" t="str" cm="1">
        <f t="array" aca="1" ref="AX302" ca="1">IF(Table4[[#This Row],[Prior of This Frm]]=0,"First",IF(Table4[[#This Row],[Data as String]]&lt;&gt;INDIRECT("R"&amp;AL302&amp;"C"&amp;COLUMN(Table4[[#This Row],[Data as String]]),FALSE),"Change",""))</f>
        <v/>
      </c>
      <c r="AY302" s="6" t="str" cm="1">
        <f t="array" aca="1" ref="AY302" ca="1">IF(Table4[[#This Row],[Prior of This Frm]]=0,"First",IF(Table4[[#This Row],[Data Masked States only]]&lt;&gt;INDIRECT("R"&amp;AL302&amp;"C"&amp;COLUMN(Table4[[#This Row],[Data Masked States only]]),FALSE),"Change",""))</f>
        <v/>
      </c>
      <c r="AZ302" s="6"/>
    </row>
    <row r="303" spans="1:52" hidden="1" x14ac:dyDescent="0.25">
      <c r="A303">
        <v>5.7649999999999997</v>
      </c>
      <c r="B303">
        <v>401</v>
      </c>
      <c r="C303">
        <v>8</v>
      </c>
      <c r="D303" s="14" t="s">
        <v>28</v>
      </c>
      <c r="E303" s="15" t="s">
        <v>23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M303" s="5" t="str">
        <f t="shared" si="81"/>
        <v>…</v>
      </c>
      <c r="N303" t="str">
        <f t="shared" si="82"/>
        <v>…</v>
      </c>
      <c r="O303" t="str">
        <f t="shared" si="83"/>
        <v>…</v>
      </c>
      <c r="P303" t="str">
        <f t="shared" si="84"/>
        <v>…</v>
      </c>
      <c r="Q303" t="str">
        <f t="shared" si="85"/>
        <v>…</v>
      </c>
      <c r="R303" t="str">
        <f t="shared" si="86"/>
        <v>…</v>
      </c>
      <c r="S303" t="str">
        <f t="shared" si="87"/>
        <v>…</v>
      </c>
      <c r="T303" t="str">
        <f t="shared" si="88"/>
        <v>…</v>
      </c>
      <c r="U303" s="5"/>
      <c r="V303" s="23">
        <f t="shared" si="89"/>
        <v>154</v>
      </c>
      <c r="W303">
        <f t="shared" si="90"/>
        <v>210</v>
      </c>
      <c r="X303">
        <f t="shared" si="91"/>
        <v>0</v>
      </c>
      <c r="Y303">
        <f t="shared" si="92"/>
        <v>0</v>
      </c>
      <c r="Z303">
        <f t="shared" si="93"/>
        <v>0</v>
      </c>
      <c r="AA303">
        <f t="shared" si="94"/>
        <v>0</v>
      </c>
      <c r="AB303">
        <f t="shared" si="95"/>
        <v>0</v>
      </c>
      <c r="AC303">
        <f t="shared" si="96"/>
        <v>0</v>
      </c>
      <c r="AD303" s="5"/>
      <c r="AE303" s="27">
        <f t="shared" si="97"/>
        <v>53914</v>
      </c>
      <c r="AF303" s="28">
        <f t="shared" si="98"/>
        <v>0</v>
      </c>
      <c r="AG303" s="28">
        <f t="shared" si="99"/>
        <v>0</v>
      </c>
      <c r="AH303" s="28">
        <f t="shared" si="100"/>
        <v>0</v>
      </c>
      <c r="AI303" s="5"/>
      <c r="AJ30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03" s="6" t="str" cm="1">
        <f t="array" ref="AK30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03" s="6" cm="1">
        <f t="array" ref="AL303">IF(ROW(Table4[[#This Row],[ID]])-1=ROW(Table4[[#Headers],[ID]]),0,SUMPRODUCT(MAX(($B$5:$B302=Table4[[#This Row],[ID]])*ROW($B$5:$B302))))</f>
        <v>301</v>
      </c>
      <c r="AM303" s="11" cm="1">
        <f t="array" aca="1" ref="AM303" ca="1">IF(Table4[[#This Row],[Prior of This Frm]]&lt;&gt;0,Table4[[#This Row],[Time]]-INDIRECT("R"&amp;Table4[[#This Row],[Prior of This Frm]]&amp;"C"&amp;COLUMN(Table4[[#This Row],[Time]]),FALSE),"")</f>
        <v>0.10599999999999987</v>
      </c>
      <c r="AN303" s="8">
        <f>IF(ROW(Table4[[#This Row],[Time]])-1=ROW(Table4[[#Headers],[Time]]),0,IF(A303&lt;A302,AN302+1,AN302))</f>
        <v>1</v>
      </c>
      <c r="AO303" s="29">
        <f>(Table4[[#This Row],[Time]]+(Table4[[#This Row],[Mins]]*60)-$A$5)/60/60/24</f>
        <v>1.6652777777777773E-4</v>
      </c>
      <c r="AP303" s="11">
        <f ca="1">IF(Table4[[#This Row],[Prior of This Frm]]&lt;&gt;0,IF(Table4[[#This Row],[Per Raw]]&lt;0,Table4[[#This Row],[Per Raw]]+60,Table4[[#This Row],[Per Raw]]),"")</f>
        <v>0.10599999999999987</v>
      </c>
      <c r="AQ303" s="20">
        <f>IF(Table4[[#This Row],[ID]]=401,(HEX2DEC(Table4[[#This Row],[H1]])+256*HEX2DEC(Table4[[#This Row],[H2]]))/1000,NA())</f>
        <v>53.914000000000001</v>
      </c>
      <c r="AR303" s="21">
        <f>IF(Table4[[#This Row],[ID]]=401,(HEX2DEC(Table4[[#This Row],[H5]])+256*HEX2DEC(Table4[[#This Row],[H6]]))/1000,NA())</f>
        <v>0</v>
      </c>
      <c r="AS303" s="16" t="e">
        <f>IF(Table4[[#This Row],[ID]]=402,HEX2DEC(Table4[[#This Row],[H1]])/100,NA())</f>
        <v>#N/A</v>
      </c>
      <c r="AT303" s="19" t="e">
        <f>IF(Table4[[#This Row],[ID]]=404,((HEX2DEC(F303)+256*HEX2DEC(G303))/10)*(9/5)+32,NA())</f>
        <v>#N/A</v>
      </c>
      <c r="AU303" s="28">
        <f>IF(Table4[[#This Row],[ID]]=402,(HEX2DEC(Table4[[#This Row],[H7]])*256*256+HEX2DEC(Table4[[#This Row],[H6]])*256+HEX2DEC(Table4[[#This Row],[H5]]))/AU$3,IF(ISNUMBER(AU302),AU302,NA()))</f>
        <v>1073427</v>
      </c>
      <c r="AV303" s="28">
        <f>IF(Table4[[#This Row],[ID]]=403,(HEX2DEC(Table4[[#This Row],[H7]])*256*256+HEX2DEC(Table4[[#This Row],[H6]])*256+HEX2DEC(Table4[[#This Row],[H5]]))/AV$3,IF(ISNUMBER(AV302),AV302,NA()))</f>
        <v>1073427</v>
      </c>
      <c r="AW303" s="30">
        <f>Table4[[#This Row],[Unk 402-D7,6,5]]/Table4[[#This Row],[Batt V]]</f>
        <v>19909.986274437066</v>
      </c>
      <c r="AX303" s="8" t="str" cm="1">
        <f t="array" aca="1" ref="AX303" ca="1">IF(Table4[[#This Row],[Prior of This Frm]]=0,"First",IF(Table4[[#This Row],[Data as String]]&lt;&gt;INDIRECT("R"&amp;AL303&amp;"C"&amp;COLUMN(Table4[[#This Row],[Data as String]]),FALSE),"Change",""))</f>
        <v/>
      </c>
      <c r="AY303" s="6" t="str" cm="1">
        <f t="array" aca="1" ref="AY303" ca="1">IF(Table4[[#This Row],[Prior of This Frm]]=0,"First",IF(Table4[[#This Row],[Data Masked States only]]&lt;&gt;INDIRECT("R"&amp;AL303&amp;"C"&amp;COLUMN(Table4[[#This Row],[Data Masked States only]]),FALSE),"Change",""))</f>
        <v/>
      </c>
      <c r="AZ303" s="6"/>
    </row>
    <row r="304" spans="1:52" hidden="1" x14ac:dyDescent="0.25">
      <c r="A304">
        <v>5.8179999999999996</v>
      </c>
      <c r="B304">
        <v>400</v>
      </c>
      <c r="C304">
        <v>8</v>
      </c>
      <c r="D304" s="14">
        <v>0</v>
      </c>
      <c r="E304" s="15">
        <v>0</v>
      </c>
      <c r="F304" s="15">
        <v>0</v>
      </c>
      <c r="G304" s="15">
        <v>10</v>
      </c>
      <c r="H304" s="15">
        <v>39</v>
      </c>
      <c r="I304" s="15">
        <v>0</v>
      </c>
      <c r="J304" s="15">
        <v>0</v>
      </c>
      <c r="K304" s="15">
        <v>0</v>
      </c>
      <c r="M304" s="5" t="str">
        <f t="shared" si="81"/>
        <v>…</v>
      </c>
      <c r="N304" t="str">
        <f t="shared" si="82"/>
        <v>…</v>
      </c>
      <c r="O304" t="str">
        <f t="shared" si="83"/>
        <v>…</v>
      </c>
      <c r="P304" t="str">
        <f t="shared" si="84"/>
        <v>…</v>
      </c>
      <c r="Q304" t="str">
        <f t="shared" si="85"/>
        <v>9</v>
      </c>
      <c r="R304" t="str">
        <f t="shared" si="86"/>
        <v>…</v>
      </c>
      <c r="S304" t="str">
        <f t="shared" si="87"/>
        <v>…</v>
      </c>
      <c r="T304" t="str">
        <f t="shared" si="88"/>
        <v>…</v>
      </c>
      <c r="U304" s="5"/>
      <c r="V304" s="23">
        <f t="shared" si="89"/>
        <v>0</v>
      </c>
      <c r="W304">
        <f t="shared" si="90"/>
        <v>0</v>
      </c>
      <c r="X304">
        <f t="shared" si="91"/>
        <v>0</v>
      </c>
      <c r="Y304">
        <f t="shared" si="92"/>
        <v>16</v>
      </c>
      <c r="Z304">
        <f t="shared" si="93"/>
        <v>57</v>
      </c>
      <c r="AA304">
        <f t="shared" si="94"/>
        <v>0</v>
      </c>
      <c r="AB304">
        <f t="shared" si="95"/>
        <v>0</v>
      </c>
      <c r="AC304">
        <f t="shared" si="96"/>
        <v>0</v>
      </c>
      <c r="AD304" s="5"/>
      <c r="AE304" s="27">
        <f t="shared" si="97"/>
        <v>0</v>
      </c>
      <c r="AF304" s="28">
        <f t="shared" si="98"/>
        <v>4096</v>
      </c>
      <c r="AG304" s="28">
        <f t="shared" si="99"/>
        <v>57</v>
      </c>
      <c r="AH304" s="28">
        <f t="shared" si="100"/>
        <v>0</v>
      </c>
      <c r="AI304" s="5"/>
      <c r="AJ30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04" s="6" t="str" cm="1">
        <f t="array" ref="AK30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04" s="6" cm="1">
        <f t="array" ref="AL304">IF(ROW(Table4[[#This Row],[ID]])-1=ROW(Table4[[#Headers],[ID]]),0,SUMPRODUCT(MAX(($B$5:$B303=Table4[[#This Row],[ID]])*ROW($B$5:$B303))))</f>
        <v>302</v>
      </c>
      <c r="AM304" s="11" cm="1">
        <f t="array" aca="1" ref="AM304" ca="1">IF(Table4[[#This Row],[Prior of This Frm]]&lt;&gt;0,Table4[[#This Row],[Time]]-INDIRECT("R"&amp;Table4[[#This Row],[Prior of This Frm]]&amp;"C"&amp;COLUMN(Table4[[#This Row],[Time]]),FALSE),"")</f>
        <v>0.10599999999999987</v>
      </c>
      <c r="AN304" s="8">
        <f>IF(ROW(Table4[[#This Row],[Time]])-1=ROW(Table4[[#Headers],[Time]]),0,IF(A304&lt;A303,AN303+1,AN303))</f>
        <v>1</v>
      </c>
      <c r="AO304" s="29">
        <f>(Table4[[#This Row],[Time]]+(Table4[[#This Row],[Mins]]*60)-$A$5)/60/60/24</f>
        <v>1.6714120370370364E-4</v>
      </c>
      <c r="AP304" s="11">
        <f ca="1">IF(Table4[[#This Row],[Prior of This Frm]]&lt;&gt;0,IF(Table4[[#This Row],[Per Raw]]&lt;0,Table4[[#This Row],[Per Raw]]+60,Table4[[#This Row],[Per Raw]]),"")</f>
        <v>0.10599999999999987</v>
      </c>
      <c r="AQ304" s="20" t="e">
        <f>IF(Table4[[#This Row],[ID]]=401,(HEX2DEC(Table4[[#This Row],[H1]])+256*HEX2DEC(Table4[[#This Row],[H2]]))/1000,NA())</f>
        <v>#N/A</v>
      </c>
      <c r="AR304" s="21" t="e">
        <f>IF(Table4[[#This Row],[ID]]=401,(HEX2DEC(Table4[[#This Row],[H5]])+256*HEX2DEC(Table4[[#This Row],[H6]]))/1000,NA())</f>
        <v>#N/A</v>
      </c>
      <c r="AS304" s="17" t="e">
        <f>IF(Table4[[#This Row],[ID]]=402,HEX2DEC(Table4[[#This Row],[H1]])/100,NA())</f>
        <v>#N/A</v>
      </c>
      <c r="AT304" s="19" t="e">
        <f>IF(Table4[[#This Row],[ID]]=404,((HEX2DEC(F304)+256*HEX2DEC(G304))/10)*(9/5)+32,NA())</f>
        <v>#N/A</v>
      </c>
      <c r="AU304" s="28">
        <f>IF(Table4[[#This Row],[ID]]=402,(HEX2DEC(Table4[[#This Row],[H7]])*256*256+HEX2DEC(Table4[[#This Row],[H6]])*256+HEX2DEC(Table4[[#This Row],[H5]]))/AU$3,IF(ISNUMBER(AU303),AU303,NA()))</f>
        <v>1073427</v>
      </c>
      <c r="AV304" s="28">
        <f>IF(Table4[[#This Row],[ID]]=403,(HEX2DEC(Table4[[#This Row],[H7]])*256*256+HEX2DEC(Table4[[#This Row],[H6]])*256+HEX2DEC(Table4[[#This Row],[H5]]))/AV$3,IF(ISNUMBER(AV303),AV303,NA()))</f>
        <v>1073427</v>
      </c>
      <c r="AW304" s="30" t="e">
        <f>Table4[[#This Row],[Unk 402-D7,6,5]]/Table4[[#This Row],[Batt V]]</f>
        <v>#N/A</v>
      </c>
      <c r="AX304" s="8" t="str" cm="1">
        <f t="array" aca="1" ref="AX304" ca="1">IF(Table4[[#This Row],[Prior of This Frm]]=0,"First",IF(Table4[[#This Row],[Data as String]]&lt;&gt;INDIRECT("R"&amp;AL304&amp;"C"&amp;COLUMN(Table4[[#This Row],[Data as String]]),FALSE),"Change",""))</f>
        <v/>
      </c>
      <c r="AY304" s="6" t="str" cm="1">
        <f t="array" aca="1" ref="AY304" ca="1">IF(Table4[[#This Row],[Prior of This Frm]]=0,"First",IF(Table4[[#This Row],[Data Masked States only]]&lt;&gt;INDIRECT("R"&amp;AL304&amp;"C"&amp;COLUMN(Table4[[#This Row],[Data Masked States only]]),FALSE),"Change",""))</f>
        <v/>
      </c>
      <c r="AZ304" s="6"/>
    </row>
    <row r="305" spans="1:52" hidden="1" x14ac:dyDescent="0.25">
      <c r="A305">
        <v>5.8719999999999999</v>
      </c>
      <c r="B305">
        <v>401</v>
      </c>
      <c r="C305">
        <v>8</v>
      </c>
      <c r="D305" s="14" t="s">
        <v>28</v>
      </c>
      <c r="E305" s="15" t="s">
        <v>23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M305" s="5" t="str">
        <f t="shared" si="81"/>
        <v>…</v>
      </c>
      <c r="N305" t="str">
        <f t="shared" si="82"/>
        <v>…</v>
      </c>
      <c r="O305" t="str">
        <f t="shared" si="83"/>
        <v>…</v>
      </c>
      <c r="P305" t="str">
        <f t="shared" si="84"/>
        <v>…</v>
      </c>
      <c r="Q305" t="str">
        <f t="shared" si="85"/>
        <v>…</v>
      </c>
      <c r="R305" t="str">
        <f t="shared" si="86"/>
        <v>…</v>
      </c>
      <c r="S305" t="str">
        <f t="shared" si="87"/>
        <v>…</v>
      </c>
      <c r="T305" t="str">
        <f t="shared" si="88"/>
        <v>…</v>
      </c>
      <c r="U305" s="5"/>
      <c r="V305" s="23">
        <f t="shared" si="89"/>
        <v>154</v>
      </c>
      <c r="W305">
        <f t="shared" si="90"/>
        <v>210</v>
      </c>
      <c r="X305">
        <f t="shared" si="91"/>
        <v>0</v>
      </c>
      <c r="Y305">
        <f t="shared" si="92"/>
        <v>0</v>
      </c>
      <c r="Z305">
        <f t="shared" si="93"/>
        <v>0</v>
      </c>
      <c r="AA305">
        <f t="shared" si="94"/>
        <v>0</v>
      </c>
      <c r="AB305">
        <f t="shared" si="95"/>
        <v>0</v>
      </c>
      <c r="AC305">
        <f t="shared" si="96"/>
        <v>0</v>
      </c>
      <c r="AD305" s="5"/>
      <c r="AE305" s="27">
        <f t="shared" si="97"/>
        <v>53914</v>
      </c>
      <c r="AF305" s="28">
        <f t="shared" si="98"/>
        <v>0</v>
      </c>
      <c r="AG305" s="28">
        <f t="shared" si="99"/>
        <v>0</v>
      </c>
      <c r="AH305" s="28">
        <f t="shared" si="100"/>
        <v>0</v>
      </c>
      <c r="AI305" s="5"/>
      <c r="AJ30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05" s="6" t="str" cm="1">
        <f t="array" ref="AK30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05" s="6" cm="1">
        <f t="array" ref="AL305">IF(ROW(Table4[[#This Row],[ID]])-1=ROW(Table4[[#Headers],[ID]]),0,SUMPRODUCT(MAX(($B$5:$B304=Table4[[#This Row],[ID]])*ROW($B$5:$B304))))</f>
        <v>303</v>
      </c>
      <c r="AM305" s="11" cm="1">
        <f t="array" aca="1" ref="AM305" ca="1">IF(Table4[[#This Row],[Prior of This Frm]]&lt;&gt;0,Table4[[#This Row],[Time]]-INDIRECT("R"&amp;Table4[[#This Row],[Prior of This Frm]]&amp;"C"&amp;COLUMN(Table4[[#This Row],[Time]]),FALSE),"")</f>
        <v>0.10700000000000021</v>
      </c>
      <c r="AN305" s="8">
        <f>IF(ROW(Table4[[#This Row],[Time]])-1=ROW(Table4[[#Headers],[Time]]),0,IF(A305&lt;A304,AN304+1,AN304))</f>
        <v>1</v>
      </c>
      <c r="AO305" s="29">
        <f>(Table4[[#This Row],[Time]]+(Table4[[#This Row],[Mins]]*60)-$A$5)/60/60/24</f>
        <v>1.6776620370370369E-4</v>
      </c>
      <c r="AP305" s="11">
        <f ca="1">IF(Table4[[#This Row],[Prior of This Frm]]&lt;&gt;0,IF(Table4[[#This Row],[Per Raw]]&lt;0,Table4[[#This Row],[Per Raw]]+60,Table4[[#This Row],[Per Raw]]),"")</f>
        <v>0.10700000000000021</v>
      </c>
      <c r="AQ305" s="20">
        <f>IF(Table4[[#This Row],[ID]]=401,(HEX2DEC(Table4[[#This Row],[H1]])+256*HEX2DEC(Table4[[#This Row],[H2]]))/1000,NA())</f>
        <v>53.914000000000001</v>
      </c>
      <c r="AR305" s="21">
        <f>IF(Table4[[#This Row],[ID]]=401,(HEX2DEC(Table4[[#This Row],[H5]])+256*HEX2DEC(Table4[[#This Row],[H6]]))/1000,NA())</f>
        <v>0</v>
      </c>
      <c r="AS305" s="16" t="e">
        <f>IF(Table4[[#This Row],[ID]]=402,HEX2DEC(Table4[[#This Row],[H1]])/100,NA())</f>
        <v>#N/A</v>
      </c>
      <c r="AT305" s="19" t="e">
        <f>IF(Table4[[#This Row],[ID]]=404,((HEX2DEC(F305)+256*HEX2DEC(G305))/10)*(9/5)+32,NA())</f>
        <v>#N/A</v>
      </c>
      <c r="AU305" s="28">
        <f>IF(Table4[[#This Row],[ID]]=402,(HEX2DEC(Table4[[#This Row],[H7]])*256*256+HEX2DEC(Table4[[#This Row],[H6]])*256+HEX2DEC(Table4[[#This Row],[H5]]))/AU$3,IF(ISNUMBER(AU304),AU304,NA()))</f>
        <v>1073427</v>
      </c>
      <c r="AV305" s="28">
        <f>IF(Table4[[#This Row],[ID]]=403,(HEX2DEC(Table4[[#This Row],[H7]])*256*256+HEX2DEC(Table4[[#This Row],[H6]])*256+HEX2DEC(Table4[[#This Row],[H5]]))/AV$3,IF(ISNUMBER(AV304),AV304,NA()))</f>
        <v>1073427</v>
      </c>
      <c r="AW305" s="30">
        <f>Table4[[#This Row],[Unk 402-D7,6,5]]/Table4[[#This Row],[Batt V]]</f>
        <v>19909.986274437066</v>
      </c>
      <c r="AX305" s="8" t="str" cm="1">
        <f t="array" aca="1" ref="AX305" ca="1">IF(Table4[[#This Row],[Prior of This Frm]]=0,"First",IF(Table4[[#This Row],[Data as String]]&lt;&gt;INDIRECT("R"&amp;AL305&amp;"C"&amp;COLUMN(Table4[[#This Row],[Data as String]]),FALSE),"Change",""))</f>
        <v/>
      </c>
      <c r="AY305" s="6" t="str" cm="1">
        <f t="array" aca="1" ref="AY305" ca="1">IF(Table4[[#This Row],[Prior of This Frm]]=0,"First",IF(Table4[[#This Row],[Data Masked States only]]&lt;&gt;INDIRECT("R"&amp;AL305&amp;"C"&amp;COLUMN(Table4[[#This Row],[Data Masked States only]]),FALSE),"Change",""))</f>
        <v/>
      </c>
      <c r="AZ305" s="6"/>
    </row>
    <row r="306" spans="1:52" hidden="1" x14ac:dyDescent="0.25">
      <c r="A306">
        <v>5.9249999999999998</v>
      </c>
      <c r="B306">
        <v>400</v>
      </c>
      <c r="C306">
        <v>8</v>
      </c>
      <c r="D306" s="14">
        <v>0</v>
      </c>
      <c r="E306" s="15">
        <v>0</v>
      </c>
      <c r="F306" s="15">
        <v>0</v>
      </c>
      <c r="G306" s="15">
        <v>10</v>
      </c>
      <c r="H306" s="15">
        <v>39</v>
      </c>
      <c r="I306" s="15">
        <v>0</v>
      </c>
      <c r="J306" s="15">
        <v>0</v>
      </c>
      <c r="K306" s="15">
        <v>0</v>
      </c>
      <c r="M306" s="5" t="str">
        <f t="shared" si="81"/>
        <v>…</v>
      </c>
      <c r="N306" t="str">
        <f t="shared" si="82"/>
        <v>…</v>
      </c>
      <c r="O306" t="str">
        <f t="shared" si="83"/>
        <v>…</v>
      </c>
      <c r="P306" t="str">
        <f t="shared" si="84"/>
        <v>…</v>
      </c>
      <c r="Q306" t="str">
        <f t="shared" si="85"/>
        <v>9</v>
      </c>
      <c r="R306" t="str">
        <f t="shared" si="86"/>
        <v>…</v>
      </c>
      <c r="S306" t="str">
        <f t="shared" si="87"/>
        <v>…</v>
      </c>
      <c r="T306" t="str">
        <f t="shared" si="88"/>
        <v>…</v>
      </c>
      <c r="U306" s="5"/>
      <c r="V306" s="23">
        <f t="shared" si="89"/>
        <v>0</v>
      </c>
      <c r="W306">
        <f t="shared" si="90"/>
        <v>0</v>
      </c>
      <c r="X306">
        <f t="shared" si="91"/>
        <v>0</v>
      </c>
      <c r="Y306">
        <f t="shared" si="92"/>
        <v>16</v>
      </c>
      <c r="Z306">
        <f t="shared" si="93"/>
        <v>57</v>
      </c>
      <c r="AA306">
        <f t="shared" si="94"/>
        <v>0</v>
      </c>
      <c r="AB306">
        <f t="shared" si="95"/>
        <v>0</v>
      </c>
      <c r="AC306">
        <f t="shared" si="96"/>
        <v>0</v>
      </c>
      <c r="AD306" s="5"/>
      <c r="AE306" s="27">
        <f t="shared" si="97"/>
        <v>0</v>
      </c>
      <c r="AF306" s="28">
        <f t="shared" si="98"/>
        <v>4096</v>
      </c>
      <c r="AG306" s="28">
        <f t="shared" si="99"/>
        <v>57</v>
      </c>
      <c r="AH306" s="28">
        <f t="shared" si="100"/>
        <v>0</v>
      </c>
      <c r="AI306" s="5"/>
      <c r="AJ30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06" s="6" t="str" cm="1">
        <f t="array" ref="AK30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06" s="6" cm="1">
        <f t="array" ref="AL306">IF(ROW(Table4[[#This Row],[ID]])-1=ROW(Table4[[#Headers],[ID]]),0,SUMPRODUCT(MAX(($B$5:$B305=Table4[[#This Row],[ID]])*ROW($B$5:$B305))))</f>
        <v>304</v>
      </c>
      <c r="AM306" s="11" cm="1">
        <f t="array" aca="1" ref="AM306" ca="1">IF(Table4[[#This Row],[Prior of This Frm]]&lt;&gt;0,Table4[[#This Row],[Time]]-INDIRECT("R"&amp;Table4[[#This Row],[Prior of This Frm]]&amp;"C"&amp;COLUMN(Table4[[#This Row],[Time]]),FALSE),"")</f>
        <v>0.10700000000000021</v>
      </c>
      <c r="AN306" s="8">
        <f>IF(ROW(Table4[[#This Row],[Time]])-1=ROW(Table4[[#Headers],[Time]]),0,IF(A306&lt;A305,AN305+1,AN305))</f>
        <v>1</v>
      </c>
      <c r="AO306" s="29">
        <f>(Table4[[#This Row],[Time]]+(Table4[[#This Row],[Mins]]*60)-$A$5)/60/60/24</f>
        <v>1.6837962962962957E-4</v>
      </c>
      <c r="AP306" s="11">
        <f ca="1">IF(Table4[[#This Row],[Prior of This Frm]]&lt;&gt;0,IF(Table4[[#This Row],[Per Raw]]&lt;0,Table4[[#This Row],[Per Raw]]+60,Table4[[#This Row],[Per Raw]]),"")</f>
        <v>0.10700000000000021</v>
      </c>
      <c r="AQ306" s="20" t="e">
        <f>IF(Table4[[#This Row],[ID]]=401,(HEX2DEC(Table4[[#This Row],[H1]])+256*HEX2DEC(Table4[[#This Row],[H2]]))/1000,NA())</f>
        <v>#N/A</v>
      </c>
      <c r="AR306" s="21" t="e">
        <f>IF(Table4[[#This Row],[ID]]=401,(HEX2DEC(Table4[[#This Row],[H5]])+256*HEX2DEC(Table4[[#This Row],[H6]]))/1000,NA())</f>
        <v>#N/A</v>
      </c>
      <c r="AS306" s="17" t="e">
        <f>IF(Table4[[#This Row],[ID]]=402,HEX2DEC(Table4[[#This Row],[H1]])/100,NA())</f>
        <v>#N/A</v>
      </c>
      <c r="AT306" s="19" t="e">
        <f>IF(Table4[[#This Row],[ID]]=404,((HEX2DEC(F306)+256*HEX2DEC(G306))/10)*(9/5)+32,NA())</f>
        <v>#N/A</v>
      </c>
      <c r="AU306" s="28">
        <f>IF(Table4[[#This Row],[ID]]=402,(HEX2DEC(Table4[[#This Row],[H7]])*256*256+HEX2DEC(Table4[[#This Row],[H6]])*256+HEX2DEC(Table4[[#This Row],[H5]]))/AU$3,IF(ISNUMBER(AU305),AU305,NA()))</f>
        <v>1073427</v>
      </c>
      <c r="AV306" s="28">
        <f>IF(Table4[[#This Row],[ID]]=403,(HEX2DEC(Table4[[#This Row],[H7]])*256*256+HEX2DEC(Table4[[#This Row],[H6]])*256+HEX2DEC(Table4[[#This Row],[H5]]))/AV$3,IF(ISNUMBER(AV305),AV305,NA()))</f>
        <v>1073427</v>
      </c>
      <c r="AW306" s="30" t="e">
        <f>Table4[[#This Row],[Unk 402-D7,6,5]]/Table4[[#This Row],[Batt V]]</f>
        <v>#N/A</v>
      </c>
      <c r="AX306" s="8" t="str" cm="1">
        <f t="array" aca="1" ref="AX306" ca="1">IF(Table4[[#This Row],[Prior of This Frm]]=0,"First",IF(Table4[[#This Row],[Data as String]]&lt;&gt;INDIRECT("R"&amp;AL306&amp;"C"&amp;COLUMN(Table4[[#This Row],[Data as String]]),FALSE),"Change",""))</f>
        <v/>
      </c>
      <c r="AY306" s="6" t="str" cm="1">
        <f t="array" aca="1" ref="AY306" ca="1">IF(Table4[[#This Row],[Prior of This Frm]]=0,"First",IF(Table4[[#This Row],[Data Masked States only]]&lt;&gt;INDIRECT("R"&amp;AL306&amp;"C"&amp;COLUMN(Table4[[#This Row],[Data Masked States only]]),FALSE),"Change",""))</f>
        <v/>
      </c>
      <c r="AZ306" s="6"/>
    </row>
    <row r="307" spans="1:52" hidden="1" x14ac:dyDescent="0.25">
      <c r="A307">
        <v>5.9770000000000003</v>
      </c>
      <c r="B307">
        <v>401</v>
      </c>
      <c r="C307">
        <v>8</v>
      </c>
      <c r="D307" s="14" t="s">
        <v>28</v>
      </c>
      <c r="E307" s="15" t="s">
        <v>23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M307" s="5" t="str">
        <f t="shared" si="81"/>
        <v>…</v>
      </c>
      <c r="N307" t="str">
        <f t="shared" si="82"/>
        <v>…</v>
      </c>
      <c r="O307" t="str">
        <f t="shared" si="83"/>
        <v>…</v>
      </c>
      <c r="P307" t="str">
        <f t="shared" si="84"/>
        <v>…</v>
      </c>
      <c r="Q307" t="str">
        <f t="shared" si="85"/>
        <v>…</v>
      </c>
      <c r="R307" t="str">
        <f t="shared" si="86"/>
        <v>…</v>
      </c>
      <c r="S307" t="str">
        <f t="shared" si="87"/>
        <v>…</v>
      </c>
      <c r="T307" t="str">
        <f t="shared" si="88"/>
        <v>…</v>
      </c>
      <c r="U307" s="5"/>
      <c r="V307" s="23">
        <f t="shared" si="89"/>
        <v>154</v>
      </c>
      <c r="W307">
        <f t="shared" si="90"/>
        <v>210</v>
      </c>
      <c r="X307">
        <f t="shared" si="91"/>
        <v>0</v>
      </c>
      <c r="Y307">
        <f t="shared" si="92"/>
        <v>0</v>
      </c>
      <c r="Z307">
        <f t="shared" si="93"/>
        <v>0</v>
      </c>
      <c r="AA307">
        <f t="shared" si="94"/>
        <v>0</v>
      </c>
      <c r="AB307">
        <f t="shared" si="95"/>
        <v>0</v>
      </c>
      <c r="AC307">
        <f t="shared" si="96"/>
        <v>0</v>
      </c>
      <c r="AD307" s="5"/>
      <c r="AE307" s="27">
        <f t="shared" si="97"/>
        <v>53914</v>
      </c>
      <c r="AF307" s="28">
        <f t="shared" si="98"/>
        <v>0</v>
      </c>
      <c r="AG307" s="28">
        <f t="shared" si="99"/>
        <v>0</v>
      </c>
      <c r="AH307" s="28">
        <f t="shared" si="100"/>
        <v>0</v>
      </c>
      <c r="AI307" s="5"/>
      <c r="AJ30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07" s="6" t="str" cm="1">
        <f t="array" ref="AK30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07" s="6" cm="1">
        <f t="array" ref="AL307">IF(ROW(Table4[[#This Row],[ID]])-1=ROW(Table4[[#Headers],[ID]]),0,SUMPRODUCT(MAX(($B$5:$B306=Table4[[#This Row],[ID]])*ROW($B$5:$B306))))</f>
        <v>305</v>
      </c>
      <c r="AM307" s="11" cm="1">
        <f t="array" aca="1" ref="AM307" ca="1">IF(Table4[[#This Row],[Prior of This Frm]]&lt;&gt;0,Table4[[#This Row],[Time]]-INDIRECT("R"&amp;Table4[[#This Row],[Prior of This Frm]]&amp;"C"&amp;COLUMN(Table4[[#This Row],[Time]]),FALSE),"")</f>
        <v>0.10500000000000043</v>
      </c>
      <c r="AN307" s="8">
        <f>IF(ROW(Table4[[#This Row],[Time]])-1=ROW(Table4[[#Headers],[Time]]),0,IF(A307&lt;A306,AN306+1,AN306))</f>
        <v>1</v>
      </c>
      <c r="AO307" s="29">
        <f>(Table4[[#This Row],[Time]]+(Table4[[#This Row],[Mins]]*60)-$A$5)/60/60/24</f>
        <v>1.6898148148148152E-4</v>
      </c>
      <c r="AP307" s="11">
        <f ca="1">IF(Table4[[#This Row],[Prior of This Frm]]&lt;&gt;0,IF(Table4[[#This Row],[Per Raw]]&lt;0,Table4[[#This Row],[Per Raw]]+60,Table4[[#This Row],[Per Raw]]),"")</f>
        <v>0.10500000000000043</v>
      </c>
      <c r="AQ307" s="20">
        <f>IF(Table4[[#This Row],[ID]]=401,(HEX2DEC(Table4[[#This Row],[H1]])+256*HEX2DEC(Table4[[#This Row],[H2]]))/1000,NA())</f>
        <v>53.914000000000001</v>
      </c>
      <c r="AR307" s="21">
        <f>IF(Table4[[#This Row],[ID]]=401,(HEX2DEC(Table4[[#This Row],[H5]])+256*HEX2DEC(Table4[[#This Row],[H6]]))/1000,NA())</f>
        <v>0</v>
      </c>
      <c r="AS307" s="16" t="e">
        <f>IF(Table4[[#This Row],[ID]]=402,HEX2DEC(Table4[[#This Row],[H1]])/100,NA())</f>
        <v>#N/A</v>
      </c>
      <c r="AT307" s="19" t="e">
        <f>IF(Table4[[#This Row],[ID]]=404,((HEX2DEC(F307)+256*HEX2DEC(G307))/10)*(9/5)+32,NA())</f>
        <v>#N/A</v>
      </c>
      <c r="AU307" s="28">
        <f>IF(Table4[[#This Row],[ID]]=402,(HEX2DEC(Table4[[#This Row],[H7]])*256*256+HEX2DEC(Table4[[#This Row],[H6]])*256+HEX2DEC(Table4[[#This Row],[H5]]))/AU$3,IF(ISNUMBER(AU306),AU306,NA()))</f>
        <v>1073427</v>
      </c>
      <c r="AV307" s="28">
        <f>IF(Table4[[#This Row],[ID]]=403,(HEX2DEC(Table4[[#This Row],[H7]])*256*256+HEX2DEC(Table4[[#This Row],[H6]])*256+HEX2DEC(Table4[[#This Row],[H5]]))/AV$3,IF(ISNUMBER(AV306),AV306,NA()))</f>
        <v>1073427</v>
      </c>
      <c r="AW307" s="30">
        <f>Table4[[#This Row],[Unk 402-D7,6,5]]/Table4[[#This Row],[Batt V]]</f>
        <v>19909.986274437066</v>
      </c>
      <c r="AX307" s="8" t="str" cm="1">
        <f t="array" aca="1" ref="AX307" ca="1">IF(Table4[[#This Row],[Prior of This Frm]]=0,"First",IF(Table4[[#This Row],[Data as String]]&lt;&gt;INDIRECT("R"&amp;AL307&amp;"C"&amp;COLUMN(Table4[[#This Row],[Data as String]]),FALSE),"Change",""))</f>
        <v/>
      </c>
      <c r="AY307" s="6" t="str" cm="1">
        <f t="array" aca="1" ref="AY307" ca="1">IF(Table4[[#This Row],[Prior of This Frm]]=0,"First",IF(Table4[[#This Row],[Data Masked States only]]&lt;&gt;INDIRECT("R"&amp;AL307&amp;"C"&amp;COLUMN(Table4[[#This Row],[Data Masked States only]]),FALSE),"Change",""))</f>
        <v/>
      </c>
      <c r="AZ307" s="6"/>
    </row>
    <row r="308" spans="1:52" hidden="1" x14ac:dyDescent="0.25">
      <c r="A308">
        <v>6.03</v>
      </c>
      <c r="B308">
        <v>400</v>
      </c>
      <c r="C308">
        <v>8</v>
      </c>
      <c r="D308" s="14">
        <v>0</v>
      </c>
      <c r="E308" s="15">
        <v>0</v>
      </c>
      <c r="F308" s="15">
        <v>0</v>
      </c>
      <c r="G308" s="15">
        <v>10</v>
      </c>
      <c r="H308" s="15">
        <v>39</v>
      </c>
      <c r="I308" s="15">
        <v>0</v>
      </c>
      <c r="J308" s="15">
        <v>0</v>
      </c>
      <c r="K308" s="15">
        <v>0</v>
      </c>
      <c r="M308" s="5" t="str">
        <f t="shared" si="81"/>
        <v>…</v>
      </c>
      <c r="N308" t="str">
        <f t="shared" si="82"/>
        <v>…</v>
      </c>
      <c r="O308" t="str">
        <f t="shared" si="83"/>
        <v>…</v>
      </c>
      <c r="P308" t="str">
        <f t="shared" si="84"/>
        <v>…</v>
      </c>
      <c r="Q308" t="str">
        <f t="shared" si="85"/>
        <v>9</v>
      </c>
      <c r="R308" t="str">
        <f t="shared" si="86"/>
        <v>…</v>
      </c>
      <c r="S308" t="str">
        <f t="shared" si="87"/>
        <v>…</v>
      </c>
      <c r="T308" t="str">
        <f t="shared" si="88"/>
        <v>…</v>
      </c>
      <c r="U308" s="5"/>
      <c r="V308" s="23">
        <f t="shared" si="89"/>
        <v>0</v>
      </c>
      <c r="W308">
        <f t="shared" si="90"/>
        <v>0</v>
      </c>
      <c r="X308">
        <f t="shared" si="91"/>
        <v>0</v>
      </c>
      <c r="Y308">
        <f t="shared" si="92"/>
        <v>16</v>
      </c>
      <c r="Z308">
        <f t="shared" si="93"/>
        <v>57</v>
      </c>
      <c r="AA308">
        <f t="shared" si="94"/>
        <v>0</v>
      </c>
      <c r="AB308">
        <f t="shared" si="95"/>
        <v>0</v>
      </c>
      <c r="AC308">
        <f t="shared" si="96"/>
        <v>0</v>
      </c>
      <c r="AD308" s="5"/>
      <c r="AE308" s="27">
        <f t="shared" si="97"/>
        <v>0</v>
      </c>
      <c r="AF308" s="28">
        <f t="shared" si="98"/>
        <v>4096</v>
      </c>
      <c r="AG308" s="28">
        <f t="shared" si="99"/>
        <v>57</v>
      </c>
      <c r="AH308" s="28">
        <f t="shared" si="100"/>
        <v>0</v>
      </c>
      <c r="AI308" s="5"/>
      <c r="AJ30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08" s="6" t="str" cm="1">
        <f t="array" ref="AK30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08" s="6" cm="1">
        <f t="array" ref="AL308">IF(ROW(Table4[[#This Row],[ID]])-1=ROW(Table4[[#Headers],[ID]]),0,SUMPRODUCT(MAX(($B$5:$B307=Table4[[#This Row],[ID]])*ROW($B$5:$B307))))</f>
        <v>306</v>
      </c>
      <c r="AM308" s="11" cm="1">
        <f t="array" aca="1" ref="AM308" ca="1">IF(Table4[[#This Row],[Prior of This Frm]]&lt;&gt;0,Table4[[#This Row],[Time]]-INDIRECT("R"&amp;Table4[[#This Row],[Prior of This Frm]]&amp;"C"&amp;COLUMN(Table4[[#This Row],[Time]]),FALSE),"")</f>
        <v>0.10500000000000043</v>
      </c>
      <c r="AN308" s="8">
        <f>IF(ROW(Table4[[#This Row],[Time]])-1=ROW(Table4[[#Headers],[Time]]),0,IF(A308&lt;A307,AN307+1,AN307))</f>
        <v>1</v>
      </c>
      <c r="AO308" s="29">
        <f>(Table4[[#This Row],[Time]]+(Table4[[#This Row],[Mins]]*60)-$A$5)/60/60/24</f>
        <v>1.6959490740740739E-4</v>
      </c>
      <c r="AP308" s="11">
        <f ca="1">IF(Table4[[#This Row],[Prior of This Frm]]&lt;&gt;0,IF(Table4[[#This Row],[Per Raw]]&lt;0,Table4[[#This Row],[Per Raw]]+60,Table4[[#This Row],[Per Raw]]),"")</f>
        <v>0.10500000000000043</v>
      </c>
      <c r="AQ308" s="20" t="e">
        <f>IF(Table4[[#This Row],[ID]]=401,(HEX2DEC(Table4[[#This Row],[H1]])+256*HEX2DEC(Table4[[#This Row],[H2]]))/1000,NA())</f>
        <v>#N/A</v>
      </c>
      <c r="AR308" s="21" t="e">
        <f>IF(Table4[[#This Row],[ID]]=401,(HEX2DEC(Table4[[#This Row],[H5]])+256*HEX2DEC(Table4[[#This Row],[H6]]))/1000,NA())</f>
        <v>#N/A</v>
      </c>
      <c r="AS308" s="17" t="e">
        <f>IF(Table4[[#This Row],[ID]]=402,HEX2DEC(Table4[[#This Row],[H1]])/100,NA())</f>
        <v>#N/A</v>
      </c>
      <c r="AT308" s="19" t="e">
        <f>IF(Table4[[#This Row],[ID]]=404,((HEX2DEC(F308)+256*HEX2DEC(G308))/10)*(9/5)+32,NA())</f>
        <v>#N/A</v>
      </c>
      <c r="AU308" s="28">
        <f>IF(Table4[[#This Row],[ID]]=402,(HEX2DEC(Table4[[#This Row],[H7]])*256*256+HEX2DEC(Table4[[#This Row],[H6]])*256+HEX2DEC(Table4[[#This Row],[H5]]))/AU$3,IF(ISNUMBER(AU307),AU307,NA()))</f>
        <v>1073427</v>
      </c>
      <c r="AV308" s="28">
        <f>IF(Table4[[#This Row],[ID]]=403,(HEX2DEC(Table4[[#This Row],[H7]])*256*256+HEX2DEC(Table4[[#This Row],[H6]])*256+HEX2DEC(Table4[[#This Row],[H5]]))/AV$3,IF(ISNUMBER(AV307),AV307,NA()))</f>
        <v>1073427</v>
      </c>
      <c r="AW308" s="30" t="e">
        <f>Table4[[#This Row],[Unk 402-D7,6,5]]/Table4[[#This Row],[Batt V]]</f>
        <v>#N/A</v>
      </c>
      <c r="AX308" s="8" t="str" cm="1">
        <f t="array" aca="1" ref="AX308" ca="1">IF(Table4[[#This Row],[Prior of This Frm]]=0,"First",IF(Table4[[#This Row],[Data as String]]&lt;&gt;INDIRECT("R"&amp;AL308&amp;"C"&amp;COLUMN(Table4[[#This Row],[Data as String]]),FALSE),"Change",""))</f>
        <v/>
      </c>
      <c r="AY308" s="6" t="str" cm="1">
        <f t="array" aca="1" ref="AY308" ca="1">IF(Table4[[#This Row],[Prior of This Frm]]=0,"First",IF(Table4[[#This Row],[Data Masked States only]]&lt;&gt;INDIRECT("R"&amp;AL308&amp;"C"&amp;COLUMN(Table4[[#This Row],[Data Masked States only]]),FALSE),"Change",""))</f>
        <v/>
      </c>
      <c r="AZ308" s="6"/>
    </row>
    <row r="309" spans="1:52" hidden="1" x14ac:dyDescent="0.25">
      <c r="A309">
        <v>6.0839999999999996</v>
      </c>
      <c r="B309">
        <v>401</v>
      </c>
      <c r="C309">
        <v>8</v>
      </c>
      <c r="D309" s="14" t="s">
        <v>28</v>
      </c>
      <c r="E309" s="15" t="s">
        <v>23</v>
      </c>
      <c r="F309" s="15">
        <v>0</v>
      </c>
      <c r="G309" s="15">
        <v>0</v>
      </c>
      <c r="H309" s="15">
        <v>0</v>
      </c>
      <c r="I309" s="15">
        <v>0</v>
      </c>
      <c r="J309" s="15">
        <v>0</v>
      </c>
      <c r="K309" s="15">
        <v>0</v>
      </c>
      <c r="M309" s="5" t="str">
        <f t="shared" si="81"/>
        <v>…</v>
      </c>
      <c r="N309" t="str">
        <f t="shared" si="82"/>
        <v>…</v>
      </c>
      <c r="O309" t="str">
        <f t="shared" si="83"/>
        <v>…</v>
      </c>
      <c r="P309" t="str">
        <f t="shared" si="84"/>
        <v>…</v>
      </c>
      <c r="Q309" t="str">
        <f t="shared" si="85"/>
        <v>…</v>
      </c>
      <c r="R309" t="str">
        <f t="shared" si="86"/>
        <v>…</v>
      </c>
      <c r="S309" t="str">
        <f t="shared" si="87"/>
        <v>…</v>
      </c>
      <c r="T309" t="str">
        <f t="shared" si="88"/>
        <v>…</v>
      </c>
      <c r="U309" s="5"/>
      <c r="V309" s="23">
        <f t="shared" si="89"/>
        <v>154</v>
      </c>
      <c r="W309">
        <f t="shared" si="90"/>
        <v>210</v>
      </c>
      <c r="X309">
        <f t="shared" si="91"/>
        <v>0</v>
      </c>
      <c r="Y309">
        <f t="shared" si="92"/>
        <v>0</v>
      </c>
      <c r="Z309">
        <f t="shared" si="93"/>
        <v>0</v>
      </c>
      <c r="AA309">
        <f t="shared" si="94"/>
        <v>0</v>
      </c>
      <c r="AB309">
        <f t="shared" si="95"/>
        <v>0</v>
      </c>
      <c r="AC309">
        <f t="shared" si="96"/>
        <v>0</v>
      </c>
      <c r="AD309" s="5"/>
      <c r="AE309" s="27">
        <f t="shared" si="97"/>
        <v>53914</v>
      </c>
      <c r="AF309" s="28">
        <f t="shared" si="98"/>
        <v>0</v>
      </c>
      <c r="AG309" s="28">
        <f t="shared" si="99"/>
        <v>0</v>
      </c>
      <c r="AH309" s="28">
        <f t="shared" si="100"/>
        <v>0</v>
      </c>
      <c r="AI309" s="5"/>
      <c r="AJ30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09" s="6" t="str" cm="1">
        <f t="array" ref="AK30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09" s="6" cm="1">
        <f t="array" ref="AL309">IF(ROW(Table4[[#This Row],[ID]])-1=ROW(Table4[[#Headers],[ID]]),0,SUMPRODUCT(MAX(($B$5:$B308=Table4[[#This Row],[ID]])*ROW($B$5:$B308))))</f>
        <v>307</v>
      </c>
      <c r="AM309" s="11" cm="1">
        <f t="array" aca="1" ref="AM309" ca="1">IF(Table4[[#This Row],[Prior of This Frm]]&lt;&gt;0,Table4[[#This Row],[Time]]-INDIRECT("R"&amp;Table4[[#This Row],[Prior of This Frm]]&amp;"C"&amp;COLUMN(Table4[[#This Row],[Time]]),FALSE),"")</f>
        <v>0.10699999999999932</v>
      </c>
      <c r="AN309" s="8">
        <f>IF(ROW(Table4[[#This Row],[Time]])-1=ROW(Table4[[#Headers],[Time]]),0,IF(A309&lt;A308,AN308+1,AN308))</f>
        <v>1</v>
      </c>
      <c r="AO309" s="29">
        <f>(Table4[[#This Row],[Time]]+(Table4[[#This Row],[Mins]]*60)-$A$5)/60/60/24</f>
        <v>1.7021990740740742E-4</v>
      </c>
      <c r="AP309" s="11">
        <f ca="1">IF(Table4[[#This Row],[Prior of This Frm]]&lt;&gt;0,IF(Table4[[#This Row],[Per Raw]]&lt;0,Table4[[#This Row],[Per Raw]]+60,Table4[[#This Row],[Per Raw]]),"")</f>
        <v>0.10699999999999932</v>
      </c>
      <c r="AQ309" s="20">
        <f>IF(Table4[[#This Row],[ID]]=401,(HEX2DEC(Table4[[#This Row],[H1]])+256*HEX2DEC(Table4[[#This Row],[H2]]))/1000,NA())</f>
        <v>53.914000000000001</v>
      </c>
      <c r="AR309" s="21">
        <f>IF(Table4[[#This Row],[ID]]=401,(HEX2DEC(Table4[[#This Row],[H5]])+256*HEX2DEC(Table4[[#This Row],[H6]]))/1000,NA())</f>
        <v>0</v>
      </c>
      <c r="AS309" s="16" t="e">
        <f>IF(Table4[[#This Row],[ID]]=402,HEX2DEC(Table4[[#This Row],[H1]])/100,NA())</f>
        <v>#N/A</v>
      </c>
      <c r="AT309" s="19" t="e">
        <f>IF(Table4[[#This Row],[ID]]=404,((HEX2DEC(F309)+256*HEX2DEC(G309))/10)*(9/5)+32,NA())</f>
        <v>#N/A</v>
      </c>
      <c r="AU309" s="28">
        <f>IF(Table4[[#This Row],[ID]]=402,(HEX2DEC(Table4[[#This Row],[H7]])*256*256+HEX2DEC(Table4[[#This Row],[H6]])*256+HEX2DEC(Table4[[#This Row],[H5]]))/AU$3,IF(ISNUMBER(AU308),AU308,NA()))</f>
        <v>1073427</v>
      </c>
      <c r="AV309" s="28">
        <f>IF(Table4[[#This Row],[ID]]=403,(HEX2DEC(Table4[[#This Row],[H7]])*256*256+HEX2DEC(Table4[[#This Row],[H6]])*256+HEX2DEC(Table4[[#This Row],[H5]]))/AV$3,IF(ISNUMBER(AV308),AV308,NA()))</f>
        <v>1073427</v>
      </c>
      <c r="AW309" s="30">
        <f>Table4[[#This Row],[Unk 402-D7,6,5]]/Table4[[#This Row],[Batt V]]</f>
        <v>19909.986274437066</v>
      </c>
      <c r="AX309" s="8" t="str" cm="1">
        <f t="array" aca="1" ref="AX309" ca="1">IF(Table4[[#This Row],[Prior of This Frm]]=0,"First",IF(Table4[[#This Row],[Data as String]]&lt;&gt;INDIRECT("R"&amp;AL309&amp;"C"&amp;COLUMN(Table4[[#This Row],[Data as String]]),FALSE),"Change",""))</f>
        <v/>
      </c>
      <c r="AY309" s="6" t="str" cm="1">
        <f t="array" aca="1" ref="AY309" ca="1">IF(Table4[[#This Row],[Prior of This Frm]]=0,"First",IF(Table4[[#This Row],[Data Masked States only]]&lt;&gt;INDIRECT("R"&amp;AL309&amp;"C"&amp;COLUMN(Table4[[#This Row],[Data Masked States only]]),FALSE),"Change",""))</f>
        <v/>
      </c>
      <c r="AZ309" s="6"/>
    </row>
    <row r="310" spans="1:52" hidden="1" x14ac:dyDescent="0.25">
      <c r="A310">
        <v>6.1369999999999996</v>
      </c>
      <c r="B310">
        <v>400</v>
      </c>
      <c r="C310">
        <v>8</v>
      </c>
      <c r="D310" s="14">
        <v>0</v>
      </c>
      <c r="E310" s="15">
        <v>0</v>
      </c>
      <c r="F310" s="15">
        <v>0</v>
      </c>
      <c r="G310" s="15">
        <v>10</v>
      </c>
      <c r="H310" s="15">
        <v>39</v>
      </c>
      <c r="I310" s="15">
        <v>0</v>
      </c>
      <c r="J310" s="15">
        <v>0</v>
      </c>
      <c r="K310" s="15">
        <v>0</v>
      </c>
      <c r="M310" s="5" t="str">
        <f t="shared" si="81"/>
        <v>…</v>
      </c>
      <c r="N310" t="str">
        <f t="shared" si="82"/>
        <v>…</v>
      </c>
      <c r="O310" t="str">
        <f t="shared" si="83"/>
        <v>…</v>
      </c>
      <c r="P310" t="str">
        <f t="shared" si="84"/>
        <v>…</v>
      </c>
      <c r="Q310" t="str">
        <f t="shared" si="85"/>
        <v>9</v>
      </c>
      <c r="R310" t="str">
        <f t="shared" si="86"/>
        <v>…</v>
      </c>
      <c r="S310" t="str">
        <f t="shared" si="87"/>
        <v>…</v>
      </c>
      <c r="T310" t="str">
        <f t="shared" si="88"/>
        <v>…</v>
      </c>
      <c r="U310" s="5"/>
      <c r="V310" s="23">
        <f t="shared" si="89"/>
        <v>0</v>
      </c>
      <c r="W310">
        <f t="shared" si="90"/>
        <v>0</v>
      </c>
      <c r="X310">
        <f t="shared" si="91"/>
        <v>0</v>
      </c>
      <c r="Y310">
        <f t="shared" si="92"/>
        <v>16</v>
      </c>
      <c r="Z310">
        <f t="shared" si="93"/>
        <v>57</v>
      </c>
      <c r="AA310">
        <f t="shared" si="94"/>
        <v>0</v>
      </c>
      <c r="AB310">
        <f t="shared" si="95"/>
        <v>0</v>
      </c>
      <c r="AC310">
        <f t="shared" si="96"/>
        <v>0</v>
      </c>
      <c r="AD310" s="5"/>
      <c r="AE310" s="27">
        <f t="shared" si="97"/>
        <v>0</v>
      </c>
      <c r="AF310" s="28">
        <f t="shared" si="98"/>
        <v>4096</v>
      </c>
      <c r="AG310" s="28">
        <f t="shared" si="99"/>
        <v>57</v>
      </c>
      <c r="AH310" s="28">
        <f t="shared" si="100"/>
        <v>0</v>
      </c>
      <c r="AI310" s="5"/>
      <c r="AJ31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10" s="6" t="str" cm="1">
        <f t="array" ref="AK31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10" s="6" cm="1">
        <f t="array" ref="AL310">IF(ROW(Table4[[#This Row],[ID]])-1=ROW(Table4[[#Headers],[ID]]),0,SUMPRODUCT(MAX(($B$5:$B309=Table4[[#This Row],[ID]])*ROW($B$5:$B309))))</f>
        <v>308</v>
      </c>
      <c r="AM310" s="11" cm="1">
        <f t="array" aca="1" ref="AM310" ca="1">IF(Table4[[#This Row],[Prior of This Frm]]&lt;&gt;0,Table4[[#This Row],[Time]]-INDIRECT("R"&amp;Table4[[#This Row],[Prior of This Frm]]&amp;"C"&amp;COLUMN(Table4[[#This Row],[Time]]),FALSE),"")</f>
        <v>0.10699999999999932</v>
      </c>
      <c r="AN310" s="8">
        <f>IF(ROW(Table4[[#This Row],[Time]])-1=ROW(Table4[[#Headers],[Time]]),0,IF(A310&lt;A309,AN309+1,AN309))</f>
        <v>1</v>
      </c>
      <c r="AO310" s="29">
        <f>(Table4[[#This Row],[Time]]+(Table4[[#This Row],[Mins]]*60)-$A$5)/60/60/24</f>
        <v>1.708333333333333E-4</v>
      </c>
      <c r="AP310" s="11">
        <f ca="1">IF(Table4[[#This Row],[Prior of This Frm]]&lt;&gt;0,IF(Table4[[#This Row],[Per Raw]]&lt;0,Table4[[#This Row],[Per Raw]]+60,Table4[[#This Row],[Per Raw]]),"")</f>
        <v>0.10699999999999932</v>
      </c>
      <c r="AQ310" s="20" t="e">
        <f>IF(Table4[[#This Row],[ID]]=401,(HEX2DEC(Table4[[#This Row],[H1]])+256*HEX2DEC(Table4[[#This Row],[H2]]))/1000,NA())</f>
        <v>#N/A</v>
      </c>
      <c r="AR310" s="21" t="e">
        <f>IF(Table4[[#This Row],[ID]]=401,(HEX2DEC(Table4[[#This Row],[H5]])+256*HEX2DEC(Table4[[#This Row],[H6]]))/1000,NA())</f>
        <v>#N/A</v>
      </c>
      <c r="AS310" s="17" t="e">
        <f>IF(Table4[[#This Row],[ID]]=402,HEX2DEC(Table4[[#This Row],[H1]])/100,NA())</f>
        <v>#N/A</v>
      </c>
      <c r="AT310" s="19" t="e">
        <f>IF(Table4[[#This Row],[ID]]=404,((HEX2DEC(F310)+256*HEX2DEC(G310))/10)*(9/5)+32,NA())</f>
        <v>#N/A</v>
      </c>
      <c r="AU310" s="28">
        <f>IF(Table4[[#This Row],[ID]]=402,(HEX2DEC(Table4[[#This Row],[H7]])*256*256+HEX2DEC(Table4[[#This Row],[H6]])*256+HEX2DEC(Table4[[#This Row],[H5]]))/AU$3,IF(ISNUMBER(AU309),AU309,NA()))</f>
        <v>1073427</v>
      </c>
      <c r="AV310" s="28">
        <f>IF(Table4[[#This Row],[ID]]=403,(HEX2DEC(Table4[[#This Row],[H7]])*256*256+HEX2DEC(Table4[[#This Row],[H6]])*256+HEX2DEC(Table4[[#This Row],[H5]]))/AV$3,IF(ISNUMBER(AV309),AV309,NA()))</f>
        <v>1073427</v>
      </c>
      <c r="AW310" s="30" t="e">
        <f>Table4[[#This Row],[Unk 402-D7,6,5]]/Table4[[#This Row],[Batt V]]</f>
        <v>#N/A</v>
      </c>
      <c r="AX310" s="8" t="str" cm="1">
        <f t="array" aca="1" ref="AX310" ca="1">IF(Table4[[#This Row],[Prior of This Frm]]=0,"First",IF(Table4[[#This Row],[Data as String]]&lt;&gt;INDIRECT("R"&amp;AL310&amp;"C"&amp;COLUMN(Table4[[#This Row],[Data as String]]),FALSE),"Change",""))</f>
        <v/>
      </c>
      <c r="AY310" s="6" t="str" cm="1">
        <f t="array" aca="1" ref="AY310" ca="1">IF(Table4[[#This Row],[Prior of This Frm]]=0,"First",IF(Table4[[#This Row],[Data Masked States only]]&lt;&gt;INDIRECT("R"&amp;AL310&amp;"C"&amp;COLUMN(Table4[[#This Row],[Data Masked States only]]),FALSE),"Change",""))</f>
        <v/>
      </c>
      <c r="AZ310" s="6"/>
    </row>
    <row r="311" spans="1:52" hidden="1" x14ac:dyDescent="0.25">
      <c r="A311">
        <v>6.19</v>
      </c>
      <c r="B311">
        <v>401</v>
      </c>
      <c r="C311">
        <v>8</v>
      </c>
      <c r="D311" s="14" t="s">
        <v>28</v>
      </c>
      <c r="E311" s="15" t="s">
        <v>23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M311" s="5" t="str">
        <f t="shared" si="81"/>
        <v>…</v>
      </c>
      <c r="N311" t="str">
        <f t="shared" si="82"/>
        <v>…</v>
      </c>
      <c r="O311" t="str">
        <f t="shared" si="83"/>
        <v>…</v>
      </c>
      <c r="P311" t="str">
        <f t="shared" si="84"/>
        <v>…</v>
      </c>
      <c r="Q311" t="str">
        <f t="shared" si="85"/>
        <v>…</v>
      </c>
      <c r="R311" t="str">
        <f t="shared" si="86"/>
        <v>…</v>
      </c>
      <c r="S311" t="str">
        <f t="shared" si="87"/>
        <v>…</v>
      </c>
      <c r="T311" t="str">
        <f t="shared" si="88"/>
        <v>…</v>
      </c>
      <c r="U311" s="5"/>
      <c r="V311" s="23">
        <f t="shared" si="89"/>
        <v>154</v>
      </c>
      <c r="W311">
        <f t="shared" si="90"/>
        <v>210</v>
      </c>
      <c r="X311">
        <f t="shared" si="91"/>
        <v>0</v>
      </c>
      <c r="Y311">
        <f t="shared" si="92"/>
        <v>0</v>
      </c>
      <c r="Z311">
        <f t="shared" si="93"/>
        <v>0</v>
      </c>
      <c r="AA311">
        <f t="shared" si="94"/>
        <v>0</v>
      </c>
      <c r="AB311">
        <f t="shared" si="95"/>
        <v>0</v>
      </c>
      <c r="AC311">
        <f t="shared" si="96"/>
        <v>0</v>
      </c>
      <c r="AD311" s="5"/>
      <c r="AE311" s="27">
        <f t="shared" si="97"/>
        <v>53914</v>
      </c>
      <c r="AF311" s="28">
        <f t="shared" si="98"/>
        <v>0</v>
      </c>
      <c r="AG311" s="28">
        <f t="shared" si="99"/>
        <v>0</v>
      </c>
      <c r="AH311" s="28">
        <f t="shared" si="100"/>
        <v>0</v>
      </c>
      <c r="AI311" s="5"/>
      <c r="AJ31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11" s="6" t="str" cm="1">
        <f t="array" ref="AK31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11" s="6" cm="1">
        <f t="array" ref="AL311">IF(ROW(Table4[[#This Row],[ID]])-1=ROW(Table4[[#Headers],[ID]]),0,SUMPRODUCT(MAX(($B$5:$B310=Table4[[#This Row],[ID]])*ROW($B$5:$B310))))</f>
        <v>309</v>
      </c>
      <c r="AM311" s="11" cm="1">
        <f t="array" aca="1" ref="AM311" ca="1">IF(Table4[[#This Row],[Prior of This Frm]]&lt;&gt;0,Table4[[#This Row],[Time]]-INDIRECT("R"&amp;Table4[[#This Row],[Prior of This Frm]]&amp;"C"&amp;COLUMN(Table4[[#This Row],[Time]]),FALSE),"")</f>
        <v>0.10600000000000076</v>
      </c>
      <c r="AN311" s="8">
        <f>IF(ROW(Table4[[#This Row],[Time]])-1=ROW(Table4[[#Headers],[Time]]),0,IF(A311&lt;A310,AN310+1,AN310))</f>
        <v>1</v>
      </c>
      <c r="AO311" s="29">
        <f>(Table4[[#This Row],[Time]]+(Table4[[#This Row],[Mins]]*60)-$A$5)/60/60/24</f>
        <v>1.7144675925925921E-4</v>
      </c>
      <c r="AP311" s="11">
        <f ca="1">IF(Table4[[#This Row],[Prior of This Frm]]&lt;&gt;0,IF(Table4[[#This Row],[Per Raw]]&lt;0,Table4[[#This Row],[Per Raw]]+60,Table4[[#This Row],[Per Raw]]),"")</f>
        <v>0.10600000000000076</v>
      </c>
      <c r="AQ311" s="20">
        <f>IF(Table4[[#This Row],[ID]]=401,(HEX2DEC(Table4[[#This Row],[H1]])+256*HEX2DEC(Table4[[#This Row],[H2]]))/1000,NA())</f>
        <v>53.914000000000001</v>
      </c>
      <c r="AR311" s="21">
        <f>IF(Table4[[#This Row],[ID]]=401,(HEX2DEC(Table4[[#This Row],[H5]])+256*HEX2DEC(Table4[[#This Row],[H6]]))/1000,NA())</f>
        <v>0</v>
      </c>
      <c r="AS311" s="16" t="e">
        <f>IF(Table4[[#This Row],[ID]]=402,HEX2DEC(Table4[[#This Row],[H1]])/100,NA())</f>
        <v>#N/A</v>
      </c>
      <c r="AT311" s="19" t="e">
        <f>IF(Table4[[#This Row],[ID]]=404,((HEX2DEC(F311)+256*HEX2DEC(G311))/10)*(9/5)+32,NA())</f>
        <v>#N/A</v>
      </c>
      <c r="AU311" s="28">
        <f>IF(Table4[[#This Row],[ID]]=402,(HEX2DEC(Table4[[#This Row],[H7]])*256*256+HEX2DEC(Table4[[#This Row],[H6]])*256+HEX2DEC(Table4[[#This Row],[H5]]))/AU$3,IF(ISNUMBER(AU310),AU310,NA()))</f>
        <v>1073427</v>
      </c>
      <c r="AV311" s="28">
        <f>IF(Table4[[#This Row],[ID]]=403,(HEX2DEC(Table4[[#This Row],[H7]])*256*256+HEX2DEC(Table4[[#This Row],[H6]])*256+HEX2DEC(Table4[[#This Row],[H5]]))/AV$3,IF(ISNUMBER(AV310),AV310,NA()))</f>
        <v>1073427</v>
      </c>
      <c r="AW311" s="30">
        <f>Table4[[#This Row],[Unk 402-D7,6,5]]/Table4[[#This Row],[Batt V]]</f>
        <v>19909.986274437066</v>
      </c>
      <c r="AX311" s="8" t="str" cm="1">
        <f t="array" aca="1" ref="AX311" ca="1">IF(Table4[[#This Row],[Prior of This Frm]]=0,"First",IF(Table4[[#This Row],[Data as String]]&lt;&gt;INDIRECT("R"&amp;AL311&amp;"C"&amp;COLUMN(Table4[[#This Row],[Data as String]]),FALSE),"Change",""))</f>
        <v/>
      </c>
      <c r="AY311" s="6" t="str" cm="1">
        <f t="array" aca="1" ref="AY311" ca="1">IF(Table4[[#This Row],[Prior of This Frm]]=0,"First",IF(Table4[[#This Row],[Data Masked States only]]&lt;&gt;INDIRECT("R"&amp;AL311&amp;"C"&amp;COLUMN(Table4[[#This Row],[Data Masked States only]]),FALSE),"Change",""))</f>
        <v/>
      </c>
      <c r="AZ311" s="6"/>
    </row>
    <row r="312" spans="1:52" hidden="1" x14ac:dyDescent="0.25">
      <c r="A312">
        <v>6.1920000000000002</v>
      </c>
      <c r="B312">
        <v>466</v>
      </c>
      <c r="C312">
        <v>8</v>
      </c>
      <c r="D312" s="14">
        <v>30</v>
      </c>
      <c r="E312" s="15">
        <v>32</v>
      </c>
      <c r="F312" s="15">
        <v>30</v>
      </c>
      <c r="G312" s="15">
        <v>35</v>
      </c>
      <c r="H312" s="15">
        <v>56</v>
      </c>
      <c r="I312" s="15">
        <v>35</v>
      </c>
      <c r="J312" s="15">
        <v>30</v>
      </c>
      <c r="K312" s="15">
        <v>31</v>
      </c>
      <c r="M312" s="5" t="str">
        <f t="shared" si="81"/>
        <v>0</v>
      </c>
      <c r="N312" t="str">
        <f t="shared" si="82"/>
        <v>2</v>
      </c>
      <c r="O312" t="str">
        <f t="shared" si="83"/>
        <v>0</v>
      </c>
      <c r="P312" t="str">
        <f t="shared" si="84"/>
        <v>5</v>
      </c>
      <c r="Q312" t="str">
        <f t="shared" si="85"/>
        <v>V</v>
      </c>
      <c r="R312" t="str">
        <f t="shared" si="86"/>
        <v>5</v>
      </c>
      <c r="S312" t="str">
        <f t="shared" si="87"/>
        <v>0</v>
      </c>
      <c r="T312" t="str">
        <f t="shared" si="88"/>
        <v>1</v>
      </c>
      <c r="U312" s="5"/>
      <c r="V312" s="23">
        <f t="shared" si="89"/>
        <v>48</v>
      </c>
      <c r="W312">
        <f t="shared" si="90"/>
        <v>50</v>
      </c>
      <c r="X312">
        <f t="shared" si="91"/>
        <v>48</v>
      </c>
      <c r="Y312">
        <f t="shared" si="92"/>
        <v>53</v>
      </c>
      <c r="Z312">
        <f t="shared" si="93"/>
        <v>86</v>
      </c>
      <c r="AA312">
        <f t="shared" si="94"/>
        <v>53</v>
      </c>
      <c r="AB312">
        <f t="shared" si="95"/>
        <v>48</v>
      </c>
      <c r="AC312">
        <f t="shared" si="96"/>
        <v>49</v>
      </c>
      <c r="AD312" s="5"/>
      <c r="AE312" s="27">
        <f t="shared" si="97"/>
        <v>12848</v>
      </c>
      <c r="AF312" s="28">
        <f t="shared" si="98"/>
        <v>13616</v>
      </c>
      <c r="AG312" s="28">
        <f t="shared" si="99"/>
        <v>13654</v>
      </c>
      <c r="AH312" s="28">
        <f t="shared" si="100"/>
        <v>12592</v>
      </c>
      <c r="AI312" s="5"/>
      <c r="AJ31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312" s="6" t="str" cm="1">
        <f t="array" ref="AK31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312" s="6" cm="1">
        <f t="array" ref="AL312">IF(ROW(Table4[[#This Row],[ID]])-1=ROW(Table4[[#Headers],[ID]]),0,SUMPRODUCT(MAX(($B$5:$B311=Table4[[#This Row],[ID]])*ROW($B$5:$B311))))</f>
        <v>265</v>
      </c>
      <c r="AM312" s="11" cm="1">
        <f t="array" aca="1" ref="AM312" ca="1">IF(Table4[[#This Row],[Prior of This Frm]]&lt;&gt;0,Table4[[#This Row],[Time]]-INDIRECT("R"&amp;Table4[[#This Row],[Prior of This Frm]]&amp;"C"&amp;COLUMN(Table4[[#This Row],[Time]]),FALSE),"")</f>
        <v>2.1240000000000006</v>
      </c>
      <c r="AN312" s="8">
        <f>IF(ROW(Table4[[#This Row],[Time]])-1=ROW(Table4[[#Headers],[Time]]),0,IF(A312&lt;A311,AN311+1,AN311))</f>
        <v>1</v>
      </c>
      <c r="AO312" s="29">
        <f>(Table4[[#This Row],[Time]]+(Table4[[#This Row],[Mins]]*60)-$A$5)/60/60/24</f>
        <v>1.7146990740740748E-4</v>
      </c>
      <c r="AP312" s="11">
        <f ca="1">IF(Table4[[#This Row],[Prior of This Frm]]&lt;&gt;0,IF(Table4[[#This Row],[Per Raw]]&lt;0,Table4[[#This Row],[Per Raw]]+60,Table4[[#This Row],[Per Raw]]),"")</f>
        <v>2.1240000000000006</v>
      </c>
      <c r="AQ312" s="20" t="e">
        <f>IF(Table4[[#This Row],[ID]]=401,(HEX2DEC(Table4[[#This Row],[H1]])+256*HEX2DEC(Table4[[#This Row],[H2]]))/1000,NA())</f>
        <v>#N/A</v>
      </c>
      <c r="AR312" s="21" t="e">
        <f>IF(Table4[[#This Row],[ID]]=401,(HEX2DEC(Table4[[#This Row],[H5]])+256*HEX2DEC(Table4[[#This Row],[H6]]))/1000,NA())</f>
        <v>#N/A</v>
      </c>
      <c r="AS312" s="17" t="e">
        <f>IF(Table4[[#This Row],[ID]]=402,HEX2DEC(Table4[[#This Row],[H1]])/100,NA())</f>
        <v>#N/A</v>
      </c>
      <c r="AT312" s="19" t="e">
        <f>IF(Table4[[#This Row],[ID]]=404,((HEX2DEC(F312)+256*HEX2DEC(G312))/10)*(9/5)+32,NA())</f>
        <v>#N/A</v>
      </c>
      <c r="AU312" s="28">
        <f>IF(Table4[[#This Row],[ID]]=402,(HEX2DEC(Table4[[#This Row],[H7]])*256*256+HEX2DEC(Table4[[#This Row],[H6]])*256+HEX2DEC(Table4[[#This Row],[H5]]))/AU$3,IF(ISNUMBER(AU311),AU311,NA()))</f>
        <v>1073427</v>
      </c>
      <c r="AV312" s="28">
        <f>IF(Table4[[#This Row],[ID]]=403,(HEX2DEC(Table4[[#This Row],[H7]])*256*256+HEX2DEC(Table4[[#This Row],[H6]])*256+HEX2DEC(Table4[[#This Row],[H5]]))/AV$3,IF(ISNUMBER(AV311),AV311,NA()))</f>
        <v>1073427</v>
      </c>
      <c r="AW312" s="30" t="e">
        <f>Table4[[#This Row],[Unk 402-D7,6,5]]/Table4[[#This Row],[Batt V]]</f>
        <v>#N/A</v>
      </c>
      <c r="AX312" s="8" t="str" cm="1">
        <f t="array" aca="1" ref="AX312" ca="1">IF(Table4[[#This Row],[Prior of This Frm]]=0,"First",IF(Table4[[#This Row],[Data as String]]&lt;&gt;INDIRECT("R"&amp;AL312&amp;"C"&amp;COLUMN(Table4[[#This Row],[Data as String]]),FALSE),"Change",""))</f>
        <v/>
      </c>
      <c r="AY312" s="6" t="str" cm="1">
        <f t="array" aca="1" ref="AY312" ca="1">IF(Table4[[#This Row],[Prior of This Frm]]=0,"First",IF(Table4[[#This Row],[Data Masked States only]]&lt;&gt;INDIRECT("R"&amp;AL312&amp;"C"&amp;COLUMN(Table4[[#This Row],[Data Masked States only]]),FALSE),"Change",""))</f>
        <v/>
      </c>
      <c r="AZ312" s="6"/>
    </row>
    <row r="313" spans="1:52" hidden="1" x14ac:dyDescent="0.25">
      <c r="A313">
        <v>6.2430000000000003</v>
      </c>
      <c r="B313">
        <v>400</v>
      </c>
      <c r="C313">
        <v>8</v>
      </c>
      <c r="D313" s="14">
        <v>0</v>
      </c>
      <c r="E313" s="15">
        <v>0</v>
      </c>
      <c r="F313" s="15">
        <v>0</v>
      </c>
      <c r="G313" s="15">
        <v>10</v>
      </c>
      <c r="H313" s="15">
        <v>39</v>
      </c>
      <c r="I313" s="15">
        <v>0</v>
      </c>
      <c r="J313" s="15">
        <v>0</v>
      </c>
      <c r="K313" s="15">
        <v>0</v>
      </c>
      <c r="M313" s="5" t="str">
        <f t="shared" si="81"/>
        <v>…</v>
      </c>
      <c r="N313" t="str">
        <f t="shared" si="82"/>
        <v>…</v>
      </c>
      <c r="O313" t="str">
        <f t="shared" si="83"/>
        <v>…</v>
      </c>
      <c r="P313" t="str">
        <f t="shared" si="84"/>
        <v>…</v>
      </c>
      <c r="Q313" t="str">
        <f t="shared" si="85"/>
        <v>9</v>
      </c>
      <c r="R313" t="str">
        <f t="shared" si="86"/>
        <v>…</v>
      </c>
      <c r="S313" t="str">
        <f t="shared" si="87"/>
        <v>…</v>
      </c>
      <c r="T313" t="str">
        <f t="shared" si="88"/>
        <v>…</v>
      </c>
      <c r="U313" s="5"/>
      <c r="V313" s="23">
        <f t="shared" si="89"/>
        <v>0</v>
      </c>
      <c r="W313">
        <f t="shared" si="90"/>
        <v>0</v>
      </c>
      <c r="X313">
        <f t="shared" si="91"/>
        <v>0</v>
      </c>
      <c r="Y313">
        <f t="shared" si="92"/>
        <v>16</v>
      </c>
      <c r="Z313">
        <f t="shared" si="93"/>
        <v>57</v>
      </c>
      <c r="AA313">
        <f t="shared" si="94"/>
        <v>0</v>
      </c>
      <c r="AB313">
        <f t="shared" si="95"/>
        <v>0</v>
      </c>
      <c r="AC313">
        <f t="shared" si="96"/>
        <v>0</v>
      </c>
      <c r="AD313" s="5"/>
      <c r="AE313" s="27">
        <f t="shared" si="97"/>
        <v>0</v>
      </c>
      <c r="AF313" s="28">
        <f t="shared" si="98"/>
        <v>4096</v>
      </c>
      <c r="AG313" s="28">
        <f t="shared" si="99"/>
        <v>57</v>
      </c>
      <c r="AH313" s="28">
        <f t="shared" si="100"/>
        <v>0</v>
      </c>
      <c r="AI313" s="5"/>
      <c r="AJ31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13" s="6" t="str" cm="1">
        <f t="array" ref="AK31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13" s="6" cm="1">
        <f t="array" ref="AL313">IF(ROW(Table4[[#This Row],[ID]])-1=ROW(Table4[[#Headers],[ID]]),0,SUMPRODUCT(MAX(($B$5:$B312=Table4[[#This Row],[ID]])*ROW($B$5:$B312))))</f>
        <v>310</v>
      </c>
      <c r="AM313" s="11" cm="1">
        <f t="array" aca="1" ref="AM313" ca="1">IF(Table4[[#This Row],[Prior of This Frm]]&lt;&gt;0,Table4[[#This Row],[Time]]-INDIRECT("R"&amp;Table4[[#This Row],[Prior of This Frm]]&amp;"C"&amp;COLUMN(Table4[[#This Row],[Time]]),FALSE),"")</f>
        <v>0.10600000000000076</v>
      </c>
      <c r="AN313" s="8">
        <f>IF(ROW(Table4[[#This Row],[Time]])-1=ROW(Table4[[#Headers],[Time]]),0,IF(A313&lt;A312,AN312+1,AN312))</f>
        <v>1</v>
      </c>
      <c r="AO313" s="29">
        <f>(Table4[[#This Row],[Time]]+(Table4[[#This Row],[Mins]]*60)-$A$5)/60/60/24</f>
        <v>1.7206018518518511E-4</v>
      </c>
      <c r="AP313" s="11">
        <f ca="1">IF(Table4[[#This Row],[Prior of This Frm]]&lt;&gt;0,IF(Table4[[#This Row],[Per Raw]]&lt;0,Table4[[#This Row],[Per Raw]]+60,Table4[[#This Row],[Per Raw]]),"")</f>
        <v>0.10600000000000076</v>
      </c>
      <c r="AQ313" s="20" t="e">
        <f>IF(Table4[[#This Row],[ID]]=401,(HEX2DEC(Table4[[#This Row],[H1]])+256*HEX2DEC(Table4[[#This Row],[H2]]))/1000,NA())</f>
        <v>#N/A</v>
      </c>
      <c r="AR313" s="21" t="e">
        <f>IF(Table4[[#This Row],[ID]]=401,(HEX2DEC(Table4[[#This Row],[H5]])+256*HEX2DEC(Table4[[#This Row],[H6]]))/1000,NA())</f>
        <v>#N/A</v>
      </c>
      <c r="AS313" s="16" t="e">
        <f>IF(Table4[[#This Row],[ID]]=402,HEX2DEC(Table4[[#This Row],[H1]])/100,NA())</f>
        <v>#N/A</v>
      </c>
      <c r="AT313" s="19" t="e">
        <f>IF(Table4[[#This Row],[ID]]=404,((HEX2DEC(F313)+256*HEX2DEC(G313))/10)*(9/5)+32,NA())</f>
        <v>#N/A</v>
      </c>
      <c r="AU313" s="28">
        <f>IF(Table4[[#This Row],[ID]]=402,(HEX2DEC(Table4[[#This Row],[H7]])*256*256+HEX2DEC(Table4[[#This Row],[H6]])*256+HEX2DEC(Table4[[#This Row],[H5]]))/AU$3,IF(ISNUMBER(AU312),AU312,NA()))</f>
        <v>1073427</v>
      </c>
      <c r="AV313" s="28">
        <f>IF(Table4[[#This Row],[ID]]=403,(HEX2DEC(Table4[[#This Row],[H7]])*256*256+HEX2DEC(Table4[[#This Row],[H6]])*256+HEX2DEC(Table4[[#This Row],[H5]]))/AV$3,IF(ISNUMBER(AV312),AV312,NA()))</f>
        <v>1073427</v>
      </c>
      <c r="AW313" s="30" t="e">
        <f>Table4[[#This Row],[Unk 402-D7,6,5]]/Table4[[#This Row],[Batt V]]</f>
        <v>#N/A</v>
      </c>
      <c r="AX313" s="8" t="str" cm="1">
        <f t="array" aca="1" ref="AX313" ca="1">IF(Table4[[#This Row],[Prior of This Frm]]=0,"First",IF(Table4[[#This Row],[Data as String]]&lt;&gt;INDIRECT("R"&amp;AL313&amp;"C"&amp;COLUMN(Table4[[#This Row],[Data as String]]),FALSE),"Change",""))</f>
        <v/>
      </c>
      <c r="AY313" s="6" t="str" cm="1">
        <f t="array" aca="1" ref="AY313" ca="1">IF(Table4[[#This Row],[Prior of This Frm]]=0,"First",IF(Table4[[#This Row],[Data Masked States only]]&lt;&gt;INDIRECT("R"&amp;AL313&amp;"C"&amp;COLUMN(Table4[[#This Row],[Data Masked States only]]),FALSE),"Change",""))</f>
        <v/>
      </c>
      <c r="AZ313" s="6"/>
    </row>
    <row r="314" spans="1:52" hidden="1" x14ac:dyDescent="0.25">
      <c r="A314">
        <v>6.2969999999999997</v>
      </c>
      <c r="B314">
        <v>401</v>
      </c>
      <c r="C314">
        <v>8</v>
      </c>
      <c r="D314" s="14" t="s">
        <v>28</v>
      </c>
      <c r="E314" s="15" t="s">
        <v>23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M314" s="5" t="str">
        <f t="shared" si="81"/>
        <v>…</v>
      </c>
      <c r="N314" t="str">
        <f t="shared" si="82"/>
        <v>…</v>
      </c>
      <c r="O314" t="str">
        <f t="shared" si="83"/>
        <v>…</v>
      </c>
      <c r="P314" t="str">
        <f t="shared" si="84"/>
        <v>…</v>
      </c>
      <c r="Q314" t="str">
        <f t="shared" si="85"/>
        <v>…</v>
      </c>
      <c r="R314" t="str">
        <f t="shared" si="86"/>
        <v>…</v>
      </c>
      <c r="S314" t="str">
        <f t="shared" si="87"/>
        <v>…</v>
      </c>
      <c r="T314" t="str">
        <f t="shared" si="88"/>
        <v>…</v>
      </c>
      <c r="U314" s="5"/>
      <c r="V314" s="23">
        <f t="shared" si="89"/>
        <v>154</v>
      </c>
      <c r="W314">
        <f t="shared" si="90"/>
        <v>210</v>
      </c>
      <c r="X314">
        <f t="shared" si="91"/>
        <v>0</v>
      </c>
      <c r="Y314">
        <f t="shared" si="92"/>
        <v>0</v>
      </c>
      <c r="Z314">
        <f t="shared" si="93"/>
        <v>0</v>
      </c>
      <c r="AA314">
        <f t="shared" si="94"/>
        <v>0</v>
      </c>
      <c r="AB314">
        <f t="shared" si="95"/>
        <v>0</v>
      </c>
      <c r="AC314">
        <f t="shared" si="96"/>
        <v>0</v>
      </c>
      <c r="AD314" s="5"/>
      <c r="AE314" s="27">
        <f t="shared" si="97"/>
        <v>53914</v>
      </c>
      <c r="AF314" s="28">
        <f t="shared" si="98"/>
        <v>0</v>
      </c>
      <c r="AG314" s="28">
        <f t="shared" si="99"/>
        <v>0</v>
      </c>
      <c r="AH314" s="28">
        <f t="shared" si="100"/>
        <v>0</v>
      </c>
      <c r="AI314" s="5"/>
      <c r="AJ31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14" s="6" t="str" cm="1">
        <f t="array" ref="AK31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14" s="6" cm="1">
        <f t="array" ref="AL314">IF(ROW(Table4[[#This Row],[ID]])-1=ROW(Table4[[#Headers],[ID]]),0,SUMPRODUCT(MAX(($B$5:$B313=Table4[[#This Row],[ID]])*ROW($B$5:$B313))))</f>
        <v>311</v>
      </c>
      <c r="AM314" s="11" cm="1">
        <f t="array" aca="1" ref="AM314" ca="1">IF(Table4[[#This Row],[Prior of This Frm]]&lt;&gt;0,Table4[[#This Row],[Time]]-INDIRECT("R"&amp;Table4[[#This Row],[Prior of This Frm]]&amp;"C"&amp;COLUMN(Table4[[#This Row],[Time]]),FALSE),"")</f>
        <v>0.10699999999999932</v>
      </c>
      <c r="AN314" s="8">
        <f>IF(ROW(Table4[[#This Row],[Time]])-1=ROW(Table4[[#Headers],[Time]]),0,IF(A314&lt;A313,AN313+1,AN313))</f>
        <v>1</v>
      </c>
      <c r="AO314" s="29">
        <f>(Table4[[#This Row],[Time]]+(Table4[[#This Row],[Mins]]*60)-$A$5)/60/60/24</f>
        <v>1.7268518518518512E-4</v>
      </c>
      <c r="AP314" s="11">
        <f ca="1">IF(Table4[[#This Row],[Prior of This Frm]]&lt;&gt;0,IF(Table4[[#This Row],[Per Raw]]&lt;0,Table4[[#This Row],[Per Raw]]+60,Table4[[#This Row],[Per Raw]]),"")</f>
        <v>0.10699999999999932</v>
      </c>
      <c r="AQ314" s="20">
        <f>IF(Table4[[#This Row],[ID]]=401,(HEX2DEC(Table4[[#This Row],[H1]])+256*HEX2DEC(Table4[[#This Row],[H2]]))/1000,NA())</f>
        <v>53.914000000000001</v>
      </c>
      <c r="AR314" s="21">
        <f>IF(Table4[[#This Row],[ID]]=401,(HEX2DEC(Table4[[#This Row],[H5]])+256*HEX2DEC(Table4[[#This Row],[H6]]))/1000,NA())</f>
        <v>0</v>
      </c>
      <c r="AS314" s="17" t="e">
        <f>IF(Table4[[#This Row],[ID]]=402,HEX2DEC(Table4[[#This Row],[H1]])/100,NA())</f>
        <v>#N/A</v>
      </c>
      <c r="AT314" s="19" t="e">
        <f>IF(Table4[[#This Row],[ID]]=404,((HEX2DEC(F314)+256*HEX2DEC(G314))/10)*(9/5)+32,NA())</f>
        <v>#N/A</v>
      </c>
      <c r="AU314" s="28">
        <f>IF(Table4[[#This Row],[ID]]=402,(HEX2DEC(Table4[[#This Row],[H7]])*256*256+HEX2DEC(Table4[[#This Row],[H6]])*256+HEX2DEC(Table4[[#This Row],[H5]]))/AU$3,IF(ISNUMBER(AU313),AU313,NA()))</f>
        <v>1073427</v>
      </c>
      <c r="AV314" s="28">
        <f>IF(Table4[[#This Row],[ID]]=403,(HEX2DEC(Table4[[#This Row],[H7]])*256*256+HEX2DEC(Table4[[#This Row],[H6]])*256+HEX2DEC(Table4[[#This Row],[H5]]))/AV$3,IF(ISNUMBER(AV313),AV313,NA()))</f>
        <v>1073427</v>
      </c>
      <c r="AW314" s="30">
        <f>Table4[[#This Row],[Unk 402-D7,6,5]]/Table4[[#This Row],[Batt V]]</f>
        <v>19909.986274437066</v>
      </c>
      <c r="AX314" s="8" t="str" cm="1">
        <f t="array" aca="1" ref="AX314" ca="1">IF(Table4[[#This Row],[Prior of This Frm]]=0,"First",IF(Table4[[#This Row],[Data as String]]&lt;&gt;INDIRECT("R"&amp;AL314&amp;"C"&amp;COLUMN(Table4[[#This Row],[Data as String]]),FALSE),"Change",""))</f>
        <v/>
      </c>
      <c r="AY314" s="6" t="str" cm="1">
        <f t="array" aca="1" ref="AY314" ca="1">IF(Table4[[#This Row],[Prior of This Frm]]=0,"First",IF(Table4[[#This Row],[Data Masked States only]]&lt;&gt;INDIRECT("R"&amp;AL314&amp;"C"&amp;COLUMN(Table4[[#This Row],[Data Masked States only]]),FALSE),"Change",""))</f>
        <v/>
      </c>
      <c r="AZ314" s="6"/>
    </row>
    <row r="315" spans="1:52" hidden="1" x14ac:dyDescent="0.25">
      <c r="A315">
        <v>6.35</v>
      </c>
      <c r="B315">
        <v>400</v>
      </c>
      <c r="C315">
        <v>8</v>
      </c>
      <c r="D315" s="14">
        <v>0</v>
      </c>
      <c r="E315" s="15">
        <v>0</v>
      </c>
      <c r="F315" s="15">
        <v>0</v>
      </c>
      <c r="G315" s="15">
        <v>10</v>
      </c>
      <c r="H315" s="15">
        <v>39</v>
      </c>
      <c r="I315" s="15">
        <v>0</v>
      </c>
      <c r="J315" s="15">
        <v>0</v>
      </c>
      <c r="K315" s="15">
        <v>0</v>
      </c>
      <c r="M315" s="5" t="str">
        <f t="shared" si="81"/>
        <v>…</v>
      </c>
      <c r="N315" t="str">
        <f t="shared" si="82"/>
        <v>…</v>
      </c>
      <c r="O315" t="str">
        <f t="shared" si="83"/>
        <v>…</v>
      </c>
      <c r="P315" t="str">
        <f t="shared" si="84"/>
        <v>…</v>
      </c>
      <c r="Q315" t="str">
        <f t="shared" si="85"/>
        <v>9</v>
      </c>
      <c r="R315" t="str">
        <f t="shared" si="86"/>
        <v>…</v>
      </c>
      <c r="S315" t="str">
        <f t="shared" si="87"/>
        <v>…</v>
      </c>
      <c r="T315" t="str">
        <f t="shared" si="88"/>
        <v>…</v>
      </c>
      <c r="U315" s="5"/>
      <c r="V315" s="23">
        <f t="shared" si="89"/>
        <v>0</v>
      </c>
      <c r="W315">
        <f t="shared" si="90"/>
        <v>0</v>
      </c>
      <c r="X315">
        <f t="shared" si="91"/>
        <v>0</v>
      </c>
      <c r="Y315">
        <f t="shared" si="92"/>
        <v>16</v>
      </c>
      <c r="Z315">
        <f t="shared" si="93"/>
        <v>57</v>
      </c>
      <c r="AA315">
        <f t="shared" si="94"/>
        <v>0</v>
      </c>
      <c r="AB315">
        <f t="shared" si="95"/>
        <v>0</v>
      </c>
      <c r="AC315">
        <f t="shared" si="96"/>
        <v>0</v>
      </c>
      <c r="AD315" s="5"/>
      <c r="AE315" s="27">
        <f t="shared" si="97"/>
        <v>0</v>
      </c>
      <c r="AF315" s="28">
        <f t="shared" si="98"/>
        <v>4096</v>
      </c>
      <c r="AG315" s="28">
        <f t="shared" si="99"/>
        <v>57</v>
      </c>
      <c r="AH315" s="28">
        <f t="shared" si="100"/>
        <v>0</v>
      </c>
      <c r="AI315" s="5"/>
      <c r="AJ31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15" s="6" t="str" cm="1">
        <f t="array" ref="AK31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15" s="6" cm="1">
        <f t="array" ref="AL315">IF(ROW(Table4[[#This Row],[ID]])-1=ROW(Table4[[#Headers],[ID]]),0,SUMPRODUCT(MAX(($B$5:$B314=Table4[[#This Row],[ID]])*ROW($B$5:$B314))))</f>
        <v>313</v>
      </c>
      <c r="AM315" s="11" cm="1">
        <f t="array" aca="1" ref="AM315" ca="1">IF(Table4[[#This Row],[Prior of This Frm]]&lt;&gt;0,Table4[[#This Row],[Time]]-INDIRECT("R"&amp;Table4[[#This Row],[Prior of This Frm]]&amp;"C"&amp;COLUMN(Table4[[#This Row],[Time]]),FALSE),"")</f>
        <v>0.10699999999999932</v>
      </c>
      <c r="AN315" s="8">
        <f>IF(ROW(Table4[[#This Row],[Time]])-1=ROW(Table4[[#Headers],[Time]]),0,IF(A315&lt;A314,AN314+1,AN314))</f>
        <v>1</v>
      </c>
      <c r="AO315" s="29">
        <f>(Table4[[#This Row],[Time]]+(Table4[[#This Row],[Mins]]*60)-$A$5)/60/60/24</f>
        <v>1.7329861111111102E-4</v>
      </c>
      <c r="AP315" s="11">
        <f ca="1">IF(Table4[[#This Row],[Prior of This Frm]]&lt;&gt;0,IF(Table4[[#This Row],[Per Raw]]&lt;0,Table4[[#This Row],[Per Raw]]+60,Table4[[#This Row],[Per Raw]]),"")</f>
        <v>0.10699999999999932</v>
      </c>
      <c r="AQ315" s="20" t="e">
        <f>IF(Table4[[#This Row],[ID]]=401,(HEX2DEC(Table4[[#This Row],[H1]])+256*HEX2DEC(Table4[[#This Row],[H2]]))/1000,NA())</f>
        <v>#N/A</v>
      </c>
      <c r="AR315" s="21" t="e">
        <f>IF(Table4[[#This Row],[ID]]=401,(HEX2DEC(Table4[[#This Row],[H5]])+256*HEX2DEC(Table4[[#This Row],[H6]]))/1000,NA())</f>
        <v>#N/A</v>
      </c>
      <c r="AS315" s="17" t="e">
        <f>IF(Table4[[#This Row],[ID]]=402,HEX2DEC(Table4[[#This Row],[H1]])/100,NA())</f>
        <v>#N/A</v>
      </c>
      <c r="AT315" s="19" t="e">
        <f>IF(Table4[[#This Row],[ID]]=404,((HEX2DEC(F315)+256*HEX2DEC(G315))/10)*(9/5)+32,NA())</f>
        <v>#N/A</v>
      </c>
      <c r="AU315" s="28">
        <f>IF(Table4[[#This Row],[ID]]=402,(HEX2DEC(Table4[[#This Row],[H7]])*256*256+HEX2DEC(Table4[[#This Row],[H6]])*256+HEX2DEC(Table4[[#This Row],[H5]]))/AU$3,IF(ISNUMBER(AU314),AU314,NA()))</f>
        <v>1073427</v>
      </c>
      <c r="AV315" s="28">
        <f>IF(Table4[[#This Row],[ID]]=403,(HEX2DEC(Table4[[#This Row],[H7]])*256*256+HEX2DEC(Table4[[#This Row],[H6]])*256+HEX2DEC(Table4[[#This Row],[H5]]))/AV$3,IF(ISNUMBER(AV314),AV314,NA()))</f>
        <v>1073427</v>
      </c>
      <c r="AW315" s="30" t="e">
        <f>Table4[[#This Row],[Unk 402-D7,6,5]]/Table4[[#This Row],[Batt V]]</f>
        <v>#N/A</v>
      </c>
      <c r="AX315" s="8" t="str" cm="1">
        <f t="array" aca="1" ref="AX315" ca="1">IF(Table4[[#This Row],[Prior of This Frm]]=0,"First",IF(Table4[[#This Row],[Data as String]]&lt;&gt;INDIRECT("R"&amp;AL315&amp;"C"&amp;COLUMN(Table4[[#This Row],[Data as String]]),FALSE),"Change",""))</f>
        <v/>
      </c>
      <c r="AY315" s="6" t="str" cm="1">
        <f t="array" aca="1" ref="AY315" ca="1">IF(Table4[[#This Row],[Prior of This Frm]]=0,"First",IF(Table4[[#This Row],[Data Masked States only]]&lt;&gt;INDIRECT("R"&amp;AL315&amp;"C"&amp;COLUMN(Table4[[#This Row],[Data Masked States only]]),FALSE),"Change",""))</f>
        <v/>
      </c>
      <c r="AZ315" s="6"/>
    </row>
    <row r="316" spans="1:52" hidden="1" x14ac:dyDescent="0.25">
      <c r="A316">
        <v>6.4020000000000001</v>
      </c>
      <c r="B316">
        <v>401</v>
      </c>
      <c r="C316">
        <v>8</v>
      </c>
      <c r="D316" s="14" t="s">
        <v>28</v>
      </c>
      <c r="E316" s="15" t="s">
        <v>23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M316" s="5" t="str">
        <f t="shared" si="81"/>
        <v>…</v>
      </c>
      <c r="N316" t="str">
        <f t="shared" si="82"/>
        <v>…</v>
      </c>
      <c r="O316" t="str">
        <f t="shared" si="83"/>
        <v>…</v>
      </c>
      <c r="P316" t="str">
        <f t="shared" si="84"/>
        <v>…</v>
      </c>
      <c r="Q316" t="str">
        <f t="shared" si="85"/>
        <v>…</v>
      </c>
      <c r="R316" t="str">
        <f t="shared" si="86"/>
        <v>…</v>
      </c>
      <c r="S316" t="str">
        <f t="shared" si="87"/>
        <v>…</v>
      </c>
      <c r="T316" t="str">
        <f t="shared" si="88"/>
        <v>…</v>
      </c>
      <c r="U316" s="5"/>
      <c r="V316" s="23">
        <f t="shared" si="89"/>
        <v>154</v>
      </c>
      <c r="W316">
        <f t="shared" si="90"/>
        <v>210</v>
      </c>
      <c r="X316">
        <f t="shared" si="91"/>
        <v>0</v>
      </c>
      <c r="Y316">
        <f t="shared" si="92"/>
        <v>0</v>
      </c>
      <c r="Z316">
        <f t="shared" si="93"/>
        <v>0</v>
      </c>
      <c r="AA316">
        <f t="shared" si="94"/>
        <v>0</v>
      </c>
      <c r="AB316">
        <f t="shared" si="95"/>
        <v>0</v>
      </c>
      <c r="AC316">
        <f t="shared" si="96"/>
        <v>0</v>
      </c>
      <c r="AD316" s="5"/>
      <c r="AE316" s="27">
        <f t="shared" si="97"/>
        <v>53914</v>
      </c>
      <c r="AF316" s="28">
        <f t="shared" si="98"/>
        <v>0</v>
      </c>
      <c r="AG316" s="28">
        <f t="shared" si="99"/>
        <v>0</v>
      </c>
      <c r="AH316" s="28">
        <f t="shared" si="100"/>
        <v>0</v>
      </c>
      <c r="AI316" s="5"/>
      <c r="AJ31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16" s="6" t="str" cm="1">
        <f t="array" ref="AK31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16" s="6" cm="1">
        <f t="array" ref="AL316">IF(ROW(Table4[[#This Row],[ID]])-1=ROW(Table4[[#Headers],[ID]]),0,SUMPRODUCT(MAX(($B$5:$B315=Table4[[#This Row],[ID]])*ROW($B$5:$B315))))</f>
        <v>314</v>
      </c>
      <c r="AM316" s="11" cm="1">
        <f t="array" aca="1" ref="AM316" ca="1">IF(Table4[[#This Row],[Prior of This Frm]]&lt;&gt;0,Table4[[#This Row],[Time]]-INDIRECT("R"&amp;Table4[[#This Row],[Prior of This Frm]]&amp;"C"&amp;COLUMN(Table4[[#This Row],[Time]]),FALSE),"")</f>
        <v>0.10500000000000043</v>
      </c>
      <c r="AN316" s="8">
        <f>IF(ROW(Table4[[#This Row],[Time]])-1=ROW(Table4[[#Headers],[Time]]),0,IF(A316&lt;A315,AN315+1,AN315))</f>
        <v>1</v>
      </c>
      <c r="AO316" s="29">
        <f>(Table4[[#This Row],[Time]]+(Table4[[#This Row],[Mins]]*60)-$A$5)/60/60/24</f>
        <v>1.7390046296296294E-4</v>
      </c>
      <c r="AP316" s="11">
        <f ca="1">IF(Table4[[#This Row],[Prior of This Frm]]&lt;&gt;0,IF(Table4[[#This Row],[Per Raw]]&lt;0,Table4[[#This Row],[Per Raw]]+60,Table4[[#This Row],[Per Raw]]),"")</f>
        <v>0.10500000000000043</v>
      </c>
      <c r="AQ316" s="20">
        <f>IF(Table4[[#This Row],[ID]]=401,(HEX2DEC(Table4[[#This Row],[H1]])+256*HEX2DEC(Table4[[#This Row],[H2]]))/1000,NA())</f>
        <v>53.914000000000001</v>
      </c>
      <c r="AR316" s="21">
        <f>IF(Table4[[#This Row],[ID]]=401,(HEX2DEC(Table4[[#This Row],[H5]])+256*HEX2DEC(Table4[[#This Row],[H6]]))/1000,NA())</f>
        <v>0</v>
      </c>
      <c r="AS316" s="17" t="e">
        <f>IF(Table4[[#This Row],[ID]]=402,HEX2DEC(Table4[[#This Row],[H1]])/100,NA())</f>
        <v>#N/A</v>
      </c>
      <c r="AT316" s="19" t="e">
        <f>IF(Table4[[#This Row],[ID]]=404,((HEX2DEC(F316)+256*HEX2DEC(G316))/10)*(9/5)+32,NA())</f>
        <v>#N/A</v>
      </c>
      <c r="AU316" s="28">
        <f>IF(Table4[[#This Row],[ID]]=402,(HEX2DEC(Table4[[#This Row],[H7]])*256*256+HEX2DEC(Table4[[#This Row],[H6]])*256+HEX2DEC(Table4[[#This Row],[H5]]))/AU$3,IF(ISNUMBER(AU315),AU315,NA()))</f>
        <v>1073427</v>
      </c>
      <c r="AV316" s="28">
        <f>IF(Table4[[#This Row],[ID]]=403,(HEX2DEC(Table4[[#This Row],[H7]])*256*256+HEX2DEC(Table4[[#This Row],[H6]])*256+HEX2DEC(Table4[[#This Row],[H5]]))/AV$3,IF(ISNUMBER(AV315),AV315,NA()))</f>
        <v>1073427</v>
      </c>
      <c r="AW316" s="30">
        <f>Table4[[#This Row],[Unk 402-D7,6,5]]/Table4[[#This Row],[Batt V]]</f>
        <v>19909.986274437066</v>
      </c>
      <c r="AX316" s="8" t="str" cm="1">
        <f t="array" aca="1" ref="AX316" ca="1">IF(Table4[[#This Row],[Prior of This Frm]]=0,"First",IF(Table4[[#This Row],[Data as String]]&lt;&gt;INDIRECT("R"&amp;AL316&amp;"C"&amp;COLUMN(Table4[[#This Row],[Data as String]]),FALSE),"Change",""))</f>
        <v/>
      </c>
      <c r="AY316" s="6" t="str" cm="1">
        <f t="array" aca="1" ref="AY316" ca="1">IF(Table4[[#This Row],[Prior of This Frm]]=0,"First",IF(Table4[[#This Row],[Data Masked States only]]&lt;&gt;INDIRECT("R"&amp;AL316&amp;"C"&amp;COLUMN(Table4[[#This Row],[Data Masked States only]]),FALSE),"Change",""))</f>
        <v/>
      </c>
      <c r="AZ316" s="6"/>
    </row>
    <row r="317" spans="1:52" hidden="1" x14ac:dyDescent="0.25">
      <c r="A317">
        <v>6.4550000000000001</v>
      </c>
      <c r="B317">
        <v>400</v>
      </c>
      <c r="C317">
        <v>8</v>
      </c>
      <c r="D317" s="14">
        <v>0</v>
      </c>
      <c r="E317" s="15">
        <v>0</v>
      </c>
      <c r="F317" s="15">
        <v>0</v>
      </c>
      <c r="G317" s="15">
        <v>10</v>
      </c>
      <c r="H317" s="15">
        <v>39</v>
      </c>
      <c r="I317" s="15">
        <v>0</v>
      </c>
      <c r="J317" s="15">
        <v>0</v>
      </c>
      <c r="K317" s="15">
        <v>0</v>
      </c>
      <c r="M317" s="5" t="str">
        <f t="shared" si="81"/>
        <v>…</v>
      </c>
      <c r="N317" t="str">
        <f t="shared" si="82"/>
        <v>…</v>
      </c>
      <c r="O317" t="str">
        <f t="shared" si="83"/>
        <v>…</v>
      </c>
      <c r="P317" t="str">
        <f t="shared" si="84"/>
        <v>…</v>
      </c>
      <c r="Q317" t="str">
        <f t="shared" si="85"/>
        <v>9</v>
      </c>
      <c r="R317" t="str">
        <f t="shared" si="86"/>
        <v>…</v>
      </c>
      <c r="S317" t="str">
        <f t="shared" si="87"/>
        <v>…</v>
      </c>
      <c r="T317" t="str">
        <f t="shared" si="88"/>
        <v>…</v>
      </c>
      <c r="U317" s="5"/>
      <c r="V317" s="23">
        <f t="shared" si="89"/>
        <v>0</v>
      </c>
      <c r="W317">
        <f t="shared" si="90"/>
        <v>0</v>
      </c>
      <c r="X317">
        <f t="shared" si="91"/>
        <v>0</v>
      </c>
      <c r="Y317">
        <f t="shared" si="92"/>
        <v>16</v>
      </c>
      <c r="Z317">
        <f t="shared" si="93"/>
        <v>57</v>
      </c>
      <c r="AA317">
        <f t="shared" si="94"/>
        <v>0</v>
      </c>
      <c r="AB317">
        <f t="shared" si="95"/>
        <v>0</v>
      </c>
      <c r="AC317">
        <f t="shared" si="96"/>
        <v>0</v>
      </c>
      <c r="AD317" s="5"/>
      <c r="AE317" s="27">
        <f t="shared" si="97"/>
        <v>0</v>
      </c>
      <c r="AF317" s="28">
        <f t="shared" si="98"/>
        <v>4096</v>
      </c>
      <c r="AG317" s="28">
        <f t="shared" si="99"/>
        <v>57</v>
      </c>
      <c r="AH317" s="28">
        <f t="shared" si="100"/>
        <v>0</v>
      </c>
      <c r="AI317" s="5"/>
      <c r="AJ31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17" s="6" t="str" cm="1">
        <f t="array" ref="AK31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17" s="6" cm="1">
        <f t="array" ref="AL317">IF(ROW(Table4[[#This Row],[ID]])-1=ROW(Table4[[#Headers],[ID]]),0,SUMPRODUCT(MAX(($B$5:$B316=Table4[[#This Row],[ID]])*ROW($B$5:$B316))))</f>
        <v>315</v>
      </c>
      <c r="AM317" s="11" cm="1">
        <f t="array" aca="1" ref="AM317" ca="1">IF(Table4[[#This Row],[Prior of This Frm]]&lt;&gt;0,Table4[[#This Row],[Time]]-INDIRECT("R"&amp;Table4[[#This Row],[Prior of This Frm]]&amp;"C"&amp;COLUMN(Table4[[#This Row],[Time]]),FALSE),"")</f>
        <v>0.10500000000000043</v>
      </c>
      <c r="AN317" s="8">
        <f>IF(ROW(Table4[[#This Row],[Time]])-1=ROW(Table4[[#Headers],[Time]]),0,IF(A317&lt;A316,AN316+1,AN316))</f>
        <v>1</v>
      </c>
      <c r="AO317" s="29">
        <f>(Table4[[#This Row],[Time]]+(Table4[[#This Row],[Mins]]*60)-$A$5)/60/60/24</f>
        <v>1.7451388888888885E-4</v>
      </c>
      <c r="AP317" s="11">
        <f ca="1">IF(Table4[[#This Row],[Prior of This Frm]]&lt;&gt;0,IF(Table4[[#This Row],[Per Raw]]&lt;0,Table4[[#This Row],[Per Raw]]+60,Table4[[#This Row],[Per Raw]]),"")</f>
        <v>0.10500000000000043</v>
      </c>
      <c r="AQ317" s="20" t="e">
        <f>IF(Table4[[#This Row],[ID]]=401,(HEX2DEC(Table4[[#This Row],[H1]])+256*HEX2DEC(Table4[[#This Row],[H2]]))/1000,NA())</f>
        <v>#N/A</v>
      </c>
      <c r="AR317" s="21" t="e">
        <f>IF(Table4[[#This Row],[ID]]=401,(HEX2DEC(Table4[[#This Row],[H5]])+256*HEX2DEC(Table4[[#This Row],[H6]]))/1000,NA())</f>
        <v>#N/A</v>
      </c>
      <c r="AS317" s="17" t="e">
        <f>IF(Table4[[#This Row],[ID]]=402,HEX2DEC(Table4[[#This Row],[H1]])/100,NA())</f>
        <v>#N/A</v>
      </c>
      <c r="AT317" s="19" t="e">
        <f>IF(Table4[[#This Row],[ID]]=404,((HEX2DEC(F317)+256*HEX2DEC(G317))/10)*(9/5)+32,NA())</f>
        <v>#N/A</v>
      </c>
      <c r="AU317" s="28">
        <f>IF(Table4[[#This Row],[ID]]=402,(HEX2DEC(Table4[[#This Row],[H7]])*256*256+HEX2DEC(Table4[[#This Row],[H6]])*256+HEX2DEC(Table4[[#This Row],[H5]]))/AU$3,IF(ISNUMBER(AU316),AU316,NA()))</f>
        <v>1073427</v>
      </c>
      <c r="AV317" s="28">
        <f>IF(Table4[[#This Row],[ID]]=403,(HEX2DEC(Table4[[#This Row],[H7]])*256*256+HEX2DEC(Table4[[#This Row],[H6]])*256+HEX2DEC(Table4[[#This Row],[H5]]))/AV$3,IF(ISNUMBER(AV316),AV316,NA()))</f>
        <v>1073427</v>
      </c>
      <c r="AW317" s="30" t="e">
        <f>Table4[[#This Row],[Unk 402-D7,6,5]]/Table4[[#This Row],[Batt V]]</f>
        <v>#N/A</v>
      </c>
      <c r="AX317" s="8" t="str" cm="1">
        <f t="array" aca="1" ref="AX317" ca="1">IF(Table4[[#This Row],[Prior of This Frm]]=0,"First",IF(Table4[[#This Row],[Data as String]]&lt;&gt;INDIRECT("R"&amp;AL317&amp;"C"&amp;COLUMN(Table4[[#This Row],[Data as String]]),FALSE),"Change",""))</f>
        <v/>
      </c>
      <c r="AY317" s="6" t="str" cm="1">
        <f t="array" aca="1" ref="AY317" ca="1">IF(Table4[[#This Row],[Prior of This Frm]]=0,"First",IF(Table4[[#This Row],[Data Masked States only]]&lt;&gt;INDIRECT("R"&amp;AL317&amp;"C"&amp;COLUMN(Table4[[#This Row],[Data Masked States only]]),FALSE),"Change",""))</f>
        <v/>
      </c>
      <c r="AZ317" s="6"/>
    </row>
    <row r="318" spans="1:52" hidden="1" x14ac:dyDescent="0.25">
      <c r="A318">
        <v>6.5090000000000003</v>
      </c>
      <c r="B318">
        <v>401</v>
      </c>
      <c r="C318">
        <v>8</v>
      </c>
      <c r="D318" s="14" t="s">
        <v>28</v>
      </c>
      <c r="E318" s="15" t="s">
        <v>23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M318" s="5" t="str">
        <f t="shared" si="81"/>
        <v>…</v>
      </c>
      <c r="N318" t="str">
        <f t="shared" si="82"/>
        <v>…</v>
      </c>
      <c r="O318" t="str">
        <f t="shared" si="83"/>
        <v>…</v>
      </c>
      <c r="P318" t="str">
        <f t="shared" si="84"/>
        <v>…</v>
      </c>
      <c r="Q318" t="str">
        <f t="shared" si="85"/>
        <v>…</v>
      </c>
      <c r="R318" t="str">
        <f t="shared" si="86"/>
        <v>…</v>
      </c>
      <c r="S318" t="str">
        <f t="shared" si="87"/>
        <v>…</v>
      </c>
      <c r="T318" t="str">
        <f t="shared" si="88"/>
        <v>…</v>
      </c>
      <c r="U318" s="5"/>
      <c r="V318" s="23">
        <f t="shared" si="89"/>
        <v>154</v>
      </c>
      <c r="W318">
        <f t="shared" si="90"/>
        <v>210</v>
      </c>
      <c r="X318">
        <f t="shared" si="91"/>
        <v>0</v>
      </c>
      <c r="Y318">
        <f t="shared" si="92"/>
        <v>0</v>
      </c>
      <c r="Z318">
        <f t="shared" si="93"/>
        <v>0</v>
      </c>
      <c r="AA318">
        <f t="shared" si="94"/>
        <v>0</v>
      </c>
      <c r="AB318">
        <f t="shared" si="95"/>
        <v>0</v>
      </c>
      <c r="AC318">
        <f t="shared" si="96"/>
        <v>0</v>
      </c>
      <c r="AD318" s="5"/>
      <c r="AE318" s="27">
        <f t="shared" si="97"/>
        <v>53914</v>
      </c>
      <c r="AF318" s="28">
        <f t="shared" si="98"/>
        <v>0</v>
      </c>
      <c r="AG318" s="28">
        <f t="shared" si="99"/>
        <v>0</v>
      </c>
      <c r="AH318" s="28">
        <f t="shared" si="100"/>
        <v>0</v>
      </c>
      <c r="AI318" s="5"/>
      <c r="AJ31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18" s="6" t="str" cm="1">
        <f t="array" ref="AK31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18" s="6" cm="1">
        <f t="array" ref="AL318">IF(ROW(Table4[[#This Row],[ID]])-1=ROW(Table4[[#Headers],[ID]]),0,SUMPRODUCT(MAX(($B$5:$B317=Table4[[#This Row],[ID]])*ROW($B$5:$B317))))</f>
        <v>316</v>
      </c>
      <c r="AM318" s="11" cm="1">
        <f t="array" aca="1" ref="AM318" ca="1">IF(Table4[[#This Row],[Prior of This Frm]]&lt;&gt;0,Table4[[#This Row],[Time]]-INDIRECT("R"&amp;Table4[[#This Row],[Prior of This Frm]]&amp;"C"&amp;COLUMN(Table4[[#This Row],[Time]]),FALSE),"")</f>
        <v>0.10700000000000021</v>
      </c>
      <c r="AN318" s="8">
        <f>IF(ROW(Table4[[#This Row],[Time]])-1=ROW(Table4[[#Headers],[Time]]),0,IF(A318&lt;A317,AN317+1,AN317))</f>
        <v>1</v>
      </c>
      <c r="AO318" s="29">
        <f>(Table4[[#This Row],[Time]]+(Table4[[#This Row],[Mins]]*60)-$A$5)/60/60/24</f>
        <v>1.7513888888888888E-4</v>
      </c>
      <c r="AP318" s="11">
        <f ca="1">IF(Table4[[#This Row],[Prior of This Frm]]&lt;&gt;0,IF(Table4[[#This Row],[Per Raw]]&lt;0,Table4[[#This Row],[Per Raw]]+60,Table4[[#This Row],[Per Raw]]),"")</f>
        <v>0.10700000000000021</v>
      </c>
      <c r="AQ318" s="20">
        <f>IF(Table4[[#This Row],[ID]]=401,(HEX2DEC(Table4[[#This Row],[H1]])+256*HEX2DEC(Table4[[#This Row],[H2]]))/1000,NA())</f>
        <v>53.914000000000001</v>
      </c>
      <c r="AR318" s="21">
        <f>IF(Table4[[#This Row],[ID]]=401,(HEX2DEC(Table4[[#This Row],[H5]])+256*HEX2DEC(Table4[[#This Row],[H6]]))/1000,NA())</f>
        <v>0</v>
      </c>
      <c r="AS318" s="17" t="e">
        <f>IF(Table4[[#This Row],[ID]]=402,HEX2DEC(Table4[[#This Row],[H1]])/100,NA())</f>
        <v>#N/A</v>
      </c>
      <c r="AT318" s="19" t="e">
        <f>IF(Table4[[#This Row],[ID]]=404,((HEX2DEC(F318)+256*HEX2DEC(G318))/10)*(9/5)+32,NA())</f>
        <v>#N/A</v>
      </c>
      <c r="AU318" s="28">
        <f>IF(Table4[[#This Row],[ID]]=402,(HEX2DEC(Table4[[#This Row],[H7]])*256*256+HEX2DEC(Table4[[#This Row],[H6]])*256+HEX2DEC(Table4[[#This Row],[H5]]))/AU$3,IF(ISNUMBER(AU317),AU317,NA()))</f>
        <v>1073427</v>
      </c>
      <c r="AV318" s="28">
        <f>IF(Table4[[#This Row],[ID]]=403,(HEX2DEC(Table4[[#This Row],[H7]])*256*256+HEX2DEC(Table4[[#This Row],[H6]])*256+HEX2DEC(Table4[[#This Row],[H5]]))/AV$3,IF(ISNUMBER(AV317),AV317,NA()))</f>
        <v>1073427</v>
      </c>
      <c r="AW318" s="30">
        <f>Table4[[#This Row],[Unk 402-D7,6,5]]/Table4[[#This Row],[Batt V]]</f>
        <v>19909.986274437066</v>
      </c>
      <c r="AX318" s="8" t="str" cm="1">
        <f t="array" aca="1" ref="AX318" ca="1">IF(Table4[[#This Row],[Prior of This Frm]]=0,"First",IF(Table4[[#This Row],[Data as String]]&lt;&gt;INDIRECT("R"&amp;AL318&amp;"C"&amp;COLUMN(Table4[[#This Row],[Data as String]]),FALSE),"Change",""))</f>
        <v/>
      </c>
      <c r="AY318" s="6" t="str" cm="1">
        <f t="array" aca="1" ref="AY318" ca="1">IF(Table4[[#This Row],[Prior of This Frm]]=0,"First",IF(Table4[[#This Row],[Data Masked States only]]&lt;&gt;INDIRECT("R"&amp;AL318&amp;"C"&amp;COLUMN(Table4[[#This Row],[Data Masked States only]]),FALSE),"Change",""))</f>
        <v/>
      </c>
      <c r="AZ318" s="6"/>
    </row>
    <row r="319" spans="1:52" hidden="1" x14ac:dyDescent="0.25">
      <c r="A319">
        <v>6.5620000000000003</v>
      </c>
      <c r="B319">
        <v>400</v>
      </c>
      <c r="C319">
        <v>8</v>
      </c>
      <c r="D319" s="14">
        <v>0</v>
      </c>
      <c r="E319" s="15">
        <v>0</v>
      </c>
      <c r="F319" s="15">
        <v>0</v>
      </c>
      <c r="G319" s="15">
        <v>10</v>
      </c>
      <c r="H319" s="15">
        <v>39</v>
      </c>
      <c r="I319" s="15">
        <v>0</v>
      </c>
      <c r="J319" s="15">
        <v>0</v>
      </c>
      <c r="K319" s="15">
        <v>0</v>
      </c>
      <c r="M319" s="5" t="str">
        <f t="shared" si="81"/>
        <v>…</v>
      </c>
      <c r="N319" t="str">
        <f t="shared" si="82"/>
        <v>…</v>
      </c>
      <c r="O319" t="str">
        <f t="shared" si="83"/>
        <v>…</v>
      </c>
      <c r="P319" t="str">
        <f t="shared" si="84"/>
        <v>…</v>
      </c>
      <c r="Q319" t="str">
        <f t="shared" si="85"/>
        <v>9</v>
      </c>
      <c r="R319" t="str">
        <f t="shared" si="86"/>
        <v>…</v>
      </c>
      <c r="S319" t="str">
        <f t="shared" si="87"/>
        <v>…</v>
      </c>
      <c r="T319" t="str">
        <f t="shared" si="88"/>
        <v>…</v>
      </c>
      <c r="U319" s="5"/>
      <c r="V319" s="23">
        <f t="shared" si="89"/>
        <v>0</v>
      </c>
      <c r="W319">
        <f t="shared" si="90"/>
        <v>0</v>
      </c>
      <c r="X319">
        <f t="shared" si="91"/>
        <v>0</v>
      </c>
      <c r="Y319">
        <f t="shared" si="92"/>
        <v>16</v>
      </c>
      <c r="Z319">
        <f t="shared" si="93"/>
        <v>57</v>
      </c>
      <c r="AA319">
        <f t="shared" si="94"/>
        <v>0</v>
      </c>
      <c r="AB319">
        <f t="shared" si="95"/>
        <v>0</v>
      </c>
      <c r="AC319">
        <f t="shared" si="96"/>
        <v>0</v>
      </c>
      <c r="AD319" s="5"/>
      <c r="AE319" s="27">
        <f t="shared" si="97"/>
        <v>0</v>
      </c>
      <c r="AF319" s="28">
        <f t="shared" si="98"/>
        <v>4096</v>
      </c>
      <c r="AG319" s="28">
        <f t="shared" si="99"/>
        <v>57</v>
      </c>
      <c r="AH319" s="28">
        <f t="shared" si="100"/>
        <v>0</v>
      </c>
      <c r="AI319" s="5"/>
      <c r="AJ31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19" s="6" t="str" cm="1">
        <f t="array" ref="AK31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19" s="6" cm="1">
        <f t="array" ref="AL319">IF(ROW(Table4[[#This Row],[ID]])-1=ROW(Table4[[#Headers],[ID]]),0,SUMPRODUCT(MAX(($B$5:$B318=Table4[[#This Row],[ID]])*ROW($B$5:$B318))))</f>
        <v>317</v>
      </c>
      <c r="AM319" s="11" cm="1">
        <f t="array" aca="1" ref="AM319" ca="1">IF(Table4[[#This Row],[Prior of This Frm]]&lt;&gt;0,Table4[[#This Row],[Time]]-INDIRECT("R"&amp;Table4[[#This Row],[Prior of This Frm]]&amp;"C"&amp;COLUMN(Table4[[#This Row],[Time]]),FALSE),"")</f>
        <v>0.10700000000000021</v>
      </c>
      <c r="AN319" s="8">
        <f>IF(ROW(Table4[[#This Row],[Time]])-1=ROW(Table4[[#Headers],[Time]]),0,IF(A319&lt;A318,AN318+1,AN318))</f>
        <v>1</v>
      </c>
      <c r="AO319" s="29">
        <f>(Table4[[#This Row],[Time]]+(Table4[[#This Row],[Mins]]*60)-$A$5)/60/60/24</f>
        <v>1.7575231481481478E-4</v>
      </c>
      <c r="AP319" s="11">
        <f ca="1">IF(Table4[[#This Row],[Prior of This Frm]]&lt;&gt;0,IF(Table4[[#This Row],[Per Raw]]&lt;0,Table4[[#This Row],[Per Raw]]+60,Table4[[#This Row],[Per Raw]]),"")</f>
        <v>0.10700000000000021</v>
      </c>
      <c r="AQ319" s="20" t="e">
        <f>IF(Table4[[#This Row],[ID]]=401,(HEX2DEC(Table4[[#This Row],[H1]])+256*HEX2DEC(Table4[[#This Row],[H2]]))/1000,NA())</f>
        <v>#N/A</v>
      </c>
      <c r="AR319" s="21" t="e">
        <f>IF(Table4[[#This Row],[ID]]=401,(HEX2DEC(Table4[[#This Row],[H5]])+256*HEX2DEC(Table4[[#This Row],[H6]]))/1000,NA())</f>
        <v>#N/A</v>
      </c>
      <c r="AS319" s="16" t="e">
        <f>IF(Table4[[#This Row],[ID]]=402,HEX2DEC(Table4[[#This Row],[H1]])/100,NA())</f>
        <v>#N/A</v>
      </c>
      <c r="AT319" s="19" t="e">
        <f>IF(Table4[[#This Row],[ID]]=404,((HEX2DEC(F319)+256*HEX2DEC(G319))/10)*(9/5)+32,NA())</f>
        <v>#N/A</v>
      </c>
      <c r="AU319" s="28">
        <f>IF(Table4[[#This Row],[ID]]=402,(HEX2DEC(Table4[[#This Row],[H7]])*256*256+HEX2DEC(Table4[[#This Row],[H6]])*256+HEX2DEC(Table4[[#This Row],[H5]]))/AU$3,IF(ISNUMBER(AU318),AU318,NA()))</f>
        <v>1073427</v>
      </c>
      <c r="AV319" s="28">
        <f>IF(Table4[[#This Row],[ID]]=403,(HEX2DEC(Table4[[#This Row],[H7]])*256*256+HEX2DEC(Table4[[#This Row],[H6]])*256+HEX2DEC(Table4[[#This Row],[H5]]))/AV$3,IF(ISNUMBER(AV318),AV318,NA()))</f>
        <v>1073427</v>
      </c>
      <c r="AW319" s="30" t="e">
        <f>Table4[[#This Row],[Unk 402-D7,6,5]]/Table4[[#This Row],[Batt V]]</f>
        <v>#N/A</v>
      </c>
      <c r="AX319" s="8" t="str" cm="1">
        <f t="array" aca="1" ref="AX319" ca="1">IF(Table4[[#This Row],[Prior of This Frm]]=0,"First",IF(Table4[[#This Row],[Data as String]]&lt;&gt;INDIRECT("R"&amp;AL319&amp;"C"&amp;COLUMN(Table4[[#This Row],[Data as String]]),FALSE),"Change",""))</f>
        <v/>
      </c>
      <c r="AY319" s="6" t="str" cm="1">
        <f t="array" aca="1" ref="AY319" ca="1">IF(Table4[[#This Row],[Prior of This Frm]]=0,"First",IF(Table4[[#This Row],[Data Masked States only]]&lt;&gt;INDIRECT("R"&amp;AL319&amp;"C"&amp;COLUMN(Table4[[#This Row],[Data Masked States only]]),FALSE),"Change",""))</f>
        <v/>
      </c>
      <c r="AZ319" s="6"/>
    </row>
    <row r="320" spans="1:52" hidden="1" x14ac:dyDescent="0.25">
      <c r="A320">
        <v>6.6150000000000002</v>
      </c>
      <c r="B320">
        <v>401</v>
      </c>
      <c r="C320">
        <v>8</v>
      </c>
      <c r="D320" s="14" t="s">
        <v>28</v>
      </c>
      <c r="E320" s="15" t="s">
        <v>23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M320" s="5" t="str">
        <f t="shared" si="81"/>
        <v>…</v>
      </c>
      <c r="N320" t="str">
        <f t="shared" si="82"/>
        <v>…</v>
      </c>
      <c r="O320" t="str">
        <f t="shared" si="83"/>
        <v>…</v>
      </c>
      <c r="P320" t="str">
        <f t="shared" si="84"/>
        <v>…</v>
      </c>
      <c r="Q320" t="str">
        <f t="shared" si="85"/>
        <v>…</v>
      </c>
      <c r="R320" t="str">
        <f t="shared" si="86"/>
        <v>…</v>
      </c>
      <c r="S320" t="str">
        <f t="shared" si="87"/>
        <v>…</v>
      </c>
      <c r="T320" t="str">
        <f t="shared" si="88"/>
        <v>…</v>
      </c>
      <c r="U320" s="5"/>
      <c r="V320" s="23">
        <f t="shared" si="89"/>
        <v>154</v>
      </c>
      <c r="W320">
        <f t="shared" si="90"/>
        <v>210</v>
      </c>
      <c r="X320">
        <f t="shared" si="91"/>
        <v>0</v>
      </c>
      <c r="Y320">
        <f t="shared" si="92"/>
        <v>0</v>
      </c>
      <c r="Z320">
        <f t="shared" si="93"/>
        <v>0</v>
      </c>
      <c r="AA320">
        <f t="shared" si="94"/>
        <v>0</v>
      </c>
      <c r="AB320">
        <f t="shared" si="95"/>
        <v>0</v>
      </c>
      <c r="AC320">
        <f t="shared" si="96"/>
        <v>0</v>
      </c>
      <c r="AD320" s="5"/>
      <c r="AE320" s="27">
        <f t="shared" si="97"/>
        <v>53914</v>
      </c>
      <c r="AF320" s="28">
        <f t="shared" si="98"/>
        <v>0</v>
      </c>
      <c r="AG320" s="28">
        <f t="shared" si="99"/>
        <v>0</v>
      </c>
      <c r="AH320" s="28">
        <f t="shared" si="100"/>
        <v>0</v>
      </c>
      <c r="AI320" s="5"/>
      <c r="AJ32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20" s="6" t="str" cm="1">
        <f t="array" ref="AK32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20" s="6" cm="1">
        <f t="array" ref="AL320">IF(ROW(Table4[[#This Row],[ID]])-1=ROW(Table4[[#Headers],[ID]]),0,SUMPRODUCT(MAX(($B$5:$B319=Table4[[#This Row],[ID]])*ROW($B$5:$B319))))</f>
        <v>318</v>
      </c>
      <c r="AM320" s="11" cm="1">
        <f t="array" aca="1" ref="AM320" ca="1">IF(Table4[[#This Row],[Prior of This Frm]]&lt;&gt;0,Table4[[#This Row],[Time]]-INDIRECT("R"&amp;Table4[[#This Row],[Prior of This Frm]]&amp;"C"&amp;COLUMN(Table4[[#This Row],[Time]]),FALSE),"")</f>
        <v>0.10599999999999987</v>
      </c>
      <c r="AN320" s="8">
        <f>IF(ROW(Table4[[#This Row],[Time]])-1=ROW(Table4[[#Headers],[Time]]),0,IF(A320&lt;A319,AN319+1,AN319))</f>
        <v>1</v>
      </c>
      <c r="AO320" s="29">
        <f>(Table4[[#This Row],[Time]]+(Table4[[#This Row],[Mins]]*60)-$A$5)/60/60/24</f>
        <v>1.7636574074074069E-4</v>
      </c>
      <c r="AP320" s="11">
        <f ca="1">IF(Table4[[#This Row],[Prior of This Frm]]&lt;&gt;0,IF(Table4[[#This Row],[Per Raw]]&lt;0,Table4[[#This Row],[Per Raw]]+60,Table4[[#This Row],[Per Raw]]),"")</f>
        <v>0.10599999999999987</v>
      </c>
      <c r="AQ320" s="20">
        <f>IF(Table4[[#This Row],[ID]]=401,(HEX2DEC(Table4[[#This Row],[H1]])+256*HEX2DEC(Table4[[#This Row],[H2]]))/1000,NA())</f>
        <v>53.914000000000001</v>
      </c>
      <c r="AR320" s="21">
        <f>IF(Table4[[#This Row],[ID]]=401,(HEX2DEC(Table4[[#This Row],[H5]])+256*HEX2DEC(Table4[[#This Row],[H6]]))/1000,NA())</f>
        <v>0</v>
      </c>
      <c r="AS320" s="17" t="e">
        <f>IF(Table4[[#This Row],[ID]]=402,HEX2DEC(Table4[[#This Row],[H1]])/100,NA())</f>
        <v>#N/A</v>
      </c>
      <c r="AT320" s="19" t="e">
        <f>IF(Table4[[#This Row],[ID]]=404,((HEX2DEC(F320)+256*HEX2DEC(G320))/10)*(9/5)+32,NA())</f>
        <v>#N/A</v>
      </c>
      <c r="AU320" s="28">
        <f>IF(Table4[[#This Row],[ID]]=402,(HEX2DEC(Table4[[#This Row],[H7]])*256*256+HEX2DEC(Table4[[#This Row],[H6]])*256+HEX2DEC(Table4[[#This Row],[H5]]))/AU$3,IF(ISNUMBER(AU319),AU319,NA()))</f>
        <v>1073427</v>
      </c>
      <c r="AV320" s="28">
        <f>IF(Table4[[#This Row],[ID]]=403,(HEX2DEC(Table4[[#This Row],[H7]])*256*256+HEX2DEC(Table4[[#This Row],[H6]])*256+HEX2DEC(Table4[[#This Row],[H5]]))/AV$3,IF(ISNUMBER(AV319),AV319,NA()))</f>
        <v>1073427</v>
      </c>
      <c r="AW320" s="30">
        <f>Table4[[#This Row],[Unk 402-D7,6,5]]/Table4[[#This Row],[Batt V]]</f>
        <v>19909.986274437066</v>
      </c>
      <c r="AX320" s="8" t="str" cm="1">
        <f t="array" aca="1" ref="AX320" ca="1">IF(Table4[[#This Row],[Prior of This Frm]]=0,"First",IF(Table4[[#This Row],[Data as String]]&lt;&gt;INDIRECT("R"&amp;AL320&amp;"C"&amp;COLUMN(Table4[[#This Row],[Data as String]]),FALSE),"Change",""))</f>
        <v/>
      </c>
      <c r="AY320" s="6" t="str" cm="1">
        <f t="array" aca="1" ref="AY320" ca="1">IF(Table4[[#This Row],[Prior of This Frm]]=0,"First",IF(Table4[[#This Row],[Data Masked States only]]&lt;&gt;INDIRECT("R"&amp;AL320&amp;"C"&amp;COLUMN(Table4[[#This Row],[Data Masked States only]]),FALSE),"Change",""))</f>
        <v/>
      </c>
      <c r="AZ320" s="6"/>
    </row>
    <row r="321" spans="1:52" hidden="1" x14ac:dyDescent="0.25">
      <c r="A321">
        <v>6.6680000000000001</v>
      </c>
      <c r="B321">
        <v>400</v>
      </c>
      <c r="C321">
        <v>8</v>
      </c>
      <c r="D321" s="14">
        <v>0</v>
      </c>
      <c r="E321" s="15">
        <v>0</v>
      </c>
      <c r="F321" s="15">
        <v>0</v>
      </c>
      <c r="G321" s="15">
        <v>10</v>
      </c>
      <c r="H321" s="15">
        <v>39</v>
      </c>
      <c r="I321" s="15">
        <v>0</v>
      </c>
      <c r="J321" s="15">
        <v>0</v>
      </c>
      <c r="K321" s="15">
        <v>0</v>
      </c>
      <c r="M321" s="5" t="str">
        <f t="shared" si="81"/>
        <v>…</v>
      </c>
      <c r="N321" t="str">
        <f t="shared" si="82"/>
        <v>…</v>
      </c>
      <c r="O321" t="str">
        <f t="shared" si="83"/>
        <v>…</v>
      </c>
      <c r="P321" t="str">
        <f t="shared" si="84"/>
        <v>…</v>
      </c>
      <c r="Q321" t="str">
        <f t="shared" si="85"/>
        <v>9</v>
      </c>
      <c r="R321" t="str">
        <f t="shared" si="86"/>
        <v>…</v>
      </c>
      <c r="S321" t="str">
        <f t="shared" si="87"/>
        <v>…</v>
      </c>
      <c r="T321" t="str">
        <f t="shared" si="88"/>
        <v>…</v>
      </c>
      <c r="U321" s="5"/>
      <c r="V321" s="23">
        <f t="shared" si="89"/>
        <v>0</v>
      </c>
      <c r="W321">
        <f t="shared" si="90"/>
        <v>0</v>
      </c>
      <c r="X321">
        <f t="shared" si="91"/>
        <v>0</v>
      </c>
      <c r="Y321">
        <f t="shared" si="92"/>
        <v>16</v>
      </c>
      <c r="Z321">
        <f t="shared" si="93"/>
        <v>57</v>
      </c>
      <c r="AA321">
        <f t="shared" si="94"/>
        <v>0</v>
      </c>
      <c r="AB321">
        <f t="shared" si="95"/>
        <v>0</v>
      </c>
      <c r="AC321">
        <f t="shared" si="96"/>
        <v>0</v>
      </c>
      <c r="AD321" s="5"/>
      <c r="AE321" s="27">
        <f t="shared" si="97"/>
        <v>0</v>
      </c>
      <c r="AF321" s="28">
        <f t="shared" si="98"/>
        <v>4096</v>
      </c>
      <c r="AG321" s="28">
        <f t="shared" si="99"/>
        <v>57</v>
      </c>
      <c r="AH321" s="28">
        <f t="shared" si="100"/>
        <v>0</v>
      </c>
      <c r="AI321" s="5"/>
      <c r="AJ32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21" s="6" t="str" cm="1">
        <f t="array" ref="AK32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21" s="6" cm="1">
        <f t="array" ref="AL321">IF(ROW(Table4[[#This Row],[ID]])-1=ROW(Table4[[#Headers],[ID]]),0,SUMPRODUCT(MAX(($B$5:$B320=Table4[[#This Row],[ID]])*ROW($B$5:$B320))))</f>
        <v>319</v>
      </c>
      <c r="AM321" s="11" cm="1">
        <f t="array" aca="1" ref="AM321" ca="1">IF(Table4[[#This Row],[Prior of This Frm]]&lt;&gt;0,Table4[[#This Row],[Time]]-INDIRECT("R"&amp;Table4[[#This Row],[Prior of This Frm]]&amp;"C"&amp;COLUMN(Table4[[#This Row],[Time]]),FALSE),"")</f>
        <v>0.10599999999999987</v>
      </c>
      <c r="AN321" s="8">
        <f>IF(ROW(Table4[[#This Row],[Time]])-1=ROW(Table4[[#Headers],[Time]]),0,IF(A321&lt;A320,AN320+1,AN320))</f>
        <v>1</v>
      </c>
      <c r="AO321" s="29">
        <f>(Table4[[#This Row],[Time]]+(Table4[[#This Row],[Mins]]*60)-$A$5)/60/60/24</f>
        <v>1.7697916666666673E-4</v>
      </c>
      <c r="AP321" s="11">
        <f ca="1">IF(Table4[[#This Row],[Prior of This Frm]]&lt;&gt;0,IF(Table4[[#This Row],[Per Raw]]&lt;0,Table4[[#This Row],[Per Raw]]+60,Table4[[#This Row],[Per Raw]]),"")</f>
        <v>0.10599999999999987</v>
      </c>
      <c r="AQ321" s="20" t="e">
        <f>IF(Table4[[#This Row],[ID]]=401,(HEX2DEC(Table4[[#This Row],[H1]])+256*HEX2DEC(Table4[[#This Row],[H2]]))/1000,NA())</f>
        <v>#N/A</v>
      </c>
      <c r="AR321" s="21" t="e">
        <f>IF(Table4[[#This Row],[ID]]=401,(HEX2DEC(Table4[[#This Row],[H5]])+256*HEX2DEC(Table4[[#This Row],[H6]]))/1000,NA())</f>
        <v>#N/A</v>
      </c>
      <c r="AS321" s="16" t="e">
        <f>IF(Table4[[#This Row],[ID]]=402,HEX2DEC(Table4[[#This Row],[H1]])/100,NA())</f>
        <v>#N/A</v>
      </c>
      <c r="AT321" s="19" t="e">
        <f>IF(Table4[[#This Row],[ID]]=404,((HEX2DEC(F321)+256*HEX2DEC(G321))/10)*(9/5)+32,NA())</f>
        <v>#N/A</v>
      </c>
      <c r="AU321" s="28">
        <f>IF(Table4[[#This Row],[ID]]=402,(HEX2DEC(Table4[[#This Row],[H7]])*256*256+HEX2DEC(Table4[[#This Row],[H6]])*256+HEX2DEC(Table4[[#This Row],[H5]]))/AU$3,IF(ISNUMBER(AU320),AU320,NA()))</f>
        <v>1073427</v>
      </c>
      <c r="AV321" s="28">
        <f>IF(Table4[[#This Row],[ID]]=403,(HEX2DEC(Table4[[#This Row],[H7]])*256*256+HEX2DEC(Table4[[#This Row],[H6]])*256+HEX2DEC(Table4[[#This Row],[H5]]))/AV$3,IF(ISNUMBER(AV320),AV320,NA()))</f>
        <v>1073427</v>
      </c>
      <c r="AW321" s="30" t="e">
        <f>Table4[[#This Row],[Unk 402-D7,6,5]]/Table4[[#This Row],[Batt V]]</f>
        <v>#N/A</v>
      </c>
      <c r="AX321" s="8" t="str" cm="1">
        <f t="array" aca="1" ref="AX321" ca="1">IF(Table4[[#This Row],[Prior of This Frm]]=0,"First",IF(Table4[[#This Row],[Data as String]]&lt;&gt;INDIRECT("R"&amp;AL321&amp;"C"&amp;COLUMN(Table4[[#This Row],[Data as String]]),FALSE),"Change",""))</f>
        <v/>
      </c>
      <c r="AY321" s="6" t="str" cm="1">
        <f t="array" aca="1" ref="AY321" ca="1">IF(Table4[[#This Row],[Prior of This Frm]]=0,"First",IF(Table4[[#This Row],[Data Masked States only]]&lt;&gt;INDIRECT("R"&amp;AL321&amp;"C"&amp;COLUMN(Table4[[#This Row],[Data Masked States only]]),FALSE),"Change",""))</f>
        <v/>
      </c>
      <c r="AZ321" s="6"/>
    </row>
    <row r="322" spans="1:52" hidden="1" x14ac:dyDescent="0.25">
      <c r="A322">
        <v>6.7220000000000004</v>
      </c>
      <c r="B322">
        <v>401</v>
      </c>
      <c r="C322">
        <v>8</v>
      </c>
      <c r="D322" s="14" t="s">
        <v>28</v>
      </c>
      <c r="E322" s="15" t="s">
        <v>23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M322" s="5" t="str">
        <f t="shared" si="81"/>
        <v>…</v>
      </c>
      <c r="N322" t="str">
        <f t="shared" si="82"/>
        <v>…</v>
      </c>
      <c r="O322" t="str">
        <f t="shared" si="83"/>
        <v>…</v>
      </c>
      <c r="P322" t="str">
        <f t="shared" si="84"/>
        <v>…</v>
      </c>
      <c r="Q322" t="str">
        <f t="shared" si="85"/>
        <v>…</v>
      </c>
      <c r="R322" t="str">
        <f t="shared" si="86"/>
        <v>…</v>
      </c>
      <c r="S322" t="str">
        <f t="shared" si="87"/>
        <v>…</v>
      </c>
      <c r="T322" t="str">
        <f t="shared" si="88"/>
        <v>…</v>
      </c>
      <c r="U322" s="5"/>
      <c r="V322" s="23">
        <f t="shared" si="89"/>
        <v>154</v>
      </c>
      <c r="W322">
        <f t="shared" si="90"/>
        <v>210</v>
      </c>
      <c r="X322">
        <f t="shared" si="91"/>
        <v>0</v>
      </c>
      <c r="Y322">
        <f t="shared" si="92"/>
        <v>0</v>
      </c>
      <c r="Z322">
        <f t="shared" si="93"/>
        <v>0</v>
      </c>
      <c r="AA322">
        <f t="shared" si="94"/>
        <v>0</v>
      </c>
      <c r="AB322">
        <f t="shared" si="95"/>
        <v>0</v>
      </c>
      <c r="AC322">
        <f t="shared" si="96"/>
        <v>0</v>
      </c>
      <c r="AD322" s="5"/>
      <c r="AE322" s="27">
        <f t="shared" si="97"/>
        <v>53914</v>
      </c>
      <c r="AF322" s="28">
        <f t="shared" si="98"/>
        <v>0</v>
      </c>
      <c r="AG322" s="28">
        <f t="shared" si="99"/>
        <v>0</v>
      </c>
      <c r="AH322" s="28">
        <f t="shared" si="100"/>
        <v>0</v>
      </c>
      <c r="AI322" s="5"/>
      <c r="AJ32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22" s="6" t="str" cm="1">
        <f t="array" ref="AK32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22" s="6" cm="1">
        <f t="array" ref="AL322">IF(ROW(Table4[[#This Row],[ID]])-1=ROW(Table4[[#Headers],[ID]]),0,SUMPRODUCT(MAX(($B$5:$B321=Table4[[#This Row],[ID]])*ROW($B$5:$B321))))</f>
        <v>320</v>
      </c>
      <c r="AM322" s="11" cm="1">
        <f t="array" aca="1" ref="AM322" ca="1">IF(Table4[[#This Row],[Prior of This Frm]]&lt;&gt;0,Table4[[#This Row],[Time]]-INDIRECT("R"&amp;Table4[[#This Row],[Prior of This Frm]]&amp;"C"&amp;COLUMN(Table4[[#This Row],[Time]]),FALSE),"")</f>
        <v>0.10700000000000021</v>
      </c>
      <c r="AN322" s="8">
        <f>IF(ROW(Table4[[#This Row],[Time]])-1=ROW(Table4[[#Headers],[Time]]),0,IF(A322&lt;A321,AN321+1,AN321))</f>
        <v>1</v>
      </c>
      <c r="AO322" s="29">
        <f>(Table4[[#This Row],[Time]]+(Table4[[#This Row],[Mins]]*60)-$A$5)/60/60/24</f>
        <v>1.7760416666666659E-4</v>
      </c>
      <c r="AP322" s="11">
        <f ca="1">IF(Table4[[#This Row],[Prior of This Frm]]&lt;&gt;0,IF(Table4[[#This Row],[Per Raw]]&lt;0,Table4[[#This Row],[Per Raw]]+60,Table4[[#This Row],[Per Raw]]),"")</f>
        <v>0.10700000000000021</v>
      </c>
      <c r="AQ322" s="20">
        <f>IF(Table4[[#This Row],[ID]]=401,(HEX2DEC(Table4[[#This Row],[H1]])+256*HEX2DEC(Table4[[#This Row],[H2]]))/1000,NA())</f>
        <v>53.914000000000001</v>
      </c>
      <c r="AR322" s="21">
        <f>IF(Table4[[#This Row],[ID]]=401,(HEX2DEC(Table4[[#This Row],[H5]])+256*HEX2DEC(Table4[[#This Row],[H6]]))/1000,NA())</f>
        <v>0</v>
      </c>
      <c r="AS322" s="17" t="e">
        <f>IF(Table4[[#This Row],[ID]]=402,HEX2DEC(Table4[[#This Row],[H1]])/100,NA())</f>
        <v>#N/A</v>
      </c>
      <c r="AT322" s="19" t="e">
        <f>IF(Table4[[#This Row],[ID]]=404,((HEX2DEC(F322)+256*HEX2DEC(G322))/10)*(9/5)+32,NA())</f>
        <v>#N/A</v>
      </c>
      <c r="AU322" s="28">
        <f>IF(Table4[[#This Row],[ID]]=402,(HEX2DEC(Table4[[#This Row],[H7]])*256*256+HEX2DEC(Table4[[#This Row],[H6]])*256+HEX2DEC(Table4[[#This Row],[H5]]))/AU$3,IF(ISNUMBER(AU321),AU321,NA()))</f>
        <v>1073427</v>
      </c>
      <c r="AV322" s="28">
        <f>IF(Table4[[#This Row],[ID]]=403,(HEX2DEC(Table4[[#This Row],[H7]])*256*256+HEX2DEC(Table4[[#This Row],[H6]])*256+HEX2DEC(Table4[[#This Row],[H5]]))/AV$3,IF(ISNUMBER(AV321),AV321,NA()))</f>
        <v>1073427</v>
      </c>
      <c r="AW322" s="30">
        <f>Table4[[#This Row],[Unk 402-D7,6,5]]/Table4[[#This Row],[Batt V]]</f>
        <v>19909.986274437066</v>
      </c>
      <c r="AX322" s="8" t="str" cm="1">
        <f t="array" aca="1" ref="AX322" ca="1">IF(Table4[[#This Row],[Prior of This Frm]]=0,"First",IF(Table4[[#This Row],[Data as String]]&lt;&gt;INDIRECT("R"&amp;AL322&amp;"C"&amp;COLUMN(Table4[[#This Row],[Data as String]]),FALSE),"Change",""))</f>
        <v/>
      </c>
      <c r="AY322" s="6" t="str" cm="1">
        <f t="array" aca="1" ref="AY322" ca="1">IF(Table4[[#This Row],[Prior of This Frm]]=0,"First",IF(Table4[[#This Row],[Data Masked States only]]&lt;&gt;INDIRECT("R"&amp;AL322&amp;"C"&amp;COLUMN(Table4[[#This Row],[Data Masked States only]]),FALSE),"Change",""))</f>
        <v/>
      </c>
      <c r="AZ322" s="6"/>
    </row>
    <row r="323" spans="1:52" hidden="1" x14ac:dyDescent="0.25">
      <c r="A323">
        <v>6.7750000000000004</v>
      </c>
      <c r="B323">
        <v>400</v>
      </c>
      <c r="C323">
        <v>8</v>
      </c>
      <c r="D323" s="14">
        <v>0</v>
      </c>
      <c r="E323" s="15">
        <v>0</v>
      </c>
      <c r="F323" s="15">
        <v>0</v>
      </c>
      <c r="G323" s="15">
        <v>10</v>
      </c>
      <c r="H323" s="15">
        <v>39</v>
      </c>
      <c r="I323" s="15">
        <v>0</v>
      </c>
      <c r="J323" s="15">
        <v>0</v>
      </c>
      <c r="K323" s="15">
        <v>0</v>
      </c>
      <c r="M323" s="5" t="str">
        <f t="shared" si="81"/>
        <v>…</v>
      </c>
      <c r="N323" t="str">
        <f t="shared" si="82"/>
        <v>…</v>
      </c>
      <c r="O323" t="str">
        <f t="shared" si="83"/>
        <v>…</v>
      </c>
      <c r="P323" t="str">
        <f t="shared" si="84"/>
        <v>…</v>
      </c>
      <c r="Q323" t="str">
        <f t="shared" si="85"/>
        <v>9</v>
      </c>
      <c r="R323" t="str">
        <f t="shared" si="86"/>
        <v>…</v>
      </c>
      <c r="S323" t="str">
        <f t="shared" si="87"/>
        <v>…</v>
      </c>
      <c r="T323" t="str">
        <f t="shared" si="88"/>
        <v>…</v>
      </c>
      <c r="U323" s="5"/>
      <c r="V323" s="23">
        <f t="shared" si="89"/>
        <v>0</v>
      </c>
      <c r="W323">
        <f t="shared" si="90"/>
        <v>0</v>
      </c>
      <c r="X323">
        <f t="shared" si="91"/>
        <v>0</v>
      </c>
      <c r="Y323">
        <f t="shared" si="92"/>
        <v>16</v>
      </c>
      <c r="Z323">
        <f t="shared" si="93"/>
        <v>57</v>
      </c>
      <c r="AA323">
        <f t="shared" si="94"/>
        <v>0</v>
      </c>
      <c r="AB323">
        <f t="shared" si="95"/>
        <v>0</v>
      </c>
      <c r="AC323">
        <f t="shared" si="96"/>
        <v>0</v>
      </c>
      <c r="AD323" s="5"/>
      <c r="AE323" s="27">
        <f t="shared" si="97"/>
        <v>0</v>
      </c>
      <c r="AF323" s="28">
        <f t="shared" si="98"/>
        <v>4096</v>
      </c>
      <c r="AG323" s="28">
        <f t="shared" si="99"/>
        <v>57</v>
      </c>
      <c r="AH323" s="28">
        <f t="shared" si="100"/>
        <v>0</v>
      </c>
      <c r="AI323" s="5"/>
      <c r="AJ32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23" s="6" t="str" cm="1">
        <f t="array" ref="AK32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23" s="6" cm="1">
        <f t="array" ref="AL323">IF(ROW(Table4[[#This Row],[ID]])-1=ROW(Table4[[#Headers],[ID]]),0,SUMPRODUCT(MAX(($B$5:$B322=Table4[[#This Row],[ID]])*ROW($B$5:$B322))))</f>
        <v>321</v>
      </c>
      <c r="AM323" s="11" cm="1">
        <f t="array" aca="1" ref="AM323" ca="1">IF(Table4[[#This Row],[Prior of This Frm]]&lt;&gt;0,Table4[[#This Row],[Time]]-INDIRECT("R"&amp;Table4[[#This Row],[Prior of This Frm]]&amp;"C"&amp;COLUMN(Table4[[#This Row],[Time]]),FALSE),"")</f>
        <v>0.10700000000000021</v>
      </c>
      <c r="AN323" s="8">
        <f>IF(ROW(Table4[[#This Row],[Time]])-1=ROW(Table4[[#Headers],[Time]]),0,IF(A323&lt;A322,AN322+1,AN322))</f>
        <v>1</v>
      </c>
      <c r="AO323" s="29">
        <f>(Table4[[#This Row],[Time]]+(Table4[[#This Row],[Mins]]*60)-$A$5)/60/60/24</f>
        <v>1.7821759259259264E-4</v>
      </c>
      <c r="AP323" s="11">
        <f ca="1">IF(Table4[[#This Row],[Prior of This Frm]]&lt;&gt;0,IF(Table4[[#This Row],[Per Raw]]&lt;0,Table4[[#This Row],[Per Raw]]+60,Table4[[#This Row],[Per Raw]]),"")</f>
        <v>0.10700000000000021</v>
      </c>
      <c r="AQ323" s="20" t="e">
        <f>IF(Table4[[#This Row],[ID]]=401,(HEX2DEC(Table4[[#This Row],[H1]])+256*HEX2DEC(Table4[[#This Row],[H2]]))/1000,NA())</f>
        <v>#N/A</v>
      </c>
      <c r="AR323" s="21" t="e">
        <f>IF(Table4[[#This Row],[ID]]=401,(HEX2DEC(Table4[[#This Row],[H5]])+256*HEX2DEC(Table4[[#This Row],[H6]]))/1000,NA())</f>
        <v>#N/A</v>
      </c>
      <c r="AS323" s="16" t="e">
        <f>IF(Table4[[#This Row],[ID]]=402,HEX2DEC(Table4[[#This Row],[H1]])/100,NA())</f>
        <v>#N/A</v>
      </c>
      <c r="AT323" s="19" t="e">
        <f>IF(Table4[[#This Row],[ID]]=404,((HEX2DEC(F323)+256*HEX2DEC(G323))/10)*(9/5)+32,NA())</f>
        <v>#N/A</v>
      </c>
      <c r="AU323" s="28">
        <f>IF(Table4[[#This Row],[ID]]=402,(HEX2DEC(Table4[[#This Row],[H7]])*256*256+HEX2DEC(Table4[[#This Row],[H6]])*256+HEX2DEC(Table4[[#This Row],[H5]]))/AU$3,IF(ISNUMBER(AU322),AU322,NA()))</f>
        <v>1073427</v>
      </c>
      <c r="AV323" s="28">
        <f>IF(Table4[[#This Row],[ID]]=403,(HEX2DEC(Table4[[#This Row],[H7]])*256*256+HEX2DEC(Table4[[#This Row],[H6]])*256+HEX2DEC(Table4[[#This Row],[H5]]))/AV$3,IF(ISNUMBER(AV322),AV322,NA()))</f>
        <v>1073427</v>
      </c>
      <c r="AW323" s="30" t="e">
        <f>Table4[[#This Row],[Unk 402-D7,6,5]]/Table4[[#This Row],[Batt V]]</f>
        <v>#N/A</v>
      </c>
      <c r="AX323" s="8" t="str" cm="1">
        <f t="array" aca="1" ref="AX323" ca="1">IF(Table4[[#This Row],[Prior of This Frm]]=0,"First",IF(Table4[[#This Row],[Data as String]]&lt;&gt;INDIRECT("R"&amp;AL323&amp;"C"&amp;COLUMN(Table4[[#This Row],[Data as String]]),FALSE),"Change",""))</f>
        <v/>
      </c>
      <c r="AY323" s="6" t="str" cm="1">
        <f t="array" aca="1" ref="AY323" ca="1">IF(Table4[[#This Row],[Prior of This Frm]]=0,"First",IF(Table4[[#This Row],[Data Masked States only]]&lt;&gt;INDIRECT("R"&amp;AL323&amp;"C"&amp;COLUMN(Table4[[#This Row],[Data Masked States only]]),FALSE),"Change",""))</f>
        <v/>
      </c>
      <c r="AZ323" s="6"/>
    </row>
    <row r="324" spans="1:52" hidden="1" x14ac:dyDescent="0.25">
      <c r="A324">
        <v>6.827</v>
      </c>
      <c r="B324">
        <v>401</v>
      </c>
      <c r="C324">
        <v>8</v>
      </c>
      <c r="D324" s="14" t="s">
        <v>28</v>
      </c>
      <c r="E324" s="15" t="s">
        <v>23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M324" s="5" t="str">
        <f t="shared" si="81"/>
        <v>…</v>
      </c>
      <c r="N324" t="str">
        <f t="shared" si="82"/>
        <v>…</v>
      </c>
      <c r="O324" t="str">
        <f t="shared" si="83"/>
        <v>…</v>
      </c>
      <c r="P324" t="str">
        <f t="shared" si="84"/>
        <v>…</v>
      </c>
      <c r="Q324" t="str">
        <f t="shared" si="85"/>
        <v>…</v>
      </c>
      <c r="R324" t="str">
        <f t="shared" si="86"/>
        <v>…</v>
      </c>
      <c r="S324" t="str">
        <f t="shared" si="87"/>
        <v>…</v>
      </c>
      <c r="T324" t="str">
        <f t="shared" si="88"/>
        <v>…</v>
      </c>
      <c r="U324" s="5"/>
      <c r="V324" s="23">
        <f t="shared" si="89"/>
        <v>154</v>
      </c>
      <c r="W324">
        <f t="shared" si="90"/>
        <v>210</v>
      </c>
      <c r="X324">
        <f t="shared" si="91"/>
        <v>0</v>
      </c>
      <c r="Y324">
        <f t="shared" si="92"/>
        <v>0</v>
      </c>
      <c r="Z324">
        <f t="shared" si="93"/>
        <v>0</v>
      </c>
      <c r="AA324">
        <f t="shared" si="94"/>
        <v>0</v>
      </c>
      <c r="AB324">
        <f t="shared" si="95"/>
        <v>0</v>
      </c>
      <c r="AC324">
        <f t="shared" si="96"/>
        <v>0</v>
      </c>
      <c r="AD324" s="5"/>
      <c r="AE324" s="27">
        <f t="shared" si="97"/>
        <v>53914</v>
      </c>
      <c r="AF324" s="28">
        <f t="shared" si="98"/>
        <v>0</v>
      </c>
      <c r="AG324" s="28">
        <f t="shared" si="99"/>
        <v>0</v>
      </c>
      <c r="AH324" s="28">
        <f t="shared" si="100"/>
        <v>0</v>
      </c>
      <c r="AI324" s="5"/>
      <c r="AJ32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24" s="6" t="str" cm="1">
        <f t="array" ref="AK32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24" s="6" cm="1">
        <f t="array" ref="AL324">IF(ROW(Table4[[#This Row],[ID]])-1=ROW(Table4[[#Headers],[ID]]),0,SUMPRODUCT(MAX(($B$5:$B323=Table4[[#This Row],[ID]])*ROW($B$5:$B323))))</f>
        <v>322</v>
      </c>
      <c r="AM324" s="11" cm="1">
        <f t="array" aca="1" ref="AM324" ca="1">IF(Table4[[#This Row],[Prior of This Frm]]&lt;&gt;0,Table4[[#This Row],[Time]]-INDIRECT("R"&amp;Table4[[#This Row],[Prior of This Frm]]&amp;"C"&amp;COLUMN(Table4[[#This Row],[Time]]),FALSE),"")</f>
        <v>0.10499999999999954</v>
      </c>
      <c r="AN324" s="8">
        <f>IF(ROW(Table4[[#This Row],[Time]])-1=ROW(Table4[[#Headers],[Time]]),0,IF(A324&lt;A323,AN323+1,AN323))</f>
        <v>1</v>
      </c>
      <c r="AO324" s="29">
        <f>(Table4[[#This Row],[Time]]+(Table4[[#This Row],[Mins]]*60)-$A$5)/60/60/24</f>
        <v>1.7881944444444442E-4</v>
      </c>
      <c r="AP324" s="11">
        <f ca="1">IF(Table4[[#This Row],[Prior of This Frm]]&lt;&gt;0,IF(Table4[[#This Row],[Per Raw]]&lt;0,Table4[[#This Row],[Per Raw]]+60,Table4[[#This Row],[Per Raw]]),"")</f>
        <v>0.10499999999999954</v>
      </c>
      <c r="AQ324" s="20">
        <f>IF(Table4[[#This Row],[ID]]=401,(HEX2DEC(Table4[[#This Row],[H1]])+256*HEX2DEC(Table4[[#This Row],[H2]]))/1000,NA())</f>
        <v>53.914000000000001</v>
      </c>
      <c r="AR324" s="21">
        <f>IF(Table4[[#This Row],[ID]]=401,(HEX2DEC(Table4[[#This Row],[H5]])+256*HEX2DEC(Table4[[#This Row],[H6]]))/1000,NA())</f>
        <v>0</v>
      </c>
      <c r="AS324" s="17" t="e">
        <f>IF(Table4[[#This Row],[ID]]=402,HEX2DEC(Table4[[#This Row],[H1]])/100,NA())</f>
        <v>#N/A</v>
      </c>
      <c r="AT324" s="19" t="e">
        <f>IF(Table4[[#This Row],[ID]]=404,((HEX2DEC(F324)+256*HEX2DEC(G324))/10)*(9/5)+32,NA())</f>
        <v>#N/A</v>
      </c>
      <c r="AU324" s="28">
        <f>IF(Table4[[#This Row],[ID]]=402,(HEX2DEC(Table4[[#This Row],[H7]])*256*256+HEX2DEC(Table4[[#This Row],[H6]])*256+HEX2DEC(Table4[[#This Row],[H5]]))/AU$3,IF(ISNUMBER(AU323),AU323,NA()))</f>
        <v>1073427</v>
      </c>
      <c r="AV324" s="28">
        <f>IF(Table4[[#This Row],[ID]]=403,(HEX2DEC(Table4[[#This Row],[H7]])*256*256+HEX2DEC(Table4[[#This Row],[H6]])*256+HEX2DEC(Table4[[#This Row],[H5]]))/AV$3,IF(ISNUMBER(AV323),AV323,NA()))</f>
        <v>1073427</v>
      </c>
      <c r="AW324" s="30">
        <f>Table4[[#This Row],[Unk 402-D7,6,5]]/Table4[[#This Row],[Batt V]]</f>
        <v>19909.986274437066</v>
      </c>
      <c r="AX324" s="8" t="str" cm="1">
        <f t="array" aca="1" ref="AX324" ca="1">IF(Table4[[#This Row],[Prior of This Frm]]=0,"First",IF(Table4[[#This Row],[Data as String]]&lt;&gt;INDIRECT("R"&amp;AL324&amp;"C"&amp;COLUMN(Table4[[#This Row],[Data as String]]),FALSE),"Change",""))</f>
        <v/>
      </c>
      <c r="AY324" s="6" t="str" cm="1">
        <f t="array" aca="1" ref="AY324" ca="1">IF(Table4[[#This Row],[Prior of This Frm]]=0,"First",IF(Table4[[#This Row],[Data Masked States only]]&lt;&gt;INDIRECT("R"&amp;AL324&amp;"C"&amp;COLUMN(Table4[[#This Row],[Data Masked States only]]),FALSE),"Change",""))</f>
        <v/>
      </c>
      <c r="AZ324" s="6"/>
    </row>
    <row r="325" spans="1:52" hidden="1" x14ac:dyDescent="0.25">
      <c r="A325">
        <v>6.88</v>
      </c>
      <c r="B325">
        <v>400</v>
      </c>
      <c r="C325">
        <v>8</v>
      </c>
      <c r="D325" s="14">
        <v>0</v>
      </c>
      <c r="E325" s="15">
        <v>0</v>
      </c>
      <c r="F325" s="15">
        <v>0</v>
      </c>
      <c r="G325" s="15">
        <v>10</v>
      </c>
      <c r="H325" s="15">
        <v>39</v>
      </c>
      <c r="I325" s="15">
        <v>0</v>
      </c>
      <c r="J325" s="15">
        <v>0</v>
      </c>
      <c r="K325" s="15">
        <v>0</v>
      </c>
      <c r="M325" s="5" t="str">
        <f t="shared" ref="M325:M388" si="101">IF(OR(HEX2DEC(D325)&lt;32,HEX2DEC(D325)&gt;126),"…",CHAR(HEX2DEC(D325)))</f>
        <v>…</v>
      </c>
      <c r="N325" t="str">
        <f t="shared" ref="N325:N388" si="102">IF(OR(HEX2DEC(E325)&lt;32,HEX2DEC(E325)&gt;126),"…",CHAR(HEX2DEC(E325)))</f>
        <v>…</v>
      </c>
      <c r="O325" t="str">
        <f t="shared" ref="O325:O388" si="103">IF(OR(HEX2DEC(F325)&lt;32,HEX2DEC(F325)&gt;126),"…",CHAR(HEX2DEC(F325)))</f>
        <v>…</v>
      </c>
      <c r="P325" t="str">
        <f t="shared" ref="P325:P388" si="104">IF(OR(HEX2DEC(G325)&lt;32,HEX2DEC(G325)&gt;126),"…",CHAR(HEX2DEC(G325)))</f>
        <v>…</v>
      </c>
      <c r="Q325" t="str">
        <f t="shared" ref="Q325:Q388" si="105">IF(OR(HEX2DEC(H325)&lt;32,HEX2DEC(H325)&gt;126),"…",CHAR(HEX2DEC(H325)))</f>
        <v>9</v>
      </c>
      <c r="R325" t="str">
        <f t="shared" ref="R325:R388" si="106">IF(OR(HEX2DEC(I325)&lt;32,HEX2DEC(I325)&gt;126),"…",CHAR(HEX2DEC(I325)))</f>
        <v>…</v>
      </c>
      <c r="S325" t="str">
        <f t="shared" ref="S325:S388" si="107">IF(OR(HEX2DEC(J325)&lt;32,HEX2DEC(J325)&gt;126),"…",CHAR(HEX2DEC(J325)))</f>
        <v>…</v>
      </c>
      <c r="T325" t="str">
        <f t="shared" ref="T325:T388" si="108">IF(OR(HEX2DEC(K325)&lt;32,HEX2DEC(K325)&gt;126),"…",CHAR(HEX2DEC(K325)))</f>
        <v>…</v>
      </c>
      <c r="U325" s="5"/>
      <c r="V325" s="23">
        <f t="shared" ref="V325:V388" si="109">HEX2DEC(D325)</f>
        <v>0</v>
      </c>
      <c r="W325">
        <f t="shared" ref="W325:W388" si="110">HEX2DEC(E325)</f>
        <v>0</v>
      </c>
      <c r="X325">
        <f t="shared" ref="X325:X388" si="111">HEX2DEC(F325)</f>
        <v>0</v>
      </c>
      <c r="Y325">
        <f t="shared" ref="Y325:Y388" si="112">HEX2DEC(G325)</f>
        <v>16</v>
      </c>
      <c r="Z325">
        <f t="shared" ref="Z325:Z388" si="113">HEX2DEC(H325)</f>
        <v>57</v>
      </c>
      <c r="AA325">
        <f t="shared" ref="AA325:AA388" si="114">HEX2DEC(I325)</f>
        <v>0</v>
      </c>
      <c r="AB325">
        <f t="shared" ref="AB325:AB388" si="115">HEX2DEC(J325)</f>
        <v>0</v>
      </c>
      <c r="AC325">
        <f t="shared" ref="AC325:AC388" si="116">HEX2DEC(K325)</f>
        <v>0</v>
      </c>
      <c r="AD325" s="5"/>
      <c r="AE325" s="27">
        <f t="shared" ref="AE325:AE388" si="117">HEX2DEC(E325)*256+HEX2DEC(D325)</f>
        <v>0</v>
      </c>
      <c r="AF325" s="28">
        <f t="shared" ref="AF325:AF388" si="118">HEX2DEC(G325)*256+HEX2DEC(F325)</f>
        <v>4096</v>
      </c>
      <c r="AG325" s="28">
        <f t="shared" ref="AG325:AG388" si="119">HEX2DEC(I325)*256+HEX2DEC(H325)</f>
        <v>57</v>
      </c>
      <c r="AH325" s="28">
        <f t="shared" ref="AH325:AH388" si="120">HEX2DEC(K325)*256+HEX2DEC(J325)</f>
        <v>0</v>
      </c>
      <c r="AI325" s="5"/>
      <c r="AJ32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25" s="6" t="str" cm="1">
        <f t="array" ref="AK32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25" s="6" cm="1">
        <f t="array" ref="AL325">IF(ROW(Table4[[#This Row],[ID]])-1=ROW(Table4[[#Headers],[ID]]),0,SUMPRODUCT(MAX(($B$5:$B324=Table4[[#This Row],[ID]])*ROW($B$5:$B324))))</f>
        <v>323</v>
      </c>
      <c r="AM325" s="11" cm="1">
        <f t="array" aca="1" ref="AM325" ca="1">IF(Table4[[#This Row],[Prior of This Frm]]&lt;&gt;0,Table4[[#This Row],[Time]]-INDIRECT("R"&amp;Table4[[#This Row],[Prior of This Frm]]&amp;"C"&amp;COLUMN(Table4[[#This Row],[Time]]),FALSE),"")</f>
        <v>0.10499999999999954</v>
      </c>
      <c r="AN325" s="8">
        <f>IF(ROW(Table4[[#This Row],[Time]])-1=ROW(Table4[[#Headers],[Time]]),0,IF(A325&lt;A324,AN324+1,AN324))</f>
        <v>1</v>
      </c>
      <c r="AO325" s="29">
        <f>(Table4[[#This Row],[Time]]+(Table4[[#This Row],[Mins]]*60)-$A$5)/60/60/24</f>
        <v>1.794328703703703E-4</v>
      </c>
      <c r="AP325" s="11">
        <f ca="1">IF(Table4[[#This Row],[Prior of This Frm]]&lt;&gt;0,IF(Table4[[#This Row],[Per Raw]]&lt;0,Table4[[#This Row],[Per Raw]]+60,Table4[[#This Row],[Per Raw]]),"")</f>
        <v>0.10499999999999954</v>
      </c>
      <c r="AQ325" s="20" t="e">
        <f>IF(Table4[[#This Row],[ID]]=401,(HEX2DEC(Table4[[#This Row],[H1]])+256*HEX2DEC(Table4[[#This Row],[H2]]))/1000,NA())</f>
        <v>#N/A</v>
      </c>
      <c r="AR325" s="21" t="e">
        <f>IF(Table4[[#This Row],[ID]]=401,(HEX2DEC(Table4[[#This Row],[H5]])+256*HEX2DEC(Table4[[#This Row],[H6]]))/1000,NA())</f>
        <v>#N/A</v>
      </c>
      <c r="AS325" s="16" t="e">
        <f>IF(Table4[[#This Row],[ID]]=402,HEX2DEC(Table4[[#This Row],[H1]])/100,NA())</f>
        <v>#N/A</v>
      </c>
      <c r="AT325" s="19" t="e">
        <f>IF(Table4[[#This Row],[ID]]=404,((HEX2DEC(F325)+256*HEX2DEC(G325))/10)*(9/5)+32,NA())</f>
        <v>#N/A</v>
      </c>
      <c r="AU325" s="28">
        <f>IF(Table4[[#This Row],[ID]]=402,(HEX2DEC(Table4[[#This Row],[H7]])*256*256+HEX2DEC(Table4[[#This Row],[H6]])*256+HEX2DEC(Table4[[#This Row],[H5]]))/AU$3,IF(ISNUMBER(AU324),AU324,NA()))</f>
        <v>1073427</v>
      </c>
      <c r="AV325" s="28">
        <f>IF(Table4[[#This Row],[ID]]=403,(HEX2DEC(Table4[[#This Row],[H7]])*256*256+HEX2DEC(Table4[[#This Row],[H6]])*256+HEX2DEC(Table4[[#This Row],[H5]]))/AV$3,IF(ISNUMBER(AV324),AV324,NA()))</f>
        <v>1073427</v>
      </c>
      <c r="AW325" s="30" t="e">
        <f>Table4[[#This Row],[Unk 402-D7,6,5]]/Table4[[#This Row],[Batt V]]</f>
        <v>#N/A</v>
      </c>
      <c r="AX325" s="8" t="str" cm="1">
        <f t="array" aca="1" ref="AX325" ca="1">IF(Table4[[#This Row],[Prior of This Frm]]=0,"First",IF(Table4[[#This Row],[Data as String]]&lt;&gt;INDIRECT("R"&amp;AL325&amp;"C"&amp;COLUMN(Table4[[#This Row],[Data as String]]),FALSE),"Change",""))</f>
        <v/>
      </c>
      <c r="AY325" s="6" t="str" cm="1">
        <f t="array" aca="1" ref="AY325" ca="1">IF(Table4[[#This Row],[Prior of This Frm]]=0,"First",IF(Table4[[#This Row],[Data Masked States only]]&lt;&gt;INDIRECT("R"&amp;AL325&amp;"C"&amp;COLUMN(Table4[[#This Row],[Data Masked States only]]),FALSE),"Change",""))</f>
        <v/>
      </c>
      <c r="AZ325" s="6"/>
    </row>
    <row r="326" spans="1:52" hidden="1" x14ac:dyDescent="0.25">
      <c r="A326">
        <v>6.9340000000000002</v>
      </c>
      <c r="B326">
        <v>401</v>
      </c>
      <c r="C326">
        <v>8</v>
      </c>
      <c r="D326" s="14" t="s">
        <v>28</v>
      </c>
      <c r="E326" s="15" t="s">
        <v>23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M326" s="5" t="str">
        <f t="shared" si="101"/>
        <v>…</v>
      </c>
      <c r="N326" t="str">
        <f t="shared" si="102"/>
        <v>…</v>
      </c>
      <c r="O326" t="str">
        <f t="shared" si="103"/>
        <v>…</v>
      </c>
      <c r="P326" t="str">
        <f t="shared" si="104"/>
        <v>…</v>
      </c>
      <c r="Q326" t="str">
        <f t="shared" si="105"/>
        <v>…</v>
      </c>
      <c r="R326" t="str">
        <f t="shared" si="106"/>
        <v>…</v>
      </c>
      <c r="S326" t="str">
        <f t="shared" si="107"/>
        <v>…</v>
      </c>
      <c r="T326" t="str">
        <f t="shared" si="108"/>
        <v>…</v>
      </c>
      <c r="U326" s="5"/>
      <c r="V326" s="23">
        <f t="shared" si="109"/>
        <v>154</v>
      </c>
      <c r="W326">
        <f t="shared" si="110"/>
        <v>210</v>
      </c>
      <c r="X326">
        <f t="shared" si="111"/>
        <v>0</v>
      </c>
      <c r="Y326">
        <f t="shared" si="112"/>
        <v>0</v>
      </c>
      <c r="Z326">
        <f t="shared" si="113"/>
        <v>0</v>
      </c>
      <c r="AA326">
        <f t="shared" si="114"/>
        <v>0</v>
      </c>
      <c r="AB326">
        <f t="shared" si="115"/>
        <v>0</v>
      </c>
      <c r="AC326">
        <f t="shared" si="116"/>
        <v>0</v>
      </c>
      <c r="AD326" s="5"/>
      <c r="AE326" s="27">
        <f t="shared" si="117"/>
        <v>53914</v>
      </c>
      <c r="AF326" s="28">
        <f t="shared" si="118"/>
        <v>0</v>
      </c>
      <c r="AG326" s="28">
        <f t="shared" si="119"/>
        <v>0</v>
      </c>
      <c r="AH326" s="28">
        <f t="shared" si="120"/>
        <v>0</v>
      </c>
      <c r="AI326" s="5"/>
      <c r="AJ32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26" s="6" t="str" cm="1">
        <f t="array" ref="AK32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26" s="6" cm="1">
        <f t="array" ref="AL326">IF(ROW(Table4[[#This Row],[ID]])-1=ROW(Table4[[#Headers],[ID]]),0,SUMPRODUCT(MAX(($B$5:$B325=Table4[[#This Row],[ID]])*ROW($B$5:$B325))))</f>
        <v>324</v>
      </c>
      <c r="AM326" s="11" cm="1">
        <f t="array" aca="1" ref="AM326" ca="1">IF(Table4[[#This Row],[Prior of This Frm]]&lt;&gt;0,Table4[[#This Row],[Time]]-INDIRECT("R"&amp;Table4[[#This Row],[Prior of This Frm]]&amp;"C"&amp;COLUMN(Table4[[#This Row],[Time]]),FALSE),"")</f>
        <v>0.10700000000000021</v>
      </c>
      <c r="AN326" s="8">
        <f>IF(ROW(Table4[[#This Row],[Time]])-1=ROW(Table4[[#Headers],[Time]]),0,IF(A326&lt;A325,AN325+1,AN325))</f>
        <v>1</v>
      </c>
      <c r="AO326" s="29">
        <f>(Table4[[#This Row],[Time]]+(Table4[[#This Row],[Mins]]*60)-$A$5)/60/60/24</f>
        <v>1.8005787037037033E-4</v>
      </c>
      <c r="AP326" s="11">
        <f ca="1">IF(Table4[[#This Row],[Prior of This Frm]]&lt;&gt;0,IF(Table4[[#This Row],[Per Raw]]&lt;0,Table4[[#This Row],[Per Raw]]+60,Table4[[#This Row],[Per Raw]]),"")</f>
        <v>0.10700000000000021</v>
      </c>
      <c r="AQ326" s="20">
        <f>IF(Table4[[#This Row],[ID]]=401,(HEX2DEC(Table4[[#This Row],[H1]])+256*HEX2DEC(Table4[[#This Row],[H2]]))/1000,NA())</f>
        <v>53.914000000000001</v>
      </c>
      <c r="AR326" s="21">
        <f>IF(Table4[[#This Row],[ID]]=401,(HEX2DEC(Table4[[#This Row],[H5]])+256*HEX2DEC(Table4[[#This Row],[H6]]))/1000,NA())</f>
        <v>0</v>
      </c>
      <c r="AS326" s="17" t="e">
        <f>IF(Table4[[#This Row],[ID]]=402,HEX2DEC(Table4[[#This Row],[H1]])/100,NA())</f>
        <v>#N/A</v>
      </c>
      <c r="AT326" s="19" t="e">
        <f>IF(Table4[[#This Row],[ID]]=404,((HEX2DEC(F326)+256*HEX2DEC(G326))/10)*(9/5)+32,NA())</f>
        <v>#N/A</v>
      </c>
      <c r="AU326" s="28">
        <f>IF(Table4[[#This Row],[ID]]=402,(HEX2DEC(Table4[[#This Row],[H7]])*256*256+HEX2DEC(Table4[[#This Row],[H6]])*256+HEX2DEC(Table4[[#This Row],[H5]]))/AU$3,IF(ISNUMBER(AU325),AU325,NA()))</f>
        <v>1073427</v>
      </c>
      <c r="AV326" s="28">
        <f>IF(Table4[[#This Row],[ID]]=403,(HEX2DEC(Table4[[#This Row],[H7]])*256*256+HEX2DEC(Table4[[#This Row],[H6]])*256+HEX2DEC(Table4[[#This Row],[H5]]))/AV$3,IF(ISNUMBER(AV325),AV325,NA()))</f>
        <v>1073427</v>
      </c>
      <c r="AW326" s="30">
        <f>Table4[[#This Row],[Unk 402-D7,6,5]]/Table4[[#This Row],[Batt V]]</f>
        <v>19909.986274437066</v>
      </c>
      <c r="AX326" s="8" t="str" cm="1">
        <f t="array" aca="1" ref="AX326" ca="1">IF(Table4[[#This Row],[Prior of This Frm]]=0,"First",IF(Table4[[#This Row],[Data as String]]&lt;&gt;INDIRECT("R"&amp;AL326&amp;"C"&amp;COLUMN(Table4[[#This Row],[Data as String]]),FALSE),"Change",""))</f>
        <v/>
      </c>
      <c r="AY326" s="6" t="str" cm="1">
        <f t="array" aca="1" ref="AY326" ca="1">IF(Table4[[#This Row],[Prior of This Frm]]=0,"First",IF(Table4[[#This Row],[Data Masked States only]]&lt;&gt;INDIRECT("R"&amp;AL326&amp;"C"&amp;COLUMN(Table4[[#This Row],[Data Masked States only]]),FALSE),"Change",""))</f>
        <v/>
      </c>
      <c r="AZ326" s="6"/>
    </row>
    <row r="327" spans="1:52" hidden="1" x14ac:dyDescent="0.25">
      <c r="A327">
        <v>6.9870000000000001</v>
      </c>
      <c r="B327">
        <v>400</v>
      </c>
      <c r="C327">
        <v>8</v>
      </c>
      <c r="D327" s="14">
        <v>0</v>
      </c>
      <c r="E327" s="15">
        <v>0</v>
      </c>
      <c r="F327" s="15">
        <v>0</v>
      </c>
      <c r="G327" s="15">
        <v>10</v>
      </c>
      <c r="H327" s="15">
        <v>39</v>
      </c>
      <c r="I327" s="15">
        <v>0</v>
      </c>
      <c r="J327" s="15">
        <v>0</v>
      </c>
      <c r="K327" s="15">
        <v>0</v>
      </c>
      <c r="M327" s="5" t="str">
        <f t="shared" si="101"/>
        <v>…</v>
      </c>
      <c r="N327" t="str">
        <f t="shared" si="102"/>
        <v>…</v>
      </c>
      <c r="O327" t="str">
        <f t="shared" si="103"/>
        <v>…</v>
      </c>
      <c r="P327" t="str">
        <f t="shared" si="104"/>
        <v>…</v>
      </c>
      <c r="Q327" t="str">
        <f t="shared" si="105"/>
        <v>9</v>
      </c>
      <c r="R327" t="str">
        <f t="shared" si="106"/>
        <v>…</v>
      </c>
      <c r="S327" t="str">
        <f t="shared" si="107"/>
        <v>…</v>
      </c>
      <c r="T327" t="str">
        <f t="shared" si="108"/>
        <v>…</v>
      </c>
      <c r="U327" s="5"/>
      <c r="V327" s="23">
        <f t="shared" si="109"/>
        <v>0</v>
      </c>
      <c r="W327">
        <f t="shared" si="110"/>
        <v>0</v>
      </c>
      <c r="X327">
        <f t="shared" si="111"/>
        <v>0</v>
      </c>
      <c r="Y327">
        <f t="shared" si="112"/>
        <v>16</v>
      </c>
      <c r="Z327">
        <f t="shared" si="113"/>
        <v>57</v>
      </c>
      <c r="AA327">
        <f t="shared" si="114"/>
        <v>0</v>
      </c>
      <c r="AB327">
        <f t="shared" si="115"/>
        <v>0</v>
      </c>
      <c r="AC327">
        <f t="shared" si="116"/>
        <v>0</v>
      </c>
      <c r="AD327" s="5"/>
      <c r="AE327" s="27">
        <f t="shared" si="117"/>
        <v>0</v>
      </c>
      <c r="AF327" s="28">
        <f t="shared" si="118"/>
        <v>4096</v>
      </c>
      <c r="AG327" s="28">
        <f t="shared" si="119"/>
        <v>57</v>
      </c>
      <c r="AH327" s="28">
        <f t="shared" si="120"/>
        <v>0</v>
      </c>
      <c r="AI327" s="5"/>
      <c r="AJ32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27" s="6" t="str" cm="1">
        <f t="array" ref="AK32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27" s="6" cm="1">
        <f t="array" ref="AL327">IF(ROW(Table4[[#This Row],[ID]])-1=ROW(Table4[[#Headers],[ID]]),0,SUMPRODUCT(MAX(($B$5:$B326=Table4[[#This Row],[ID]])*ROW($B$5:$B326))))</f>
        <v>325</v>
      </c>
      <c r="AM327" s="11" cm="1">
        <f t="array" aca="1" ref="AM327" ca="1">IF(Table4[[#This Row],[Prior of This Frm]]&lt;&gt;0,Table4[[#This Row],[Time]]-INDIRECT("R"&amp;Table4[[#This Row],[Prior of This Frm]]&amp;"C"&amp;COLUMN(Table4[[#This Row],[Time]]),FALSE),"")</f>
        <v>0.10700000000000021</v>
      </c>
      <c r="AN327" s="8">
        <f>IF(ROW(Table4[[#This Row],[Time]])-1=ROW(Table4[[#Headers],[Time]]),0,IF(A327&lt;A326,AN326+1,AN326))</f>
        <v>1</v>
      </c>
      <c r="AO327" s="29">
        <f>(Table4[[#This Row],[Time]]+(Table4[[#This Row],[Mins]]*60)-$A$5)/60/60/24</f>
        <v>1.8067129629629621E-4</v>
      </c>
      <c r="AP327" s="11">
        <f ca="1">IF(Table4[[#This Row],[Prior of This Frm]]&lt;&gt;0,IF(Table4[[#This Row],[Per Raw]]&lt;0,Table4[[#This Row],[Per Raw]]+60,Table4[[#This Row],[Per Raw]]),"")</f>
        <v>0.10700000000000021</v>
      </c>
      <c r="AQ327" s="20" t="e">
        <f>IF(Table4[[#This Row],[ID]]=401,(HEX2DEC(Table4[[#This Row],[H1]])+256*HEX2DEC(Table4[[#This Row],[H2]]))/1000,NA())</f>
        <v>#N/A</v>
      </c>
      <c r="AR327" s="21" t="e">
        <f>IF(Table4[[#This Row],[ID]]=401,(HEX2DEC(Table4[[#This Row],[H5]])+256*HEX2DEC(Table4[[#This Row],[H6]]))/1000,NA())</f>
        <v>#N/A</v>
      </c>
      <c r="AS327" s="16" t="e">
        <f>IF(Table4[[#This Row],[ID]]=402,HEX2DEC(Table4[[#This Row],[H1]])/100,NA())</f>
        <v>#N/A</v>
      </c>
      <c r="AT327" s="19" t="e">
        <f>IF(Table4[[#This Row],[ID]]=404,((HEX2DEC(F327)+256*HEX2DEC(G327))/10)*(9/5)+32,NA())</f>
        <v>#N/A</v>
      </c>
      <c r="AU327" s="28">
        <f>IF(Table4[[#This Row],[ID]]=402,(HEX2DEC(Table4[[#This Row],[H7]])*256*256+HEX2DEC(Table4[[#This Row],[H6]])*256+HEX2DEC(Table4[[#This Row],[H5]]))/AU$3,IF(ISNUMBER(AU326),AU326,NA()))</f>
        <v>1073427</v>
      </c>
      <c r="AV327" s="28">
        <f>IF(Table4[[#This Row],[ID]]=403,(HEX2DEC(Table4[[#This Row],[H7]])*256*256+HEX2DEC(Table4[[#This Row],[H6]])*256+HEX2DEC(Table4[[#This Row],[H5]]))/AV$3,IF(ISNUMBER(AV326),AV326,NA()))</f>
        <v>1073427</v>
      </c>
      <c r="AW327" s="30" t="e">
        <f>Table4[[#This Row],[Unk 402-D7,6,5]]/Table4[[#This Row],[Batt V]]</f>
        <v>#N/A</v>
      </c>
      <c r="AX327" s="8" t="str" cm="1">
        <f t="array" aca="1" ref="AX327" ca="1">IF(Table4[[#This Row],[Prior of This Frm]]=0,"First",IF(Table4[[#This Row],[Data as String]]&lt;&gt;INDIRECT("R"&amp;AL327&amp;"C"&amp;COLUMN(Table4[[#This Row],[Data as String]]),FALSE),"Change",""))</f>
        <v/>
      </c>
      <c r="AY327" s="6" t="str" cm="1">
        <f t="array" aca="1" ref="AY327" ca="1">IF(Table4[[#This Row],[Prior of This Frm]]=0,"First",IF(Table4[[#This Row],[Data Masked States only]]&lt;&gt;INDIRECT("R"&amp;AL327&amp;"C"&amp;COLUMN(Table4[[#This Row],[Data Masked States only]]),FALSE),"Change",""))</f>
        <v/>
      </c>
      <c r="AZ327" s="6"/>
    </row>
    <row r="328" spans="1:52" hidden="1" x14ac:dyDescent="0.25">
      <c r="A328">
        <v>7.04</v>
      </c>
      <c r="B328">
        <v>401</v>
      </c>
      <c r="C328">
        <v>8</v>
      </c>
      <c r="D328" s="14" t="s">
        <v>28</v>
      </c>
      <c r="E328" s="15" t="s">
        <v>23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M328" s="5" t="str">
        <f t="shared" si="101"/>
        <v>…</v>
      </c>
      <c r="N328" t="str">
        <f t="shared" si="102"/>
        <v>…</v>
      </c>
      <c r="O328" t="str">
        <f t="shared" si="103"/>
        <v>…</v>
      </c>
      <c r="P328" t="str">
        <f t="shared" si="104"/>
        <v>…</v>
      </c>
      <c r="Q328" t="str">
        <f t="shared" si="105"/>
        <v>…</v>
      </c>
      <c r="R328" t="str">
        <f t="shared" si="106"/>
        <v>…</v>
      </c>
      <c r="S328" t="str">
        <f t="shared" si="107"/>
        <v>…</v>
      </c>
      <c r="T328" t="str">
        <f t="shared" si="108"/>
        <v>…</v>
      </c>
      <c r="U328" s="5"/>
      <c r="V328" s="23">
        <f t="shared" si="109"/>
        <v>154</v>
      </c>
      <c r="W328">
        <f t="shared" si="110"/>
        <v>210</v>
      </c>
      <c r="X328">
        <f t="shared" si="111"/>
        <v>0</v>
      </c>
      <c r="Y328">
        <f t="shared" si="112"/>
        <v>0</v>
      </c>
      <c r="Z328">
        <f t="shared" si="113"/>
        <v>0</v>
      </c>
      <c r="AA328">
        <f t="shared" si="114"/>
        <v>0</v>
      </c>
      <c r="AB328">
        <f t="shared" si="115"/>
        <v>0</v>
      </c>
      <c r="AC328">
        <f t="shared" si="116"/>
        <v>0</v>
      </c>
      <c r="AD328" s="5"/>
      <c r="AE328" s="27">
        <f t="shared" si="117"/>
        <v>53914</v>
      </c>
      <c r="AF328" s="28">
        <f t="shared" si="118"/>
        <v>0</v>
      </c>
      <c r="AG328" s="28">
        <f t="shared" si="119"/>
        <v>0</v>
      </c>
      <c r="AH328" s="28">
        <f t="shared" si="120"/>
        <v>0</v>
      </c>
      <c r="AI328" s="5"/>
      <c r="AJ32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28" s="6" t="str" cm="1">
        <f t="array" ref="AK32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28" s="6" cm="1">
        <f t="array" ref="AL328">IF(ROW(Table4[[#This Row],[ID]])-1=ROW(Table4[[#Headers],[ID]]),0,SUMPRODUCT(MAX(($B$5:$B327=Table4[[#This Row],[ID]])*ROW($B$5:$B327))))</f>
        <v>326</v>
      </c>
      <c r="AM328" s="11" cm="1">
        <f t="array" aca="1" ref="AM328" ca="1">IF(Table4[[#This Row],[Prior of This Frm]]&lt;&gt;0,Table4[[#This Row],[Time]]-INDIRECT("R"&amp;Table4[[#This Row],[Prior of This Frm]]&amp;"C"&amp;COLUMN(Table4[[#This Row],[Time]]),FALSE),"")</f>
        <v>0.10599999999999987</v>
      </c>
      <c r="AN328" s="8">
        <f>IF(ROW(Table4[[#This Row],[Time]])-1=ROW(Table4[[#Headers],[Time]]),0,IF(A328&lt;A327,AN327+1,AN327))</f>
        <v>1</v>
      </c>
      <c r="AO328" s="29">
        <f>(Table4[[#This Row],[Time]]+(Table4[[#This Row],[Mins]]*60)-$A$5)/60/60/24</f>
        <v>1.8128472222222225E-4</v>
      </c>
      <c r="AP328" s="11">
        <f ca="1">IF(Table4[[#This Row],[Prior of This Frm]]&lt;&gt;0,IF(Table4[[#This Row],[Per Raw]]&lt;0,Table4[[#This Row],[Per Raw]]+60,Table4[[#This Row],[Per Raw]]),"")</f>
        <v>0.10599999999999987</v>
      </c>
      <c r="AQ328" s="20">
        <f>IF(Table4[[#This Row],[ID]]=401,(HEX2DEC(Table4[[#This Row],[H1]])+256*HEX2DEC(Table4[[#This Row],[H2]]))/1000,NA())</f>
        <v>53.914000000000001</v>
      </c>
      <c r="AR328" s="21">
        <f>IF(Table4[[#This Row],[ID]]=401,(HEX2DEC(Table4[[#This Row],[H5]])+256*HEX2DEC(Table4[[#This Row],[H6]]))/1000,NA())</f>
        <v>0</v>
      </c>
      <c r="AS328" s="17" t="e">
        <f>IF(Table4[[#This Row],[ID]]=402,HEX2DEC(Table4[[#This Row],[H1]])/100,NA())</f>
        <v>#N/A</v>
      </c>
      <c r="AT328" s="19" t="e">
        <f>IF(Table4[[#This Row],[ID]]=404,((HEX2DEC(F328)+256*HEX2DEC(G328))/10)*(9/5)+32,NA())</f>
        <v>#N/A</v>
      </c>
      <c r="AU328" s="28">
        <f>IF(Table4[[#This Row],[ID]]=402,(HEX2DEC(Table4[[#This Row],[H7]])*256*256+HEX2DEC(Table4[[#This Row],[H6]])*256+HEX2DEC(Table4[[#This Row],[H5]]))/AU$3,IF(ISNUMBER(AU327),AU327,NA()))</f>
        <v>1073427</v>
      </c>
      <c r="AV328" s="28">
        <f>IF(Table4[[#This Row],[ID]]=403,(HEX2DEC(Table4[[#This Row],[H7]])*256*256+HEX2DEC(Table4[[#This Row],[H6]])*256+HEX2DEC(Table4[[#This Row],[H5]]))/AV$3,IF(ISNUMBER(AV327),AV327,NA()))</f>
        <v>1073427</v>
      </c>
      <c r="AW328" s="30">
        <f>Table4[[#This Row],[Unk 402-D7,6,5]]/Table4[[#This Row],[Batt V]]</f>
        <v>19909.986274437066</v>
      </c>
      <c r="AX328" s="8" t="str" cm="1">
        <f t="array" aca="1" ref="AX328" ca="1">IF(Table4[[#This Row],[Prior of This Frm]]=0,"First",IF(Table4[[#This Row],[Data as String]]&lt;&gt;INDIRECT("R"&amp;AL328&amp;"C"&amp;COLUMN(Table4[[#This Row],[Data as String]]),FALSE),"Change",""))</f>
        <v/>
      </c>
      <c r="AY328" s="6" t="str" cm="1">
        <f t="array" aca="1" ref="AY328" ca="1">IF(Table4[[#This Row],[Prior of This Frm]]=0,"First",IF(Table4[[#This Row],[Data Masked States only]]&lt;&gt;INDIRECT("R"&amp;AL328&amp;"C"&amp;COLUMN(Table4[[#This Row],[Data Masked States only]]),FALSE),"Change",""))</f>
        <v/>
      </c>
      <c r="AZ328" s="6"/>
    </row>
    <row r="329" spans="1:52" hidden="1" x14ac:dyDescent="0.25">
      <c r="A329">
        <v>7.093</v>
      </c>
      <c r="B329">
        <v>400</v>
      </c>
      <c r="C329">
        <v>8</v>
      </c>
      <c r="D329" s="14">
        <v>0</v>
      </c>
      <c r="E329" s="15">
        <v>0</v>
      </c>
      <c r="F329" s="15">
        <v>0</v>
      </c>
      <c r="G329" s="15">
        <v>10</v>
      </c>
      <c r="H329" s="15">
        <v>39</v>
      </c>
      <c r="I329" s="15">
        <v>0</v>
      </c>
      <c r="J329" s="15">
        <v>0</v>
      </c>
      <c r="K329" s="15">
        <v>0</v>
      </c>
      <c r="M329" s="5" t="str">
        <f t="shared" si="101"/>
        <v>…</v>
      </c>
      <c r="N329" t="str">
        <f t="shared" si="102"/>
        <v>…</v>
      </c>
      <c r="O329" t="str">
        <f t="shared" si="103"/>
        <v>…</v>
      </c>
      <c r="P329" t="str">
        <f t="shared" si="104"/>
        <v>…</v>
      </c>
      <c r="Q329" t="str">
        <f t="shared" si="105"/>
        <v>9</v>
      </c>
      <c r="R329" t="str">
        <f t="shared" si="106"/>
        <v>…</v>
      </c>
      <c r="S329" t="str">
        <f t="shared" si="107"/>
        <v>…</v>
      </c>
      <c r="T329" t="str">
        <f t="shared" si="108"/>
        <v>…</v>
      </c>
      <c r="U329" s="5"/>
      <c r="V329" s="23">
        <f t="shared" si="109"/>
        <v>0</v>
      </c>
      <c r="W329">
        <f t="shared" si="110"/>
        <v>0</v>
      </c>
      <c r="X329">
        <f t="shared" si="111"/>
        <v>0</v>
      </c>
      <c r="Y329">
        <f t="shared" si="112"/>
        <v>16</v>
      </c>
      <c r="Z329">
        <f t="shared" si="113"/>
        <v>57</v>
      </c>
      <c r="AA329">
        <f t="shared" si="114"/>
        <v>0</v>
      </c>
      <c r="AB329">
        <f t="shared" si="115"/>
        <v>0</v>
      </c>
      <c r="AC329">
        <f t="shared" si="116"/>
        <v>0</v>
      </c>
      <c r="AD329" s="5"/>
      <c r="AE329" s="27">
        <f t="shared" si="117"/>
        <v>0</v>
      </c>
      <c r="AF329" s="28">
        <f t="shared" si="118"/>
        <v>4096</v>
      </c>
      <c r="AG329" s="28">
        <f t="shared" si="119"/>
        <v>57</v>
      </c>
      <c r="AH329" s="28">
        <f t="shared" si="120"/>
        <v>0</v>
      </c>
      <c r="AI329" s="5"/>
      <c r="AJ32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29" s="6" t="str" cm="1">
        <f t="array" ref="AK32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29" s="6" cm="1">
        <f t="array" ref="AL329">IF(ROW(Table4[[#This Row],[ID]])-1=ROW(Table4[[#Headers],[ID]]),0,SUMPRODUCT(MAX(($B$5:$B328=Table4[[#This Row],[ID]])*ROW($B$5:$B328))))</f>
        <v>327</v>
      </c>
      <c r="AM329" s="11" cm="1">
        <f t="array" aca="1" ref="AM329" ca="1">IF(Table4[[#This Row],[Prior of This Frm]]&lt;&gt;0,Table4[[#This Row],[Time]]-INDIRECT("R"&amp;Table4[[#This Row],[Prior of This Frm]]&amp;"C"&amp;COLUMN(Table4[[#This Row],[Time]]),FALSE),"")</f>
        <v>0.10599999999999987</v>
      </c>
      <c r="AN329" s="8">
        <f>IF(ROW(Table4[[#This Row],[Time]])-1=ROW(Table4[[#Headers],[Time]]),0,IF(A329&lt;A328,AN328+1,AN328))</f>
        <v>1</v>
      </c>
      <c r="AO329" s="29">
        <f>(Table4[[#This Row],[Time]]+(Table4[[#This Row],[Mins]]*60)-$A$5)/60/60/24</f>
        <v>1.8189814814814815E-4</v>
      </c>
      <c r="AP329" s="11">
        <f ca="1">IF(Table4[[#This Row],[Prior of This Frm]]&lt;&gt;0,IF(Table4[[#This Row],[Per Raw]]&lt;0,Table4[[#This Row],[Per Raw]]+60,Table4[[#This Row],[Per Raw]]),"")</f>
        <v>0.10599999999999987</v>
      </c>
      <c r="AQ329" s="20" t="e">
        <f>IF(Table4[[#This Row],[ID]]=401,(HEX2DEC(Table4[[#This Row],[H1]])+256*HEX2DEC(Table4[[#This Row],[H2]]))/1000,NA())</f>
        <v>#N/A</v>
      </c>
      <c r="AR329" s="21" t="e">
        <f>IF(Table4[[#This Row],[ID]]=401,(HEX2DEC(Table4[[#This Row],[H5]])+256*HEX2DEC(Table4[[#This Row],[H6]]))/1000,NA())</f>
        <v>#N/A</v>
      </c>
      <c r="AS329" s="16" t="e">
        <f>IF(Table4[[#This Row],[ID]]=402,HEX2DEC(Table4[[#This Row],[H1]])/100,NA())</f>
        <v>#N/A</v>
      </c>
      <c r="AT329" s="19" t="e">
        <f>IF(Table4[[#This Row],[ID]]=404,((HEX2DEC(F329)+256*HEX2DEC(G329))/10)*(9/5)+32,NA())</f>
        <v>#N/A</v>
      </c>
      <c r="AU329" s="28">
        <f>IF(Table4[[#This Row],[ID]]=402,(HEX2DEC(Table4[[#This Row],[H7]])*256*256+HEX2DEC(Table4[[#This Row],[H6]])*256+HEX2DEC(Table4[[#This Row],[H5]]))/AU$3,IF(ISNUMBER(AU328),AU328,NA()))</f>
        <v>1073427</v>
      </c>
      <c r="AV329" s="28">
        <f>IF(Table4[[#This Row],[ID]]=403,(HEX2DEC(Table4[[#This Row],[H7]])*256*256+HEX2DEC(Table4[[#This Row],[H6]])*256+HEX2DEC(Table4[[#This Row],[H5]]))/AV$3,IF(ISNUMBER(AV328),AV328,NA()))</f>
        <v>1073427</v>
      </c>
      <c r="AW329" s="30" t="e">
        <f>Table4[[#This Row],[Unk 402-D7,6,5]]/Table4[[#This Row],[Batt V]]</f>
        <v>#N/A</v>
      </c>
      <c r="AX329" s="8" t="str" cm="1">
        <f t="array" aca="1" ref="AX329" ca="1">IF(Table4[[#This Row],[Prior of This Frm]]=0,"First",IF(Table4[[#This Row],[Data as String]]&lt;&gt;INDIRECT("R"&amp;AL329&amp;"C"&amp;COLUMN(Table4[[#This Row],[Data as String]]),FALSE),"Change",""))</f>
        <v/>
      </c>
      <c r="AY329" s="6" t="str" cm="1">
        <f t="array" aca="1" ref="AY329" ca="1">IF(Table4[[#This Row],[Prior of This Frm]]=0,"First",IF(Table4[[#This Row],[Data Masked States only]]&lt;&gt;INDIRECT("R"&amp;AL329&amp;"C"&amp;COLUMN(Table4[[#This Row],[Data Masked States only]]),FALSE),"Change",""))</f>
        <v/>
      </c>
      <c r="AZ329" s="6"/>
    </row>
    <row r="330" spans="1:52" hidden="1" x14ac:dyDescent="0.25">
      <c r="A330">
        <v>7.1449999999999996</v>
      </c>
      <c r="B330">
        <v>401</v>
      </c>
      <c r="C330">
        <v>8</v>
      </c>
      <c r="D330" s="14" t="s">
        <v>28</v>
      </c>
      <c r="E330" s="15" t="s">
        <v>23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M330" s="5" t="str">
        <f t="shared" si="101"/>
        <v>…</v>
      </c>
      <c r="N330" t="str">
        <f t="shared" si="102"/>
        <v>…</v>
      </c>
      <c r="O330" t="str">
        <f t="shared" si="103"/>
        <v>…</v>
      </c>
      <c r="P330" t="str">
        <f t="shared" si="104"/>
        <v>…</v>
      </c>
      <c r="Q330" t="str">
        <f t="shared" si="105"/>
        <v>…</v>
      </c>
      <c r="R330" t="str">
        <f t="shared" si="106"/>
        <v>…</v>
      </c>
      <c r="S330" t="str">
        <f t="shared" si="107"/>
        <v>…</v>
      </c>
      <c r="T330" t="str">
        <f t="shared" si="108"/>
        <v>…</v>
      </c>
      <c r="U330" s="5"/>
      <c r="V330" s="23">
        <f t="shared" si="109"/>
        <v>154</v>
      </c>
      <c r="W330">
        <f t="shared" si="110"/>
        <v>210</v>
      </c>
      <c r="X330">
        <f t="shared" si="111"/>
        <v>0</v>
      </c>
      <c r="Y330">
        <f t="shared" si="112"/>
        <v>0</v>
      </c>
      <c r="Z330">
        <f t="shared" si="113"/>
        <v>0</v>
      </c>
      <c r="AA330">
        <f t="shared" si="114"/>
        <v>0</v>
      </c>
      <c r="AB330">
        <f t="shared" si="115"/>
        <v>0</v>
      </c>
      <c r="AC330">
        <f t="shared" si="116"/>
        <v>0</v>
      </c>
      <c r="AD330" s="5"/>
      <c r="AE330" s="27">
        <f t="shared" si="117"/>
        <v>53914</v>
      </c>
      <c r="AF330" s="28">
        <f t="shared" si="118"/>
        <v>0</v>
      </c>
      <c r="AG330" s="28">
        <f t="shared" si="119"/>
        <v>0</v>
      </c>
      <c r="AH330" s="28">
        <f t="shared" si="120"/>
        <v>0</v>
      </c>
      <c r="AI330" s="5"/>
      <c r="AJ33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30" s="6" t="str" cm="1">
        <f t="array" ref="AK33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30" s="6" cm="1">
        <f t="array" ref="AL330">IF(ROW(Table4[[#This Row],[ID]])-1=ROW(Table4[[#Headers],[ID]]),0,SUMPRODUCT(MAX(($B$5:$B329=Table4[[#This Row],[ID]])*ROW($B$5:$B329))))</f>
        <v>328</v>
      </c>
      <c r="AM330" s="11" cm="1">
        <f t="array" aca="1" ref="AM330" ca="1">IF(Table4[[#This Row],[Prior of This Frm]]&lt;&gt;0,Table4[[#This Row],[Time]]-INDIRECT("R"&amp;Table4[[#This Row],[Prior of This Frm]]&amp;"C"&amp;COLUMN(Table4[[#This Row],[Time]]),FALSE),"")</f>
        <v>0.10499999999999954</v>
      </c>
      <c r="AN330" s="8">
        <f>IF(ROW(Table4[[#This Row],[Time]])-1=ROW(Table4[[#Headers],[Time]]),0,IF(A330&lt;A329,AN329+1,AN329))</f>
        <v>1</v>
      </c>
      <c r="AO330" s="29">
        <f>(Table4[[#This Row],[Time]]+(Table4[[#This Row],[Mins]]*60)-$A$5)/60/60/24</f>
        <v>1.8249999999999991E-4</v>
      </c>
      <c r="AP330" s="11">
        <f ca="1">IF(Table4[[#This Row],[Prior of This Frm]]&lt;&gt;0,IF(Table4[[#This Row],[Per Raw]]&lt;0,Table4[[#This Row],[Per Raw]]+60,Table4[[#This Row],[Per Raw]]),"")</f>
        <v>0.10499999999999954</v>
      </c>
      <c r="AQ330" s="20">
        <f>IF(Table4[[#This Row],[ID]]=401,(HEX2DEC(Table4[[#This Row],[H1]])+256*HEX2DEC(Table4[[#This Row],[H2]]))/1000,NA())</f>
        <v>53.914000000000001</v>
      </c>
      <c r="AR330" s="21">
        <f>IF(Table4[[#This Row],[ID]]=401,(HEX2DEC(Table4[[#This Row],[H5]])+256*HEX2DEC(Table4[[#This Row],[H6]]))/1000,NA())</f>
        <v>0</v>
      </c>
      <c r="AS330" s="17" t="e">
        <f>IF(Table4[[#This Row],[ID]]=402,HEX2DEC(Table4[[#This Row],[H1]])/100,NA())</f>
        <v>#N/A</v>
      </c>
      <c r="AT330" s="19" t="e">
        <f>IF(Table4[[#This Row],[ID]]=404,((HEX2DEC(F330)+256*HEX2DEC(G330))/10)*(9/5)+32,NA())</f>
        <v>#N/A</v>
      </c>
      <c r="AU330" s="28">
        <f>IF(Table4[[#This Row],[ID]]=402,(HEX2DEC(Table4[[#This Row],[H7]])*256*256+HEX2DEC(Table4[[#This Row],[H6]])*256+HEX2DEC(Table4[[#This Row],[H5]]))/AU$3,IF(ISNUMBER(AU329),AU329,NA()))</f>
        <v>1073427</v>
      </c>
      <c r="AV330" s="28">
        <f>IF(Table4[[#This Row],[ID]]=403,(HEX2DEC(Table4[[#This Row],[H7]])*256*256+HEX2DEC(Table4[[#This Row],[H6]])*256+HEX2DEC(Table4[[#This Row],[H5]]))/AV$3,IF(ISNUMBER(AV329),AV329,NA()))</f>
        <v>1073427</v>
      </c>
      <c r="AW330" s="30">
        <f>Table4[[#This Row],[Unk 402-D7,6,5]]/Table4[[#This Row],[Batt V]]</f>
        <v>19909.986274437066</v>
      </c>
      <c r="AX330" s="8" t="str" cm="1">
        <f t="array" aca="1" ref="AX330" ca="1">IF(Table4[[#This Row],[Prior of This Frm]]=0,"First",IF(Table4[[#This Row],[Data as String]]&lt;&gt;INDIRECT("R"&amp;AL330&amp;"C"&amp;COLUMN(Table4[[#This Row],[Data as String]]),FALSE),"Change",""))</f>
        <v/>
      </c>
      <c r="AY330" s="6" t="str" cm="1">
        <f t="array" aca="1" ref="AY330" ca="1">IF(Table4[[#This Row],[Prior of This Frm]]=0,"First",IF(Table4[[#This Row],[Data Masked States only]]&lt;&gt;INDIRECT("R"&amp;AL330&amp;"C"&amp;COLUMN(Table4[[#This Row],[Data Masked States only]]),FALSE),"Change",""))</f>
        <v/>
      </c>
      <c r="AZ330" s="6"/>
    </row>
    <row r="331" spans="1:52" hidden="1" x14ac:dyDescent="0.25">
      <c r="A331">
        <v>7.1989999999999998</v>
      </c>
      <c r="B331">
        <v>400</v>
      </c>
      <c r="C331">
        <v>8</v>
      </c>
      <c r="D331" s="14">
        <v>0</v>
      </c>
      <c r="E331" s="15">
        <v>0</v>
      </c>
      <c r="F331" s="15">
        <v>0</v>
      </c>
      <c r="G331" s="15">
        <v>10</v>
      </c>
      <c r="H331" s="15">
        <v>39</v>
      </c>
      <c r="I331" s="15">
        <v>0</v>
      </c>
      <c r="J331" s="15">
        <v>0</v>
      </c>
      <c r="K331" s="15">
        <v>0</v>
      </c>
      <c r="M331" s="5" t="str">
        <f t="shared" si="101"/>
        <v>…</v>
      </c>
      <c r="N331" t="str">
        <f t="shared" si="102"/>
        <v>…</v>
      </c>
      <c r="O331" t="str">
        <f t="shared" si="103"/>
        <v>…</v>
      </c>
      <c r="P331" t="str">
        <f t="shared" si="104"/>
        <v>…</v>
      </c>
      <c r="Q331" t="str">
        <f t="shared" si="105"/>
        <v>9</v>
      </c>
      <c r="R331" t="str">
        <f t="shared" si="106"/>
        <v>…</v>
      </c>
      <c r="S331" t="str">
        <f t="shared" si="107"/>
        <v>…</v>
      </c>
      <c r="T331" t="str">
        <f t="shared" si="108"/>
        <v>…</v>
      </c>
      <c r="U331" s="5"/>
      <c r="V331" s="23">
        <f t="shared" si="109"/>
        <v>0</v>
      </c>
      <c r="W331">
        <f t="shared" si="110"/>
        <v>0</v>
      </c>
      <c r="X331">
        <f t="shared" si="111"/>
        <v>0</v>
      </c>
      <c r="Y331">
        <f t="shared" si="112"/>
        <v>16</v>
      </c>
      <c r="Z331">
        <f t="shared" si="113"/>
        <v>57</v>
      </c>
      <c r="AA331">
        <f t="shared" si="114"/>
        <v>0</v>
      </c>
      <c r="AB331">
        <f t="shared" si="115"/>
        <v>0</v>
      </c>
      <c r="AC331">
        <f t="shared" si="116"/>
        <v>0</v>
      </c>
      <c r="AD331" s="5"/>
      <c r="AE331" s="27">
        <f t="shared" si="117"/>
        <v>0</v>
      </c>
      <c r="AF331" s="28">
        <f t="shared" si="118"/>
        <v>4096</v>
      </c>
      <c r="AG331" s="28">
        <f t="shared" si="119"/>
        <v>57</v>
      </c>
      <c r="AH331" s="28">
        <f t="shared" si="120"/>
        <v>0</v>
      </c>
      <c r="AI331" s="5"/>
      <c r="AJ33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31" s="6" t="str" cm="1">
        <f t="array" ref="AK33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31" s="6" cm="1">
        <f t="array" ref="AL331">IF(ROW(Table4[[#This Row],[ID]])-1=ROW(Table4[[#Headers],[ID]]),0,SUMPRODUCT(MAX(($B$5:$B330=Table4[[#This Row],[ID]])*ROW($B$5:$B330))))</f>
        <v>329</v>
      </c>
      <c r="AM331" s="11" cm="1">
        <f t="array" aca="1" ref="AM331" ca="1">IF(Table4[[#This Row],[Prior of This Frm]]&lt;&gt;0,Table4[[#This Row],[Time]]-INDIRECT("R"&amp;Table4[[#This Row],[Prior of This Frm]]&amp;"C"&amp;COLUMN(Table4[[#This Row],[Time]]),FALSE),"")</f>
        <v>0.10599999999999987</v>
      </c>
      <c r="AN331" s="8">
        <f>IF(ROW(Table4[[#This Row],[Time]])-1=ROW(Table4[[#Headers],[Time]]),0,IF(A331&lt;A330,AN330+1,AN330))</f>
        <v>1</v>
      </c>
      <c r="AO331" s="29">
        <f>(Table4[[#This Row],[Time]]+(Table4[[#This Row],[Mins]]*60)-$A$5)/60/60/24</f>
        <v>1.8312499999999994E-4</v>
      </c>
      <c r="AP331" s="11">
        <f ca="1">IF(Table4[[#This Row],[Prior of This Frm]]&lt;&gt;0,IF(Table4[[#This Row],[Per Raw]]&lt;0,Table4[[#This Row],[Per Raw]]+60,Table4[[#This Row],[Per Raw]]),"")</f>
        <v>0.10599999999999987</v>
      </c>
      <c r="AQ331" s="20" t="e">
        <f>IF(Table4[[#This Row],[ID]]=401,(HEX2DEC(Table4[[#This Row],[H1]])+256*HEX2DEC(Table4[[#This Row],[H2]]))/1000,NA())</f>
        <v>#N/A</v>
      </c>
      <c r="AR331" s="21" t="e">
        <f>IF(Table4[[#This Row],[ID]]=401,(HEX2DEC(Table4[[#This Row],[H5]])+256*HEX2DEC(Table4[[#This Row],[H6]]))/1000,NA())</f>
        <v>#N/A</v>
      </c>
      <c r="AS331" s="16" t="e">
        <f>IF(Table4[[#This Row],[ID]]=402,HEX2DEC(Table4[[#This Row],[H1]])/100,NA())</f>
        <v>#N/A</v>
      </c>
      <c r="AT331" s="19" t="e">
        <f>IF(Table4[[#This Row],[ID]]=404,((HEX2DEC(F331)+256*HEX2DEC(G331))/10)*(9/5)+32,NA())</f>
        <v>#N/A</v>
      </c>
      <c r="AU331" s="28">
        <f>IF(Table4[[#This Row],[ID]]=402,(HEX2DEC(Table4[[#This Row],[H7]])*256*256+HEX2DEC(Table4[[#This Row],[H6]])*256+HEX2DEC(Table4[[#This Row],[H5]]))/AU$3,IF(ISNUMBER(AU330),AU330,NA()))</f>
        <v>1073427</v>
      </c>
      <c r="AV331" s="28">
        <f>IF(Table4[[#This Row],[ID]]=403,(HEX2DEC(Table4[[#This Row],[H7]])*256*256+HEX2DEC(Table4[[#This Row],[H6]])*256+HEX2DEC(Table4[[#This Row],[H5]]))/AV$3,IF(ISNUMBER(AV330),AV330,NA()))</f>
        <v>1073427</v>
      </c>
      <c r="AW331" s="30" t="e">
        <f>Table4[[#This Row],[Unk 402-D7,6,5]]/Table4[[#This Row],[Batt V]]</f>
        <v>#N/A</v>
      </c>
      <c r="AX331" s="8" t="str" cm="1">
        <f t="array" aca="1" ref="AX331" ca="1">IF(Table4[[#This Row],[Prior of This Frm]]=0,"First",IF(Table4[[#This Row],[Data as String]]&lt;&gt;INDIRECT("R"&amp;AL331&amp;"C"&amp;COLUMN(Table4[[#This Row],[Data as String]]),FALSE),"Change",""))</f>
        <v/>
      </c>
      <c r="AY331" s="6" t="str" cm="1">
        <f t="array" aca="1" ref="AY331" ca="1">IF(Table4[[#This Row],[Prior of This Frm]]=0,"First",IF(Table4[[#This Row],[Data Masked States only]]&lt;&gt;INDIRECT("R"&amp;AL331&amp;"C"&amp;COLUMN(Table4[[#This Row],[Data Masked States only]]),FALSE),"Change",""))</f>
        <v/>
      </c>
      <c r="AZ331" s="6"/>
    </row>
    <row r="332" spans="1:52" hidden="1" x14ac:dyDescent="0.25">
      <c r="A332">
        <v>7.2519999999999998</v>
      </c>
      <c r="B332">
        <v>401</v>
      </c>
      <c r="C332">
        <v>8</v>
      </c>
      <c r="D332" s="14" t="s">
        <v>28</v>
      </c>
      <c r="E332" s="15" t="s">
        <v>23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M332" s="5" t="str">
        <f t="shared" si="101"/>
        <v>…</v>
      </c>
      <c r="N332" t="str">
        <f t="shared" si="102"/>
        <v>…</v>
      </c>
      <c r="O332" t="str">
        <f t="shared" si="103"/>
        <v>…</v>
      </c>
      <c r="P332" t="str">
        <f t="shared" si="104"/>
        <v>…</v>
      </c>
      <c r="Q332" t="str">
        <f t="shared" si="105"/>
        <v>…</v>
      </c>
      <c r="R332" t="str">
        <f t="shared" si="106"/>
        <v>…</v>
      </c>
      <c r="S332" t="str">
        <f t="shared" si="107"/>
        <v>…</v>
      </c>
      <c r="T332" t="str">
        <f t="shared" si="108"/>
        <v>…</v>
      </c>
      <c r="U332" s="5"/>
      <c r="V332" s="23">
        <f t="shared" si="109"/>
        <v>154</v>
      </c>
      <c r="W332">
        <f t="shared" si="110"/>
        <v>210</v>
      </c>
      <c r="X332">
        <f t="shared" si="111"/>
        <v>0</v>
      </c>
      <c r="Y332">
        <f t="shared" si="112"/>
        <v>0</v>
      </c>
      <c r="Z332">
        <f t="shared" si="113"/>
        <v>0</v>
      </c>
      <c r="AA332">
        <f t="shared" si="114"/>
        <v>0</v>
      </c>
      <c r="AB332">
        <f t="shared" si="115"/>
        <v>0</v>
      </c>
      <c r="AC332">
        <f t="shared" si="116"/>
        <v>0</v>
      </c>
      <c r="AD332" s="5"/>
      <c r="AE332" s="27">
        <f t="shared" si="117"/>
        <v>53914</v>
      </c>
      <c r="AF332" s="28">
        <f t="shared" si="118"/>
        <v>0</v>
      </c>
      <c r="AG332" s="28">
        <f t="shared" si="119"/>
        <v>0</v>
      </c>
      <c r="AH332" s="28">
        <f t="shared" si="120"/>
        <v>0</v>
      </c>
      <c r="AI332" s="5"/>
      <c r="AJ33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32" s="6" t="str" cm="1">
        <f t="array" ref="AK33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32" s="6" cm="1">
        <f t="array" ref="AL332">IF(ROW(Table4[[#This Row],[ID]])-1=ROW(Table4[[#Headers],[ID]]),0,SUMPRODUCT(MAX(($B$5:$B331=Table4[[#This Row],[ID]])*ROW($B$5:$B331))))</f>
        <v>330</v>
      </c>
      <c r="AM332" s="11" cm="1">
        <f t="array" aca="1" ref="AM332" ca="1">IF(Table4[[#This Row],[Prior of This Frm]]&lt;&gt;0,Table4[[#This Row],[Time]]-INDIRECT("R"&amp;Table4[[#This Row],[Prior of This Frm]]&amp;"C"&amp;COLUMN(Table4[[#This Row],[Time]]),FALSE),"")</f>
        <v>0.10700000000000021</v>
      </c>
      <c r="AN332" s="8">
        <f>IF(ROW(Table4[[#This Row],[Time]])-1=ROW(Table4[[#Headers],[Time]]),0,IF(A332&lt;A331,AN331+1,AN331))</f>
        <v>1</v>
      </c>
      <c r="AO332" s="29">
        <f>(Table4[[#This Row],[Time]]+(Table4[[#This Row],[Mins]]*60)-$A$5)/60/60/24</f>
        <v>1.8373842592592584E-4</v>
      </c>
      <c r="AP332" s="11">
        <f ca="1">IF(Table4[[#This Row],[Prior of This Frm]]&lt;&gt;0,IF(Table4[[#This Row],[Per Raw]]&lt;0,Table4[[#This Row],[Per Raw]]+60,Table4[[#This Row],[Per Raw]]),"")</f>
        <v>0.10700000000000021</v>
      </c>
      <c r="AQ332" s="20">
        <f>IF(Table4[[#This Row],[ID]]=401,(HEX2DEC(Table4[[#This Row],[H1]])+256*HEX2DEC(Table4[[#This Row],[H2]]))/1000,NA())</f>
        <v>53.914000000000001</v>
      </c>
      <c r="AR332" s="21">
        <f>IF(Table4[[#This Row],[ID]]=401,(HEX2DEC(Table4[[#This Row],[H5]])+256*HEX2DEC(Table4[[#This Row],[H6]]))/1000,NA())</f>
        <v>0</v>
      </c>
      <c r="AS332" s="17" t="e">
        <f>IF(Table4[[#This Row],[ID]]=402,HEX2DEC(Table4[[#This Row],[H1]])/100,NA())</f>
        <v>#N/A</v>
      </c>
      <c r="AT332" s="19" t="e">
        <f>IF(Table4[[#This Row],[ID]]=404,((HEX2DEC(F332)+256*HEX2DEC(G332))/10)*(9/5)+32,NA())</f>
        <v>#N/A</v>
      </c>
      <c r="AU332" s="28">
        <f>IF(Table4[[#This Row],[ID]]=402,(HEX2DEC(Table4[[#This Row],[H7]])*256*256+HEX2DEC(Table4[[#This Row],[H6]])*256+HEX2DEC(Table4[[#This Row],[H5]]))/AU$3,IF(ISNUMBER(AU331),AU331,NA()))</f>
        <v>1073427</v>
      </c>
      <c r="AV332" s="28">
        <f>IF(Table4[[#This Row],[ID]]=403,(HEX2DEC(Table4[[#This Row],[H7]])*256*256+HEX2DEC(Table4[[#This Row],[H6]])*256+HEX2DEC(Table4[[#This Row],[H5]]))/AV$3,IF(ISNUMBER(AV331),AV331,NA()))</f>
        <v>1073427</v>
      </c>
      <c r="AW332" s="30">
        <f>Table4[[#This Row],[Unk 402-D7,6,5]]/Table4[[#This Row],[Batt V]]</f>
        <v>19909.986274437066</v>
      </c>
      <c r="AX332" s="8" t="str" cm="1">
        <f t="array" aca="1" ref="AX332" ca="1">IF(Table4[[#This Row],[Prior of This Frm]]=0,"First",IF(Table4[[#This Row],[Data as String]]&lt;&gt;INDIRECT("R"&amp;AL332&amp;"C"&amp;COLUMN(Table4[[#This Row],[Data as String]]),FALSE),"Change",""))</f>
        <v/>
      </c>
      <c r="AY332" s="6" t="str" cm="1">
        <f t="array" aca="1" ref="AY332" ca="1">IF(Table4[[#This Row],[Prior of This Frm]]=0,"First",IF(Table4[[#This Row],[Data Masked States only]]&lt;&gt;INDIRECT("R"&amp;AL332&amp;"C"&amp;COLUMN(Table4[[#This Row],[Data Masked States only]]),FALSE),"Change",""))</f>
        <v/>
      </c>
      <c r="AZ332" s="6"/>
    </row>
    <row r="333" spans="1:52" hidden="1" x14ac:dyDescent="0.25">
      <c r="A333">
        <v>7.2549999999999999</v>
      </c>
      <c r="B333">
        <v>402</v>
      </c>
      <c r="C333">
        <v>8</v>
      </c>
      <c r="D333" s="14">
        <v>64</v>
      </c>
      <c r="E333" s="15">
        <v>0</v>
      </c>
      <c r="F333" s="15">
        <v>0</v>
      </c>
      <c r="G333" s="15">
        <v>0</v>
      </c>
      <c r="H333" s="15">
        <v>13</v>
      </c>
      <c r="I333" s="15">
        <v>61</v>
      </c>
      <c r="J333" s="15">
        <v>10</v>
      </c>
      <c r="K333" s="15">
        <v>0</v>
      </c>
      <c r="M333" s="5" t="str">
        <f t="shared" si="101"/>
        <v>d</v>
      </c>
      <c r="N333" t="str">
        <f t="shared" si="102"/>
        <v>…</v>
      </c>
      <c r="O333" t="str">
        <f t="shared" si="103"/>
        <v>…</v>
      </c>
      <c r="P333" t="str">
        <f t="shared" si="104"/>
        <v>…</v>
      </c>
      <c r="Q333" t="str">
        <f t="shared" si="105"/>
        <v>…</v>
      </c>
      <c r="R333" t="str">
        <f t="shared" si="106"/>
        <v>a</v>
      </c>
      <c r="S333" t="str">
        <f t="shared" si="107"/>
        <v>…</v>
      </c>
      <c r="T333" t="str">
        <f t="shared" si="108"/>
        <v>…</v>
      </c>
      <c r="U333" s="5"/>
      <c r="V333" s="23">
        <f t="shared" si="109"/>
        <v>100</v>
      </c>
      <c r="W333">
        <f t="shared" si="110"/>
        <v>0</v>
      </c>
      <c r="X333">
        <f t="shared" si="111"/>
        <v>0</v>
      </c>
      <c r="Y333">
        <f t="shared" si="112"/>
        <v>0</v>
      </c>
      <c r="Z333">
        <f t="shared" si="113"/>
        <v>19</v>
      </c>
      <c r="AA333">
        <f t="shared" si="114"/>
        <v>97</v>
      </c>
      <c r="AB333">
        <f t="shared" si="115"/>
        <v>16</v>
      </c>
      <c r="AC333">
        <f t="shared" si="116"/>
        <v>0</v>
      </c>
      <c r="AD333" s="5"/>
      <c r="AE333" s="27">
        <f t="shared" si="117"/>
        <v>100</v>
      </c>
      <c r="AF333" s="28">
        <f t="shared" si="118"/>
        <v>0</v>
      </c>
      <c r="AG333" s="28">
        <f t="shared" si="119"/>
        <v>24851</v>
      </c>
      <c r="AH333" s="28">
        <f t="shared" si="120"/>
        <v>16</v>
      </c>
      <c r="AI333" s="5"/>
      <c r="AJ33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333" s="6" t="str" cm="1">
        <f t="array" ref="AK33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333" s="6" cm="1">
        <f t="array" ref="AL333">IF(ROW(Table4[[#This Row],[ID]])-1=ROW(Table4[[#Headers],[ID]]),0,SUMPRODUCT(MAX(($B$5:$B332=Table4[[#This Row],[ID]])*ROW($B$5:$B332))))</f>
        <v>266</v>
      </c>
      <c r="AM333" s="11" cm="1">
        <f t="array" aca="1" ref="AM333" ca="1">IF(Table4[[#This Row],[Prior of This Frm]]&lt;&gt;0,Table4[[#This Row],[Time]]-INDIRECT("R"&amp;Table4[[#This Row],[Prior of This Frm]]&amp;"C"&amp;COLUMN(Table4[[#This Row],[Time]]),FALSE),"")</f>
        <v>3.1840000000000002</v>
      </c>
      <c r="AN333" s="8">
        <f>IF(ROW(Table4[[#This Row],[Time]])-1=ROW(Table4[[#Headers],[Time]]),0,IF(A333&lt;A332,AN332+1,AN332))</f>
        <v>1</v>
      </c>
      <c r="AO333" s="29">
        <f>(Table4[[#This Row],[Time]]+(Table4[[#This Row],[Mins]]*60)-$A$5)/60/60/24</f>
        <v>1.8377314814814808E-4</v>
      </c>
      <c r="AP333" s="11">
        <f ca="1">IF(Table4[[#This Row],[Prior of This Frm]]&lt;&gt;0,IF(Table4[[#This Row],[Per Raw]]&lt;0,Table4[[#This Row],[Per Raw]]+60,Table4[[#This Row],[Per Raw]]),"")</f>
        <v>3.1840000000000002</v>
      </c>
      <c r="AQ333" s="20" t="e">
        <f>IF(Table4[[#This Row],[ID]]=401,(HEX2DEC(Table4[[#This Row],[H1]])+256*HEX2DEC(Table4[[#This Row],[H2]]))/1000,NA())</f>
        <v>#N/A</v>
      </c>
      <c r="AR333" s="21" t="e">
        <f>IF(Table4[[#This Row],[ID]]=401,(HEX2DEC(Table4[[#This Row],[H5]])+256*HEX2DEC(Table4[[#This Row],[H6]]))/1000,NA())</f>
        <v>#N/A</v>
      </c>
      <c r="AS333" s="16">
        <f>IF(Table4[[#This Row],[ID]]=402,HEX2DEC(Table4[[#This Row],[H1]])/100,NA())</f>
        <v>1</v>
      </c>
      <c r="AT333" s="19" t="e">
        <f>IF(Table4[[#This Row],[ID]]=404,((HEX2DEC(F333)+256*HEX2DEC(G333))/10)*(9/5)+32,NA())</f>
        <v>#N/A</v>
      </c>
      <c r="AU333" s="28">
        <f>IF(Table4[[#This Row],[ID]]=402,(HEX2DEC(Table4[[#This Row],[H7]])*256*256+HEX2DEC(Table4[[#This Row],[H6]])*256+HEX2DEC(Table4[[#This Row],[H5]]))/AU$3,IF(ISNUMBER(AU332),AU332,NA()))</f>
        <v>1073427</v>
      </c>
      <c r="AV333" s="28">
        <f>IF(Table4[[#This Row],[ID]]=403,(HEX2DEC(Table4[[#This Row],[H7]])*256*256+HEX2DEC(Table4[[#This Row],[H6]])*256+HEX2DEC(Table4[[#This Row],[H5]]))/AV$3,IF(ISNUMBER(AV332),AV332,NA()))</f>
        <v>1073427</v>
      </c>
      <c r="AW333" s="30" t="e">
        <f>Table4[[#This Row],[Unk 402-D7,6,5]]/Table4[[#This Row],[Batt V]]</f>
        <v>#N/A</v>
      </c>
      <c r="AX333" s="8" t="str" cm="1">
        <f t="array" aca="1" ref="AX333" ca="1">IF(Table4[[#This Row],[Prior of This Frm]]=0,"First",IF(Table4[[#This Row],[Data as String]]&lt;&gt;INDIRECT("R"&amp;AL333&amp;"C"&amp;COLUMN(Table4[[#This Row],[Data as String]]),FALSE),"Change",""))</f>
        <v/>
      </c>
      <c r="AY333" s="6" t="str" cm="1">
        <f t="array" aca="1" ref="AY333" ca="1">IF(Table4[[#This Row],[Prior of This Frm]]=0,"First",IF(Table4[[#This Row],[Data Masked States only]]&lt;&gt;INDIRECT("R"&amp;AL333&amp;"C"&amp;COLUMN(Table4[[#This Row],[Data Masked States only]]),FALSE),"Change",""))</f>
        <v/>
      </c>
      <c r="AZ333" s="6"/>
    </row>
    <row r="334" spans="1:52" hidden="1" x14ac:dyDescent="0.25">
      <c r="A334">
        <v>7.2569999999999997</v>
      </c>
      <c r="B334">
        <v>403</v>
      </c>
      <c r="C334">
        <v>8</v>
      </c>
      <c r="D334" s="14">
        <v>64</v>
      </c>
      <c r="E334" s="15">
        <v>0</v>
      </c>
      <c r="F334" s="15">
        <v>0</v>
      </c>
      <c r="G334" s="15">
        <v>0</v>
      </c>
      <c r="H334" s="15">
        <v>13</v>
      </c>
      <c r="I334" s="15">
        <v>61</v>
      </c>
      <c r="J334" s="15">
        <v>10</v>
      </c>
      <c r="K334" s="15">
        <v>0</v>
      </c>
      <c r="M334" s="5" t="str">
        <f t="shared" si="101"/>
        <v>d</v>
      </c>
      <c r="N334" t="str">
        <f t="shared" si="102"/>
        <v>…</v>
      </c>
      <c r="O334" t="str">
        <f t="shared" si="103"/>
        <v>…</v>
      </c>
      <c r="P334" t="str">
        <f t="shared" si="104"/>
        <v>…</v>
      </c>
      <c r="Q334" t="str">
        <f t="shared" si="105"/>
        <v>…</v>
      </c>
      <c r="R334" t="str">
        <f t="shared" si="106"/>
        <v>a</v>
      </c>
      <c r="S334" t="str">
        <f t="shared" si="107"/>
        <v>…</v>
      </c>
      <c r="T334" t="str">
        <f t="shared" si="108"/>
        <v>…</v>
      </c>
      <c r="U334" s="5"/>
      <c r="V334" s="23">
        <f t="shared" si="109"/>
        <v>100</v>
      </c>
      <c r="W334">
        <f t="shared" si="110"/>
        <v>0</v>
      </c>
      <c r="X334">
        <f t="shared" si="111"/>
        <v>0</v>
      </c>
      <c r="Y334">
        <f t="shared" si="112"/>
        <v>0</v>
      </c>
      <c r="Z334">
        <f t="shared" si="113"/>
        <v>19</v>
      </c>
      <c r="AA334">
        <f t="shared" si="114"/>
        <v>97</v>
      </c>
      <c r="AB334">
        <f t="shared" si="115"/>
        <v>16</v>
      </c>
      <c r="AC334">
        <f t="shared" si="116"/>
        <v>0</v>
      </c>
      <c r="AD334" s="5"/>
      <c r="AE334" s="27">
        <f t="shared" si="117"/>
        <v>100</v>
      </c>
      <c r="AF334" s="28">
        <f t="shared" si="118"/>
        <v>0</v>
      </c>
      <c r="AG334" s="28">
        <f t="shared" si="119"/>
        <v>24851</v>
      </c>
      <c r="AH334" s="28">
        <f t="shared" si="120"/>
        <v>16</v>
      </c>
      <c r="AI334" s="5"/>
      <c r="AJ33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334" s="6" t="str" cm="1">
        <f t="array" ref="AK33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334" s="6" cm="1">
        <f t="array" ref="AL334">IF(ROW(Table4[[#This Row],[ID]])-1=ROW(Table4[[#Headers],[ID]]),0,SUMPRODUCT(MAX(($B$5:$B333=Table4[[#This Row],[ID]])*ROW($B$5:$B333))))</f>
        <v>267</v>
      </c>
      <c r="AM334" s="11" cm="1">
        <f t="array" aca="1" ref="AM334" ca="1">IF(Table4[[#This Row],[Prior of This Frm]]&lt;&gt;0,Table4[[#This Row],[Time]]-INDIRECT("R"&amp;Table4[[#This Row],[Prior of This Frm]]&amp;"C"&amp;COLUMN(Table4[[#This Row],[Time]]),FALSE),"")</f>
        <v>3.1819999999999995</v>
      </c>
      <c r="AN334" s="8">
        <f>IF(ROW(Table4[[#This Row],[Time]])-1=ROW(Table4[[#Headers],[Time]]),0,IF(A334&lt;A333,AN333+1,AN333))</f>
        <v>1</v>
      </c>
      <c r="AO334" s="29">
        <f>(Table4[[#This Row],[Time]]+(Table4[[#This Row],[Mins]]*60)-$A$5)/60/60/24</f>
        <v>1.8379629629629635E-4</v>
      </c>
      <c r="AP334" s="11">
        <f ca="1">IF(Table4[[#This Row],[Prior of This Frm]]&lt;&gt;0,IF(Table4[[#This Row],[Per Raw]]&lt;0,Table4[[#This Row],[Per Raw]]+60,Table4[[#This Row],[Per Raw]]),"")</f>
        <v>3.1819999999999995</v>
      </c>
      <c r="AQ334" s="20" t="e">
        <f>IF(Table4[[#This Row],[ID]]=401,(HEX2DEC(Table4[[#This Row],[H1]])+256*HEX2DEC(Table4[[#This Row],[H2]]))/1000,NA())</f>
        <v>#N/A</v>
      </c>
      <c r="AR334" s="21" t="e">
        <f>IF(Table4[[#This Row],[ID]]=401,(HEX2DEC(Table4[[#This Row],[H5]])+256*HEX2DEC(Table4[[#This Row],[H6]]))/1000,NA())</f>
        <v>#N/A</v>
      </c>
      <c r="AS334" s="17" t="e">
        <f>IF(Table4[[#This Row],[ID]]=402,HEX2DEC(Table4[[#This Row],[H1]])/100,NA())</f>
        <v>#N/A</v>
      </c>
      <c r="AT334" s="19" t="e">
        <f>IF(Table4[[#This Row],[ID]]=404,((HEX2DEC(F334)+256*HEX2DEC(G334))/10)*(9/5)+32,NA())</f>
        <v>#N/A</v>
      </c>
      <c r="AU334" s="28">
        <f>IF(Table4[[#This Row],[ID]]=402,(HEX2DEC(Table4[[#This Row],[H7]])*256*256+HEX2DEC(Table4[[#This Row],[H6]])*256+HEX2DEC(Table4[[#This Row],[H5]]))/AU$3,IF(ISNUMBER(AU333),AU333,NA()))</f>
        <v>1073427</v>
      </c>
      <c r="AV334" s="28">
        <f>IF(Table4[[#This Row],[ID]]=403,(HEX2DEC(Table4[[#This Row],[H7]])*256*256+HEX2DEC(Table4[[#This Row],[H6]])*256+HEX2DEC(Table4[[#This Row],[H5]]))/AV$3,IF(ISNUMBER(AV333),AV333,NA()))</f>
        <v>1073427</v>
      </c>
      <c r="AW334" s="30" t="e">
        <f>Table4[[#This Row],[Unk 402-D7,6,5]]/Table4[[#This Row],[Batt V]]</f>
        <v>#N/A</v>
      </c>
      <c r="AX334" s="8" t="str" cm="1">
        <f t="array" aca="1" ref="AX334" ca="1">IF(Table4[[#This Row],[Prior of This Frm]]=0,"First",IF(Table4[[#This Row],[Data as String]]&lt;&gt;INDIRECT("R"&amp;AL334&amp;"C"&amp;COLUMN(Table4[[#This Row],[Data as String]]),FALSE),"Change",""))</f>
        <v/>
      </c>
      <c r="AY334" s="6" t="str" cm="1">
        <f t="array" aca="1" ref="AY334" ca="1">IF(Table4[[#This Row],[Prior of This Frm]]=0,"First",IF(Table4[[#This Row],[Data Masked States only]]&lt;&gt;INDIRECT("R"&amp;AL334&amp;"C"&amp;COLUMN(Table4[[#This Row],[Data Masked States only]]),FALSE),"Change",""))</f>
        <v/>
      </c>
      <c r="AZ334" s="6"/>
    </row>
    <row r="335" spans="1:52" hidden="1" x14ac:dyDescent="0.25">
      <c r="A335">
        <v>7.26</v>
      </c>
      <c r="B335">
        <v>404</v>
      </c>
      <c r="C335">
        <v>8</v>
      </c>
      <c r="D335" s="14">
        <v>0</v>
      </c>
      <c r="E335" s="15">
        <v>5</v>
      </c>
      <c r="F335" s="15" t="s">
        <v>29</v>
      </c>
      <c r="G335" s="15">
        <v>0</v>
      </c>
      <c r="H335" s="15" t="s">
        <v>2</v>
      </c>
      <c r="I335" s="15" t="s">
        <v>2</v>
      </c>
      <c r="J335" s="15" t="s">
        <v>2</v>
      </c>
      <c r="K335" s="15" t="s">
        <v>2</v>
      </c>
      <c r="M335" s="5" t="str">
        <f t="shared" si="101"/>
        <v>…</v>
      </c>
      <c r="N335" t="str">
        <f t="shared" si="102"/>
        <v>…</v>
      </c>
      <c r="O335" t="str">
        <f t="shared" si="103"/>
        <v>…</v>
      </c>
      <c r="P335" t="str">
        <f t="shared" si="104"/>
        <v>…</v>
      </c>
      <c r="Q335" t="str">
        <f t="shared" si="105"/>
        <v>…</v>
      </c>
      <c r="R335" t="str">
        <f t="shared" si="106"/>
        <v>…</v>
      </c>
      <c r="S335" t="str">
        <f t="shared" si="107"/>
        <v>…</v>
      </c>
      <c r="T335" t="str">
        <f t="shared" si="108"/>
        <v>…</v>
      </c>
      <c r="U335" s="5"/>
      <c r="V335" s="23">
        <f t="shared" si="109"/>
        <v>0</v>
      </c>
      <c r="W335">
        <f t="shared" si="110"/>
        <v>5</v>
      </c>
      <c r="X335">
        <f t="shared" si="111"/>
        <v>160</v>
      </c>
      <c r="Y335">
        <f t="shared" si="112"/>
        <v>0</v>
      </c>
      <c r="Z335">
        <f t="shared" si="113"/>
        <v>255</v>
      </c>
      <c r="AA335">
        <f t="shared" si="114"/>
        <v>255</v>
      </c>
      <c r="AB335">
        <f t="shared" si="115"/>
        <v>255</v>
      </c>
      <c r="AC335">
        <f t="shared" si="116"/>
        <v>255</v>
      </c>
      <c r="AD335" s="5"/>
      <c r="AE335" s="27">
        <f t="shared" si="117"/>
        <v>1280</v>
      </c>
      <c r="AF335" s="28">
        <f t="shared" si="118"/>
        <v>160</v>
      </c>
      <c r="AG335" s="28">
        <f t="shared" si="119"/>
        <v>65535</v>
      </c>
      <c r="AH335" s="28">
        <f t="shared" si="120"/>
        <v>65535</v>
      </c>
      <c r="AI335" s="5"/>
      <c r="AJ33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335" s="6" t="str" cm="1">
        <f t="array" ref="AK33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335" s="6" cm="1">
        <f t="array" ref="AL335">IF(ROW(Table4[[#This Row],[ID]])-1=ROW(Table4[[#Headers],[ID]]),0,SUMPRODUCT(MAX(($B$5:$B334=Table4[[#This Row],[ID]])*ROW($B$5:$B334))))</f>
        <v>268</v>
      </c>
      <c r="AM335" s="11" cm="1">
        <f t="array" aca="1" ref="AM335" ca="1">IF(Table4[[#This Row],[Prior of This Frm]]&lt;&gt;0,Table4[[#This Row],[Time]]-INDIRECT("R"&amp;Table4[[#This Row],[Prior of This Frm]]&amp;"C"&amp;COLUMN(Table4[[#This Row],[Time]]),FALSE),"")</f>
        <v>3.1829999999999998</v>
      </c>
      <c r="AN335" s="8">
        <f>IF(ROW(Table4[[#This Row],[Time]])-1=ROW(Table4[[#Headers],[Time]]),0,IF(A335&lt;A334,AN334+1,AN334))</f>
        <v>1</v>
      </c>
      <c r="AO335" s="29">
        <f>(Table4[[#This Row],[Time]]+(Table4[[#This Row],[Mins]]*60)-$A$5)/60/60/24</f>
        <v>1.8383101851851853E-4</v>
      </c>
      <c r="AP335" s="11">
        <f ca="1">IF(Table4[[#This Row],[Prior of This Frm]]&lt;&gt;0,IF(Table4[[#This Row],[Per Raw]]&lt;0,Table4[[#This Row],[Per Raw]]+60,Table4[[#This Row],[Per Raw]]),"")</f>
        <v>3.1829999999999998</v>
      </c>
      <c r="AQ335" s="20" t="e">
        <f>IF(Table4[[#This Row],[ID]]=401,(HEX2DEC(Table4[[#This Row],[H1]])+256*HEX2DEC(Table4[[#This Row],[H2]]))/1000,NA())</f>
        <v>#N/A</v>
      </c>
      <c r="AR335" s="21" t="e">
        <f>IF(Table4[[#This Row],[ID]]=401,(HEX2DEC(Table4[[#This Row],[H5]])+256*HEX2DEC(Table4[[#This Row],[H6]]))/1000,NA())</f>
        <v>#N/A</v>
      </c>
      <c r="AS335" s="16" t="e">
        <f>IF(Table4[[#This Row],[ID]]=402,HEX2DEC(Table4[[#This Row],[H1]])/100,NA())</f>
        <v>#N/A</v>
      </c>
      <c r="AT335" s="19">
        <f>IF(Table4[[#This Row],[ID]]=404,((HEX2DEC(F335)+256*HEX2DEC(G335))/10)*(9/5)+32,NA())</f>
        <v>60.8</v>
      </c>
      <c r="AU335" s="28">
        <f>IF(Table4[[#This Row],[ID]]=402,(HEX2DEC(Table4[[#This Row],[H7]])*256*256+HEX2DEC(Table4[[#This Row],[H6]])*256+HEX2DEC(Table4[[#This Row],[H5]]))/AU$3,IF(ISNUMBER(AU334),AU334,NA()))</f>
        <v>1073427</v>
      </c>
      <c r="AV335" s="28">
        <f>IF(Table4[[#This Row],[ID]]=403,(HEX2DEC(Table4[[#This Row],[H7]])*256*256+HEX2DEC(Table4[[#This Row],[H6]])*256+HEX2DEC(Table4[[#This Row],[H5]]))/AV$3,IF(ISNUMBER(AV334),AV334,NA()))</f>
        <v>1073427</v>
      </c>
      <c r="AW335" s="30" t="e">
        <f>Table4[[#This Row],[Unk 402-D7,6,5]]/Table4[[#This Row],[Batt V]]</f>
        <v>#N/A</v>
      </c>
      <c r="AX335" s="8" t="str" cm="1">
        <f t="array" aca="1" ref="AX335" ca="1">IF(Table4[[#This Row],[Prior of This Frm]]=0,"First",IF(Table4[[#This Row],[Data as String]]&lt;&gt;INDIRECT("R"&amp;AL335&amp;"C"&amp;COLUMN(Table4[[#This Row],[Data as String]]),FALSE),"Change",""))</f>
        <v/>
      </c>
      <c r="AY335" s="6" t="str" cm="1">
        <f t="array" aca="1" ref="AY335" ca="1">IF(Table4[[#This Row],[Prior of This Frm]]=0,"First",IF(Table4[[#This Row],[Data Masked States only]]&lt;&gt;INDIRECT("R"&amp;AL335&amp;"C"&amp;COLUMN(Table4[[#This Row],[Data Masked States only]]),FALSE),"Change",""))</f>
        <v/>
      </c>
      <c r="AZ335" s="6"/>
    </row>
    <row r="336" spans="1:52" hidden="1" x14ac:dyDescent="0.25">
      <c r="A336">
        <v>7.3049999999999997</v>
      </c>
      <c r="B336">
        <v>400</v>
      </c>
      <c r="C336">
        <v>8</v>
      </c>
      <c r="D336" s="14">
        <v>0</v>
      </c>
      <c r="E336" s="15">
        <v>0</v>
      </c>
      <c r="F336" s="15">
        <v>0</v>
      </c>
      <c r="G336" s="15">
        <v>10</v>
      </c>
      <c r="H336" s="15">
        <v>39</v>
      </c>
      <c r="I336" s="15">
        <v>0</v>
      </c>
      <c r="J336" s="15">
        <v>0</v>
      </c>
      <c r="K336" s="15">
        <v>0</v>
      </c>
      <c r="M336" s="5" t="str">
        <f t="shared" si="101"/>
        <v>…</v>
      </c>
      <c r="N336" t="str">
        <f t="shared" si="102"/>
        <v>…</v>
      </c>
      <c r="O336" t="str">
        <f t="shared" si="103"/>
        <v>…</v>
      </c>
      <c r="P336" t="str">
        <f t="shared" si="104"/>
        <v>…</v>
      </c>
      <c r="Q336" t="str">
        <f t="shared" si="105"/>
        <v>9</v>
      </c>
      <c r="R336" t="str">
        <f t="shared" si="106"/>
        <v>…</v>
      </c>
      <c r="S336" t="str">
        <f t="shared" si="107"/>
        <v>…</v>
      </c>
      <c r="T336" t="str">
        <f t="shared" si="108"/>
        <v>…</v>
      </c>
      <c r="U336" s="5"/>
      <c r="V336" s="23">
        <f t="shared" si="109"/>
        <v>0</v>
      </c>
      <c r="W336">
        <f t="shared" si="110"/>
        <v>0</v>
      </c>
      <c r="X336">
        <f t="shared" si="111"/>
        <v>0</v>
      </c>
      <c r="Y336">
        <f t="shared" si="112"/>
        <v>16</v>
      </c>
      <c r="Z336">
        <f t="shared" si="113"/>
        <v>57</v>
      </c>
      <c r="AA336">
        <f t="shared" si="114"/>
        <v>0</v>
      </c>
      <c r="AB336">
        <f t="shared" si="115"/>
        <v>0</v>
      </c>
      <c r="AC336">
        <f t="shared" si="116"/>
        <v>0</v>
      </c>
      <c r="AD336" s="5"/>
      <c r="AE336" s="27">
        <f t="shared" si="117"/>
        <v>0</v>
      </c>
      <c r="AF336" s="28">
        <f t="shared" si="118"/>
        <v>4096</v>
      </c>
      <c r="AG336" s="28">
        <f t="shared" si="119"/>
        <v>57</v>
      </c>
      <c r="AH336" s="28">
        <f t="shared" si="120"/>
        <v>0</v>
      </c>
      <c r="AI336" s="5"/>
      <c r="AJ33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36" s="6" t="str" cm="1">
        <f t="array" ref="AK33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36" s="6" cm="1">
        <f t="array" ref="AL336">IF(ROW(Table4[[#This Row],[ID]])-1=ROW(Table4[[#Headers],[ID]]),0,SUMPRODUCT(MAX(($B$5:$B335=Table4[[#This Row],[ID]])*ROW($B$5:$B335))))</f>
        <v>331</v>
      </c>
      <c r="AM336" s="11" cm="1">
        <f t="array" aca="1" ref="AM336" ca="1">IF(Table4[[#This Row],[Prior of This Frm]]&lt;&gt;0,Table4[[#This Row],[Time]]-INDIRECT("R"&amp;Table4[[#This Row],[Prior of This Frm]]&amp;"C"&amp;COLUMN(Table4[[#This Row],[Time]]),FALSE),"")</f>
        <v>0.10599999999999987</v>
      </c>
      <c r="AN336" s="8">
        <f>IF(ROW(Table4[[#This Row],[Time]])-1=ROW(Table4[[#Headers],[Time]]),0,IF(A336&lt;A335,AN335+1,AN335))</f>
        <v>1</v>
      </c>
      <c r="AO336" s="29">
        <f>(Table4[[#This Row],[Time]]+(Table4[[#This Row],[Mins]]*60)-$A$5)/60/60/24</f>
        <v>1.8435185185185189E-4</v>
      </c>
      <c r="AP336" s="11">
        <f ca="1">IF(Table4[[#This Row],[Prior of This Frm]]&lt;&gt;0,IF(Table4[[#This Row],[Per Raw]]&lt;0,Table4[[#This Row],[Per Raw]]+60,Table4[[#This Row],[Per Raw]]),"")</f>
        <v>0.10599999999999987</v>
      </c>
      <c r="AQ336" s="20" t="e">
        <f>IF(Table4[[#This Row],[ID]]=401,(HEX2DEC(Table4[[#This Row],[H1]])+256*HEX2DEC(Table4[[#This Row],[H2]]))/1000,NA())</f>
        <v>#N/A</v>
      </c>
      <c r="AR336" s="21" t="e">
        <f>IF(Table4[[#This Row],[ID]]=401,(HEX2DEC(Table4[[#This Row],[H5]])+256*HEX2DEC(Table4[[#This Row],[H6]]))/1000,NA())</f>
        <v>#N/A</v>
      </c>
      <c r="AS336" s="17" t="e">
        <f>IF(Table4[[#This Row],[ID]]=402,HEX2DEC(Table4[[#This Row],[H1]])/100,NA())</f>
        <v>#N/A</v>
      </c>
      <c r="AT336" s="19" t="e">
        <f>IF(Table4[[#This Row],[ID]]=404,((HEX2DEC(F336)+256*HEX2DEC(G336))/10)*(9/5)+32,NA())</f>
        <v>#N/A</v>
      </c>
      <c r="AU336" s="28">
        <f>IF(Table4[[#This Row],[ID]]=402,(HEX2DEC(Table4[[#This Row],[H7]])*256*256+HEX2DEC(Table4[[#This Row],[H6]])*256+HEX2DEC(Table4[[#This Row],[H5]]))/AU$3,IF(ISNUMBER(AU335),AU335,NA()))</f>
        <v>1073427</v>
      </c>
      <c r="AV336" s="28">
        <f>IF(Table4[[#This Row],[ID]]=403,(HEX2DEC(Table4[[#This Row],[H7]])*256*256+HEX2DEC(Table4[[#This Row],[H6]])*256+HEX2DEC(Table4[[#This Row],[H5]]))/AV$3,IF(ISNUMBER(AV335),AV335,NA()))</f>
        <v>1073427</v>
      </c>
      <c r="AW336" s="30" t="e">
        <f>Table4[[#This Row],[Unk 402-D7,6,5]]/Table4[[#This Row],[Batt V]]</f>
        <v>#N/A</v>
      </c>
      <c r="AX336" s="8" t="str" cm="1">
        <f t="array" aca="1" ref="AX336" ca="1">IF(Table4[[#This Row],[Prior of This Frm]]=0,"First",IF(Table4[[#This Row],[Data as String]]&lt;&gt;INDIRECT("R"&amp;AL336&amp;"C"&amp;COLUMN(Table4[[#This Row],[Data as String]]),FALSE),"Change",""))</f>
        <v/>
      </c>
      <c r="AY336" s="6" t="str" cm="1">
        <f t="array" aca="1" ref="AY336" ca="1">IF(Table4[[#This Row],[Prior of This Frm]]=0,"First",IF(Table4[[#This Row],[Data Masked States only]]&lt;&gt;INDIRECT("R"&amp;AL336&amp;"C"&amp;COLUMN(Table4[[#This Row],[Data Masked States only]]),FALSE),"Change",""))</f>
        <v/>
      </c>
      <c r="AZ336" s="6"/>
    </row>
    <row r="337" spans="1:52" hidden="1" x14ac:dyDescent="0.25">
      <c r="A337">
        <v>7.3579999999999997</v>
      </c>
      <c r="B337">
        <v>401</v>
      </c>
      <c r="C337">
        <v>8</v>
      </c>
      <c r="D337" s="14" t="s">
        <v>28</v>
      </c>
      <c r="E337" s="15" t="s">
        <v>23</v>
      </c>
      <c r="F337" s="15">
        <v>0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M337" s="5" t="str">
        <f t="shared" si="101"/>
        <v>…</v>
      </c>
      <c r="N337" t="str">
        <f t="shared" si="102"/>
        <v>…</v>
      </c>
      <c r="O337" t="str">
        <f t="shared" si="103"/>
        <v>…</v>
      </c>
      <c r="P337" t="str">
        <f t="shared" si="104"/>
        <v>…</v>
      </c>
      <c r="Q337" t="str">
        <f t="shared" si="105"/>
        <v>…</v>
      </c>
      <c r="R337" t="str">
        <f t="shared" si="106"/>
        <v>…</v>
      </c>
      <c r="S337" t="str">
        <f t="shared" si="107"/>
        <v>…</v>
      </c>
      <c r="T337" t="str">
        <f t="shared" si="108"/>
        <v>…</v>
      </c>
      <c r="U337" s="5"/>
      <c r="V337" s="23">
        <f t="shared" si="109"/>
        <v>154</v>
      </c>
      <c r="W337">
        <f t="shared" si="110"/>
        <v>210</v>
      </c>
      <c r="X337">
        <f t="shared" si="111"/>
        <v>0</v>
      </c>
      <c r="Y337">
        <f t="shared" si="112"/>
        <v>0</v>
      </c>
      <c r="Z337">
        <f t="shared" si="113"/>
        <v>0</v>
      </c>
      <c r="AA337">
        <f t="shared" si="114"/>
        <v>0</v>
      </c>
      <c r="AB337">
        <f t="shared" si="115"/>
        <v>0</v>
      </c>
      <c r="AC337">
        <f t="shared" si="116"/>
        <v>0</v>
      </c>
      <c r="AD337" s="5"/>
      <c r="AE337" s="27">
        <f t="shared" si="117"/>
        <v>53914</v>
      </c>
      <c r="AF337" s="28">
        <f t="shared" si="118"/>
        <v>0</v>
      </c>
      <c r="AG337" s="28">
        <f t="shared" si="119"/>
        <v>0</v>
      </c>
      <c r="AH337" s="28">
        <f t="shared" si="120"/>
        <v>0</v>
      </c>
      <c r="AI337" s="5"/>
      <c r="AJ33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37" s="6" t="str" cm="1">
        <f t="array" ref="AK33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37" s="6" cm="1">
        <f t="array" ref="AL337">IF(ROW(Table4[[#This Row],[ID]])-1=ROW(Table4[[#Headers],[ID]]),0,SUMPRODUCT(MAX(($B$5:$B336=Table4[[#This Row],[ID]])*ROW($B$5:$B336))))</f>
        <v>332</v>
      </c>
      <c r="AM337" s="11" cm="1">
        <f t="array" aca="1" ref="AM337" ca="1">IF(Table4[[#This Row],[Prior of This Frm]]&lt;&gt;0,Table4[[#This Row],[Time]]-INDIRECT("R"&amp;Table4[[#This Row],[Prior of This Frm]]&amp;"C"&amp;COLUMN(Table4[[#This Row],[Time]]),FALSE),"")</f>
        <v>0.10599999999999987</v>
      </c>
      <c r="AN337" s="8">
        <f>IF(ROW(Table4[[#This Row],[Time]])-1=ROW(Table4[[#Headers],[Time]]),0,IF(A337&lt;A336,AN336+1,AN336))</f>
        <v>1</v>
      </c>
      <c r="AO337" s="29">
        <f>(Table4[[#This Row],[Time]]+(Table4[[#This Row],[Mins]]*60)-$A$5)/60/60/24</f>
        <v>1.8496527777777779E-4</v>
      </c>
      <c r="AP337" s="11">
        <f ca="1">IF(Table4[[#This Row],[Prior of This Frm]]&lt;&gt;0,IF(Table4[[#This Row],[Per Raw]]&lt;0,Table4[[#This Row],[Per Raw]]+60,Table4[[#This Row],[Per Raw]]),"")</f>
        <v>0.10599999999999987</v>
      </c>
      <c r="AQ337" s="20">
        <f>IF(Table4[[#This Row],[ID]]=401,(HEX2DEC(Table4[[#This Row],[H1]])+256*HEX2DEC(Table4[[#This Row],[H2]]))/1000,NA())</f>
        <v>53.914000000000001</v>
      </c>
      <c r="AR337" s="21">
        <f>IF(Table4[[#This Row],[ID]]=401,(HEX2DEC(Table4[[#This Row],[H5]])+256*HEX2DEC(Table4[[#This Row],[H6]]))/1000,NA())</f>
        <v>0</v>
      </c>
      <c r="AS337" s="16" t="e">
        <f>IF(Table4[[#This Row],[ID]]=402,HEX2DEC(Table4[[#This Row],[H1]])/100,NA())</f>
        <v>#N/A</v>
      </c>
      <c r="AT337" s="19" t="e">
        <f>IF(Table4[[#This Row],[ID]]=404,((HEX2DEC(F337)+256*HEX2DEC(G337))/10)*(9/5)+32,NA())</f>
        <v>#N/A</v>
      </c>
      <c r="AU337" s="28">
        <f>IF(Table4[[#This Row],[ID]]=402,(HEX2DEC(Table4[[#This Row],[H7]])*256*256+HEX2DEC(Table4[[#This Row],[H6]])*256+HEX2DEC(Table4[[#This Row],[H5]]))/AU$3,IF(ISNUMBER(AU336),AU336,NA()))</f>
        <v>1073427</v>
      </c>
      <c r="AV337" s="28">
        <f>IF(Table4[[#This Row],[ID]]=403,(HEX2DEC(Table4[[#This Row],[H7]])*256*256+HEX2DEC(Table4[[#This Row],[H6]])*256+HEX2DEC(Table4[[#This Row],[H5]]))/AV$3,IF(ISNUMBER(AV336),AV336,NA()))</f>
        <v>1073427</v>
      </c>
      <c r="AW337" s="30">
        <f>Table4[[#This Row],[Unk 402-D7,6,5]]/Table4[[#This Row],[Batt V]]</f>
        <v>19909.986274437066</v>
      </c>
      <c r="AX337" s="8" t="str" cm="1">
        <f t="array" aca="1" ref="AX337" ca="1">IF(Table4[[#This Row],[Prior of This Frm]]=0,"First",IF(Table4[[#This Row],[Data as String]]&lt;&gt;INDIRECT("R"&amp;AL337&amp;"C"&amp;COLUMN(Table4[[#This Row],[Data as String]]),FALSE),"Change",""))</f>
        <v/>
      </c>
      <c r="AY337" s="6" t="str" cm="1">
        <f t="array" aca="1" ref="AY337" ca="1">IF(Table4[[#This Row],[Prior of This Frm]]=0,"First",IF(Table4[[#This Row],[Data Masked States only]]&lt;&gt;INDIRECT("R"&amp;AL337&amp;"C"&amp;COLUMN(Table4[[#This Row],[Data Masked States only]]),FALSE),"Change",""))</f>
        <v/>
      </c>
      <c r="AZ337" s="6"/>
    </row>
    <row r="338" spans="1:52" hidden="1" x14ac:dyDescent="0.25">
      <c r="A338">
        <v>7.4119999999999999</v>
      </c>
      <c r="B338">
        <v>400</v>
      </c>
      <c r="C338">
        <v>8</v>
      </c>
      <c r="D338" s="14">
        <v>0</v>
      </c>
      <c r="E338" s="15">
        <v>0</v>
      </c>
      <c r="F338" s="15">
        <v>0</v>
      </c>
      <c r="G338" s="15">
        <v>10</v>
      </c>
      <c r="H338" s="15">
        <v>39</v>
      </c>
      <c r="I338" s="15">
        <v>0</v>
      </c>
      <c r="J338" s="15">
        <v>0</v>
      </c>
      <c r="K338" s="15">
        <v>0</v>
      </c>
      <c r="M338" s="5" t="str">
        <f t="shared" si="101"/>
        <v>…</v>
      </c>
      <c r="N338" t="str">
        <f t="shared" si="102"/>
        <v>…</v>
      </c>
      <c r="O338" t="str">
        <f t="shared" si="103"/>
        <v>…</v>
      </c>
      <c r="P338" t="str">
        <f t="shared" si="104"/>
        <v>…</v>
      </c>
      <c r="Q338" t="str">
        <f t="shared" si="105"/>
        <v>9</v>
      </c>
      <c r="R338" t="str">
        <f t="shared" si="106"/>
        <v>…</v>
      </c>
      <c r="S338" t="str">
        <f t="shared" si="107"/>
        <v>…</v>
      </c>
      <c r="T338" t="str">
        <f t="shared" si="108"/>
        <v>…</v>
      </c>
      <c r="U338" s="5"/>
      <c r="V338" s="23">
        <f t="shared" si="109"/>
        <v>0</v>
      </c>
      <c r="W338">
        <f t="shared" si="110"/>
        <v>0</v>
      </c>
      <c r="X338">
        <f t="shared" si="111"/>
        <v>0</v>
      </c>
      <c r="Y338">
        <f t="shared" si="112"/>
        <v>16</v>
      </c>
      <c r="Z338">
        <f t="shared" si="113"/>
        <v>57</v>
      </c>
      <c r="AA338">
        <f t="shared" si="114"/>
        <v>0</v>
      </c>
      <c r="AB338">
        <f t="shared" si="115"/>
        <v>0</v>
      </c>
      <c r="AC338">
        <f t="shared" si="116"/>
        <v>0</v>
      </c>
      <c r="AD338" s="5"/>
      <c r="AE338" s="27">
        <f t="shared" si="117"/>
        <v>0</v>
      </c>
      <c r="AF338" s="28">
        <f t="shared" si="118"/>
        <v>4096</v>
      </c>
      <c r="AG338" s="28">
        <f t="shared" si="119"/>
        <v>57</v>
      </c>
      <c r="AH338" s="28">
        <f t="shared" si="120"/>
        <v>0</v>
      </c>
      <c r="AI338" s="5"/>
      <c r="AJ33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38" s="6" t="str" cm="1">
        <f t="array" ref="AK33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38" s="6" cm="1">
        <f t="array" ref="AL338">IF(ROW(Table4[[#This Row],[ID]])-1=ROW(Table4[[#Headers],[ID]]),0,SUMPRODUCT(MAX(($B$5:$B337=Table4[[#This Row],[ID]])*ROW($B$5:$B337))))</f>
        <v>336</v>
      </c>
      <c r="AM338" s="11" cm="1">
        <f t="array" aca="1" ref="AM338" ca="1">IF(Table4[[#This Row],[Prior of This Frm]]&lt;&gt;0,Table4[[#This Row],[Time]]-INDIRECT("R"&amp;Table4[[#This Row],[Prior of This Frm]]&amp;"C"&amp;COLUMN(Table4[[#This Row],[Time]]),FALSE),"")</f>
        <v>0.10700000000000021</v>
      </c>
      <c r="AN338" s="8">
        <f>IF(ROW(Table4[[#This Row],[Time]])-1=ROW(Table4[[#Headers],[Time]]),0,IF(A338&lt;A337,AN337+1,AN337))</f>
        <v>1</v>
      </c>
      <c r="AO338" s="29">
        <f>(Table4[[#This Row],[Time]]+(Table4[[#This Row],[Mins]]*60)-$A$5)/60/60/24</f>
        <v>1.8559027777777779E-4</v>
      </c>
      <c r="AP338" s="11">
        <f ca="1">IF(Table4[[#This Row],[Prior of This Frm]]&lt;&gt;0,IF(Table4[[#This Row],[Per Raw]]&lt;0,Table4[[#This Row],[Per Raw]]+60,Table4[[#This Row],[Per Raw]]),"")</f>
        <v>0.10700000000000021</v>
      </c>
      <c r="AQ338" s="20" t="e">
        <f>IF(Table4[[#This Row],[ID]]=401,(HEX2DEC(Table4[[#This Row],[H1]])+256*HEX2DEC(Table4[[#This Row],[H2]]))/1000,NA())</f>
        <v>#N/A</v>
      </c>
      <c r="AR338" s="21" t="e">
        <f>IF(Table4[[#This Row],[ID]]=401,(HEX2DEC(Table4[[#This Row],[H5]])+256*HEX2DEC(Table4[[#This Row],[H6]]))/1000,NA())</f>
        <v>#N/A</v>
      </c>
      <c r="AS338" s="17" t="e">
        <f>IF(Table4[[#This Row],[ID]]=402,HEX2DEC(Table4[[#This Row],[H1]])/100,NA())</f>
        <v>#N/A</v>
      </c>
      <c r="AT338" s="19" t="e">
        <f>IF(Table4[[#This Row],[ID]]=404,((HEX2DEC(F338)+256*HEX2DEC(G338))/10)*(9/5)+32,NA())</f>
        <v>#N/A</v>
      </c>
      <c r="AU338" s="28">
        <f>IF(Table4[[#This Row],[ID]]=402,(HEX2DEC(Table4[[#This Row],[H7]])*256*256+HEX2DEC(Table4[[#This Row],[H6]])*256+HEX2DEC(Table4[[#This Row],[H5]]))/AU$3,IF(ISNUMBER(AU337),AU337,NA()))</f>
        <v>1073427</v>
      </c>
      <c r="AV338" s="28">
        <f>IF(Table4[[#This Row],[ID]]=403,(HEX2DEC(Table4[[#This Row],[H7]])*256*256+HEX2DEC(Table4[[#This Row],[H6]])*256+HEX2DEC(Table4[[#This Row],[H5]]))/AV$3,IF(ISNUMBER(AV337),AV337,NA()))</f>
        <v>1073427</v>
      </c>
      <c r="AW338" s="30" t="e">
        <f>Table4[[#This Row],[Unk 402-D7,6,5]]/Table4[[#This Row],[Batt V]]</f>
        <v>#N/A</v>
      </c>
      <c r="AX338" s="8" t="str" cm="1">
        <f t="array" aca="1" ref="AX338" ca="1">IF(Table4[[#This Row],[Prior of This Frm]]=0,"First",IF(Table4[[#This Row],[Data as String]]&lt;&gt;INDIRECT("R"&amp;AL338&amp;"C"&amp;COLUMN(Table4[[#This Row],[Data as String]]),FALSE),"Change",""))</f>
        <v/>
      </c>
      <c r="AY338" s="6" t="str" cm="1">
        <f t="array" aca="1" ref="AY338" ca="1">IF(Table4[[#This Row],[Prior of This Frm]]=0,"First",IF(Table4[[#This Row],[Data Masked States only]]&lt;&gt;INDIRECT("R"&amp;AL338&amp;"C"&amp;COLUMN(Table4[[#This Row],[Data Masked States only]]),FALSE),"Change",""))</f>
        <v/>
      </c>
      <c r="AZ338" s="6"/>
    </row>
    <row r="339" spans="1:52" hidden="1" x14ac:dyDescent="0.25">
      <c r="A339">
        <v>7.4649999999999999</v>
      </c>
      <c r="B339">
        <v>401</v>
      </c>
      <c r="C339">
        <v>8</v>
      </c>
      <c r="D339" s="14" t="s">
        <v>28</v>
      </c>
      <c r="E339" s="15" t="s">
        <v>23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M339" s="5" t="str">
        <f t="shared" si="101"/>
        <v>…</v>
      </c>
      <c r="N339" t="str">
        <f t="shared" si="102"/>
        <v>…</v>
      </c>
      <c r="O339" t="str">
        <f t="shared" si="103"/>
        <v>…</v>
      </c>
      <c r="P339" t="str">
        <f t="shared" si="104"/>
        <v>…</v>
      </c>
      <c r="Q339" t="str">
        <f t="shared" si="105"/>
        <v>…</v>
      </c>
      <c r="R339" t="str">
        <f t="shared" si="106"/>
        <v>…</v>
      </c>
      <c r="S339" t="str">
        <f t="shared" si="107"/>
        <v>…</v>
      </c>
      <c r="T339" t="str">
        <f t="shared" si="108"/>
        <v>…</v>
      </c>
      <c r="U339" s="5"/>
      <c r="V339" s="23">
        <f t="shared" si="109"/>
        <v>154</v>
      </c>
      <c r="W339">
        <f t="shared" si="110"/>
        <v>210</v>
      </c>
      <c r="X339">
        <f t="shared" si="111"/>
        <v>0</v>
      </c>
      <c r="Y339">
        <f t="shared" si="112"/>
        <v>0</v>
      </c>
      <c r="Z339">
        <f t="shared" si="113"/>
        <v>0</v>
      </c>
      <c r="AA339">
        <f t="shared" si="114"/>
        <v>0</v>
      </c>
      <c r="AB339">
        <f t="shared" si="115"/>
        <v>0</v>
      </c>
      <c r="AC339">
        <f t="shared" si="116"/>
        <v>0</v>
      </c>
      <c r="AD339" s="5"/>
      <c r="AE339" s="27">
        <f t="shared" si="117"/>
        <v>53914</v>
      </c>
      <c r="AF339" s="28">
        <f t="shared" si="118"/>
        <v>0</v>
      </c>
      <c r="AG339" s="28">
        <f t="shared" si="119"/>
        <v>0</v>
      </c>
      <c r="AH339" s="28">
        <f t="shared" si="120"/>
        <v>0</v>
      </c>
      <c r="AI339" s="5"/>
      <c r="AJ33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39" s="6" t="str" cm="1">
        <f t="array" ref="AK33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39" s="6" cm="1">
        <f t="array" ref="AL339">IF(ROW(Table4[[#This Row],[ID]])-1=ROW(Table4[[#Headers],[ID]]),0,SUMPRODUCT(MAX(($B$5:$B338=Table4[[#This Row],[ID]])*ROW($B$5:$B338))))</f>
        <v>337</v>
      </c>
      <c r="AM339" s="11" cm="1">
        <f t="array" aca="1" ref="AM339" ca="1">IF(Table4[[#This Row],[Prior of This Frm]]&lt;&gt;0,Table4[[#This Row],[Time]]-INDIRECT("R"&amp;Table4[[#This Row],[Prior of This Frm]]&amp;"C"&amp;COLUMN(Table4[[#This Row],[Time]]),FALSE),"")</f>
        <v>0.10700000000000021</v>
      </c>
      <c r="AN339" s="8">
        <f>IF(ROW(Table4[[#This Row],[Time]])-1=ROW(Table4[[#Headers],[Time]]),0,IF(A339&lt;A338,AN338+1,AN338))</f>
        <v>1</v>
      </c>
      <c r="AO339" s="29">
        <f>(Table4[[#This Row],[Time]]+(Table4[[#This Row],[Mins]]*60)-$A$5)/60/60/24</f>
        <v>1.862037037037037E-4</v>
      </c>
      <c r="AP339" s="11">
        <f ca="1">IF(Table4[[#This Row],[Prior of This Frm]]&lt;&gt;0,IF(Table4[[#This Row],[Per Raw]]&lt;0,Table4[[#This Row],[Per Raw]]+60,Table4[[#This Row],[Per Raw]]),"")</f>
        <v>0.10700000000000021</v>
      </c>
      <c r="AQ339" s="20">
        <f>IF(Table4[[#This Row],[ID]]=401,(HEX2DEC(Table4[[#This Row],[H1]])+256*HEX2DEC(Table4[[#This Row],[H2]]))/1000,NA())</f>
        <v>53.914000000000001</v>
      </c>
      <c r="AR339" s="21">
        <f>IF(Table4[[#This Row],[ID]]=401,(HEX2DEC(Table4[[#This Row],[H5]])+256*HEX2DEC(Table4[[#This Row],[H6]]))/1000,NA())</f>
        <v>0</v>
      </c>
      <c r="AS339" s="16" t="e">
        <f>IF(Table4[[#This Row],[ID]]=402,HEX2DEC(Table4[[#This Row],[H1]])/100,NA())</f>
        <v>#N/A</v>
      </c>
      <c r="AT339" s="19" t="e">
        <f>IF(Table4[[#This Row],[ID]]=404,((HEX2DEC(F339)+256*HEX2DEC(G339))/10)*(9/5)+32,NA())</f>
        <v>#N/A</v>
      </c>
      <c r="AU339" s="28">
        <f>IF(Table4[[#This Row],[ID]]=402,(HEX2DEC(Table4[[#This Row],[H7]])*256*256+HEX2DEC(Table4[[#This Row],[H6]])*256+HEX2DEC(Table4[[#This Row],[H5]]))/AU$3,IF(ISNUMBER(AU338),AU338,NA()))</f>
        <v>1073427</v>
      </c>
      <c r="AV339" s="28">
        <f>IF(Table4[[#This Row],[ID]]=403,(HEX2DEC(Table4[[#This Row],[H7]])*256*256+HEX2DEC(Table4[[#This Row],[H6]])*256+HEX2DEC(Table4[[#This Row],[H5]]))/AV$3,IF(ISNUMBER(AV338),AV338,NA()))</f>
        <v>1073427</v>
      </c>
      <c r="AW339" s="30">
        <f>Table4[[#This Row],[Unk 402-D7,6,5]]/Table4[[#This Row],[Batt V]]</f>
        <v>19909.986274437066</v>
      </c>
      <c r="AX339" s="8" t="str" cm="1">
        <f t="array" aca="1" ref="AX339" ca="1">IF(Table4[[#This Row],[Prior of This Frm]]=0,"First",IF(Table4[[#This Row],[Data as String]]&lt;&gt;INDIRECT("R"&amp;AL339&amp;"C"&amp;COLUMN(Table4[[#This Row],[Data as String]]),FALSE),"Change",""))</f>
        <v/>
      </c>
      <c r="AY339" s="6" t="str" cm="1">
        <f t="array" aca="1" ref="AY339" ca="1">IF(Table4[[#This Row],[Prior of This Frm]]=0,"First",IF(Table4[[#This Row],[Data Masked States only]]&lt;&gt;INDIRECT("R"&amp;AL339&amp;"C"&amp;COLUMN(Table4[[#This Row],[Data Masked States only]]),FALSE),"Change",""))</f>
        <v/>
      </c>
      <c r="AZ339" s="6"/>
    </row>
    <row r="340" spans="1:52" hidden="1" x14ac:dyDescent="0.25">
      <c r="A340">
        <v>7.5179999999999998</v>
      </c>
      <c r="B340">
        <v>400</v>
      </c>
      <c r="C340">
        <v>8</v>
      </c>
      <c r="D340" s="14">
        <v>0</v>
      </c>
      <c r="E340" s="15">
        <v>0</v>
      </c>
      <c r="F340" s="15">
        <v>0</v>
      </c>
      <c r="G340" s="15">
        <v>10</v>
      </c>
      <c r="H340" s="15">
        <v>39</v>
      </c>
      <c r="I340" s="15">
        <v>0</v>
      </c>
      <c r="J340" s="15">
        <v>0</v>
      </c>
      <c r="K340" s="15">
        <v>0</v>
      </c>
      <c r="M340" s="5" t="str">
        <f t="shared" si="101"/>
        <v>…</v>
      </c>
      <c r="N340" t="str">
        <f t="shared" si="102"/>
        <v>…</v>
      </c>
      <c r="O340" t="str">
        <f t="shared" si="103"/>
        <v>…</v>
      </c>
      <c r="P340" t="str">
        <f t="shared" si="104"/>
        <v>…</v>
      </c>
      <c r="Q340" t="str">
        <f t="shared" si="105"/>
        <v>9</v>
      </c>
      <c r="R340" t="str">
        <f t="shared" si="106"/>
        <v>…</v>
      </c>
      <c r="S340" t="str">
        <f t="shared" si="107"/>
        <v>…</v>
      </c>
      <c r="T340" t="str">
        <f t="shared" si="108"/>
        <v>…</v>
      </c>
      <c r="U340" s="5"/>
      <c r="V340" s="23">
        <f t="shared" si="109"/>
        <v>0</v>
      </c>
      <c r="W340">
        <f t="shared" si="110"/>
        <v>0</v>
      </c>
      <c r="X340">
        <f t="shared" si="111"/>
        <v>0</v>
      </c>
      <c r="Y340">
        <f t="shared" si="112"/>
        <v>16</v>
      </c>
      <c r="Z340">
        <f t="shared" si="113"/>
        <v>57</v>
      </c>
      <c r="AA340">
        <f t="shared" si="114"/>
        <v>0</v>
      </c>
      <c r="AB340">
        <f t="shared" si="115"/>
        <v>0</v>
      </c>
      <c r="AC340">
        <f t="shared" si="116"/>
        <v>0</v>
      </c>
      <c r="AD340" s="5"/>
      <c r="AE340" s="27">
        <f t="shared" si="117"/>
        <v>0</v>
      </c>
      <c r="AF340" s="28">
        <f t="shared" si="118"/>
        <v>4096</v>
      </c>
      <c r="AG340" s="28">
        <f t="shared" si="119"/>
        <v>57</v>
      </c>
      <c r="AH340" s="28">
        <f t="shared" si="120"/>
        <v>0</v>
      </c>
      <c r="AI340" s="5"/>
      <c r="AJ34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40" s="6" t="str" cm="1">
        <f t="array" ref="AK34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40" s="6" cm="1">
        <f t="array" ref="AL340">IF(ROW(Table4[[#This Row],[ID]])-1=ROW(Table4[[#Headers],[ID]]),0,SUMPRODUCT(MAX(($B$5:$B339=Table4[[#This Row],[ID]])*ROW($B$5:$B339))))</f>
        <v>338</v>
      </c>
      <c r="AM340" s="11" cm="1">
        <f t="array" aca="1" ref="AM340" ca="1">IF(Table4[[#This Row],[Prior of This Frm]]&lt;&gt;0,Table4[[#This Row],[Time]]-INDIRECT("R"&amp;Table4[[#This Row],[Prior of This Frm]]&amp;"C"&amp;COLUMN(Table4[[#This Row],[Time]]),FALSE),"")</f>
        <v>0.10599999999999987</v>
      </c>
      <c r="AN340" s="8">
        <f>IF(ROW(Table4[[#This Row],[Time]])-1=ROW(Table4[[#Headers],[Time]]),0,IF(A340&lt;A339,AN339+1,AN339))</f>
        <v>1</v>
      </c>
      <c r="AO340" s="29">
        <f>(Table4[[#This Row],[Time]]+(Table4[[#This Row],[Mins]]*60)-$A$5)/60/60/24</f>
        <v>1.8681712962962958E-4</v>
      </c>
      <c r="AP340" s="11">
        <f ca="1">IF(Table4[[#This Row],[Prior of This Frm]]&lt;&gt;0,IF(Table4[[#This Row],[Per Raw]]&lt;0,Table4[[#This Row],[Per Raw]]+60,Table4[[#This Row],[Per Raw]]),"")</f>
        <v>0.10599999999999987</v>
      </c>
      <c r="AQ340" s="20" t="e">
        <f>IF(Table4[[#This Row],[ID]]=401,(HEX2DEC(Table4[[#This Row],[H1]])+256*HEX2DEC(Table4[[#This Row],[H2]]))/1000,NA())</f>
        <v>#N/A</v>
      </c>
      <c r="AR340" s="21" t="e">
        <f>IF(Table4[[#This Row],[ID]]=401,(HEX2DEC(Table4[[#This Row],[H5]])+256*HEX2DEC(Table4[[#This Row],[H6]]))/1000,NA())</f>
        <v>#N/A</v>
      </c>
      <c r="AS340" s="17" t="e">
        <f>IF(Table4[[#This Row],[ID]]=402,HEX2DEC(Table4[[#This Row],[H1]])/100,NA())</f>
        <v>#N/A</v>
      </c>
      <c r="AT340" s="19" t="e">
        <f>IF(Table4[[#This Row],[ID]]=404,((HEX2DEC(F340)+256*HEX2DEC(G340))/10)*(9/5)+32,NA())</f>
        <v>#N/A</v>
      </c>
      <c r="AU340" s="28">
        <f>IF(Table4[[#This Row],[ID]]=402,(HEX2DEC(Table4[[#This Row],[H7]])*256*256+HEX2DEC(Table4[[#This Row],[H6]])*256+HEX2DEC(Table4[[#This Row],[H5]]))/AU$3,IF(ISNUMBER(AU339),AU339,NA()))</f>
        <v>1073427</v>
      </c>
      <c r="AV340" s="28">
        <f>IF(Table4[[#This Row],[ID]]=403,(HEX2DEC(Table4[[#This Row],[H7]])*256*256+HEX2DEC(Table4[[#This Row],[H6]])*256+HEX2DEC(Table4[[#This Row],[H5]]))/AV$3,IF(ISNUMBER(AV339),AV339,NA()))</f>
        <v>1073427</v>
      </c>
      <c r="AW340" s="30" t="e">
        <f>Table4[[#This Row],[Unk 402-D7,6,5]]/Table4[[#This Row],[Batt V]]</f>
        <v>#N/A</v>
      </c>
      <c r="AX340" s="8" t="str" cm="1">
        <f t="array" aca="1" ref="AX340" ca="1">IF(Table4[[#This Row],[Prior of This Frm]]=0,"First",IF(Table4[[#This Row],[Data as String]]&lt;&gt;INDIRECT("R"&amp;AL340&amp;"C"&amp;COLUMN(Table4[[#This Row],[Data as String]]),FALSE),"Change",""))</f>
        <v/>
      </c>
      <c r="AY340" s="6" t="str" cm="1">
        <f t="array" aca="1" ref="AY340" ca="1">IF(Table4[[#This Row],[Prior of This Frm]]=0,"First",IF(Table4[[#This Row],[Data Masked States only]]&lt;&gt;INDIRECT("R"&amp;AL340&amp;"C"&amp;COLUMN(Table4[[#This Row],[Data Masked States only]]),FALSE),"Change",""))</f>
        <v/>
      </c>
      <c r="AZ340" s="6"/>
    </row>
    <row r="341" spans="1:52" hidden="1" x14ac:dyDescent="0.25">
      <c r="A341">
        <v>7.5709999999999997</v>
      </c>
      <c r="B341">
        <v>401</v>
      </c>
      <c r="C341">
        <v>8</v>
      </c>
      <c r="D341" s="14" t="s">
        <v>28</v>
      </c>
      <c r="E341" s="15" t="s">
        <v>23</v>
      </c>
      <c r="F341" s="15">
        <v>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  <c r="M341" s="5" t="str">
        <f t="shared" si="101"/>
        <v>…</v>
      </c>
      <c r="N341" t="str">
        <f t="shared" si="102"/>
        <v>…</v>
      </c>
      <c r="O341" t="str">
        <f t="shared" si="103"/>
        <v>…</v>
      </c>
      <c r="P341" t="str">
        <f t="shared" si="104"/>
        <v>…</v>
      </c>
      <c r="Q341" t="str">
        <f t="shared" si="105"/>
        <v>…</v>
      </c>
      <c r="R341" t="str">
        <f t="shared" si="106"/>
        <v>…</v>
      </c>
      <c r="S341" t="str">
        <f t="shared" si="107"/>
        <v>…</v>
      </c>
      <c r="T341" t="str">
        <f t="shared" si="108"/>
        <v>…</v>
      </c>
      <c r="U341" s="5"/>
      <c r="V341" s="23">
        <f t="shared" si="109"/>
        <v>154</v>
      </c>
      <c r="W341">
        <f t="shared" si="110"/>
        <v>210</v>
      </c>
      <c r="X341">
        <f t="shared" si="111"/>
        <v>0</v>
      </c>
      <c r="Y341">
        <f t="shared" si="112"/>
        <v>0</v>
      </c>
      <c r="Z341">
        <f t="shared" si="113"/>
        <v>0</v>
      </c>
      <c r="AA341">
        <f t="shared" si="114"/>
        <v>0</v>
      </c>
      <c r="AB341">
        <f t="shared" si="115"/>
        <v>0</v>
      </c>
      <c r="AC341">
        <f t="shared" si="116"/>
        <v>0</v>
      </c>
      <c r="AD341" s="5"/>
      <c r="AE341" s="27">
        <f t="shared" si="117"/>
        <v>53914</v>
      </c>
      <c r="AF341" s="28">
        <f t="shared" si="118"/>
        <v>0</v>
      </c>
      <c r="AG341" s="28">
        <f t="shared" si="119"/>
        <v>0</v>
      </c>
      <c r="AH341" s="28">
        <f t="shared" si="120"/>
        <v>0</v>
      </c>
      <c r="AI341" s="5"/>
      <c r="AJ34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41" s="6" t="str" cm="1">
        <f t="array" ref="AK34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41" s="6" cm="1">
        <f t="array" ref="AL341">IF(ROW(Table4[[#This Row],[ID]])-1=ROW(Table4[[#Headers],[ID]]),0,SUMPRODUCT(MAX(($B$5:$B340=Table4[[#This Row],[ID]])*ROW($B$5:$B340))))</f>
        <v>339</v>
      </c>
      <c r="AM341" s="11" cm="1">
        <f t="array" aca="1" ref="AM341" ca="1">IF(Table4[[#This Row],[Prior of This Frm]]&lt;&gt;0,Table4[[#This Row],[Time]]-INDIRECT("R"&amp;Table4[[#This Row],[Prior of This Frm]]&amp;"C"&amp;COLUMN(Table4[[#This Row],[Time]]),FALSE),"")</f>
        <v>0.10599999999999987</v>
      </c>
      <c r="AN341" s="8">
        <f>IF(ROW(Table4[[#This Row],[Time]])-1=ROW(Table4[[#Headers],[Time]]),0,IF(A341&lt;A340,AN340+1,AN340))</f>
        <v>1</v>
      </c>
      <c r="AO341" s="29">
        <f>(Table4[[#This Row],[Time]]+(Table4[[#This Row],[Mins]]*60)-$A$5)/60/60/24</f>
        <v>1.8743055555555548E-4</v>
      </c>
      <c r="AP341" s="11">
        <f ca="1">IF(Table4[[#This Row],[Prior of This Frm]]&lt;&gt;0,IF(Table4[[#This Row],[Per Raw]]&lt;0,Table4[[#This Row],[Per Raw]]+60,Table4[[#This Row],[Per Raw]]),"")</f>
        <v>0.10599999999999987</v>
      </c>
      <c r="AQ341" s="20">
        <f>IF(Table4[[#This Row],[ID]]=401,(HEX2DEC(Table4[[#This Row],[H1]])+256*HEX2DEC(Table4[[#This Row],[H2]]))/1000,NA())</f>
        <v>53.914000000000001</v>
      </c>
      <c r="AR341" s="21">
        <f>IF(Table4[[#This Row],[ID]]=401,(HEX2DEC(Table4[[#This Row],[H5]])+256*HEX2DEC(Table4[[#This Row],[H6]]))/1000,NA())</f>
        <v>0</v>
      </c>
      <c r="AS341" s="16" t="e">
        <f>IF(Table4[[#This Row],[ID]]=402,HEX2DEC(Table4[[#This Row],[H1]])/100,NA())</f>
        <v>#N/A</v>
      </c>
      <c r="AT341" s="19" t="e">
        <f>IF(Table4[[#This Row],[ID]]=404,((HEX2DEC(F341)+256*HEX2DEC(G341))/10)*(9/5)+32,NA())</f>
        <v>#N/A</v>
      </c>
      <c r="AU341" s="28">
        <f>IF(Table4[[#This Row],[ID]]=402,(HEX2DEC(Table4[[#This Row],[H7]])*256*256+HEX2DEC(Table4[[#This Row],[H6]])*256+HEX2DEC(Table4[[#This Row],[H5]]))/AU$3,IF(ISNUMBER(AU340),AU340,NA()))</f>
        <v>1073427</v>
      </c>
      <c r="AV341" s="28">
        <f>IF(Table4[[#This Row],[ID]]=403,(HEX2DEC(Table4[[#This Row],[H7]])*256*256+HEX2DEC(Table4[[#This Row],[H6]])*256+HEX2DEC(Table4[[#This Row],[H5]]))/AV$3,IF(ISNUMBER(AV340),AV340,NA()))</f>
        <v>1073427</v>
      </c>
      <c r="AW341" s="30">
        <f>Table4[[#This Row],[Unk 402-D7,6,5]]/Table4[[#This Row],[Batt V]]</f>
        <v>19909.986274437066</v>
      </c>
      <c r="AX341" s="8" t="str" cm="1">
        <f t="array" aca="1" ref="AX341" ca="1">IF(Table4[[#This Row],[Prior of This Frm]]=0,"First",IF(Table4[[#This Row],[Data as String]]&lt;&gt;INDIRECT("R"&amp;AL341&amp;"C"&amp;COLUMN(Table4[[#This Row],[Data as String]]),FALSE),"Change",""))</f>
        <v/>
      </c>
      <c r="AY341" s="6" t="str" cm="1">
        <f t="array" aca="1" ref="AY341" ca="1">IF(Table4[[#This Row],[Prior of This Frm]]=0,"First",IF(Table4[[#This Row],[Data Masked States only]]&lt;&gt;INDIRECT("R"&amp;AL341&amp;"C"&amp;COLUMN(Table4[[#This Row],[Data Masked States only]]),FALSE),"Change",""))</f>
        <v/>
      </c>
      <c r="AZ341" s="6"/>
    </row>
    <row r="342" spans="1:52" hidden="1" x14ac:dyDescent="0.25">
      <c r="A342">
        <v>7.6239999999999997</v>
      </c>
      <c r="B342">
        <v>400</v>
      </c>
      <c r="C342">
        <v>8</v>
      </c>
      <c r="D342" s="14">
        <v>0</v>
      </c>
      <c r="E342" s="15">
        <v>0</v>
      </c>
      <c r="F342" s="15">
        <v>0</v>
      </c>
      <c r="G342" s="15">
        <v>10</v>
      </c>
      <c r="H342" s="15">
        <v>39</v>
      </c>
      <c r="I342" s="15">
        <v>0</v>
      </c>
      <c r="J342" s="15">
        <v>0</v>
      </c>
      <c r="K342" s="15">
        <v>0</v>
      </c>
      <c r="M342" s="5" t="str">
        <f t="shared" si="101"/>
        <v>…</v>
      </c>
      <c r="N342" t="str">
        <f t="shared" si="102"/>
        <v>…</v>
      </c>
      <c r="O342" t="str">
        <f t="shared" si="103"/>
        <v>…</v>
      </c>
      <c r="P342" t="str">
        <f t="shared" si="104"/>
        <v>…</v>
      </c>
      <c r="Q342" t="str">
        <f t="shared" si="105"/>
        <v>9</v>
      </c>
      <c r="R342" t="str">
        <f t="shared" si="106"/>
        <v>…</v>
      </c>
      <c r="S342" t="str">
        <f t="shared" si="107"/>
        <v>…</v>
      </c>
      <c r="T342" t="str">
        <f t="shared" si="108"/>
        <v>…</v>
      </c>
      <c r="U342" s="5"/>
      <c r="V342" s="23">
        <f t="shared" si="109"/>
        <v>0</v>
      </c>
      <c r="W342">
        <f t="shared" si="110"/>
        <v>0</v>
      </c>
      <c r="X342">
        <f t="shared" si="111"/>
        <v>0</v>
      </c>
      <c r="Y342">
        <f t="shared" si="112"/>
        <v>16</v>
      </c>
      <c r="Z342">
        <f t="shared" si="113"/>
        <v>57</v>
      </c>
      <c r="AA342">
        <f t="shared" si="114"/>
        <v>0</v>
      </c>
      <c r="AB342">
        <f t="shared" si="115"/>
        <v>0</v>
      </c>
      <c r="AC342">
        <f t="shared" si="116"/>
        <v>0</v>
      </c>
      <c r="AD342" s="5"/>
      <c r="AE342" s="27">
        <f t="shared" si="117"/>
        <v>0</v>
      </c>
      <c r="AF342" s="28">
        <f t="shared" si="118"/>
        <v>4096</v>
      </c>
      <c r="AG342" s="28">
        <f t="shared" si="119"/>
        <v>57</v>
      </c>
      <c r="AH342" s="28">
        <f t="shared" si="120"/>
        <v>0</v>
      </c>
      <c r="AI342" s="5"/>
      <c r="AJ34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42" s="6" t="str" cm="1">
        <f t="array" ref="AK34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42" s="6" cm="1">
        <f t="array" ref="AL342">IF(ROW(Table4[[#This Row],[ID]])-1=ROW(Table4[[#Headers],[ID]]),0,SUMPRODUCT(MAX(($B$5:$B341=Table4[[#This Row],[ID]])*ROW($B$5:$B341))))</f>
        <v>340</v>
      </c>
      <c r="AM342" s="11" cm="1">
        <f t="array" aca="1" ref="AM342" ca="1">IF(Table4[[#This Row],[Prior of This Frm]]&lt;&gt;0,Table4[[#This Row],[Time]]-INDIRECT("R"&amp;Table4[[#This Row],[Prior of This Frm]]&amp;"C"&amp;COLUMN(Table4[[#This Row],[Time]]),FALSE),"")</f>
        <v>0.10599999999999987</v>
      </c>
      <c r="AN342" s="8">
        <f>IF(ROW(Table4[[#This Row],[Time]])-1=ROW(Table4[[#Headers],[Time]]),0,IF(A342&lt;A341,AN341+1,AN341))</f>
        <v>1</v>
      </c>
      <c r="AO342" s="29">
        <f>(Table4[[#This Row],[Time]]+(Table4[[#This Row],[Mins]]*60)-$A$5)/60/60/24</f>
        <v>1.8804398148148139E-4</v>
      </c>
      <c r="AP342" s="11">
        <f ca="1">IF(Table4[[#This Row],[Prior of This Frm]]&lt;&gt;0,IF(Table4[[#This Row],[Per Raw]]&lt;0,Table4[[#This Row],[Per Raw]]+60,Table4[[#This Row],[Per Raw]]),"")</f>
        <v>0.10599999999999987</v>
      </c>
      <c r="AQ342" s="20" t="e">
        <f>IF(Table4[[#This Row],[ID]]=401,(HEX2DEC(Table4[[#This Row],[H1]])+256*HEX2DEC(Table4[[#This Row],[H2]]))/1000,NA())</f>
        <v>#N/A</v>
      </c>
      <c r="AR342" s="21" t="e">
        <f>IF(Table4[[#This Row],[ID]]=401,(HEX2DEC(Table4[[#This Row],[H5]])+256*HEX2DEC(Table4[[#This Row],[H6]]))/1000,NA())</f>
        <v>#N/A</v>
      </c>
      <c r="AS342" s="17" t="e">
        <f>IF(Table4[[#This Row],[ID]]=402,HEX2DEC(Table4[[#This Row],[H1]])/100,NA())</f>
        <v>#N/A</v>
      </c>
      <c r="AT342" s="19" t="e">
        <f>IF(Table4[[#This Row],[ID]]=404,((HEX2DEC(F342)+256*HEX2DEC(G342))/10)*(9/5)+32,NA())</f>
        <v>#N/A</v>
      </c>
      <c r="AU342" s="28">
        <f>IF(Table4[[#This Row],[ID]]=402,(HEX2DEC(Table4[[#This Row],[H7]])*256*256+HEX2DEC(Table4[[#This Row],[H6]])*256+HEX2DEC(Table4[[#This Row],[H5]]))/AU$3,IF(ISNUMBER(AU341),AU341,NA()))</f>
        <v>1073427</v>
      </c>
      <c r="AV342" s="28">
        <f>IF(Table4[[#This Row],[ID]]=403,(HEX2DEC(Table4[[#This Row],[H7]])*256*256+HEX2DEC(Table4[[#This Row],[H6]])*256+HEX2DEC(Table4[[#This Row],[H5]]))/AV$3,IF(ISNUMBER(AV341),AV341,NA()))</f>
        <v>1073427</v>
      </c>
      <c r="AW342" s="30" t="e">
        <f>Table4[[#This Row],[Unk 402-D7,6,5]]/Table4[[#This Row],[Batt V]]</f>
        <v>#N/A</v>
      </c>
      <c r="AX342" s="8" t="str" cm="1">
        <f t="array" aca="1" ref="AX342" ca="1">IF(Table4[[#This Row],[Prior of This Frm]]=0,"First",IF(Table4[[#This Row],[Data as String]]&lt;&gt;INDIRECT("R"&amp;AL342&amp;"C"&amp;COLUMN(Table4[[#This Row],[Data as String]]),FALSE),"Change",""))</f>
        <v/>
      </c>
      <c r="AY342" s="6" t="str" cm="1">
        <f t="array" aca="1" ref="AY342" ca="1">IF(Table4[[#This Row],[Prior of This Frm]]=0,"First",IF(Table4[[#This Row],[Data Masked States only]]&lt;&gt;INDIRECT("R"&amp;AL342&amp;"C"&amp;COLUMN(Table4[[#This Row],[Data Masked States only]]),FALSE),"Change",""))</f>
        <v/>
      </c>
      <c r="AZ342" s="6"/>
    </row>
    <row r="343" spans="1:52" hidden="1" x14ac:dyDescent="0.25">
      <c r="A343">
        <v>7.6769999999999996</v>
      </c>
      <c r="B343">
        <v>401</v>
      </c>
      <c r="C343">
        <v>8</v>
      </c>
      <c r="D343" s="14" t="s">
        <v>28</v>
      </c>
      <c r="E343" s="15" t="s">
        <v>23</v>
      </c>
      <c r="F343" s="15">
        <v>0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  <c r="M343" s="5" t="str">
        <f t="shared" si="101"/>
        <v>…</v>
      </c>
      <c r="N343" t="str">
        <f t="shared" si="102"/>
        <v>…</v>
      </c>
      <c r="O343" t="str">
        <f t="shared" si="103"/>
        <v>…</v>
      </c>
      <c r="P343" t="str">
        <f t="shared" si="104"/>
        <v>…</v>
      </c>
      <c r="Q343" t="str">
        <f t="shared" si="105"/>
        <v>…</v>
      </c>
      <c r="R343" t="str">
        <f t="shared" si="106"/>
        <v>…</v>
      </c>
      <c r="S343" t="str">
        <f t="shared" si="107"/>
        <v>…</v>
      </c>
      <c r="T343" t="str">
        <f t="shared" si="108"/>
        <v>…</v>
      </c>
      <c r="U343" s="5"/>
      <c r="V343" s="23">
        <f t="shared" si="109"/>
        <v>154</v>
      </c>
      <c r="W343">
        <f t="shared" si="110"/>
        <v>210</v>
      </c>
      <c r="X343">
        <f t="shared" si="111"/>
        <v>0</v>
      </c>
      <c r="Y343">
        <f t="shared" si="112"/>
        <v>0</v>
      </c>
      <c r="Z343">
        <f t="shared" si="113"/>
        <v>0</v>
      </c>
      <c r="AA343">
        <f t="shared" si="114"/>
        <v>0</v>
      </c>
      <c r="AB343">
        <f t="shared" si="115"/>
        <v>0</v>
      </c>
      <c r="AC343">
        <f t="shared" si="116"/>
        <v>0</v>
      </c>
      <c r="AD343" s="5"/>
      <c r="AE343" s="27">
        <f t="shared" si="117"/>
        <v>53914</v>
      </c>
      <c r="AF343" s="28">
        <f t="shared" si="118"/>
        <v>0</v>
      </c>
      <c r="AG343" s="28">
        <f t="shared" si="119"/>
        <v>0</v>
      </c>
      <c r="AH343" s="28">
        <f t="shared" si="120"/>
        <v>0</v>
      </c>
      <c r="AI343" s="5"/>
      <c r="AJ34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43" s="6" t="str" cm="1">
        <f t="array" ref="AK34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43" s="6" cm="1">
        <f t="array" ref="AL343">IF(ROW(Table4[[#This Row],[ID]])-1=ROW(Table4[[#Headers],[ID]]),0,SUMPRODUCT(MAX(($B$5:$B342=Table4[[#This Row],[ID]])*ROW($B$5:$B342))))</f>
        <v>341</v>
      </c>
      <c r="AM343" s="11" cm="1">
        <f t="array" aca="1" ref="AM343" ca="1">IF(Table4[[#This Row],[Prior of This Frm]]&lt;&gt;0,Table4[[#This Row],[Time]]-INDIRECT("R"&amp;Table4[[#This Row],[Prior of This Frm]]&amp;"C"&amp;COLUMN(Table4[[#This Row],[Time]]),FALSE),"")</f>
        <v>0.10599999999999987</v>
      </c>
      <c r="AN343" s="8">
        <f>IF(ROW(Table4[[#This Row],[Time]])-1=ROW(Table4[[#Headers],[Time]]),0,IF(A343&lt;A342,AN342+1,AN342))</f>
        <v>1</v>
      </c>
      <c r="AO343" s="29">
        <f>(Table4[[#This Row],[Time]]+(Table4[[#This Row],[Mins]]*60)-$A$5)/60/60/24</f>
        <v>1.8865740740740727E-4</v>
      </c>
      <c r="AP343" s="11">
        <f ca="1">IF(Table4[[#This Row],[Prior of This Frm]]&lt;&gt;0,IF(Table4[[#This Row],[Per Raw]]&lt;0,Table4[[#This Row],[Per Raw]]+60,Table4[[#This Row],[Per Raw]]),"")</f>
        <v>0.10599999999999987</v>
      </c>
      <c r="AQ343" s="20">
        <f>IF(Table4[[#This Row],[ID]]=401,(HEX2DEC(Table4[[#This Row],[H1]])+256*HEX2DEC(Table4[[#This Row],[H2]]))/1000,NA())</f>
        <v>53.914000000000001</v>
      </c>
      <c r="AR343" s="21">
        <f>IF(Table4[[#This Row],[ID]]=401,(HEX2DEC(Table4[[#This Row],[H5]])+256*HEX2DEC(Table4[[#This Row],[H6]]))/1000,NA())</f>
        <v>0</v>
      </c>
      <c r="AS343" s="16" t="e">
        <f>IF(Table4[[#This Row],[ID]]=402,HEX2DEC(Table4[[#This Row],[H1]])/100,NA())</f>
        <v>#N/A</v>
      </c>
      <c r="AT343" s="19" t="e">
        <f>IF(Table4[[#This Row],[ID]]=404,((HEX2DEC(F343)+256*HEX2DEC(G343))/10)*(9/5)+32,NA())</f>
        <v>#N/A</v>
      </c>
      <c r="AU343" s="28">
        <f>IF(Table4[[#This Row],[ID]]=402,(HEX2DEC(Table4[[#This Row],[H7]])*256*256+HEX2DEC(Table4[[#This Row],[H6]])*256+HEX2DEC(Table4[[#This Row],[H5]]))/AU$3,IF(ISNUMBER(AU342),AU342,NA()))</f>
        <v>1073427</v>
      </c>
      <c r="AV343" s="28">
        <f>IF(Table4[[#This Row],[ID]]=403,(HEX2DEC(Table4[[#This Row],[H7]])*256*256+HEX2DEC(Table4[[#This Row],[H6]])*256+HEX2DEC(Table4[[#This Row],[H5]]))/AV$3,IF(ISNUMBER(AV342),AV342,NA()))</f>
        <v>1073427</v>
      </c>
      <c r="AW343" s="30">
        <f>Table4[[#This Row],[Unk 402-D7,6,5]]/Table4[[#This Row],[Batt V]]</f>
        <v>19909.986274437066</v>
      </c>
      <c r="AX343" s="8" t="str" cm="1">
        <f t="array" aca="1" ref="AX343" ca="1">IF(Table4[[#This Row],[Prior of This Frm]]=0,"First",IF(Table4[[#This Row],[Data as String]]&lt;&gt;INDIRECT("R"&amp;AL343&amp;"C"&amp;COLUMN(Table4[[#This Row],[Data as String]]),FALSE),"Change",""))</f>
        <v/>
      </c>
      <c r="AY343" s="6" t="str" cm="1">
        <f t="array" aca="1" ref="AY343" ca="1">IF(Table4[[#This Row],[Prior of This Frm]]=0,"First",IF(Table4[[#This Row],[Data Masked States only]]&lt;&gt;INDIRECT("R"&amp;AL343&amp;"C"&amp;COLUMN(Table4[[#This Row],[Data Masked States only]]),FALSE),"Change",""))</f>
        <v/>
      </c>
      <c r="AZ343" s="6"/>
    </row>
    <row r="344" spans="1:52" hidden="1" x14ac:dyDescent="0.25">
      <c r="A344">
        <v>7.7309999999999999</v>
      </c>
      <c r="B344">
        <v>400</v>
      </c>
      <c r="C344">
        <v>8</v>
      </c>
      <c r="D344" s="14">
        <v>0</v>
      </c>
      <c r="E344" s="15">
        <v>0</v>
      </c>
      <c r="F344" s="15">
        <v>0</v>
      </c>
      <c r="G344" s="15">
        <v>10</v>
      </c>
      <c r="H344" s="15">
        <v>39</v>
      </c>
      <c r="I344" s="15">
        <v>0</v>
      </c>
      <c r="J344" s="15">
        <v>0</v>
      </c>
      <c r="K344" s="15">
        <v>0</v>
      </c>
      <c r="M344" s="5" t="str">
        <f t="shared" si="101"/>
        <v>…</v>
      </c>
      <c r="N344" t="str">
        <f t="shared" si="102"/>
        <v>…</v>
      </c>
      <c r="O344" t="str">
        <f t="shared" si="103"/>
        <v>…</v>
      </c>
      <c r="P344" t="str">
        <f t="shared" si="104"/>
        <v>…</v>
      </c>
      <c r="Q344" t="str">
        <f t="shared" si="105"/>
        <v>9</v>
      </c>
      <c r="R344" t="str">
        <f t="shared" si="106"/>
        <v>…</v>
      </c>
      <c r="S344" t="str">
        <f t="shared" si="107"/>
        <v>…</v>
      </c>
      <c r="T344" t="str">
        <f t="shared" si="108"/>
        <v>…</v>
      </c>
      <c r="U344" s="5"/>
      <c r="V344" s="23">
        <f t="shared" si="109"/>
        <v>0</v>
      </c>
      <c r="W344">
        <f t="shared" si="110"/>
        <v>0</v>
      </c>
      <c r="X344">
        <f t="shared" si="111"/>
        <v>0</v>
      </c>
      <c r="Y344">
        <f t="shared" si="112"/>
        <v>16</v>
      </c>
      <c r="Z344">
        <f t="shared" si="113"/>
        <v>57</v>
      </c>
      <c r="AA344">
        <f t="shared" si="114"/>
        <v>0</v>
      </c>
      <c r="AB344">
        <f t="shared" si="115"/>
        <v>0</v>
      </c>
      <c r="AC344">
        <f t="shared" si="116"/>
        <v>0</v>
      </c>
      <c r="AD344" s="5"/>
      <c r="AE344" s="27">
        <f t="shared" si="117"/>
        <v>0</v>
      </c>
      <c r="AF344" s="28">
        <f t="shared" si="118"/>
        <v>4096</v>
      </c>
      <c r="AG344" s="28">
        <f t="shared" si="119"/>
        <v>57</v>
      </c>
      <c r="AH344" s="28">
        <f t="shared" si="120"/>
        <v>0</v>
      </c>
      <c r="AI344" s="5"/>
      <c r="AJ34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44" s="6" t="str" cm="1">
        <f t="array" ref="AK34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44" s="6" cm="1">
        <f t="array" ref="AL344">IF(ROW(Table4[[#This Row],[ID]])-1=ROW(Table4[[#Headers],[ID]]),0,SUMPRODUCT(MAX(($B$5:$B343=Table4[[#This Row],[ID]])*ROW($B$5:$B343))))</f>
        <v>342</v>
      </c>
      <c r="AM344" s="11" cm="1">
        <f t="array" aca="1" ref="AM344" ca="1">IF(Table4[[#This Row],[Prior of This Frm]]&lt;&gt;0,Table4[[#This Row],[Time]]-INDIRECT("R"&amp;Table4[[#This Row],[Prior of This Frm]]&amp;"C"&amp;COLUMN(Table4[[#This Row],[Time]]),FALSE),"")</f>
        <v>0.10700000000000021</v>
      </c>
      <c r="AN344" s="8">
        <f>IF(ROW(Table4[[#This Row],[Time]])-1=ROW(Table4[[#Headers],[Time]]),0,IF(A344&lt;A343,AN343+1,AN343))</f>
        <v>1</v>
      </c>
      <c r="AO344" s="29">
        <f>(Table4[[#This Row],[Time]]+(Table4[[#This Row],[Mins]]*60)-$A$5)/60/60/24</f>
        <v>1.892824074074073E-4</v>
      </c>
      <c r="AP344" s="11">
        <f ca="1">IF(Table4[[#This Row],[Prior of This Frm]]&lt;&gt;0,IF(Table4[[#This Row],[Per Raw]]&lt;0,Table4[[#This Row],[Per Raw]]+60,Table4[[#This Row],[Per Raw]]),"")</f>
        <v>0.10700000000000021</v>
      </c>
      <c r="AQ344" s="20" t="e">
        <f>IF(Table4[[#This Row],[ID]]=401,(HEX2DEC(Table4[[#This Row],[H1]])+256*HEX2DEC(Table4[[#This Row],[H2]]))/1000,NA())</f>
        <v>#N/A</v>
      </c>
      <c r="AR344" s="21" t="e">
        <f>IF(Table4[[#This Row],[ID]]=401,(HEX2DEC(Table4[[#This Row],[H5]])+256*HEX2DEC(Table4[[#This Row],[H6]]))/1000,NA())</f>
        <v>#N/A</v>
      </c>
      <c r="AS344" s="17" t="e">
        <f>IF(Table4[[#This Row],[ID]]=402,HEX2DEC(Table4[[#This Row],[H1]])/100,NA())</f>
        <v>#N/A</v>
      </c>
      <c r="AT344" s="19" t="e">
        <f>IF(Table4[[#This Row],[ID]]=404,((HEX2DEC(F344)+256*HEX2DEC(G344))/10)*(9/5)+32,NA())</f>
        <v>#N/A</v>
      </c>
      <c r="AU344" s="28">
        <f>IF(Table4[[#This Row],[ID]]=402,(HEX2DEC(Table4[[#This Row],[H7]])*256*256+HEX2DEC(Table4[[#This Row],[H6]])*256+HEX2DEC(Table4[[#This Row],[H5]]))/AU$3,IF(ISNUMBER(AU343),AU343,NA()))</f>
        <v>1073427</v>
      </c>
      <c r="AV344" s="28">
        <f>IF(Table4[[#This Row],[ID]]=403,(HEX2DEC(Table4[[#This Row],[H7]])*256*256+HEX2DEC(Table4[[#This Row],[H6]])*256+HEX2DEC(Table4[[#This Row],[H5]]))/AV$3,IF(ISNUMBER(AV343),AV343,NA()))</f>
        <v>1073427</v>
      </c>
      <c r="AW344" s="30" t="e">
        <f>Table4[[#This Row],[Unk 402-D7,6,5]]/Table4[[#This Row],[Batt V]]</f>
        <v>#N/A</v>
      </c>
      <c r="AX344" s="8" t="str" cm="1">
        <f t="array" aca="1" ref="AX344" ca="1">IF(Table4[[#This Row],[Prior of This Frm]]=0,"First",IF(Table4[[#This Row],[Data as String]]&lt;&gt;INDIRECT("R"&amp;AL344&amp;"C"&amp;COLUMN(Table4[[#This Row],[Data as String]]),FALSE),"Change",""))</f>
        <v/>
      </c>
      <c r="AY344" s="6" t="str" cm="1">
        <f t="array" aca="1" ref="AY344" ca="1">IF(Table4[[#This Row],[Prior of This Frm]]=0,"First",IF(Table4[[#This Row],[Data Masked States only]]&lt;&gt;INDIRECT("R"&amp;AL344&amp;"C"&amp;COLUMN(Table4[[#This Row],[Data Masked States only]]),FALSE),"Change",""))</f>
        <v/>
      </c>
      <c r="AZ344" s="6"/>
    </row>
    <row r="345" spans="1:52" hidden="1" x14ac:dyDescent="0.25">
      <c r="A345">
        <v>7.7839999999999998</v>
      </c>
      <c r="B345">
        <v>401</v>
      </c>
      <c r="C345">
        <v>8</v>
      </c>
      <c r="D345" s="14" t="s">
        <v>28</v>
      </c>
      <c r="E345" s="15" t="s">
        <v>23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M345" s="5" t="str">
        <f t="shared" si="101"/>
        <v>…</v>
      </c>
      <c r="N345" t="str">
        <f t="shared" si="102"/>
        <v>…</v>
      </c>
      <c r="O345" t="str">
        <f t="shared" si="103"/>
        <v>…</v>
      </c>
      <c r="P345" t="str">
        <f t="shared" si="104"/>
        <v>…</v>
      </c>
      <c r="Q345" t="str">
        <f t="shared" si="105"/>
        <v>…</v>
      </c>
      <c r="R345" t="str">
        <f t="shared" si="106"/>
        <v>…</v>
      </c>
      <c r="S345" t="str">
        <f t="shared" si="107"/>
        <v>…</v>
      </c>
      <c r="T345" t="str">
        <f t="shared" si="108"/>
        <v>…</v>
      </c>
      <c r="U345" s="5"/>
      <c r="V345" s="23">
        <f t="shared" si="109"/>
        <v>154</v>
      </c>
      <c r="W345">
        <f t="shared" si="110"/>
        <v>210</v>
      </c>
      <c r="X345">
        <f t="shared" si="111"/>
        <v>0</v>
      </c>
      <c r="Y345">
        <f t="shared" si="112"/>
        <v>0</v>
      </c>
      <c r="Z345">
        <f t="shared" si="113"/>
        <v>0</v>
      </c>
      <c r="AA345">
        <f t="shared" si="114"/>
        <v>0</v>
      </c>
      <c r="AB345">
        <f t="shared" si="115"/>
        <v>0</v>
      </c>
      <c r="AC345">
        <f t="shared" si="116"/>
        <v>0</v>
      </c>
      <c r="AD345" s="5"/>
      <c r="AE345" s="27">
        <f t="shared" si="117"/>
        <v>53914</v>
      </c>
      <c r="AF345" s="28">
        <f t="shared" si="118"/>
        <v>0</v>
      </c>
      <c r="AG345" s="28">
        <f t="shared" si="119"/>
        <v>0</v>
      </c>
      <c r="AH345" s="28">
        <f t="shared" si="120"/>
        <v>0</v>
      </c>
      <c r="AI345" s="5"/>
      <c r="AJ34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45" s="6" t="str" cm="1">
        <f t="array" ref="AK34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45" s="6" cm="1">
        <f t="array" ref="AL345">IF(ROW(Table4[[#This Row],[ID]])-1=ROW(Table4[[#Headers],[ID]]),0,SUMPRODUCT(MAX(($B$5:$B344=Table4[[#This Row],[ID]])*ROW($B$5:$B344))))</f>
        <v>343</v>
      </c>
      <c r="AM345" s="11" cm="1">
        <f t="array" aca="1" ref="AM345" ca="1">IF(Table4[[#This Row],[Prior of This Frm]]&lt;&gt;0,Table4[[#This Row],[Time]]-INDIRECT("R"&amp;Table4[[#This Row],[Prior of This Frm]]&amp;"C"&amp;COLUMN(Table4[[#This Row],[Time]]),FALSE),"")</f>
        <v>0.10700000000000021</v>
      </c>
      <c r="AN345" s="8">
        <f>IF(ROW(Table4[[#This Row],[Time]])-1=ROW(Table4[[#Headers],[Time]]),0,IF(A345&lt;A344,AN344+1,AN344))</f>
        <v>1</v>
      </c>
      <c r="AO345" s="29">
        <f>(Table4[[#This Row],[Time]]+(Table4[[#This Row],[Mins]]*60)-$A$5)/60/60/24</f>
        <v>1.8989583333333339E-4</v>
      </c>
      <c r="AP345" s="11">
        <f ca="1">IF(Table4[[#This Row],[Prior of This Frm]]&lt;&gt;0,IF(Table4[[#This Row],[Per Raw]]&lt;0,Table4[[#This Row],[Per Raw]]+60,Table4[[#This Row],[Per Raw]]),"")</f>
        <v>0.10700000000000021</v>
      </c>
      <c r="AQ345" s="20">
        <f>IF(Table4[[#This Row],[ID]]=401,(HEX2DEC(Table4[[#This Row],[H1]])+256*HEX2DEC(Table4[[#This Row],[H2]]))/1000,NA())</f>
        <v>53.914000000000001</v>
      </c>
      <c r="AR345" s="21">
        <f>IF(Table4[[#This Row],[ID]]=401,(HEX2DEC(Table4[[#This Row],[H5]])+256*HEX2DEC(Table4[[#This Row],[H6]]))/1000,NA())</f>
        <v>0</v>
      </c>
      <c r="AS345" s="16" t="e">
        <f>IF(Table4[[#This Row],[ID]]=402,HEX2DEC(Table4[[#This Row],[H1]])/100,NA())</f>
        <v>#N/A</v>
      </c>
      <c r="AT345" s="19" t="e">
        <f>IF(Table4[[#This Row],[ID]]=404,((HEX2DEC(F345)+256*HEX2DEC(G345))/10)*(9/5)+32,NA())</f>
        <v>#N/A</v>
      </c>
      <c r="AU345" s="28">
        <f>IF(Table4[[#This Row],[ID]]=402,(HEX2DEC(Table4[[#This Row],[H7]])*256*256+HEX2DEC(Table4[[#This Row],[H6]])*256+HEX2DEC(Table4[[#This Row],[H5]]))/AU$3,IF(ISNUMBER(AU344),AU344,NA()))</f>
        <v>1073427</v>
      </c>
      <c r="AV345" s="28">
        <f>IF(Table4[[#This Row],[ID]]=403,(HEX2DEC(Table4[[#This Row],[H7]])*256*256+HEX2DEC(Table4[[#This Row],[H6]])*256+HEX2DEC(Table4[[#This Row],[H5]]))/AV$3,IF(ISNUMBER(AV344),AV344,NA()))</f>
        <v>1073427</v>
      </c>
      <c r="AW345" s="30">
        <f>Table4[[#This Row],[Unk 402-D7,6,5]]/Table4[[#This Row],[Batt V]]</f>
        <v>19909.986274437066</v>
      </c>
      <c r="AX345" s="8" t="str" cm="1">
        <f t="array" aca="1" ref="AX345" ca="1">IF(Table4[[#This Row],[Prior of This Frm]]=0,"First",IF(Table4[[#This Row],[Data as String]]&lt;&gt;INDIRECT("R"&amp;AL345&amp;"C"&amp;COLUMN(Table4[[#This Row],[Data as String]]),FALSE),"Change",""))</f>
        <v/>
      </c>
      <c r="AY345" s="6" t="str" cm="1">
        <f t="array" aca="1" ref="AY345" ca="1">IF(Table4[[#This Row],[Prior of This Frm]]=0,"First",IF(Table4[[#This Row],[Data Masked States only]]&lt;&gt;INDIRECT("R"&amp;AL345&amp;"C"&amp;COLUMN(Table4[[#This Row],[Data Masked States only]]),FALSE),"Change",""))</f>
        <v/>
      </c>
      <c r="AZ345" s="6"/>
    </row>
    <row r="346" spans="1:52" hidden="1" x14ac:dyDescent="0.25">
      <c r="A346">
        <v>7.8380000000000001</v>
      </c>
      <c r="B346">
        <v>400</v>
      </c>
      <c r="C346">
        <v>8</v>
      </c>
      <c r="D346" s="14">
        <v>0</v>
      </c>
      <c r="E346" s="15">
        <v>0</v>
      </c>
      <c r="F346" s="15">
        <v>0</v>
      </c>
      <c r="G346" s="15">
        <v>10</v>
      </c>
      <c r="H346" s="15">
        <v>39</v>
      </c>
      <c r="I346" s="15">
        <v>0</v>
      </c>
      <c r="J346" s="15">
        <v>0</v>
      </c>
      <c r="K346" s="15">
        <v>0</v>
      </c>
      <c r="M346" s="5" t="str">
        <f t="shared" si="101"/>
        <v>…</v>
      </c>
      <c r="N346" t="str">
        <f t="shared" si="102"/>
        <v>…</v>
      </c>
      <c r="O346" t="str">
        <f t="shared" si="103"/>
        <v>…</v>
      </c>
      <c r="P346" t="str">
        <f t="shared" si="104"/>
        <v>…</v>
      </c>
      <c r="Q346" t="str">
        <f t="shared" si="105"/>
        <v>9</v>
      </c>
      <c r="R346" t="str">
        <f t="shared" si="106"/>
        <v>…</v>
      </c>
      <c r="S346" t="str">
        <f t="shared" si="107"/>
        <v>…</v>
      </c>
      <c r="T346" t="str">
        <f t="shared" si="108"/>
        <v>…</v>
      </c>
      <c r="U346" s="5"/>
      <c r="V346" s="23">
        <f t="shared" si="109"/>
        <v>0</v>
      </c>
      <c r="W346">
        <f t="shared" si="110"/>
        <v>0</v>
      </c>
      <c r="X346">
        <f t="shared" si="111"/>
        <v>0</v>
      </c>
      <c r="Y346">
        <f t="shared" si="112"/>
        <v>16</v>
      </c>
      <c r="Z346">
        <f t="shared" si="113"/>
        <v>57</v>
      </c>
      <c r="AA346">
        <f t="shared" si="114"/>
        <v>0</v>
      </c>
      <c r="AB346">
        <f t="shared" si="115"/>
        <v>0</v>
      </c>
      <c r="AC346">
        <f t="shared" si="116"/>
        <v>0</v>
      </c>
      <c r="AD346" s="5"/>
      <c r="AE346" s="27">
        <f t="shared" si="117"/>
        <v>0</v>
      </c>
      <c r="AF346" s="28">
        <f t="shared" si="118"/>
        <v>4096</v>
      </c>
      <c r="AG346" s="28">
        <f t="shared" si="119"/>
        <v>57</v>
      </c>
      <c r="AH346" s="28">
        <f t="shared" si="120"/>
        <v>0</v>
      </c>
      <c r="AI346" s="5"/>
      <c r="AJ34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46" s="6" t="str" cm="1">
        <f t="array" ref="AK34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46" s="6" cm="1">
        <f t="array" ref="AL346">IF(ROW(Table4[[#This Row],[ID]])-1=ROW(Table4[[#Headers],[ID]]),0,SUMPRODUCT(MAX(($B$5:$B345=Table4[[#This Row],[ID]])*ROW($B$5:$B345))))</f>
        <v>344</v>
      </c>
      <c r="AM346" s="11" cm="1">
        <f t="array" aca="1" ref="AM346" ca="1">IF(Table4[[#This Row],[Prior of This Frm]]&lt;&gt;0,Table4[[#This Row],[Time]]-INDIRECT("R"&amp;Table4[[#This Row],[Prior of This Frm]]&amp;"C"&amp;COLUMN(Table4[[#This Row],[Time]]),FALSE),"")</f>
        <v>0.10700000000000021</v>
      </c>
      <c r="AN346" s="8">
        <f>IF(ROW(Table4[[#This Row],[Time]])-1=ROW(Table4[[#Headers],[Time]]),0,IF(A346&lt;A345,AN345+1,AN345))</f>
        <v>1</v>
      </c>
      <c r="AO346" s="29">
        <f>(Table4[[#This Row],[Time]]+(Table4[[#This Row],[Mins]]*60)-$A$5)/60/60/24</f>
        <v>1.9052083333333323E-4</v>
      </c>
      <c r="AP346" s="11">
        <f ca="1">IF(Table4[[#This Row],[Prior of This Frm]]&lt;&gt;0,IF(Table4[[#This Row],[Per Raw]]&lt;0,Table4[[#This Row],[Per Raw]]+60,Table4[[#This Row],[Per Raw]]),"")</f>
        <v>0.10700000000000021</v>
      </c>
      <c r="AQ346" s="20" t="e">
        <f>IF(Table4[[#This Row],[ID]]=401,(HEX2DEC(Table4[[#This Row],[H1]])+256*HEX2DEC(Table4[[#This Row],[H2]]))/1000,NA())</f>
        <v>#N/A</v>
      </c>
      <c r="AR346" s="21" t="e">
        <f>IF(Table4[[#This Row],[ID]]=401,(HEX2DEC(Table4[[#This Row],[H5]])+256*HEX2DEC(Table4[[#This Row],[H6]]))/1000,NA())</f>
        <v>#N/A</v>
      </c>
      <c r="AS346" s="17" t="e">
        <f>IF(Table4[[#This Row],[ID]]=402,HEX2DEC(Table4[[#This Row],[H1]])/100,NA())</f>
        <v>#N/A</v>
      </c>
      <c r="AT346" s="19" t="e">
        <f>IF(Table4[[#This Row],[ID]]=404,((HEX2DEC(F346)+256*HEX2DEC(G346))/10)*(9/5)+32,NA())</f>
        <v>#N/A</v>
      </c>
      <c r="AU346" s="28">
        <f>IF(Table4[[#This Row],[ID]]=402,(HEX2DEC(Table4[[#This Row],[H7]])*256*256+HEX2DEC(Table4[[#This Row],[H6]])*256+HEX2DEC(Table4[[#This Row],[H5]]))/AU$3,IF(ISNUMBER(AU345),AU345,NA()))</f>
        <v>1073427</v>
      </c>
      <c r="AV346" s="28">
        <f>IF(Table4[[#This Row],[ID]]=403,(HEX2DEC(Table4[[#This Row],[H7]])*256*256+HEX2DEC(Table4[[#This Row],[H6]])*256+HEX2DEC(Table4[[#This Row],[H5]]))/AV$3,IF(ISNUMBER(AV345),AV345,NA()))</f>
        <v>1073427</v>
      </c>
      <c r="AW346" s="30" t="e">
        <f>Table4[[#This Row],[Unk 402-D7,6,5]]/Table4[[#This Row],[Batt V]]</f>
        <v>#N/A</v>
      </c>
      <c r="AX346" s="8" t="str" cm="1">
        <f t="array" aca="1" ref="AX346" ca="1">IF(Table4[[#This Row],[Prior of This Frm]]=0,"First",IF(Table4[[#This Row],[Data as String]]&lt;&gt;INDIRECT("R"&amp;AL346&amp;"C"&amp;COLUMN(Table4[[#This Row],[Data as String]]),FALSE),"Change",""))</f>
        <v/>
      </c>
      <c r="AY346" s="6" t="str" cm="1">
        <f t="array" aca="1" ref="AY346" ca="1">IF(Table4[[#This Row],[Prior of This Frm]]=0,"First",IF(Table4[[#This Row],[Data Masked States only]]&lt;&gt;INDIRECT("R"&amp;AL346&amp;"C"&amp;COLUMN(Table4[[#This Row],[Data Masked States only]]),FALSE),"Change",""))</f>
        <v/>
      </c>
      <c r="AZ346" s="6"/>
    </row>
    <row r="347" spans="1:52" hidden="1" x14ac:dyDescent="0.25">
      <c r="A347">
        <v>7.8890000000000002</v>
      </c>
      <c r="B347">
        <v>401</v>
      </c>
      <c r="C347">
        <v>8</v>
      </c>
      <c r="D347" s="14" t="s">
        <v>28</v>
      </c>
      <c r="E347" s="15" t="s">
        <v>23</v>
      </c>
      <c r="F347" s="15">
        <v>0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  <c r="M347" s="5" t="str">
        <f t="shared" si="101"/>
        <v>…</v>
      </c>
      <c r="N347" t="str">
        <f t="shared" si="102"/>
        <v>…</v>
      </c>
      <c r="O347" t="str">
        <f t="shared" si="103"/>
        <v>…</v>
      </c>
      <c r="P347" t="str">
        <f t="shared" si="104"/>
        <v>…</v>
      </c>
      <c r="Q347" t="str">
        <f t="shared" si="105"/>
        <v>…</v>
      </c>
      <c r="R347" t="str">
        <f t="shared" si="106"/>
        <v>…</v>
      </c>
      <c r="S347" t="str">
        <f t="shared" si="107"/>
        <v>…</v>
      </c>
      <c r="T347" t="str">
        <f t="shared" si="108"/>
        <v>…</v>
      </c>
      <c r="U347" s="5"/>
      <c r="V347" s="23">
        <f t="shared" si="109"/>
        <v>154</v>
      </c>
      <c r="W347">
        <f t="shared" si="110"/>
        <v>210</v>
      </c>
      <c r="X347">
        <f t="shared" si="111"/>
        <v>0</v>
      </c>
      <c r="Y347">
        <f t="shared" si="112"/>
        <v>0</v>
      </c>
      <c r="Z347">
        <f t="shared" si="113"/>
        <v>0</v>
      </c>
      <c r="AA347">
        <f t="shared" si="114"/>
        <v>0</v>
      </c>
      <c r="AB347">
        <f t="shared" si="115"/>
        <v>0</v>
      </c>
      <c r="AC347">
        <f t="shared" si="116"/>
        <v>0</v>
      </c>
      <c r="AD347" s="5"/>
      <c r="AE347" s="27">
        <f t="shared" si="117"/>
        <v>53914</v>
      </c>
      <c r="AF347" s="28">
        <f t="shared" si="118"/>
        <v>0</v>
      </c>
      <c r="AG347" s="28">
        <f t="shared" si="119"/>
        <v>0</v>
      </c>
      <c r="AH347" s="28">
        <f t="shared" si="120"/>
        <v>0</v>
      </c>
      <c r="AI347" s="5"/>
      <c r="AJ34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47" s="6" t="str" cm="1">
        <f t="array" ref="AK34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47" s="6" cm="1">
        <f t="array" ref="AL347">IF(ROW(Table4[[#This Row],[ID]])-1=ROW(Table4[[#Headers],[ID]]),0,SUMPRODUCT(MAX(($B$5:$B346=Table4[[#This Row],[ID]])*ROW($B$5:$B346))))</f>
        <v>345</v>
      </c>
      <c r="AM347" s="11" cm="1">
        <f t="array" aca="1" ref="AM347" ca="1">IF(Table4[[#This Row],[Prior of This Frm]]&lt;&gt;0,Table4[[#This Row],[Time]]-INDIRECT("R"&amp;Table4[[#This Row],[Prior of This Frm]]&amp;"C"&amp;COLUMN(Table4[[#This Row],[Time]]),FALSE),"")</f>
        <v>0.10500000000000043</v>
      </c>
      <c r="AN347" s="8">
        <f>IF(ROW(Table4[[#This Row],[Time]])-1=ROW(Table4[[#Headers],[Time]]),0,IF(A347&lt;A346,AN346+1,AN346))</f>
        <v>1</v>
      </c>
      <c r="AO347" s="29">
        <f>(Table4[[#This Row],[Time]]+(Table4[[#This Row],[Mins]]*60)-$A$5)/60/60/24</f>
        <v>1.9111111111111106E-4</v>
      </c>
      <c r="AP347" s="11">
        <f ca="1">IF(Table4[[#This Row],[Prior of This Frm]]&lt;&gt;0,IF(Table4[[#This Row],[Per Raw]]&lt;0,Table4[[#This Row],[Per Raw]]+60,Table4[[#This Row],[Per Raw]]),"")</f>
        <v>0.10500000000000043</v>
      </c>
      <c r="AQ347" s="20">
        <f>IF(Table4[[#This Row],[ID]]=401,(HEX2DEC(Table4[[#This Row],[H1]])+256*HEX2DEC(Table4[[#This Row],[H2]]))/1000,NA())</f>
        <v>53.914000000000001</v>
      </c>
      <c r="AR347" s="21">
        <f>IF(Table4[[#This Row],[ID]]=401,(HEX2DEC(Table4[[#This Row],[H5]])+256*HEX2DEC(Table4[[#This Row],[H6]]))/1000,NA())</f>
        <v>0</v>
      </c>
      <c r="AS347" s="16" t="e">
        <f>IF(Table4[[#This Row],[ID]]=402,HEX2DEC(Table4[[#This Row],[H1]])/100,NA())</f>
        <v>#N/A</v>
      </c>
      <c r="AT347" s="19" t="e">
        <f>IF(Table4[[#This Row],[ID]]=404,((HEX2DEC(F347)+256*HEX2DEC(G347))/10)*(9/5)+32,NA())</f>
        <v>#N/A</v>
      </c>
      <c r="AU347" s="28">
        <f>IF(Table4[[#This Row],[ID]]=402,(HEX2DEC(Table4[[#This Row],[H7]])*256*256+HEX2DEC(Table4[[#This Row],[H6]])*256+HEX2DEC(Table4[[#This Row],[H5]]))/AU$3,IF(ISNUMBER(AU346),AU346,NA()))</f>
        <v>1073427</v>
      </c>
      <c r="AV347" s="28">
        <f>IF(Table4[[#This Row],[ID]]=403,(HEX2DEC(Table4[[#This Row],[H7]])*256*256+HEX2DEC(Table4[[#This Row],[H6]])*256+HEX2DEC(Table4[[#This Row],[H5]]))/AV$3,IF(ISNUMBER(AV346),AV346,NA()))</f>
        <v>1073427</v>
      </c>
      <c r="AW347" s="30">
        <f>Table4[[#This Row],[Unk 402-D7,6,5]]/Table4[[#This Row],[Batt V]]</f>
        <v>19909.986274437066</v>
      </c>
      <c r="AX347" s="8" t="str" cm="1">
        <f t="array" aca="1" ref="AX347" ca="1">IF(Table4[[#This Row],[Prior of This Frm]]=0,"First",IF(Table4[[#This Row],[Data as String]]&lt;&gt;INDIRECT("R"&amp;AL347&amp;"C"&amp;COLUMN(Table4[[#This Row],[Data as String]]),FALSE),"Change",""))</f>
        <v/>
      </c>
      <c r="AY347" s="6" t="str" cm="1">
        <f t="array" aca="1" ref="AY347" ca="1">IF(Table4[[#This Row],[Prior of This Frm]]=0,"First",IF(Table4[[#This Row],[Data Masked States only]]&lt;&gt;INDIRECT("R"&amp;AL347&amp;"C"&amp;COLUMN(Table4[[#This Row],[Data Masked States only]]),FALSE),"Change",""))</f>
        <v/>
      </c>
      <c r="AZ347" s="6"/>
    </row>
    <row r="348" spans="1:52" hidden="1" x14ac:dyDescent="0.25">
      <c r="A348">
        <v>7.9420000000000002</v>
      </c>
      <c r="B348">
        <v>400</v>
      </c>
      <c r="C348">
        <v>8</v>
      </c>
      <c r="D348" s="14">
        <v>0</v>
      </c>
      <c r="E348" s="15">
        <v>0</v>
      </c>
      <c r="F348" s="15">
        <v>0</v>
      </c>
      <c r="G348" s="15">
        <v>10</v>
      </c>
      <c r="H348" s="15">
        <v>39</v>
      </c>
      <c r="I348" s="15">
        <v>0</v>
      </c>
      <c r="J348" s="15">
        <v>0</v>
      </c>
      <c r="K348" s="15">
        <v>0</v>
      </c>
      <c r="M348" s="5" t="str">
        <f t="shared" si="101"/>
        <v>…</v>
      </c>
      <c r="N348" t="str">
        <f t="shared" si="102"/>
        <v>…</v>
      </c>
      <c r="O348" t="str">
        <f t="shared" si="103"/>
        <v>…</v>
      </c>
      <c r="P348" t="str">
        <f t="shared" si="104"/>
        <v>…</v>
      </c>
      <c r="Q348" t="str">
        <f t="shared" si="105"/>
        <v>9</v>
      </c>
      <c r="R348" t="str">
        <f t="shared" si="106"/>
        <v>…</v>
      </c>
      <c r="S348" t="str">
        <f t="shared" si="107"/>
        <v>…</v>
      </c>
      <c r="T348" t="str">
        <f t="shared" si="108"/>
        <v>…</v>
      </c>
      <c r="U348" s="5"/>
      <c r="V348" s="23">
        <f t="shared" si="109"/>
        <v>0</v>
      </c>
      <c r="W348">
        <f t="shared" si="110"/>
        <v>0</v>
      </c>
      <c r="X348">
        <f t="shared" si="111"/>
        <v>0</v>
      </c>
      <c r="Y348">
        <f t="shared" si="112"/>
        <v>16</v>
      </c>
      <c r="Z348">
        <f t="shared" si="113"/>
        <v>57</v>
      </c>
      <c r="AA348">
        <f t="shared" si="114"/>
        <v>0</v>
      </c>
      <c r="AB348">
        <f t="shared" si="115"/>
        <v>0</v>
      </c>
      <c r="AC348">
        <f t="shared" si="116"/>
        <v>0</v>
      </c>
      <c r="AD348" s="5"/>
      <c r="AE348" s="27">
        <f t="shared" si="117"/>
        <v>0</v>
      </c>
      <c r="AF348" s="28">
        <f t="shared" si="118"/>
        <v>4096</v>
      </c>
      <c r="AG348" s="28">
        <f t="shared" si="119"/>
        <v>57</v>
      </c>
      <c r="AH348" s="28">
        <f t="shared" si="120"/>
        <v>0</v>
      </c>
      <c r="AI348" s="5"/>
      <c r="AJ34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48" s="6" t="str" cm="1">
        <f t="array" ref="AK34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48" s="6" cm="1">
        <f t="array" ref="AL348">IF(ROW(Table4[[#This Row],[ID]])-1=ROW(Table4[[#Headers],[ID]]),0,SUMPRODUCT(MAX(($B$5:$B347=Table4[[#This Row],[ID]])*ROW($B$5:$B347))))</f>
        <v>346</v>
      </c>
      <c r="AM348" s="11" cm="1">
        <f t="array" aca="1" ref="AM348" ca="1">IF(Table4[[#This Row],[Prior of This Frm]]&lt;&gt;0,Table4[[#This Row],[Time]]-INDIRECT("R"&amp;Table4[[#This Row],[Prior of This Frm]]&amp;"C"&amp;COLUMN(Table4[[#This Row],[Time]]),FALSE),"")</f>
        <v>0.10400000000000009</v>
      </c>
      <c r="AN348" s="8">
        <f>IF(ROW(Table4[[#This Row],[Time]])-1=ROW(Table4[[#Headers],[Time]]),0,IF(A348&lt;A347,AN347+1,AN347))</f>
        <v>1</v>
      </c>
      <c r="AO348" s="29">
        <f>(Table4[[#This Row],[Time]]+(Table4[[#This Row],[Mins]]*60)-$A$5)/60/60/24</f>
        <v>1.917245370370371E-4</v>
      </c>
      <c r="AP348" s="11">
        <f ca="1">IF(Table4[[#This Row],[Prior of This Frm]]&lt;&gt;0,IF(Table4[[#This Row],[Per Raw]]&lt;0,Table4[[#This Row],[Per Raw]]+60,Table4[[#This Row],[Per Raw]]),"")</f>
        <v>0.10400000000000009</v>
      </c>
      <c r="AQ348" s="20" t="e">
        <f>IF(Table4[[#This Row],[ID]]=401,(HEX2DEC(Table4[[#This Row],[H1]])+256*HEX2DEC(Table4[[#This Row],[H2]]))/1000,NA())</f>
        <v>#N/A</v>
      </c>
      <c r="AR348" s="21" t="e">
        <f>IF(Table4[[#This Row],[ID]]=401,(HEX2DEC(Table4[[#This Row],[H5]])+256*HEX2DEC(Table4[[#This Row],[H6]]))/1000,NA())</f>
        <v>#N/A</v>
      </c>
      <c r="AS348" s="17" t="e">
        <f>IF(Table4[[#This Row],[ID]]=402,HEX2DEC(Table4[[#This Row],[H1]])/100,NA())</f>
        <v>#N/A</v>
      </c>
      <c r="AT348" s="19" t="e">
        <f>IF(Table4[[#This Row],[ID]]=404,((HEX2DEC(F348)+256*HEX2DEC(G348))/10)*(9/5)+32,NA())</f>
        <v>#N/A</v>
      </c>
      <c r="AU348" s="28">
        <f>IF(Table4[[#This Row],[ID]]=402,(HEX2DEC(Table4[[#This Row],[H7]])*256*256+HEX2DEC(Table4[[#This Row],[H6]])*256+HEX2DEC(Table4[[#This Row],[H5]]))/AU$3,IF(ISNUMBER(AU347),AU347,NA()))</f>
        <v>1073427</v>
      </c>
      <c r="AV348" s="28">
        <f>IF(Table4[[#This Row],[ID]]=403,(HEX2DEC(Table4[[#This Row],[H7]])*256*256+HEX2DEC(Table4[[#This Row],[H6]])*256+HEX2DEC(Table4[[#This Row],[H5]]))/AV$3,IF(ISNUMBER(AV347),AV347,NA()))</f>
        <v>1073427</v>
      </c>
      <c r="AW348" s="30" t="e">
        <f>Table4[[#This Row],[Unk 402-D7,6,5]]/Table4[[#This Row],[Batt V]]</f>
        <v>#N/A</v>
      </c>
      <c r="AX348" s="8" t="str" cm="1">
        <f t="array" aca="1" ref="AX348" ca="1">IF(Table4[[#This Row],[Prior of This Frm]]=0,"First",IF(Table4[[#This Row],[Data as String]]&lt;&gt;INDIRECT("R"&amp;AL348&amp;"C"&amp;COLUMN(Table4[[#This Row],[Data as String]]),FALSE),"Change",""))</f>
        <v/>
      </c>
      <c r="AY348" s="6" t="str" cm="1">
        <f t="array" aca="1" ref="AY348" ca="1">IF(Table4[[#This Row],[Prior of This Frm]]=0,"First",IF(Table4[[#This Row],[Data Masked States only]]&lt;&gt;INDIRECT("R"&amp;AL348&amp;"C"&amp;COLUMN(Table4[[#This Row],[Data Masked States only]]),FALSE),"Change",""))</f>
        <v/>
      </c>
      <c r="AZ348" s="6"/>
    </row>
    <row r="349" spans="1:52" hidden="1" x14ac:dyDescent="0.25">
      <c r="A349">
        <v>7.9960000000000004</v>
      </c>
      <c r="B349">
        <v>401</v>
      </c>
      <c r="C349">
        <v>8</v>
      </c>
      <c r="D349" s="14" t="s">
        <v>28</v>
      </c>
      <c r="E349" s="15" t="s">
        <v>23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M349" s="5" t="str">
        <f t="shared" si="101"/>
        <v>…</v>
      </c>
      <c r="N349" t="str">
        <f t="shared" si="102"/>
        <v>…</v>
      </c>
      <c r="O349" t="str">
        <f t="shared" si="103"/>
        <v>…</v>
      </c>
      <c r="P349" t="str">
        <f t="shared" si="104"/>
        <v>…</v>
      </c>
      <c r="Q349" t="str">
        <f t="shared" si="105"/>
        <v>…</v>
      </c>
      <c r="R349" t="str">
        <f t="shared" si="106"/>
        <v>…</v>
      </c>
      <c r="S349" t="str">
        <f t="shared" si="107"/>
        <v>…</v>
      </c>
      <c r="T349" t="str">
        <f t="shared" si="108"/>
        <v>…</v>
      </c>
      <c r="U349" s="5"/>
      <c r="V349" s="23">
        <f t="shared" si="109"/>
        <v>154</v>
      </c>
      <c r="W349">
        <f t="shared" si="110"/>
        <v>210</v>
      </c>
      <c r="X349">
        <f t="shared" si="111"/>
        <v>0</v>
      </c>
      <c r="Y349">
        <f t="shared" si="112"/>
        <v>0</v>
      </c>
      <c r="Z349">
        <f t="shared" si="113"/>
        <v>0</v>
      </c>
      <c r="AA349">
        <f t="shared" si="114"/>
        <v>0</v>
      </c>
      <c r="AB349">
        <f t="shared" si="115"/>
        <v>0</v>
      </c>
      <c r="AC349">
        <f t="shared" si="116"/>
        <v>0</v>
      </c>
      <c r="AD349" s="5"/>
      <c r="AE349" s="27">
        <f t="shared" si="117"/>
        <v>53914</v>
      </c>
      <c r="AF349" s="28">
        <f t="shared" si="118"/>
        <v>0</v>
      </c>
      <c r="AG349" s="28">
        <f t="shared" si="119"/>
        <v>0</v>
      </c>
      <c r="AH349" s="28">
        <f t="shared" si="120"/>
        <v>0</v>
      </c>
      <c r="AI349" s="5"/>
      <c r="AJ34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49" s="6" t="str" cm="1">
        <f t="array" ref="AK34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49" s="6" cm="1">
        <f t="array" ref="AL349">IF(ROW(Table4[[#This Row],[ID]])-1=ROW(Table4[[#Headers],[ID]]),0,SUMPRODUCT(MAX(($B$5:$B348=Table4[[#This Row],[ID]])*ROW($B$5:$B348))))</f>
        <v>347</v>
      </c>
      <c r="AM349" s="11" cm="1">
        <f t="array" aca="1" ref="AM349" ca="1">IF(Table4[[#This Row],[Prior of This Frm]]&lt;&gt;0,Table4[[#This Row],[Time]]-INDIRECT("R"&amp;Table4[[#This Row],[Prior of This Frm]]&amp;"C"&amp;COLUMN(Table4[[#This Row],[Time]]),FALSE),"")</f>
        <v>0.10700000000000021</v>
      </c>
      <c r="AN349" s="8">
        <f>IF(ROW(Table4[[#This Row],[Time]])-1=ROW(Table4[[#Headers],[Time]]),0,IF(A349&lt;A348,AN348+1,AN348))</f>
        <v>1</v>
      </c>
      <c r="AO349" s="29">
        <f>(Table4[[#This Row],[Time]]+(Table4[[#This Row],[Mins]]*60)-$A$5)/60/60/24</f>
        <v>1.9234953703703696E-4</v>
      </c>
      <c r="AP349" s="11">
        <f ca="1">IF(Table4[[#This Row],[Prior of This Frm]]&lt;&gt;0,IF(Table4[[#This Row],[Per Raw]]&lt;0,Table4[[#This Row],[Per Raw]]+60,Table4[[#This Row],[Per Raw]]),"")</f>
        <v>0.10700000000000021</v>
      </c>
      <c r="AQ349" s="20">
        <f>IF(Table4[[#This Row],[ID]]=401,(HEX2DEC(Table4[[#This Row],[H1]])+256*HEX2DEC(Table4[[#This Row],[H2]]))/1000,NA())</f>
        <v>53.914000000000001</v>
      </c>
      <c r="AR349" s="21">
        <f>IF(Table4[[#This Row],[ID]]=401,(HEX2DEC(Table4[[#This Row],[H5]])+256*HEX2DEC(Table4[[#This Row],[H6]]))/1000,NA())</f>
        <v>0</v>
      </c>
      <c r="AS349" s="16" t="e">
        <f>IF(Table4[[#This Row],[ID]]=402,HEX2DEC(Table4[[#This Row],[H1]])/100,NA())</f>
        <v>#N/A</v>
      </c>
      <c r="AT349" s="19" t="e">
        <f>IF(Table4[[#This Row],[ID]]=404,((HEX2DEC(F349)+256*HEX2DEC(G349))/10)*(9/5)+32,NA())</f>
        <v>#N/A</v>
      </c>
      <c r="AU349" s="28">
        <f>IF(Table4[[#This Row],[ID]]=402,(HEX2DEC(Table4[[#This Row],[H7]])*256*256+HEX2DEC(Table4[[#This Row],[H6]])*256+HEX2DEC(Table4[[#This Row],[H5]]))/AU$3,IF(ISNUMBER(AU348),AU348,NA()))</f>
        <v>1073427</v>
      </c>
      <c r="AV349" s="28">
        <f>IF(Table4[[#This Row],[ID]]=403,(HEX2DEC(Table4[[#This Row],[H7]])*256*256+HEX2DEC(Table4[[#This Row],[H6]])*256+HEX2DEC(Table4[[#This Row],[H5]]))/AV$3,IF(ISNUMBER(AV348),AV348,NA()))</f>
        <v>1073427</v>
      </c>
      <c r="AW349" s="30">
        <f>Table4[[#This Row],[Unk 402-D7,6,5]]/Table4[[#This Row],[Batt V]]</f>
        <v>19909.986274437066</v>
      </c>
      <c r="AX349" s="8" t="str" cm="1">
        <f t="array" aca="1" ref="AX349" ca="1">IF(Table4[[#This Row],[Prior of This Frm]]=0,"First",IF(Table4[[#This Row],[Data as String]]&lt;&gt;INDIRECT("R"&amp;AL349&amp;"C"&amp;COLUMN(Table4[[#This Row],[Data as String]]),FALSE),"Change",""))</f>
        <v/>
      </c>
      <c r="AY349" s="6" t="str" cm="1">
        <f t="array" aca="1" ref="AY349" ca="1">IF(Table4[[#This Row],[Prior of This Frm]]=0,"First",IF(Table4[[#This Row],[Data Masked States only]]&lt;&gt;INDIRECT("R"&amp;AL349&amp;"C"&amp;COLUMN(Table4[[#This Row],[Data Masked States only]]),FALSE),"Change",""))</f>
        <v/>
      </c>
      <c r="AZ349" s="6"/>
    </row>
    <row r="350" spans="1:52" hidden="1" x14ac:dyDescent="0.25">
      <c r="A350">
        <v>8.0500000000000007</v>
      </c>
      <c r="B350">
        <v>400</v>
      </c>
      <c r="C350">
        <v>8</v>
      </c>
      <c r="D350" s="14">
        <v>0</v>
      </c>
      <c r="E350" s="15">
        <v>0</v>
      </c>
      <c r="F350" s="15">
        <v>0</v>
      </c>
      <c r="G350" s="15">
        <v>10</v>
      </c>
      <c r="H350" s="15">
        <v>39</v>
      </c>
      <c r="I350" s="15">
        <v>0</v>
      </c>
      <c r="J350" s="15">
        <v>0</v>
      </c>
      <c r="K350" s="15">
        <v>0</v>
      </c>
      <c r="M350" s="5" t="str">
        <f t="shared" si="101"/>
        <v>…</v>
      </c>
      <c r="N350" t="str">
        <f t="shared" si="102"/>
        <v>…</v>
      </c>
      <c r="O350" t="str">
        <f t="shared" si="103"/>
        <v>…</v>
      </c>
      <c r="P350" t="str">
        <f t="shared" si="104"/>
        <v>…</v>
      </c>
      <c r="Q350" t="str">
        <f t="shared" si="105"/>
        <v>9</v>
      </c>
      <c r="R350" t="str">
        <f t="shared" si="106"/>
        <v>…</v>
      </c>
      <c r="S350" t="str">
        <f t="shared" si="107"/>
        <v>…</v>
      </c>
      <c r="T350" t="str">
        <f t="shared" si="108"/>
        <v>…</v>
      </c>
      <c r="U350" s="5"/>
      <c r="V350" s="23">
        <f t="shared" si="109"/>
        <v>0</v>
      </c>
      <c r="W350">
        <f t="shared" si="110"/>
        <v>0</v>
      </c>
      <c r="X350">
        <f t="shared" si="111"/>
        <v>0</v>
      </c>
      <c r="Y350">
        <f t="shared" si="112"/>
        <v>16</v>
      </c>
      <c r="Z350">
        <f t="shared" si="113"/>
        <v>57</v>
      </c>
      <c r="AA350">
        <f t="shared" si="114"/>
        <v>0</v>
      </c>
      <c r="AB350">
        <f t="shared" si="115"/>
        <v>0</v>
      </c>
      <c r="AC350">
        <f t="shared" si="116"/>
        <v>0</v>
      </c>
      <c r="AD350" s="5"/>
      <c r="AE350" s="27">
        <f t="shared" si="117"/>
        <v>0</v>
      </c>
      <c r="AF350" s="28">
        <f t="shared" si="118"/>
        <v>4096</v>
      </c>
      <c r="AG350" s="28">
        <f t="shared" si="119"/>
        <v>57</v>
      </c>
      <c r="AH350" s="28">
        <f t="shared" si="120"/>
        <v>0</v>
      </c>
      <c r="AI350" s="5"/>
      <c r="AJ35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50" s="6" t="str" cm="1">
        <f t="array" ref="AK35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50" s="6" cm="1">
        <f t="array" ref="AL350">IF(ROW(Table4[[#This Row],[ID]])-1=ROW(Table4[[#Headers],[ID]]),0,SUMPRODUCT(MAX(($B$5:$B349=Table4[[#This Row],[ID]])*ROW($B$5:$B349))))</f>
        <v>348</v>
      </c>
      <c r="AM350" s="11" cm="1">
        <f t="array" aca="1" ref="AM350" ca="1">IF(Table4[[#This Row],[Prior of This Frm]]&lt;&gt;0,Table4[[#This Row],[Time]]-INDIRECT("R"&amp;Table4[[#This Row],[Prior of This Frm]]&amp;"C"&amp;COLUMN(Table4[[#This Row],[Time]]),FALSE),"")</f>
        <v>0.10800000000000054</v>
      </c>
      <c r="AN350" s="8">
        <f>IF(ROW(Table4[[#This Row],[Time]])-1=ROW(Table4[[#Headers],[Time]]),0,IF(A350&lt;A349,AN349+1,AN349))</f>
        <v>1</v>
      </c>
      <c r="AO350" s="29">
        <f>(Table4[[#This Row],[Time]]+(Table4[[#This Row],[Mins]]*60)-$A$5)/60/60/24</f>
        <v>1.9297453703703699E-4</v>
      </c>
      <c r="AP350" s="11">
        <f ca="1">IF(Table4[[#This Row],[Prior of This Frm]]&lt;&gt;0,IF(Table4[[#This Row],[Per Raw]]&lt;0,Table4[[#This Row],[Per Raw]]+60,Table4[[#This Row],[Per Raw]]),"")</f>
        <v>0.10800000000000054</v>
      </c>
      <c r="AQ350" s="20" t="e">
        <f>IF(Table4[[#This Row],[ID]]=401,(HEX2DEC(Table4[[#This Row],[H1]])+256*HEX2DEC(Table4[[#This Row],[H2]]))/1000,NA())</f>
        <v>#N/A</v>
      </c>
      <c r="AR350" s="21" t="e">
        <f>IF(Table4[[#This Row],[ID]]=401,(HEX2DEC(Table4[[#This Row],[H5]])+256*HEX2DEC(Table4[[#This Row],[H6]]))/1000,NA())</f>
        <v>#N/A</v>
      </c>
      <c r="AS350" s="17" t="e">
        <f>IF(Table4[[#This Row],[ID]]=402,HEX2DEC(Table4[[#This Row],[H1]])/100,NA())</f>
        <v>#N/A</v>
      </c>
      <c r="AT350" s="19" t="e">
        <f>IF(Table4[[#This Row],[ID]]=404,((HEX2DEC(F350)+256*HEX2DEC(G350))/10)*(9/5)+32,NA())</f>
        <v>#N/A</v>
      </c>
      <c r="AU350" s="28">
        <f>IF(Table4[[#This Row],[ID]]=402,(HEX2DEC(Table4[[#This Row],[H7]])*256*256+HEX2DEC(Table4[[#This Row],[H6]])*256+HEX2DEC(Table4[[#This Row],[H5]]))/AU$3,IF(ISNUMBER(AU349),AU349,NA()))</f>
        <v>1073427</v>
      </c>
      <c r="AV350" s="28">
        <f>IF(Table4[[#This Row],[ID]]=403,(HEX2DEC(Table4[[#This Row],[H7]])*256*256+HEX2DEC(Table4[[#This Row],[H6]])*256+HEX2DEC(Table4[[#This Row],[H5]]))/AV$3,IF(ISNUMBER(AV349),AV349,NA()))</f>
        <v>1073427</v>
      </c>
      <c r="AW350" s="30" t="e">
        <f>Table4[[#This Row],[Unk 402-D7,6,5]]/Table4[[#This Row],[Batt V]]</f>
        <v>#N/A</v>
      </c>
      <c r="AX350" s="8" t="str" cm="1">
        <f t="array" aca="1" ref="AX350" ca="1">IF(Table4[[#This Row],[Prior of This Frm]]=0,"First",IF(Table4[[#This Row],[Data as String]]&lt;&gt;INDIRECT("R"&amp;AL350&amp;"C"&amp;COLUMN(Table4[[#This Row],[Data as String]]),FALSE),"Change",""))</f>
        <v/>
      </c>
      <c r="AY350" s="6" t="str" cm="1">
        <f t="array" aca="1" ref="AY350" ca="1">IF(Table4[[#This Row],[Prior of This Frm]]=0,"First",IF(Table4[[#This Row],[Data Masked States only]]&lt;&gt;INDIRECT("R"&amp;AL350&amp;"C"&amp;COLUMN(Table4[[#This Row],[Data Masked States only]]),FALSE),"Change",""))</f>
        <v/>
      </c>
      <c r="AZ350" s="6"/>
    </row>
    <row r="351" spans="1:52" hidden="1" x14ac:dyDescent="0.25">
      <c r="A351">
        <v>8.1029999999999998</v>
      </c>
      <c r="B351">
        <v>401</v>
      </c>
      <c r="C351">
        <v>8</v>
      </c>
      <c r="D351" s="14" t="s">
        <v>28</v>
      </c>
      <c r="E351" s="15" t="s">
        <v>23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M351" s="5" t="str">
        <f t="shared" si="101"/>
        <v>…</v>
      </c>
      <c r="N351" t="str">
        <f t="shared" si="102"/>
        <v>…</v>
      </c>
      <c r="O351" t="str">
        <f t="shared" si="103"/>
        <v>…</v>
      </c>
      <c r="P351" t="str">
        <f t="shared" si="104"/>
        <v>…</v>
      </c>
      <c r="Q351" t="str">
        <f t="shared" si="105"/>
        <v>…</v>
      </c>
      <c r="R351" t="str">
        <f t="shared" si="106"/>
        <v>…</v>
      </c>
      <c r="S351" t="str">
        <f t="shared" si="107"/>
        <v>…</v>
      </c>
      <c r="T351" t="str">
        <f t="shared" si="108"/>
        <v>…</v>
      </c>
      <c r="U351" s="5"/>
      <c r="V351" s="23">
        <f t="shared" si="109"/>
        <v>154</v>
      </c>
      <c r="W351">
        <f t="shared" si="110"/>
        <v>210</v>
      </c>
      <c r="X351">
        <f t="shared" si="111"/>
        <v>0</v>
      </c>
      <c r="Y351">
        <f t="shared" si="112"/>
        <v>0</v>
      </c>
      <c r="Z351">
        <f t="shared" si="113"/>
        <v>0</v>
      </c>
      <c r="AA351">
        <f t="shared" si="114"/>
        <v>0</v>
      </c>
      <c r="AB351">
        <f t="shared" si="115"/>
        <v>0</v>
      </c>
      <c r="AC351">
        <f t="shared" si="116"/>
        <v>0</v>
      </c>
      <c r="AD351" s="5"/>
      <c r="AE351" s="27">
        <f t="shared" si="117"/>
        <v>53914</v>
      </c>
      <c r="AF351" s="28">
        <f t="shared" si="118"/>
        <v>0</v>
      </c>
      <c r="AG351" s="28">
        <f t="shared" si="119"/>
        <v>0</v>
      </c>
      <c r="AH351" s="28">
        <f t="shared" si="120"/>
        <v>0</v>
      </c>
      <c r="AI351" s="5"/>
      <c r="AJ35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51" s="6" t="str" cm="1">
        <f t="array" ref="AK35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51" s="6" cm="1">
        <f t="array" ref="AL351">IF(ROW(Table4[[#This Row],[ID]])-1=ROW(Table4[[#Headers],[ID]]),0,SUMPRODUCT(MAX(($B$5:$B350=Table4[[#This Row],[ID]])*ROW($B$5:$B350))))</f>
        <v>349</v>
      </c>
      <c r="AM351" s="11" cm="1">
        <f t="array" aca="1" ref="AM351" ca="1">IF(Table4[[#This Row],[Prior of This Frm]]&lt;&gt;0,Table4[[#This Row],[Time]]-INDIRECT("R"&amp;Table4[[#This Row],[Prior of This Frm]]&amp;"C"&amp;COLUMN(Table4[[#This Row],[Time]]),FALSE),"")</f>
        <v>0.10699999999999932</v>
      </c>
      <c r="AN351" s="8">
        <f>IF(ROW(Table4[[#This Row],[Time]])-1=ROW(Table4[[#Headers],[Time]]),0,IF(A351&lt;A350,AN350+1,AN350))</f>
        <v>1</v>
      </c>
      <c r="AO351" s="29">
        <f>(Table4[[#This Row],[Time]]+(Table4[[#This Row],[Mins]]*60)-$A$5)/60/60/24</f>
        <v>1.935879629629629E-4</v>
      </c>
      <c r="AP351" s="11">
        <f ca="1">IF(Table4[[#This Row],[Prior of This Frm]]&lt;&gt;0,IF(Table4[[#This Row],[Per Raw]]&lt;0,Table4[[#This Row],[Per Raw]]+60,Table4[[#This Row],[Per Raw]]),"")</f>
        <v>0.10699999999999932</v>
      </c>
      <c r="AQ351" s="20">
        <f>IF(Table4[[#This Row],[ID]]=401,(HEX2DEC(Table4[[#This Row],[H1]])+256*HEX2DEC(Table4[[#This Row],[H2]]))/1000,NA())</f>
        <v>53.914000000000001</v>
      </c>
      <c r="AR351" s="21">
        <f>IF(Table4[[#This Row],[ID]]=401,(HEX2DEC(Table4[[#This Row],[H5]])+256*HEX2DEC(Table4[[#This Row],[H6]]))/1000,NA())</f>
        <v>0</v>
      </c>
      <c r="AS351" s="16" t="e">
        <f>IF(Table4[[#This Row],[ID]]=402,HEX2DEC(Table4[[#This Row],[H1]])/100,NA())</f>
        <v>#N/A</v>
      </c>
      <c r="AT351" s="19" t="e">
        <f>IF(Table4[[#This Row],[ID]]=404,((HEX2DEC(F351)+256*HEX2DEC(G351))/10)*(9/5)+32,NA())</f>
        <v>#N/A</v>
      </c>
      <c r="AU351" s="28">
        <f>IF(Table4[[#This Row],[ID]]=402,(HEX2DEC(Table4[[#This Row],[H7]])*256*256+HEX2DEC(Table4[[#This Row],[H6]])*256+HEX2DEC(Table4[[#This Row],[H5]]))/AU$3,IF(ISNUMBER(AU350),AU350,NA()))</f>
        <v>1073427</v>
      </c>
      <c r="AV351" s="28">
        <f>IF(Table4[[#This Row],[ID]]=403,(HEX2DEC(Table4[[#This Row],[H7]])*256*256+HEX2DEC(Table4[[#This Row],[H6]])*256+HEX2DEC(Table4[[#This Row],[H5]]))/AV$3,IF(ISNUMBER(AV350),AV350,NA()))</f>
        <v>1073427</v>
      </c>
      <c r="AW351" s="30">
        <f>Table4[[#This Row],[Unk 402-D7,6,5]]/Table4[[#This Row],[Batt V]]</f>
        <v>19909.986274437066</v>
      </c>
      <c r="AX351" s="8" t="str" cm="1">
        <f t="array" aca="1" ref="AX351" ca="1">IF(Table4[[#This Row],[Prior of This Frm]]=0,"First",IF(Table4[[#This Row],[Data as String]]&lt;&gt;INDIRECT("R"&amp;AL351&amp;"C"&amp;COLUMN(Table4[[#This Row],[Data as String]]),FALSE),"Change",""))</f>
        <v/>
      </c>
      <c r="AY351" s="6" t="str" cm="1">
        <f t="array" aca="1" ref="AY351" ca="1">IF(Table4[[#This Row],[Prior of This Frm]]=0,"First",IF(Table4[[#This Row],[Data Masked States only]]&lt;&gt;INDIRECT("R"&amp;AL351&amp;"C"&amp;COLUMN(Table4[[#This Row],[Data Masked States only]]),FALSE),"Change",""))</f>
        <v/>
      </c>
      <c r="AZ351" s="6"/>
    </row>
    <row r="352" spans="1:52" hidden="1" x14ac:dyDescent="0.25">
      <c r="A352">
        <v>8.1549999999999994</v>
      </c>
      <c r="B352">
        <v>400</v>
      </c>
      <c r="C352">
        <v>8</v>
      </c>
      <c r="D352" s="14">
        <v>0</v>
      </c>
      <c r="E352" s="15">
        <v>0</v>
      </c>
      <c r="F352" s="15">
        <v>0</v>
      </c>
      <c r="G352" s="15">
        <v>10</v>
      </c>
      <c r="H352" s="15">
        <v>39</v>
      </c>
      <c r="I352" s="15">
        <v>0</v>
      </c>
      <c r="J352" s="15">
        <v>0</v>
      </c>
      <c r="K352" s="15">
        <v>0</v>
      </c>
      <c r="M352" s="5" t="str">
        <f t="shared" si="101"/>
        <v>…</v>
      </c>
      <c r="N352" t="str">
        <f t="shared" si="102"/>
        <v>…</v>
      </c>
      <c r="O352" t="str">
        <f t="shared" si="103"/>
        <v>…</v>
      </c>
      <c r="P352" t="str">
        <f t="shared" si="104"/>
        <v>…</v>
      </c>
      <c r="Q352" t="str">
        <f t="shared" si="105"/>
        <v>9</v>
      </c>
      <c r="R352" t="str">
        <f t="shared" si="106"/>
        <v>…</v>
      </c>
      <c r="S352" t="str">
        <f t="shared" si="107"/>
        <v>…</v>
      </c>
      <c r="T352" t="str">
        <f t="shared" si="108"/>
        <v>…</v>
      </c>
      <c r="U352" s="5"/>
      <c r="V352" s="23">
        <f t="shared" si="109"/>
        <v>0</v>
      </c>
      <c r="W352">
        <f t="shared" si="110"/>
        <v>0</v>
      </c>
      <c r="X352">
        <f t="shared" si="111"/>
        <v>0</v>
      </c>
      <c r="Y352">
        <f t="shared" si="112"/>
        <v>16</v>
      </c>
      <c r="Z352">
        <f t="shared" si="113"/>
        <v>57</v>
      </c>
      <c r="AA352">
        <f t="shared" si="114"/>
        <v>0</v>
      </c>
      <c r="AB352">
        <f t="shared" si="115"/>
        <v>0</v>
      </c>
      <c r="AC352">
        <f t="shared" si="116"/>
        <v>0</v>
      </c>
      <c r="AD352" s="5"/>
      <c r="AE352" s="27">
        <f t="shared" si="117"/>
        <v>0</v>
      </c>
      <c r="AF352" s="28">
        <f t="shared" si="118"/>
        <v>4096</v>
      </c>
      <c r="AG352" s="28">
        <f t="shared" si="119"/>
        <v>57</v>
      </c>
      <c r="AH352" s="28">
        <f t="shared" si="120"/>
        <v>0</v>
      </c>
      <c r="AI352" s="5"/>
      <c r="AJ35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52" s="6" t="str" cm="1">
        <f t="array" ref="AK35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52" s="6" cm="1">
        <f t="array" ref="AL352">IF(ROW(Table4[[#This Row],[ID]])-1=ROW(Table4[[#Headers],[ID]]),0,SUMPRODUCT(MAX(($B$5:$B351=Table4[[#This Row],[ID]])*ROW($B$5:$B351))))</f>
        <v>350</v>
      </c>
      <c r="AM352" s="11" cm="1">
        <f t="array" aca="1" ref="AM352" ca="1">IF(Table4[[#This Row],[Prior of This Frm]]&lt;&gt;0,Table4[[#This Row],[Time]]-INDIRECT("R"&amp;Table4[[#This Row],[Prior of This Frm]]&amp;"C"&amp;COLUMN(Table4[[#This Row],[Time]]),FALSE),"")</f>
        <v>0.10499999999999865</v>
      </c>
      <c r="AN352" s="8">
        <f>IF(ROW(Table4[[#This Row],[Time]])-1=ROW(Table4[[#Headers],[Time]]),0,IF(A352&lt;A351,AN351+1,AN351))</f>
        <v>1</v>
      </c>
      <c r="AO352" s="29">
        <f>(Table4[[#This Row],[Time]]+(Table4[[#This Row],[Mins]]*60)-$A$5)/60/60/24</f>
        <v>1.9418981481481479E-4</v>
      </c>
      <c r="AP352" s="11">
        <f ca="1">IF(Table4[[#This Row],[Prior of This Frm]]&lt;&gt;0,IF(Table4[[#This Row],[Per Raw]]&lt;0,Table4[[#This Row],[Per Raw]]+60,Table4[[#This Row],[Per Raw]]),"")</f>
        <v>0.10499999999999865</v>
      </c>
      <c r="AQ352" s="20" t="e">
        <f>IF(Table4[[#This Row],[ID]]=401,(HEX2DEC(Table4[[#This Row],[H1]])+256*HEX2DEC(Table4[[#This Row],[H2]]))/1000,NA())</f>
        <v>#N/A</v>
      </c>
      <c r="AR352" s="21" t="e">
        <f>IF(Table4[[#This Row],[ID]]=401,(HEX2DEC(Table4[[#This Row],[H5]])+256*HEX2DEC(Table4[[#This Row],[H6]]))/1000,NA())</f>
        <v>#N/A</v>
      </c>
      <c r="AS352" s="17" t="e">
        <f>IF(Table4[[#This Row],[ID]]=402,HEX2DEC(Table4[[#This Row],[H1]])/100,NA())</f>
        <v>#N/A</v>
      </c>
      <c r="AT352" s="19" t="e">
        <f>IF(Table4[[#This Row],[ID]]=404,((HEX2DEC(F352)+256*HEX2DEC(G352))/10)*(9/5)+32,NA())</f>
        <v>#N/A</v>
      </c>
      <c r="AU352" s="28">
        <f>IF(Table4[[#This Row],[ID]]=402,(HEX2DEC(Table4[[#This Row],[H7]])*256*256+HEX2DEC(Table4[[#This Row],[H6]])*256+HEX2DEC(Table4[[#This Row],[H5]]))/AU$3,IF(ISNUMBER(AU351),AU351,NA()))</f>
        <v>1073427</v>
      </c>
      <c r="AV352" s="28">
        <f>IF(Table4[[#This Row],[ID]]=403,(HEX2DEC(Table4[[#This Row],[H7]])*256*256+HEX2DEC(Table4[[#This Row],[H6]])*256+HEX2DEC(Table4[[#This Row],[H5]]))/AV$3,IF(ISNUMBER(AV351),AV351,NA()))</f>
        <v>1073427</v>
      </c>
      <c r="AW352" s="30" t="e">
        <f>Table4[[#This Row],[Unk 402-D7,6,5]]/Table4[[#This Row],[Batt V]]</f>
        <v>#N/A</v>
      </c>
      <c r="AX352" s="8" t="str" cm="1">
        <f t="array" aca="1" ref="AX352" ca="1">IF(Table4[[#This Row],[Prior of This Frm]]=0,"First",IF(Table4[[#This Row],[Data as String]]&lt;&gt;INDIRECT("R"&amp;AL352&amp;"C"&amp;COLUMN(Table4[[#This Row],[Data as String]]),FALSE),"Change",""))</f>
        <v/>
      </c>
      <c r="AY352" s="6" t="str" cm="1">
        <f t="array" aca="1" ref="AY352" ca="1">IF(Table4[[#This Row],[Prior of This Frm]]=0,"First",IF(Table4[[#This Row],[Data Masked States only]]&lt;&gt;INDIRECT("R"&amp;AL352&amp;"C"&amp;COLUMN(Table4[[#This Row],[Data Masked States only]]),FALSE),"Change",""))</f>
        <v/>
      </c>
      <c r="AZ352" s="6"/>
    </row>
    <row r="353" spans="1:52" hidden="1" x14ac:dyDescent="0.25">
      <c r="A353">
        <v>8.2070000000000007</v>
      </c>
      <c r="B353">
        <v>401</v>
      </c>
      <c r="C353">
        <v>8</v>
      </c>
      <c r="D353" s="14" t="s">
        <v>28</v>
      </c>
      <c r="E353" s="15" t="s">
        <v>23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  <c r="K353" s="15">
        <v>0</v>
      </c>
      <c r="M353" s="5" t="str">
        <f t="shared" si="101"/>
        <v>…</v>
      </c>
      <c r="N353" t="str">
        <f t="shared" si="102"/>
        <v>…</v>
      </c>
      <c r="O353" t="str">
        <f t="shared" si="103"/>
        <v>…</v>
      </c>
      <c r="P353" t="str">
        <f t="shared" si="104"/>
        <v>…</v>
      </c>
      <c r="Q353" t="str">
        <f t="shared" si="105"/>
        <v>…</v>
      </c>
      <c r="R353" t="str">
        <f t="shared" si="106"/>
        <v>…</v>
      </c>
      <c r="S353" t="str">
        <f t="shared" si="107"/>
        <v>…</v>
      </c>
      <c r="T353" t="str">
        <f t="shared" si="108"/>
        <v>…</v>
      </c>
      <c r="U353" s="5"/>
      <c r="V353" s="23">
        <f t="shared" si="109"/>
        <v>154</v>
      </c>
      <c r="W353">
        <f t="shared" si="110"/>
        <v>210</v>
      </c>
      <c r="X353">
        <f t="shared" si="111"/>
        <v>0</v>
      </c>
      <c r="Y353">
        <f t="shared" si="112"/>
        <v>0</v>
      </c>
      <c r="Z353">
        <f t="shared" si="113"/>
        <v>0</v>
      </c>
      <c r="AA353">
        <f t="shared" si="114"/>
        <v>0</v>
      </c>
      <c r="AB353">
        <f t="shared" si="115"/>
        <v>0</v>
      </c>
      <c r="AC353">
        <f t="shared" si="116"/>
        <v>0</v>
      </c>
      <c r="AD353" s="5"/>
      <c r="AE353" s="27">
        <f t="shared" si="117"/>
        <v>53914</v>
      </c>
      <c r="AF353" s="28">
        <f t="shared" si="118"/>
        <v>0</v>
      </c>
      <c r="AG353" s="28">
        <f t="shared" si="119"/>
        <v>0</v>
      </c>
      <c r="AH353" s="28">
        <f t="shared" si="120"/>
        <v>0</v>
      </c>
      <c r="AI353" s="5"/>
      <c r="AJ35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53" s="6" t="str" cm="1">
        <f t="array" ref="AK35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53" s="6" cm="1">
        <f t="array" ref="AL353">IF(ROW(Table4[[#This Row],[ID]])-1=ROW(Table4[[#Headers],[ID]]),0,SUMPRODUCT(MAX(($B$5:$B352=Table4[[#This Row],[ID]])*ROW($B$5:$B352))))</f>
        <v>351</v>
      </c>
      <c r="AM353" s="11" cm="1">
        <f t="array" aca="1" ref="AM353" ca="1">IF(Table4[[#This Row],[Prior of This Frm]]&lt;&gt;0,Table4[[#This Row],[Time]]-INDIRECT("R"&amp;Table4[[#This Row],[Prior of This Frm]]&amp;"C"&amp;COLUMN(Table4[[#This Row],[Time]]),FALSE),"")</f>
        <v>0.10400000000000098</v>
      </c>
      <c r="AN353" s="8">
        <f>IF(ROW(Table4[[#This Row],[Time]])-1=ROW(Table4[[#Headers],[Time]]),0,IF(A353&lt;A352,AN352+1,AN352))</f>
        <v>1</v>
      </c>
      <c r="AO353" s="29">
        <f>(Table4[[#This Row],[Time]]+(Table4[[#This Row],[Mins]]*60)-$A$5)/60/60/24</f>
        <v>1.9479166666666657E-4</v>
      </c>
      <c r="AP353" s="11">
        <f ca="1">IF(Table4[[#This Row],[Prior of This Frm]]&lt;&gt;0,IF(Table4[[#This Row],[Per Raw]]&lt;0,Table4[[#This Row],[Per Raw]]+60,Table4[[#This Row],[Per Raw]]),"")</f>
        <v>0.10400000000000098</v>
      </c>
      <c r="AQ353" s="20">
        <f>IF(Table4[[#This Row],[ID]]=401,(HEX2DEC(Table4[[#This Row],[H1]])+256*HEX2DEC(Table4[[#This Row],[H2]]))/1000,NA())</f>
        <v>53.914000000000001</v>
      </c>
      <c r="AR353" s="21">
        <f>IF(Table4[[#This Row],[ID]]=401,(HEX2DEC(Table4[[#This Row],[H5]])+256*HEX2DEC(Table4[[#This Row],[H6]]))/1000,NA())</f>
        <v>0</v>
      </c>
      <c r="AS353" s="16" t="e">
        <f>IF(Table4[[#This Row],[ID]]=402,HEX2DEC(Table4[[#This Row],[H1]])/100,NA())</f>
        <v>#N/A</v>
      </c>
      <c r="AT353" s="19" t="e">
        <f>IF(Table4[[#This Row],[ID]]=404,((HEX2DEC(F353)+256*HEX2DEC(G353))/10)*(9/5)+32,NA())</f>
        <v>#N/A</v>
      </c>
      <c r="AU353" s="28">
        <f>IF(Table4[[#This Row],[ID]]=402,(HEX2DEC(Table4[[#This Row],[H7]])*256*256+HEX2DEC(Table4[[#This Row],[H6]])*256+HEX2DEC(Table4[[#This Row],[H5]]))/AU$3,IF(ISNUMBER(AU352),AU352,NA()))</f>
        <v>1073427</v>
      </c>
      <c r="AV353" s="28">
        <f>IF(Table4[[#This Row],[ID]]=403,(HEX2DEC(Table4[[#This Row],[H7]])*256*256+HEX2DEC(Table4[[#This Row],[H6]])*256+HEX2DEC(Table4[[#This Row],[H5]]))/AV$3,IF(ISNUMBER(AV352),AV352,NA()))</f>
        <v>1073427</v>
      </c>
      <c r="AW353" s="30">
        <f>Table4[[#This Row],[Unk 402-D7,6,5]]/Table4[[#This Row],[Batt V]]</f>
        <v>19909.986274437066</v>
      </c>
      <c r="AX353" s="8" t="str" cm="1">
        <f t="array" aca="1" ref="AX353" ca="1">IF(Table4[[#This Row],[Prior of This Frm]]=0,"First",IF(Table4[[#This Row],[Data as String]]&lt;&gt;INDIRECT("R"&amp;AL353&amp;"C"&amp;COLUMN(Table4[[#This Row],[Data as String]]),FALSE),"Change",""))</f>
        <v/>
      </c>
      <c r="AY353" s="6" t="str" cm="1">
        <f t="array" aca="1" ref="AY353" ca="1">IF(Table4[[#This Row],[Prior of This Frm]]=0,"First",IF(Table4[[#This Row],[Data Masked States only]]&lt;&gt;INDIRECT("R"&amp;AL353&amp;"C"&amp;COLUMN(Table4[[#This Row],[Data Masked States only]]),FALSE),"Change",""))</f>
        <v/>
      </c>
      <c r="AZ353" s="6"/>
    </row>
    <row r="354" spans="1:52" hidden="1" x14ac:dyDescent="0.25">
      <c r="A354">
        <v>8.2629999999999999</v>
      </c>
      <c r="B354">
        <v>400</v>
      </c>
      <c r="C354">
        <v>8</v>
      </c>
      <c r="D354" s="14">
        <v>0</v>
      </c>
      <c r="E354" s="15">
        <v>0</v>
      </c>
      <c r="F354" s="15">
        <v>0</v>
      </c>
      <c r="G354" s="15">
        <v>10</v>
      </c>
      <c r="H354" s="15">
        <v>39</v>
      </c>
      <c r="I354" s="15">
        <v>0</v>
      </c>
      <c r="J354" s="15">
        <v>0</v>
      </c>
      <c r="K354" s="15">
        <v>0</v>
      </c>
      <c r="M354" s="5" t="str">
        <f t="shared" si="101"/>
        <v>…</v>
      </c>
      <c r="N354" t="str">
        <f t="shared" si="102"/>
        <v>…</v>
      </c>
      <c r="O354" t="str">
        <f t="shared" si="103"/>
        <v>…</v>
      </c>
      <c r="P354" t="str">
        <f t="shared" si="104"/>
        <v>…</v>
      </c>
      <c r="Q354" t="str">
        <f t="shared" si="105"/>
        <v>9</v>
      </c>
      <c r="R354" t="str">
        <f t="shared" si="106"/>
        <v>…</v>
      </c>
      <c r="S354" t="str">
        <f t="shared" si="107"/>
        <v>…</v>
      </c>
      <c r="T354" t="str">
        <f t="shared" si="108"/>
        <v>…</v>
      </c>
      <c r="U354" s="5"/>
      <c r="V354" s="23">
        <f t="shared" si="109"/>
        <v>0</v>
      </c>
      <c r="W354">
        <f t="shared" si="110"/>
        <v>0</v>
      </c>
      <c r="X354">
        <f t="shared" si="111"/>
        <v>0</v>
      </c>
      <c r="Y354">
        <f t="shared" si="112"/>
        <v>16</v>
      </c>
      <c r="Z354">
        <f t="shared" si="113"/>
        <v>57</v>
      </c>
      <c r="AA354">
        <f t="shared" si="114"/>
        <v>0</v>
      </c>
      <c r="AB354">
        <f t="shared" si="115"/>
        <v>0</v>
      </c>
      <c r="AC354">
        <f t="shared" si="116"/>
        <v>0</v>
      </c>
      <c r="AD354" s="5"/>
      <c r="AE354" s="27">
        <f t="shared" si="117"/>
        <v>0</v>
      </c>
      <c r="AF354" s="28">
        <f t="shared" si="118"/>
        <v>4096</v>
      </c>
      <c r="AG354" s="28">
        <f t="shared" si="119"/>
        <v>57</v>
      </c>
      <c r="AH354" s="28">
        <f t="shared" si="120"/>
        <v>0</v>
      </c>
      <c r="AI354" s="5"/>
      <c r="AJ35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54" s="6" t="str" cm="1">
        <f t="array" ref="AK35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54" s="6" cm="1">
        <f t="array" ref="AL354">IF(ROW(Table4[[#This Row],[ID]])-1=ROW(Table4[[#Headers],[ID]]),0,SUMPRODUCT(MAX(($B$5:$B353=Table4[[#This Row],[ID]])*ROW($B$5:$B353))))</f>
        <v>352</v>
      </c>
      <c r="AM354" s="11" cm="1">
        <f t="array" aca="1" ref="AM354" ca="1">IF(Table4[[#This Row],[Prior of This Frm]]&lt;&gt;0,Table4[[#This Row],[Time]]-INDIRECT("R"&amp;Table4[[#This Row],[Prior of This Frm]]&amp;"C"&amp;COLUMN(Table4[[#This Row],[Time]]),FALSE),"")</f>
        <v>0.10800000000000054</v>
      </c>
      <c r="AN354" s="8">
        <f>IF(ROW(Table4[[#This Row],[Time]])-1=ROW(Table4[[#Headers],[Time]]),0,IF(A354&lt;A353,AN353+1,AN353))</f>
        <v>1</v>
      </c>
      <c r="AO354" s="29">
        <f>(Table4[[#This Row],[Time]]+(Table4[[#This Row],[Mins]]*60)-$A$5)/60/60/24</f>
        <v>1.9543981481481485E-4</v>
      </c>
      <c r="AP354" s="11">
        <f ca="1">IF(Table4[[#This Row],[Prior of This Frm]]&lt;&gt;0,IF(Table4[[#This Row],[Per Raw]]&lt;0,Table4[[#This Row],[Per Raw]]+60,Table4[[#This Row],[Per Raw]]),"")</f>
        <v>0.10800000000000054</v>
      </c>
      <c r="AQ354" s="20" t="e">
        <f>IF(Table4[[#This Row],[ID]]=401,(HEX2DEC(Table4[[#This Row],[H1]])+256*HEX2DEC(Table4[[#This Row],[H2]]))/1000,NA())</f>
        <v>#N/A</v>
      </c>
      <c r="AR354" s="21" t="e">
        <f>IF(Table4[[#This Row],[ID]]=401,(HEX2DEC(Table4[[#This Row],[H5]])+256*HEX2DEC(Table4[[#This Row],[H6]]))/1000,NA())</f>
        <v>#N/A</v>
      </c>
      <c r="AS354" s="17" t="e">
        <f>IF(Table4[[#This Row],[ID]]=402,HEX2DEC(Table4[[#This Row],[H1]])/100,NA())</f>
        <v>#N/A</v>
      </c>
      <c r="AT354" s="19" t="e">
        <f>IF(Table4[[#This Row],[ID]]=404,((HEX2DEC(F354)+256*HEX2DEC(G354))/10)*(9/5)+32,NA())</f>
        <v>#N/A</v>
      </c>
      <c r="AU354" s="28">
        <f>IF(Table4[[#This Row],[ID]]=402,(HEX2DEC(Table4[[#This Row],[H7]])*256*256+HEX2DEC(Table4[[#This Row],[H6]])*256+HEX2DEC(Table4[[#This Row],[H5]]))/AU$3,IF(ISNUMBER(AU353),AU353,NA()))</f>
        <v>1073427</v>
      </c>
      <c r="AV354" s="28">
        <f>IF(Table4[[#This Row],[ID]]=403,(HEX2DEC(Table4[[#This Row],[H7]])*256*256+HEX2DEC(Table4[[#This Row],[H6]])*256+HEX2DEC(Table4[[#This Row],[H5]]))/AV$3,IF(ISNUMBER(AV353),AV353,NA()))</f>
        <v>1073427</v>
      </c>
      <c r="AW354" s="30" t="e">
        <f>Table4[[#This Row],[Unk 402-D7,6,5]]/Table4[[#This Row],[Batt V]]</f>
        <v>#N/A</v>
      </c>
      <c r="AX354" s="8" t="str" cm="1">
        <f t="array" aca="1" ref="AX354" ca="1">IF(Table4[[#This Row],[Prior of This Frm]]=0,"First",IF(Table4[[#This Row],[Data as String]]&lt;&gt;INDIRECT("R"&amp;AL354&amp;"C"&amp;COLUMN(Table4[[#This Row],[Data as String]]),FALSE),"Change",""))</f>
        <v/>
      </c>
      <c r="AY354" s="6" t="str" cm="1">
        <f t="array" aca="1" ref="AY354" ca="1">IF(Table4[[#This Row],[Prior of This Frm]]=0,"First",IF(Table4[[#This Row],[Data Masked States only]]&lt;&gt;INDIRECT("R"&amp;AL354&amp;"C"&amp;COLUMN(Table4[[#This Row],[Data Masked States only]]),FALSE),"Change",""))</f>
        <v/>
      </c>
      <c r="AZ354" s="6"/>
    </row>
    <row r="355" spans="1:52" hidden="1" x14ac:dyDescent="0.25">
      <c r="A355">
        <v>8.3160000000000007</v>
      </c>
      <c r="B355">
        <v>401</v>
      </c>
      <c r="C355">
        <v>8</v>
      </c>
      <c r="D355" s="14" t="s">
        <v>28</v>
      </c>
      <c r="E355" s="15" t="s">
        <v>23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  <c r="M355" s="5" t="str">
        <f t="shared" si="101"/>
        <v>…</v>
      </c>
      <c r="N355" t="str">
        <f t="shared" si="102"/>
        <v>…</v>
      </c>
      <c r="O355" t="str">
        <f t="shared" si="103"/>
        <v>…</v>
      </c>
      <c r="P355" t="str">
        <f t="shared" si="104"/>
        <v>…</v>
      </c>
      <c r="Q355" t="str">
        <f t="shared" si="105"/>
        <v>…</v>
      </c>
      <c r="R355" t="str">
        <f t="shared" si="106"/>
        <v>…</v>
      </c>
      <c r="S355" t="str">
        <f t="shared" si="107"/>
        <v>…</v>
      </c>
      <c r="T355" t="str">
        <f t="shared" si="108"/>
        <v>…</v>
      </c>
      <c r="U355" s="5"/>
      <c r="V355" s="23">
        <f t="shared" si="109"/>
        <v>154</v>
      </c>
      <c r="W355">
        <f t="shared" si="110"/>
        <v>210</v>
      </c>
      <c r="X355">
        <f t="shared" si="111"/>
        <v>0</v>
      </c>
      <c r="Y355">
        <f t="shared" si="112"/>
        <v>0</v>
      </c>
      <c r="Z355">
        <f t="shared" si="113"/>
        <v>0</v>
      </c>
      <c r="AA355">
        <f t="shared" si="114"/>
        <v>0</v>
      </c>
      <c r="AB355">
        <f t="shared" si="115"/>
        <v>0</v>
      </c>
      <c r="AC355">
        <f t="shared" si="116"/>
        <v>0</v>
      </c>
      <c r="AD355" s="5"/>
      <c r="AE355" s="27">
        <f t="shared" si="117"/>
        <v>53914</v>
      </c>
      <c r="AF355" s="28">
        <f t="shared" si="118"/>
        <v>0</v>
      </c>
      <c r="AG355" s="28">
        <f t="shared" si="119"/>
        <v>0</v>
      </c>
      <c r="AH355" s="28">
        <f t="shared" si="120"/>
        <v>0</v>
      </c>
      <c r="AI355" s="5"/>
      <c r="AJ35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55" s="6" t="str" cm="1">
        <f t="array" ref="AK35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55" s="6" cm="1">
        <f t="array" ref="AL355">IF(ROW(Table4[[#This Row],[ID]])-1=ROW(Table4[[#Headers],[ID]]),0,SUMPRODUCT(MAX(($B$5:$B354=Table4[[#This Row],[ID]])*ROW($B$5:$B354))))</f>
        <v>353</v>
      </c>
      <c r="AM355" s="11" cm="1">
        <f t="array" aca="1" ref="AM355" ca="1">IF(Table4[[#This Row],[Prior of This Frm]]&lt;&gt;0,Table4[[#This Row],[Time]]-INDIRECT("R"&amp;Table4[[#This Row],[Prior of This Frm]]&amp;"C"&amp;COLUMN(Table4[[#This Row],[Time]]),FALSE),"")</f>
        <v>0.10899999999999999</v>
      </c>
      <c r="AN355" s="8">
        <f>IF(ROW(Table4[[#This Row],[Time]])-1=ROW(Table4[[#Headers],[Time]]),0,IF(A355&lt;A354,AN354+1,AN354))</f>
        <v>1</v>
      </c>
      <c r="AO355" s="29">
        <f>(Table4[[#This Row],[Time]]+(Table4[[#This Row],[Mins]]*60)-$A$5)/60/60/24</f>
        <v>1.9605324074074075E-4</v>
      </c>
      <c r="AP355" s="11">
        <f ca="1">IF(Table4[[#This Row],[Prior of This Frm]]&lt;&gt;0,IF(Table4[[#This Row],[Per Raw]]&lt;0,Table4[[#This Row],[Per Raw]]+60,Table4[[#This Row],[Per Raw]]),"")</f>
        <v>0.10899999999999999</v>
      </c>
      <c r="AQ355" s="20">
        <f>IF(Table4[[#This Row],[ID]]=401,(HEX2DEC(Table4[[#This Row],[H1]])+256*HEX2DEC(Table4[[#This Row],[H2]]))/1000,NA())</f>
        <v>53.914000000000001</v>
      </c>
      <c r="AR355" s="21">
        <f>IF(Table4[[#This Row],[ID]]=401,(HEX2DEC(Table4[[#This Row],[H5]])+256*HEX2DEC(Table4[[#This Row],[H6]]))/1000,NA())</f>
        <v>0</v>
      </c>
      <c r="AS355" s="16" t="e">
        <f>IF(Table4[[#This Row],[ID]]=402,HEX2DEC(Table4[[#This Row],[H1]])/100,NA())</f>
        <v>#N/A</v>
      </c>
      <c r="AT355" s="19" t="e">
        <f>IF(Table4[[#This Row],[ID]]=404,((HEX2DEC(F355)+256*HEX2DEC(G355))/10)*(9/5)+32,NA())</f>
        <v>#N/A</v>
      </c>
      <c r="AU355" s="28">
        <f>IF(Table4[[#This Row],[ID]]=402,(HEX2DEC(Table4[[#This Row],[H7]])*256*256+HEX2DEC(Table4[[#This Row],[H6]])*256+HEX2DEC(Table4[[#This Row],[H5]]))/AU$3,IF(ISNUMBER(AU354),AU354,NA()))</f>
        <v>1073427</v>
      </c>
      <c r="AV355" s="28">
        <f>IF(Table4[[#This Row],[ID]]=403,(HEX2DEC(Table4[[#This Row],[H7]])*256*256+HEX2DEC(Table4[[#This Row],[H6]])*256+HEX2DEC(Table4[[#This Row],[H5]]))/AV$3,IF(ISNUMBER(AV354),AV354,NA()))</f>
        <v>1073427</v>
      </c>
      <c r="AW355" s="30">
        <f>Table4[[#This Row],[Unk 402-D7,6,5]]/Table4[[#This Row],[Batt V]]</f>
        <v>19909.986274437066</v>
      </c>
      <c r="AX355" s="8" t="str" cm="1">
        <f t="array" aca="1" ref="AX355" ca="1">IF(Table4[[#This Row],[Prior of This Frm]]=0,"First",IF(Table4[[#This Row],[Data as String]]&lt;&gt;INDIRECT("R"&amp;AL355&amp;"C"&amp;COLUMN(Table4[[#This Row],[Data as String]]),FALSE),"Change",""))</f>
        <v/>
      </c>
      <c r="AY355" s="6" t="str" cm="1">
        <f t="array" aca="1" ref="AY355" ca="1">IF(Table4[[#This Row],[Prior of This Frm]]=0,"First",IF(Table4[[#This Row],[Data Masked States only]]&lt;&gt;INDIRECT("R"&amp;AL355&amp;"C"&amp;COLUMN(Table4[[#This Row],[Data Masked States only]]),FALSE),"Change",""))</f>
        <v/>
      </c>
      <c r="AZ355" s="6"/>
    </row>
    <row r="356" spans="1:52" hidden="1" x14ac:dyDescent="0.25">
      <c r="A356">
        <v>8.3190000000000008</v>
      </c>
      <c r="B356">
        <v>466</v>
      </c>
      <c r="C356">
        <v>8</v>
      </c>
      <c r="D356" s="14">
        <v>30</v>
      </c>
      <c r="E356" s="15">
        <v>32</v>
      </c>
      <c r="F356" s="15">
        <v>30</v>
      </c>
      <c r="G356" s="15">
        <v>35</v>
      </c>
      <c r="H356" s="15">
        <v>56</v>
      </c>
      <c r="I356" s="15">
        <v>35</v>
      </c>
      <c r="J356" s="15">
        <v>30</v>
      </c>
      <c r="K356" s="15">
        <v>31</v>
      </c>
      <c r="M356" s="5" t="str">
        <f t="shared" si="101"/>
        <v>0</v>
      </c>
      <c r="N356" t="str">
        <f t="shared" si="102"/>
        <v>2</v>
      </c>
      <c r="O356" t="str">
        <f t="shared" si="103"/>
        <v>0</v>
      </c>
      <c r="P356" t="str">
        <f t="shared" si="104"/>
        <v>5</v>
      </c>
      <c r="Q356" t="str">
        <f t="shared" si="105"/>
        <v>V</v>
      </c>
      <c r="R356" t="str">
        <f t="shared" si="106"/>
        <v>5</v>
      </c>
      <c r="S356" t="str">
        <f t="shared" si="107"/>
        <v>0</v>
      </c>
      <c r="T356" t="str">
        <f t="shared" si="108"/>
        <v>1</v>
      </c>
      <c r="U356" s="5"/>
      <c r="V356" s="23">
        <f t="shared" si="109"/>
        <v>48</v>
      </c>
      <c r="W356">
        <f t="shared" si="110"/>
        <v>50</v>
      </c>
      <c r="X356">
        <f t="shared" si="111"/>
        <v>48</v>
      </c>
      <c r="Y356">
        <f t="shared" si="112"/>
        <v>53</v>
      </c>
      <c r="Z356">
        <f t="shared" si="113"/>
        <v>86</v>
      </c>
      <c r="AA356">
        <f t="shared" si="114"/>
        <v>53</v>
      </c>
      <c r="AB356">
        <f t="shared" si="115"/>
        <v>48</v>
      </c>
      <c r="AC356">
        <f t="shared" si="116"/>
        <v>49</v>
      </c>
      <c r="AD356" s="5"/>
      <c r="AE356" s="27">
        <f t="shared" si="117"/>
        <v>12848</v>
      </c>
      <c r="AF356" s="28">
        <f t="shared" si="118"/>
        <v>13616</v>
      </c>
      <c r="AG356" s="28">
        <f t="shared" si="119"/>
        <v>13654</v>
      </c>
      <c r="AH356" s="28">
        <f t="shared" si="120"/>
        <v>12592</v>
      </c>
      <c r="AI356" s="5"/>
      <c r="AJ35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356" s="6" t="str" cm="1">
        <f t="array" ref="AK35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356" s="6" cm="1">
        <f t="array" ref="AL356">IF(ROW(Table4[[#This Row],[ID]])-1=ROW(Table4[[#Headers],[ID]]),0,SUMPRODUCT(MAX(($B$5:$B355=Table4[[#This Row],[ID]])*ROW($B$5:$B355))))</f>
        <v>312</v>
      </c>
      <c r="AM356" s="11" cm="1">
        <f t="array" aca="1" ref="AM356" ca="1">IF(Table4[[#This Row],[Prior of This Frm]]&lt;&gt;0,Table4[[#This Row],[Time]]-INDIRECT("R"&amp;Table4[[#This Row],[Prior of This Frm]]&amp;"C"&amp;COLUMN(Table4[[#This Row],[Time]]),FALSE),"")</f>
        <v>2.1270000000000007</v>
      </c>
      <c r="AN356" s="8">
        <f>IF(ROW(Table4[[#This Row],[Time]])-1=ROW(Table4[[#Headers],[Time]]),0,IF(A356&lt;A355,AN355+1,AN355))</f>
        <v>1</v>
      </c>
      <c r="AO356" s="29">
        <f>(Table4[[#This Row],[Time]]+(Table4[[#This Row],[Mins]]*60)-$A$5)/60/60/24</f>
        <v>1.9608796296296293E-4</v>
      </c>
      <c r="AP356" s="11">
        <f ca="1">IF(Table4[[#This Row],[Prior of This Frm]]&lt;&gt;0,IF(Table4[[#This Row],[Per Raw]]&lt;0,Table4[[#This Row],[Per Raw]]+60,Table4[[#This Row],[Per Raw]]),"")</f>
        <v>2.1270000000000007</v>
      </c>
      <c r="AQ356" s="20" t="e">
        <f>IF(Table4[[#This Row],[ID]]=401,(HEX2DEC(Table4[[#This Row],[H1]])+256*HEX2DEC(Table4[[#This Row],[H2]]))/1000,NA())</f>
        <v>#N/A</v>
      </c>
      <c r="AR356" s="21" t="e">
        <f>IF(Table4[[#This Row],[ID]]=401,(HEX2DEC(Table4[[#This Row],[H5]])+256*HEX2DEC(Table4[[#This Row],[H6]]))/1000,NA())</f>
        <v>#N/A</v>
      </c>
      <c r="AS356" s="17" t="e">
        <f>IF(Table4[[#This Row],[ID]]=402,HEX2DEC(Table4[[#This Row],[H1]])/100,NA())</f>
        <v>#N/A</v>
      </c>
      <c r="AT356" s="19" t="e">
        <f>IF(Table4[[#This Row],[ID]]=404,((HEX2DEC(F356)+256*HEX2DEC(G356))/10)*(9/5)+32,NA())</f>
        <v>#N/A</v>
      </c>
      <c r="AU356" s="28">
        <f>IF(Table4[[#This Row],[ID]]=402,(HEX2DEC(Table4[[#This Row],[H7]])*256*256+HEX2DEC(Table4[[#This Row],[H6]])*256+HEX2DEC(Table4[[#This Row],[H5]]))/AU$3,IF(ISNUMBER(AU355),AU355,NA()))</f>
        <v>1073427</v>
      </c>
      <c r="AV356" s="28">
        <f>IF(Table4[[#This Row],[ID]]=403,(HEX2DEC(Table4[[#This Row],[H7]])*256*256+HEX2DEC(Table4[[#This Row],[H6]])*256+HEX2DEC(Table4[[#This Row],[H5]]))/AV$3,IF(ISNUMBER(AV355),AV355,NA()))</f>
        <v>1073427</v>
      </c>
      <c r="AW356" s="30" t="e">
        <f>Table4[[#This Row],[Unk 402-D7,6,5]]/Table4[[#This Row],[Batt V]]</f>
        <v>#N/A</v>
      </c>
      <c r="AX356" s="8" t="str" cm="1">
        <f t="array" aca="1" ref="AX356" ca="1">IF(Table4[[#This Row],[Prior of This Frm]]=0,"First",IF(Table4[[#This Row],[Data as String]]&lt;&gt;INDIRECT("R"&amp;AL356&amp;"C"&amp;COLUMN(Table4[[#This Row],[Data as String]]),FALSE),"Change",""))</f>
        <v/>
      </c>
      <c r="AY356" s="6" t="str" cm="1">
        <f t="array" aca="1" ref="AY356" ca="1">IF(Table4[[#This Row],[Prior of This Frm]]=0,"First",IF(Table4[[#This Row],[Data Masked States only]]&lt;&gt;INDIRECT("R"&amp;AL356&amp;"C"&amp;COLUMN(Table4[[#This Row],[Data Masked States only]]),FALSE),"Change",""))</f>
        <v/>
      </c>
      <c r="AZ356" s="6"/>
    </row>
    <row r="357" spans="1:52" hidden="1" x14ac:dyDescent="0.25">
      <c r="A357">
        <v>8.3209999999999997</v>
      </c>
      <c r="B357">
        <v>410</v>
      </c>
      <c r="C357">
        <v>8</v>
      </c>
      <c r="D357" s="14">
        <v>53</v>
      </c>
      <c r="E357" s="15">
        <v>37</v>
      </c>
      <c r="F357" s="15">
        <v>33</v>
      </c>
      <c r="G357" s="15" t="s">
        <v>8</v>
      </c>
      <c r="H357" s="15">
        <v>32</v>
      </c>
      <c r="I357" s="15">
        <v>32</v>
      </c>
      <c r="J357" s="15">
        <v>30</v>
      </c>
      <c r="K357" s="15">
        <v>33</v>
      </c>
      <c r="M357" s="5" t="str">
        <f t="shared" si="101"/>
        <v>S</v>
      </c>
      <c r="N357" t="str">
        <f t="shared" si="102"/>
        <v>7</v>
      </c>
      <c r="O357" t="str">
        <f t="shared" si="103"/>
        <v>3</v>
      </c>
      <c r="P357" t="str">
        <f t="shared" si="104"/>
        <v>-</v>
      </c>
      <c r="Q357" t="str">
        <f t="shared" si="105"/>
        <v>2</v>
      </c>
      <c r="R357" t="str">
        <f t="shared" si="106"/>
        <v>2</v>
      </c>
      <c r="S357" t="str">
        <f t="shared" si="107"/>
        <v>0</v>
      </c>
      <c r="T357" t="str">
        <f t="shared" si="108"/>
        <v>3</v>
      </c>
      <c r="U357" s="5"/>
      <c r="V357" s="23">
        <f t="shared" si="109"/>
        <v>83</v>
      </c>
      <c r="W357">
        <f t="shared" si="110"/>
        <v>55</v>
      </c>
      <c r="X357">
        <f t="shared" si="111"/>
        <v>51</v>
      </c>
      <c r="Y357">
        <f t="shared" si="112"/>
        <v>45</v>
      </c>
      <c r="Z357">
        <f t="shared" si="113"/>
        <v>50</v>
      </c>
      <c r="AA357">
        <f t="shared" si="114"/>
        <v>50</v>
      </c>
      <c r="AB357">
        <f t="shared" si="115"/>
        <v>48</v>
      </c>
      <c r="AC357">
        <f t="shared" si="116"/>
        <v>51</v>
      </c>
      <c r="AD357" s="5"/>
      <c r="AE357" s="27">
        <f t="shared" si="117"/>
        <v>14163</v>
      </c>
      <c r="AF357" s="28">
        <f t="shared" si="118"/>
        <v>11571</v>
      </c>
      <c r="AG357" s="28">
        <f t="shared" si="119"/>
        <v>12850</v>
      </c>
      <c r="AH357" s="28">
        <f t="shared" si="120"/>
        <v>13104</v>
      </c>
      <c r="AI357" s="5"/>
      <c r="AJ35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53:37:33:2D:32:32:30:33</v>
      </c>
      <c r="AK357" s="6" t="str" cm="1">
        <f t="array" ref="AK35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53:37:33:2D:32:32:30:33</v>
      </c>
      <c r="AL357" s="6" cm="1">
        <f t="array" ref="AL357">IF(ROW(Table4[[#This Row],[ID]])-1=ROW(Table4[[#Headers],[ID]]),0,SUMPRODUCT(MAX(($B$5:$B356=Table4[[#This Row],[ID]])*ROW($B$5:$B356))))</f>
        <v>269</v>
      </c>
      <c r="AM357" s="11" cm="1">
        <f t="array" aca="1" ref="AM357" ca="1">IF(Table4[[#This Row],[Prior of This Frm]]&lt;&gt;0,Table4[[#This Row],[Time]]-INDIRECT("R"&amp;Table4[[#This Row],[Prior of This Frm]]&amp;"C"&amp;COLUMN(Table4[[#This Row],[Time]]),FALSE),"")</f>
        <v>4.2409999999999997</v>
      </c>
      <c r="AN357" s="8">
        <f>IF(ROW(Table4[[#This Row],[Time]])-1=ROW(Table4[[#Headers],[Time]]),0,IF(A357&lt;A356,AN356+1,AN356))</f>
        <v>1</v>
      </c>
      <c r="AO357" s="29">
        <f>(Table4[[#This Row],[Time]]+(Table4[[#This Row],[Mins]]*60)-$A$5)/60/60/24</f>
        <v>1.9611111111111107E-4</v>
      </c>
      <c r="AP357" s="11">
        <f ca="1">IF(Table4[[#This Row],[Prior of This Frm]]&lt;&gt;0,IF(Table4[[#This Row],[Per Raw]]&lt;0,Table4[[#This Row],[Per Raw]]+60,Table4[[#This Row],[Per Raw]]),"")</f>
        <v>4.2409999999999997</v>
      </c>
      <c r="AQ357" s="20" t="e">
        <f>IF(Table4[[#This Row],[ID]]=401,(HEX2DEC(Table4[[#This Row],[H1]])+256*HEX2DEC(Table4[[#This Row],[H2]]))/1000,NA())</f>
        <v>#N/A</v>
      </c>
      <c r="AR357" s="21" t="e">
        <f>IF(Table4[[#This Row],[ID]]=401,(HEX2DEC(Table4[[#This Row],[H5]])+256*HEX2DEC(Table4[[#This Row],[H6]]))/1000,NA())</f>
        <v>#N/A</v>
      </c>
      <c r="AS357" s="16" t="e">
        <f>IF(Table4[[#This Row],[ID]]=402,HEX2DEC(Table4[[#This Row],[H1]])/100,NA())</f>
        <v>#N/A</v>
      </c>
      <c r="AT357" s="19" t="e">
        <f>IF(Table4[[#This Row],[ID]]=404,((HEX2DEC(F357)+256*HEX2DEC(G357))/10)*(9/5)+32,NA())</f>
        <v>#N/A</v>
      </c>
      <c r="AU357" s="28">
        <f>IF(Table4[[#This Row],[ID]]=402,(HEX2DEC(Table4[[#This Row],[H7]])*256*256+HEX2DEC(Table4[[#This Row],[H6]])*256+HEX2DEC(Table4[[#This Row],[H5]]))/AU$3,IF(ISNUMBER(AU356),AU356,NA()))</f>
        <v>1073427</v>
      </c>
      <c r="AV357" s="28">
        <f>IF(Table4[[#This Row],[ID]]=403,(HEX2DEC(Table4[[#This Row],[H7]])*256*256+HEX2DEC(Table4[[#This Row],[H6]])*256+HEX2DEC(Table4[[#This Row],[H5]]))/AV$3,IF(ISNUMBER(AV356),AV356,NA()))</f>
        <v>1073427</v>
      </c>
      <c r="AW357" s="30" t="e">
        <f>Table4[[#This Row],[Unk 402-D7,6,5]]/Table4[[#This Row],[Batt V]]</f>
        <v>#N/A</v>
      </c>
      <c r="AX357" s="8" t="str" cm="1">
        <f t="array" aca="1" ref="AX357" ca="1">IF(Table4[[#This Row],[Prior of This Frm]]=0,"First",IF(Table4[[#This Row],[Data as String]]&lt;&gt;INDIRECT("R"&amp;AL357&amp;"C"&amp;COLUMN(Table4[[#This Row],[Data as String]]),FALSE),"Change",""))</f>
        <v/>
      </c>
      <c r="AY357" s="6" t="str" cm="1">
        <f t="array" aca="1" ref="AY357" ca="1">IF(Table4[[#This Row],[Prior of This Frm]]=0,"First",IF(Table4[[#This Row],[Data Masked States only]]&lt;&gt;INDIRECT("R"&amp;AL357&amp;"C"&amp;COLUMN(Table4[[#This Row],[Data Masked States only]]),FALSE),"Change",""))</f>
        <v/>
      </c>
      <c r="AZ357" s="6"/>
    </row>
    <row r="358" spans="1:52" hidden="1" x14ac:dyDescent="0.25">
      <c r="A358">
        <v>8.3239999999999998</v>
      </c>
      <c r="B358">
        <v>411</v>
      </c>
      <c r="C358">
        <v>8</v>
      </c>
      <c r="D358" s="14">
        <v>30</v>
      </c>
      <c r="E358" s="15">
        <v>34</v>
      </c>
      <c r="F358" s="15">
        <v>30</v>
      </c>
      <c r="G358" s="15">
        <v>31</v>
      </c>
      <c r="H358" s="15">
        <v>32</v>
      </c>
      <c r="I358" s="15">
        <v>39</v>
      </c>
      <c r="J358" s="15">
        <v>52</v>
      </c>
      <c r="K358" s="15">
        <v>53</v>
      </c>
      <c r="M358" s="5" t="str">
        <f t="shared" si="101"/>
        <v>0</v>
      </c>
      <c r="N358" t="str">
        <f t="shared" si="102"/>
        <v>4</v>
      </c>
      <c r="O358" t="str">
        <f t="shared" si="103"/>
        <v>0</v>
      </c>
      <c r="P358" t="str">
        <f t="shared" si="104"/>
        <v>1</v>
      </c>
      <c r="Q358" t="str">
        <f t="shared" si="105"/>
        <v>2</v>
      </c>
      <c r="R358" t="str">
        <f t="shared" si="106"/>
        <v>9</v>
      </c>
      <c r="S358" t="str">
        <f t="shared" si="107"/>
        <v>R</v>
      </c>
      <c r="T358" t="str">
        <f t="shared" si="108"/>
        <v>S</v>
      </c>
      <c r="U358" s="5"/>
      <c r="V358" s="23">
        <f t="shared" si="109"/>
        <v>48</v>
      </c>
      <c r="W358">
        <f t="shared" si="110"/>
        <v>52</v>
      </c>
      <c r="X358">
        <f t="shared" si="111"/>
        <v>48</v>
      </c>
      <c r="Y358">
        <f t="shared" si="112"/>
        <v>49</v>
      </c>
      <c r="Z358">
        <f t="shared" si="113"/>
        <v>50</v>
      </c>
      <c r="AA358">
        <f t="shared" si="114"/>
        <v>57</v>
      </c>
      <c r="AB358">
        <f t="shared" si="115"/>
        <v>82</v>
      </c>
      <c r="AC358">
        <f t="shared" si="116"/>
        <v>83</v>
      </c>
      <c r="AD358" s="5"/>
      <c r="AE358" s="27">
        <f t="shared" si="117"/>
        <v>13360</v>
      </c>
      <c r="AF358" s="28">
        <f t="shared" si="118"/>
        <v>12592</v>
      </c>
      <c r="AG358" s="28">
        <f t="shared" si="119"/>
        <v>14642</v>
      </c>
      <c r="AH358" s="28">
        <f t="shared" si="120"/>
        <v>21330</v>
      </c>
      <c r="AI358" s="5"/>
      <c r="AJ35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30:34:30:31:32:39:52:53</v>
      </c>
      <c r="AK358" s="6" t="str" cm="1">
        <f t="array" ref="AK35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30:34:30:31:32:39:52:53</v>
      </c>
      <c r="AL358" s="6" cm="1">
        <f t="array" ref="AL358">IF(ROW(Table4[[#This Row],[ID]])-1=ROW(Table4[[#Headers],[ID]]),0,SUMPRODUCT(MAX(($B$5:$B357=Table4[[#This Row],[ID]])*ROW($B$5:$B357))))</f>
        <v>270</v>
      </c>
      <c r="AM358" s="11" cm="1">
        <f t="array" aca="1" ref="AM358" ca="1">IF(Table4[[#This Row],[Prior of This Frm]]&lt;&gt;0,Table4[[#This Row],[Time]]-INDIRECT("R"&amp;Table4[[#This Row],[Prior of This Frm]]&amp;"C"&amp;COLUMN(Table4[[#This Row],[Time]]),FALSE),"")</f>
        <v>4.242</v>
      </c>
      <c r="AN358" s="8">
        <f>IF(ROW(Table4[[#This Row],[Time]])-1=ROW(Table4[[#Headers],[Time]]),0,IF(A358&lt;A357,AN357+1,AN357))</f>
        <v>1</v>
      </c>
      <c r="AO358" s="29">
        <f>(Table4[[#This Row],[Time]]+(Table4[[#This Row],[Mins]]*60)-$A$5)/60/60/24</f>
        <v>1.961458333333333E-4</v>
      </c>
      <c r="AP358" s="11">
        <f ca="1">IF(Table4[[#This Row],[Prior of This Frm]]&lt;&gt;0,IF(Table4[[#This Row],[Per Raw]]&lt;0,Table4[[#This Row],[Per Raw]]+60,Table4[[#This Row],[Per Raw]]),"")</f>
        <v>4.242</v>
      </c>
      <c r="AQ358" s="20" t="e">
        <f>IF(Table4[[#This Row],[ID]]=401,(HEX2DEC(Table4[[#This Row],[H1]])+256*HEX2DEC(Table4[[#This Row],[H2]]))/1000,NA())</f>
        <v>#N/A</v>
      </c>
      <c r="AR358" s="21" t="e">
        <f>IF(Table4[[#This Row],[ID]]=401,(HEX2DEC(Table4[[#This Row],[H5]])+256*HEX2DEC(Table4[[#This Row],[H6]]))/1000,NA())</f>
        <v>#N/A</v>
      </c>
      <c r="AS358" s="17" t="e">
        <f>IF(Table4[[#This Row],[ID]]=402,HEX2DEC(Table4[[#This Row],[H1]])/100,NA())</f>
        <v>#N/A</v>
      </c>
      <c r="AT358" s="19" t="e">
        <f>IF(Table4[[#This Row],[ID]]=404,((HEX2DEC(F358)+256*HEX2DEC(G358))/10)*(9/5)+32,NA())</f>
        <v>#N/A</v>
      </c>
      <c r="AU358" s="28">
        <f>IF(Table4[[#This Row],[ID]]=402,(HEX2DEC(Table4[[#This Row],[H7]])*256*256+HEX2DEC(Table4[[#This Row],[H6]])*256+HEX2DEC(Table4[[#This Row],[H5]]))/AU$3,IF(ISNUMBER(AU357),AU357,NA()))</f>
        <v>1073427</v>
      </c>
      <c r="AV358" s="28">
        <f>IF(Table4[[#This Row],[ID]]=403,(HEX2DEC(Table4[[#This Row],[H7]])*256*256+HEX2DEC(Table4[[#This Row],[H6]])*256+HEX2DEC(Table4[[#This Row],[H5]]))/AV$3,IF(ISNUMBER(AV357),AV357,NA()))</f>
        <v>1073427</v>
      </c>
      <c r="AW358" s="30" t="e">
        <f>Table4[[#This Row],[Unk 402-D7,6,5]]/Table4[[#This Row],[Batt V]]</f>
        <v>#N/A</v>
      </c>
      <c r="AX358" s="8" t="str" cm="1">
        <f t="array" aca="1" ref="AX358" ca="1">IF(Table4[[#This Row],[Prior of This Frm]]=0,"First",IF(Table4[[#This Row],[Data as String]]&lt;&gt;INDIRECT("R"&amp;AL358&amp;"C"&amp;COLUMN(Table4[[#This Row],[Data as String]]),FALSE),"Change",""))</f>
        <v/>
      </c>
      <c r="AY358" s="6" t="str" cm="1">
        <f t="array" aca="1" ref="AY358" ca="1">IF(Table4[[#This Row],[Prior of This Frm]]=0,"First",IF(Table4[[#This Row],[Data Masked States only]]&lt;&gt;INDIRECT("R"&amp;AL358&amp;"C"&amp;COLUMN(Table4[[#This Row],[Data Masked States only]]),FALSE),"Change",""))</f>
        <v/>
      </c>
      <c r="AZ358" s="6"/>
    </row>
    <row r="359" spans="1:52" hidden="1" x14ac:dyDescent="0.25">
      <c r="A359">
        <v>8.3260000000000005</v>
      </c>
      <c r="B359">
        <v>412</v>
      </c>
      <c r="C359">
        <v>8</v>
      </c>
      <c r="D359" s="14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M359" s="5" t="str">
        <f t="shared" si="101"/>
        <v>…</v>
      </c>
      <c r="N359" t="str">
        <f t="shared" si="102"/>
        <v>…</v>
      </c>
      <c r="O359" t="str">
        <f t="shared" si="103"/>
        <v>…</v>
      </c>
      <c r="P359" t="str">
        <f t="shared" si="104"/>
        <v>…</v>
      </c>
      <c r="Q359" t="str">
        <f t="shared" si="105"/>
        <v>…</v>
      </c>
      <c r="R359" t="str">
        <f t="shared" si="106"/>
        <v>…</v>
      </c>
      <c r="S359" t="str">
        <f t="shared" si="107"/>
        <v>…</v>
      </c>
      <c r="T359" t="str">
        <f t="shared" si="108"/>
        <v>…</v>
      </c>
      <c r="U359" s="5"/>
      <c r="V359" s="23">
        <f t="shared" si="109"/>
        <v>0</v>
      </c>
      <c r="W359">
        <f t="shared" si="110"/>
        <v>0</v>
      </c>
      <c r="X359">
        <f t="shared" si="111"/>
        <v>0</v>
      </c>
      <c r="Y359">
        <f t="shared" si="112"/>
        <v>0</v>
      </c>
      <c r="Z359">
        <f t="shared" si="113"/>
        <v>0</v>
      </c>
      <c r="AA359">
        <f t="shared" si="114"/>
        <v>0</v>
      </c>
      <c r="AB359">
        <f t="shared" si="115"/>
        <v>0</v>
      </c>
      <c r="AC359">
        <f t="shared" si="116"/>
        <v>0</v>
      </c>
      <c r="AD359" s="5"/>
      <c r="AE359" s="27">
        <f t="shared" si="117"/>
        <v>0</v>
      </c>
      <c r="AF359" s="28">
        <f t="shared" si="118"/>
        <v>0</v>
      </c>
      <c r="AG359" s="28">
        <f t="shared" si="119"/>
        <v>0</v>
      </c>
      <c r="AH359" s="28">
        <f t="shared" si="120"/>
        <v>0</v>
      </c>
      <c r="AI359" s="5"/>
      <c r="AJ35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00:00:00:00:00:00:00:00</v>
      </c>
      <c r="AK359" s="6" t="str" cm="1">
        <f t="array" ref="AK35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00:00:00:00:00:00:00:00</v>
      </c>
      <c r="AL359" s="6" cm="1">
        <f t="array" ref="AL359">IF(ROW(Table4[[#This Row],[ID]])-1=ROW(Table4[[#Headers],[ID]]),0,SUMPRODUCT(MAX(($B$5:$B358=Table4[[#This Row],[ID]])*ROW($B$5:$B358))))</f>
        <v>271</v>
      </c>
      <c r="AM359" s="11" cm="1">
        <f t="array" aca="1" ref="AM359" ca="1">IF(Table4[[#This Row],[Prior of This Frm]]&lt;&gt;0,Table4[[#This Row],[Time]]-INDIRECT("R"&amp;Table4[[#This Row],[Prior of This Frm]]&amp;"C"&amp;COLUMN(Table4[[#This Row],[Time]]),FALSE),"")</f>
        <v>4.2410000000000005</v>
      </c>
      <c r="AN359" s="8">
        <f>IF(ROW(Table4[[#This Row],[Time]])-1=ROW(Table4[[#Headers],[Time]]),0,IF(A359&lt;A358,AN358+1,AN358))</f>
        <v>1</v>
      </c>
      <c r="AO359" s="29">
        <f>(Table4[[#This Row],[Time]]+(Table4[[#This Row],[Mins]]*60)-$A$5)/60/60/24</f>
        <v>1.9616898148148138E-4</v>
      </c>
      <c r="AP359" s="11">
        <f ca="1">IF(Table4[[#This Row],[Prior of This Frm]]&lt;&gt;0,IF(Table4[[#This Row],[Per Raw]]&lt;0,Table4[[#This Row],[Per Raw]]+60,Table4[[#This Row],[Per Raw]]),"")</f>
        <v>4.2410000000000005</v>
      </c>
      <c r="AQ359" s="20" t="e">
        <f>IF(Table4[[#This Row],[ID]]=401,(HEX2DEC(Table4[[#This Row],[H1]])+256*HEX2DEC(Table4[[#This Row],[H2]]))/1000,NA())</f>
        <v>#N/A</v>
      </c>
      <c r="AR359" s="21" t="e">
        <f>IF(Table4[[#This Row],[ID]]=401,(HEX2DEC(Table4[[#This Row],[H5]])+256*HEX2DEC(Table4[[#This Row],[H6]]))/1000,NA())</f>
        <v>#N/A</v>
      </c>
      <c r="AS359" s="17" t="e">
        <f>IF(Table4[[#This Row],[ID]]=402,HEX2DEC(Table4[[#This Row],[H1]])/100,NA())</f>
        <v>#N/A</v>
      </c>
      <c r="AT359" s="19" t="e">
        <f>IF(Table4[[#This Row],[ID]]=404,((HEX2DEC(F359)+256*HEX2DEC(G359))/10)*(9/5)+32,NA())</f>
        <v>#N/A</v>
      </c>
      <c r="AU359" s="28">
        <f>IF(Table4[[#This Row],[ID]]=402,(HEX2DEC(Table4[[#This Row],[H7]])*256*256+HEX2DEC(Table4[[#This Row],[H6]])*256+HEX2DEC(Table4[[#This Row],[H5]]))/AU$3,IF(ISNUMBER(AU358),AU358,NA()))</f>
        <v>1073427</v>
      </c>
      <c r="AV359" s="28">
        <f>IF(Table4[[#This Row],[ID]]=403,(HEX2DEC(Table4[[#This Row],[H7]])*256*256+HEX2DEC(Table4[[#This Row],[H6]])*256+HEX2DEC(Table4[[#This Row],[H5]]))/AV$3,IF(ISNUMBER(AV358),AV358,NA()))</f>
        <v>1073427</v>
      </c>
      <c r="AW359" s="30" t="e">
        <f>Table4[[#This Row],[Unk 402-D7,6,5]]/Table4[[#This Row],[Batt V]]</f>
        <v>#N/A</v>
      </c>
      <c r="AX359" s="8" t="str" cm="1">
        <f t="array" aca="1" ref="AX359" ca="1">IF(Table4[[#This Row],[Prior of This Frm]]=0,"First",IF(Table4[[#This Row],[Data as String]]&lt;&gt;INDIRECT("R"&amp;AL359&amp;"C"&amp;COLUMN(Table4[[#This Row],[Data as String]]),FALSE),"Change",""))</f>
        <v/>
      </c>
      <c r="AY359" s="6" t="str" cm="1">
        <f t="array" aca="1" ref="AY359" ca="1">IF(Table4[[#This Row],[Prior of This Frm]]=0,"First",IF(Table4[[#This Row],[Data Masked States only]]&lt;&gt;INDIRECT("R"&amp;AL359&amp;"C"&amp;COLUMN(Table4[[#This Row],[Data Masked States only]]),FALSE),"Change",""))</f>
        <v/>
      </c>
      <c r="AZ359" s="6"/>
    </row>
    <row r="360" spans="1:52" hidden="1" x14ac:dyDescent="0.25">
      <c r="A360">
        <v>8.3689999999999998</v>
      </c>
      <c r="B360">
        <v>400</v>
      </c>
      <c r="C360">
        <v>8</v>
      </c>
      <c r="D360" s="14">
        <v>0</v>
      </c>
      <c r="E360" s="15">
        <v>0</v>
      </c>
      <c r="F360" s="15">
        <v>0</v>
      </c>
      <c r="G360" s="15">
        <v>10</v>
      </c>
      <c r="H360" s="15">
        <v>39</v>
      </c>
      <c r="I360" s="15">
        <v>0</v>
      </c>
      <c r="J360" s="15">
        <v>0</v>
      </c>
      <c r="K360" s="15">
        <v>0</v>
      </c>
      <c r="M360" s="5" t="str">
        <f t="shared" si="101"/>
        <v>…</v>
      </c>
      <c r="N360" t="str">
        <f t="shared" si="102"/>
        <v>…</v>
      </c>
      <c r="O360" t="str">
        <f t="shared" si="103"/>
        <v>…</v>
      </c>
      <c r="P360" t="str">
        <f t="shared" si="104"/>
        <v>…</v>
      </c>
      <c r="Q360" t="str">
        <f t="shared" si="105"/>
        <v>9</v>
      </c>
      <c r="R360" t="str">
        <f t="shared" si="106"/>
        <v>…</v>
      </c>
      <c r="S360" t="str">
        <f t="shared" si="107"/>
        <v>…</v>
      </c>
      <c r="T360" t="str">
        <f t="shared" si="108"/>
        <v>…</v>
      </c>
      <c r="U360" s="5"/>
      <c r="V360" s="23">
        <f t="shared" si="109"/>
        <v>0</v>
      </c>
      <c r="W360">
        <f t="shared" si="110"/>
        <v>0</v>
      </c>
      <c r="X360">
        <f t="shared" si="111"/>
        <v>0</v>
      </c>
      <c r="Y360">
        <f t="shared" si="112"/>
        <v>16</v>
      </c>
      <c r="Z360">
        <f t="shared" si="113"/>
        <v>57</v>
      </c>
      <c r="AA360">
        <f t="shared" si="114"/>
        <v>0</v>
      </c>
      <c r="AB360">
        <f t="shared" si="115"/>
        <v>0</v>
      </c>
      <c r="AC360">
        <f t="shared" si="116"/>
        <v>0</v>
      </c>
      <c r="AD360" s="5"/>
      <c r="AE360" s="27">
        <f t="shared" si="117"/>
        <v>0</v>
      </c>
      <c r="AF360" s="28">
        <f t="shared" si="118"/>
        <v>4096</v>
      </c>
      <c r="AG360" s="28">
        <f t="shared" si="119"/>
        <v>57</v>
      </c>
      <c r="AH360" s="28">
        <f t="shared" si="120"/>
        <v>0</v>
      </c>
      <c r="AI360" s="5"/>
      <c r="AJ36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60" s="6" t="str" cm="1">
        <f t="array" ref="AK36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60" s="6" cm="1">
        <f t="array" ref="AL360">IF(ROW(Table4[[#This Row],[ID]])-1=ROW(Table4[[#Headers],[ID]]),0,SUMPRODUCT(MAX(($B$5:$B359=Table4[[#This Row],[ID]])*ROW($B$5:$B359))))</f>
        <v>354</v>
      </c>
      <c r="AM360" s="11" cm="1">
        <f t="array" aca="1" ref="AM360" ca="1">IF(Table4[[#This Row],[Prior of This Frm]]&lt;&gt;0,Table4[[#This Row],[Time]]-INDIRECT("R"&amp;Table4[[#This Row],[Prior of This Frm]]&amp;"C"&amp;COLUMN(Table4[[#This Row],[Time]]),FALSE),"")</f>
        <v>0.10599999999999987</v>
      </c>
      <c r="AN360" s="8">
        <f>IF(ROW(Table4[[#This Row],[Time]])-1=ROW(Table4[[#Headers],[Time]]),0,IF(A360&lt;A359,AN359+1,AN359))</f>
        <v>1</v>
      </c>
      <c r="AO360" s="29">
        <f>(Table4[[#This Row],[Time]]+(Table4[[#This Row],[Mins]]*60)-$A$5)/60/60/24</f>
        <v>1.9666666666666663E-4</v>
      </c>
      <c r="AP360" s="11">
        <f ca="1">IF(Table4[[#This Row],[Prior of This Frm]]&lt;&gt;0,IF(Table4[[#This Row],[Per Raw]]&lt;0,Table4[[#This Row],[Per Raw]]+60,Table4[[#This Row],[Per Raw]]),"")</f>
        <v>0.10599999999999987</v>
      </c>
      <c r="AQ360" s="20" t="e">
        <f>IF(Table4[[#This Row],[ID]]=401,(HEX2DEC(Table4[[#This Row],[H1]])+256*HEX2DEC(Table4[[#This Row],[H2]]))/1000,NA())</f>
        <v>#N/A</v>
      </c>
      <c r="AR360" s="21" t="e">
        <f>IF(Table4[[#This Row],[ID]]=401,(HEX2DEC(Table4[[#This Row],[H5]])+256*HEX2DEC(Table4[[#This Row],[H6]]))/1000,NA())</f>
        <v>#N/A</v>
      </c>
      <c r="AS360" s="17" t="e">
        <f>IF(Table4[[#This Row],[ID]]=402,HEX2DEC(Table4[[#This Row],[H1]])/100,NA())</f>
        <v>#N/A</v>
      </c>
      <c r="AT360" s="19" t="e">
        <f>IF(Table4[[#This Row],[ID]]=404,((HEX2DEC(F360)+256*HEX2DEC(G360))/10)*(9/5)+32,NA())</f>
        <v>#N/A</v>
      </c>
      <c r="AU360" s="28">
        <f>IF(Table4[[#This Row],[ID]]=402,(HEX2DEC(Table4[[#This Row],[H7]])*256*256+HEX2DEC(Table4[[#This Row],[H6]])*256+HEX2DEC(Table4[[#This Row],[H5]]))/AU$3,IF(ISNUMBER(AU359),AU359,NA()))</f>
        <v>1073427</v>
      </c>
      <c r="AV360" s="28">
        <f>IF(Table4[[#This Row],[ID]]=403,(HEX2DEC(Table4[[#This Row],[H7]])*256*256+HEX2DEC(Table4[[#This Row],[H6]])*256+HEX2DEC(Table4[[#This Row],[H5]]))/AV$3,IF(ISNUMBER(AV359),AV359,NA()))</f>
        <v>1073427</v>
      </c>
      <c r="AW360" s="30" t="e">
        <f>Table4[[#This Row],[Unk 402-D7,6,5]]/Table4[[#This Row],[Batt V]]</f>
        <v>#N/A</v>
      </c>
      <c r="AX360" s="8" t="str" cm="1">
        <f t="array" aca="1" ref="AX360" ca="1">IF(Table4[[#This Row],[Prior of This Frm]]=0,"First",IF(Table4[[#This Row],[Data as String]]&lt;&gt;INDIRECT("R"&amp;AL360&amp;"C"&amp;COLUMN(Table4[[#This Row],[Data as String]]),FALSE),"Change",""))</f>
        <v/>
      </c>
      <c r="AY360" s="6" t="str" cm="1">
        <f t="array" aca="1" ref="AY360" ca="1">IF(Table4[[#This Row],[Prior of This Frm]]=0,"First",IF(Table4[[#This Row],[Data Masked States only]]&lt;&gt;INDIRECT("R"&amp;AL360&amp;"C"&amp;COLUMN(Table4[[#This Row],[Data Masked States only]]),FALSE),"Change",""))</f>
        <v/>
      </c>
      <c r="AZ360" s="6"/>
    </row>
    <row r="361" spans="1:52" hidden="1" x14ac:dyDescent="0.25">
      <c r="A361">
        <v>8.42</v>
      </c>
      <c r="B361">
        <v>401</v>
      </c>
      <c r="C361">
        <v>8</v>
      </c>
      <c r="D361" s="14" t="s">
        <v>28</v>
      </c>
      <c r="E361" s="15" t="s">
        <v>23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M361" s="5" t="str">
        <f t="shared" si="101"/>
        <v>…</v>
      </c>
      <c r="N361" t="str">
        <f t="shared" si="102"/>
        <v>…</v>
      </c>
      <c r="O361" t="str">
        <f t="shared" si="103"/>
        <v>…</v>
      </c>
      <c r="P361" t="str">
        <f t="shared" si="104"/>
        <v>…</v>
      </c>
      <c r="Q361" t="str">
        <f t="shared" si="105"/>
        <v>…</v>
      </c>
      <c r="R361" t="str">
        <f t="shared" si="106"/>
        <v>…</v>
      </c>
      <c r="S361" t="str">
        <f t="shared" si="107"/>
        <v>…</v>
      </c>
      <c r="T361" t="str">
        <f t="shared" si="108"/>
        <v>…</v>
      </c>
      <c r="U361" s="5"/>
      <c r="V361" s="23">
        <f t="shared" si="109"/>
        <v>154</v>
      </c>
      <c r="W361">
        <f t="shared" si="110"/>
        <v>210</v>
      </c>
      <c r="X361">
        <f t="shared" si="111"/>
        <v>0</v>
      </c>
      <c r="Y361">
        <f t="shared" si="112"/>
        <v>0</v>
      </c>
      <c r="Z361">
        <f t="shared" si="113"/>
        <v>0</v>
      </c>
      <c r="AA361">
        <f t="shared" si="114"/>
        <v>0</v>
      </c>
      <c r="AB361">
        <f t="shared" si="115"/>
        <v>0</v>
      </c>
      <c r="AC361">
        <f t="shared" si="116"/>
        <v>0</v>
      </c>
      <c r="AD361" s="5"/>
      <c r="AE361" s="27">
        <f t="shared" si="117"/>
        <v>53914</v>
      </c>
      <c r="AF361" s="28">
        <f t="shared" si="118"/>
        <v>0</v>
      </c>
      <c r="AG361" s="28">
        <f t="shared" si="119"/>
        <v>0</v>
      </c>
      <c r="AH361" s="28">
        <f t="shared" si="120"/>
        <v>0</v>
      </c>
      <c r="AI361" s="5"/>
      <c r="AJ36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61" s="6" t="str" cm="1">
        <f t="array" ref="AK36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61" s="6" cm="1">
        <f t="array" ref="AL361">IF(ROW(Table4[[#This Row],[ID]])-1=ROW(Table4[[#Headers],[ID]]),0,SUMPRODUCT(MAX(($B$5:$B360=Table4[[#This Row],[ID]])*ROW($B$5:$B360))))</f>
        <v>355</v>
      </c>
      <c r="AM361" s="11" cm="1">
        <f t="array" aca="1" ref="AM361" ca="1">IF(Table4[[#This Row],[Prior of This Frm]]&lt;&gt;0,Table4[[#This Row],[Time]]-INDIRECT("R"&amp;Table4[[#This Row],[Prior of This Frm]]&amp;"C"&amp;COLUMN(Table4[[#This Row],[Time]]),FALSE),"")</f>
        <v>0.1039999999999992</v>
      </c>
      <c r="AN361" s="8">
        <f>IF(ROW(Table4[[#This Row],[Time]])-1=ROW(Table4[[#Headers],[Time]]),0,IF(A361&lt;A360,AN360+1,AN360))</f>
        <v>1</v>
      </c>
      <c r="AO361" s="29">
        <f>(Table4[[#This Row],[Time]]+(Table4[[#This Row],[Mins]]*60)-$A$5)/60/60/24</f>
        <v>1.9725694444444443E-4</v>
      </c>
      <c r="AP361" s="11">
        <f ca="1">IF(Table4[[#This Row],[Prior of This Frm]]&lt;&gt;0,IF(Table4[[#This Row],[Per Raw]]&lt;0,Table4[[#This Row],[Per Raw]]+60,Table4[[#This Row],[Per Raw]]),"")</f>
        <v>0.1039999999999992</v>
      </c>
      <c r="AQ361" s="20">
        <f>IF(Table4[[#This Row],[ID]]=401,(HEX2DEC(Table4[[#This Row],[H1]])+256*HEX2DEC(Table4[[#This Row],[H2]]))/1000,NA())</f>
        <v>53.914000000000001</v>
      </c>
      <c r="AR361" s="21">
        <f>IF(Table4[[#This Row],[ID]]=401,(HEX2DEC(Table4[[#This Row],[H5]])+256*HEX2DEC(Table4[[#This Row],[H6]]))/1000,NA())</f>
        <v>0</v>
      </c>
      <c r="AS361" s="17" t="e">
        <f>IF(Table4[[#This Row],[ID]]=402,HEX2DEC(Table4[[#This Row],[H1]])/100,NA())</f>
        <v>#N/A</v>
      </c>
      <c r="AT361" s="19" t="e">
        <f>IF(Table4[[#This Row],[ID]]=404,((HEX2DEC(F361)+256*HEX2DEC(G361))/10)*(9/5)+32,NA())</f>
        <v>#N/A</v>
      </c>
      <c r="AU361" s="28">
        <f>IF(Table4[[#This Row],[ID]]=402,(HEX2DEC(Table4[[#This Row],[H7]])*256*256+HEX2DEC(Table4[[#This Row],[H6]])*256+HEX2DEC(Table4[[#This Row],[H5]]))/AU$3,IF(ISNUMBER(AU360),AU360,NA()))</f>
        <v>1073427</v>
      </c>
      <c r="AV361" s="28">
        <f>IF(Table4[[#This Row],[ID]]=403,(HEX2DEC(Table4[[#This Row],[H7]])*256*256+HEX2DEC(Table4[[#This Row],[H6]])*256+HEX2DEC(Table4[[#This Row],[H5]]))/AV$3,IF(ISNUMBER(AV360),AV360,NA()))</f>
        <v>1073427</v>
      </c>
      <c r="AW361" s="30">
        <f>Table4[[#This Row],[Unk 402-D7,6,5]]/Table4[[#This Row],[Batt V]]</f>
        <v>19909.986274437066</v>
      </c>
      <c r="AX361" s="8" t="str" cm="1">
        <f t="array" aca="1" ref="AX361" ca="1">IF(Table4[[#This Row],[Prior of This Frm]]=0,"First",IF(Table4[[#This Row],[Data as String]]&lt;&gt;INDIRECT("R"&amp;AL361&amp;"C"&amp;COLUMN(Table4[[#This Row],[Data as String]]),FALSE),"Change",""))</f>
        <v/>
      </c>
      <c r="AY361" s="6" t="str" cm="1">
        <f t="array" aca="1" ref="AY361" ca="1">IF(Table4[[#This Row],[Prior of This Frm]]=0,"First",IF(Table4[[#This Row],[Data Masked States only]]&lt;&gt;INDIRECT("R"&amp;AL361&amp;"C"&amp;COLUMN(Table4[[#This Row],[Data Masked States only]]),FALSE),"Change",""))</f>
        <v/>
      </c>
      <c r="AZ361" s="6"/>
    </row>
    <row r="362" spans="1:52" hidden="1" x14ac:dyDescent="0.25">
      <c r="A362">
        <v>8.4740000000000002</v>
      </c>
      <c r="B362">
        <v>400</v>
      </c>
      <c r="C362">
        <v>8</v>
      </c>
      <c r="D362" s="14">
        <v>0</v>
      </c>
      <c r="E362" s="15">
        <v>0</v>
      </c>
      <c r="F362" s="15">
        <v>0</v>
      </c>
      <c r="G362" s="15">
        <v>10</v>
      </c>
      <c r="H362" s="15">
        <v>39</v>
      </c>
      <c r="I362" s="15">
        <v>0</v>
      </c>
      <c r="J362" s="15">
        <v>0</v>
      </c>
      <c r="K362" s="15">
        <v>0</v>
      </c>
      <c r="M362" s="5" t="str">
        <f t="shared" si="101"/>
        <v>…</v>
      </c>
      <c r="N362" t="str">
        <f t="shared" si="102"/>
        <v>…</v>
      </c>
      <c r="O362" t="str">
        <f t="shared" si="103"/>
        <v>…</v>
      </c>
      <c r="P362" t="str">
        <f t="shared" si="104"/>
        <v>…</v>
      </c>
      <c r="Q362" t="str">
        <f t="shared" si="105"/>
        <v>9</v>
      </c>
      <c r="R362" t="str">
        <f t="shared" si="106"/>
        <v>…</v>
      </c>
      <c r="S362" t="str">
        <f t="shared" si="107"/>
        <v>…</v>
      </c>
      <c r="T362" t="str">
        <f t="shared" si="108"/>
        <v>…</v>
      </c>
      <c r="U362" s="5"/>
      <c r="V362" s="23">
        <f t="shared" si="109"/>
        <v>0</v>
      </c>
      <c r="W362">
        <f t="shared" si="110"/>
        <v>0</v>
      </c>
      <c r="X362">
        <f t="shared" si="111"/>
        <v>0</v>
      </c>
      <c r="Y362">
        <f t="shared" si="112"/>
        <v>16</v>
      </c>
      <c r="Z362">
        <f t="shared" si="113"/>
        <v>57</v>
      </c>
      <c r="AA362">
        <f t="shared" si="114"/>
        <v>0</v>
      </c>
      <c r="AB362">
        <f t="shared" si="115"/>
        <v>0</v>
      </c>
      <c r="AC362">
        <f t="shared" si="116"/>
        <v>0</v>
      </c>
      <c r="AD362" s="5"/>
      <c r="AE362" s="27">
        <f t="shared" si="117"/>
        <v>0</v>
      </c>
      <c r="AF362" s="28">
        <f t="shared" si="118"/>
        <v>4096</v>
      </c>
      <c r="AG362" s="28">
        <f t="shared" si="119"/>
        <v>57</v>
      </c>
      <c r="AH362" s="28">
        <f t="shared" si="120"/>
        <v>0</v>
      </c>
      <c r="AI362" s="5"/>
      <c r="AJ36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62" s="6" t="str" cm="1">
        <f t="array" ref="AK36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62" s="6" cm="1">
        <f t="array" ref="AL362">IF(ROW(Table4[[#This Row],[ID]])-1=ROW(Table4[[#Headers],[ID]]),0,SUMPRODUCT(MAX(($B$5:$B361=Table4[[#This Row],[ID]])*ROW($B$5:$B361))))</f>
        <v>360</v>
      </c>
      <c r="AM362" s="11" cm="1">
        <f t="array" aca="1" ref="AM362" ca="1">IF(Table4[[#This Row],[Prior of This Frm]]&lt;&gt;0,Table4[[#This Row],[Time]]-INDIRECT("R"&amp;Table4[[#This Row],[Prior of This Frm]]&amp;"C"&amp;COLUMN(Table4[[#This Row],[Time]]),FALSE),"")</f>
        <v>0.10500000000000043</v>
      </c>
      <c r="AN362" s="8">
        <f>IF(ROW(Table4[[#This Row],[Time]])-1=ROW(Table4[[#Headers],[Time]]),0,IF(A362&lt;A361,AN361+1,AN361))</f>
        <v>1</v>
      </c>
      <c r="AO362" s="29">
        <f>(Table4[[#This Row],[Time]]+(Table4[[#This Row],[Mins]]*60)-$A$5)/60/60/24</f>
        <v>1.9788194444444446E-4</v>
      </c>
      <c r="AP362" s="11">
        <f ca="1">IF(Table4[[#This Row],[Prior of This Frm]]&lt;&gt;0,IF(Table4[[#This Row],[Per Raw]]&lt;0,Table4[[#This Row],[Per Raw]]+60,Table4[[#This Row],[Per Raw]]),"")</f>
        <v>0.10500000000000043</v>
      </c>
      <c r="AQ362" s="20" t="e">
        <f>IF(Table4[[#This Row],[ID]]=401,(HEX2DEC(Table4[[#This Row],[H1]])+256*HEX2DEC(Table4[[#This Row],[H2]]))/1000,NA())</f>
        <v>#N/A</v>
      </c>
      <c r="AR362" s="21" t="e">
        <f>IF(Table4[[#This Row],[ID]]=401,(HEX2DEC(Table4[[#This Row],[H5]])+256*HEX2DEC(Table4[[#This Row],[H6]]))/1000,NA())</f>
        <v>#N/A</v>
      </c>
      <c r="AS362" s="17" t="e">
        <f>IF(Table4[[#This Row],[ID]]=402,HEX2DEC(Table4[[#This Row],[H1]])/100,NA())</f>
        <v>#N/A</v>
      </c>
      <c r="AT362" s="19" t="e">
        <f>IF(Table4[[#This Row],[ID]]=404,((HEX2DEC(F362)+256*HEX2DEC(G362))/10)*(9/5)+32,NA())</f>
        <v>#N/A</v>
      </c>
      <c r="AU362" s="28">
        <f>IF(Table4[[#This Row],[ID]]=402,(HEX2DEC(Table4[[#This Row],[H7]])*256*256+HEX2DEC(Table4[[#This Row],[H6]])*256+HEX2DEC(Table4[[#This Row],[H5]]))/AU$3,IF(ISNUMBER(AU361),AU361,NA()))</f>
        <v>1073427</v>
      </c>
      <c r="AV362" s="28">
        <f>IF(Table4[[#This Row],[ID]]=403,(HEX2DEC(Table4[[#This Row],[H7]])*256*256+HEX2DEC(Table4[[#This Row],[H6]])*256+HEX2DEC(Table4[[#This Row],[H5]]))/AV$3,IF(ISNUMBER(AV361),AV361,NA()))</f>
        <v>1073427</v>
      </c>
      <c r="AW362" s="30" t="e">
        <f>Table4[[#This Row],[Unk 402-D7,6,5]]/Table4[[#This Row],[Batt V]]</f>
        <v>#N/A</v>
      </c>
      <c r="AX362" s="8" t="str" cm="1">
        <f t="array" aca="1" ref="AX362" ca="1">IF(Table4[[#This Row],[Prior of This Frm]]=0,"First",IF(Table4[[#This Row],[Data as String]]&lt;&gt;INDIRECT("R"&amp;AL362&amp;"C"&amp;COLUMN(Table4[[#This Row],[Data as String]]),FALSE),"Change",""))</f>
        <v/>
      </c>
      <c r="AY362" s="6" t="str" cm="1">
        <f t="array" aca="1" ref="AY362" ca="1">IF(Table4[[#This Row],[Prior of This Frm]]=0,"First",IF(Table4[[#This Row],[Data Masked States only]]&lt;&gt;INDIRECT("R"&amp;AL362&amp;"C"&amp;COLUMN(Table4[[#This Row],[Data Masked States only]]),FALSE),"Change",""))</f>
        <v/>
      </c>
      <c r="AZ362" s="6"/>
    </row>
    <row r="363" spans="1:52" hidden="1" x14ac:dyDescent="0.25">
      <c r="A363">
        <v>8.5289999999999999</v>
      </c>
      <c r="B363">
        <v>401</v>
      </c>
      <c r="C363">
        <v>8</v>
      </c>
      <c r="D363" s="14" t="s">
        <v>28</v>
      </c>
      <c r="E363" s="15" t="s">
        <v>23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M363" s="5" t="str">
        <f t="shared" si="101"/>
        <v>…</v>
      </c>
      <c r="N363" t="str">
        <f t="shared" si="102"/>
        <v>…</v>
      </c>
      <c r="O363" t="str">
        <f t="shared" si="103"/>
        <v>…</v>
      </c>
      <c r="P363" t="str">
        <f t="shared" si="104"/>
        <v>…</v>
      </c>
      <c r="Q363" t="str">
        <f t="shared" si="105"/>
        <v>…</v>
      </c>
      <c r="R363" t="str">
        <f t="shared" si="106"/>
        <v>…</v>
      </c>
      <c r="S363" t="str">
        <f t="shared" si="107"/>
        <v>…</v>
      </c>
      <c r="T363" t="str">
        <f t="shared" si="108"/>
        <v>…</v>
      </c>
      <c r="U363" s="5"/>
      <c r="V363" s="23">
        <f t="shared" si="109"/>
        <v>154</v>
      </c>
      <c r="W363">
        <f t="shared" si="110"/>
        <v>210</v>
      </c>
      <c r="X363">
        <f t="shared" si="111"/>
        <v>0</v>
      </c>
      <c r="Y363">
        <f t="shared" si="112"/>
        <v>0</v>
      </c>
      <c r="Z363">
        <f t="shared" si="113"/>
        <v>0</v>
      </c>
      <c r="AA363">
        <f t="shared" si="114"/>
        <v>0</v>
      </c>
      <c r="AB363">
        <f t="shared" si="115"/>
        <v>0</v>
      </c>
      <c r="AC363">
        <f t="shared" si="116"/>
        <v>0</v>
      </c>
      <c r="AD363" s="5"/>
      <c r="AE363" s="27">
        <f t="shared" si="117"/>
        <v>53914</v>
      </c>
      <c r="AF363" s="28">
        <f t="shared" si="118"/>
        <v>0</v>
      </c>
      <c r="AG363" s="28">
        <f t="shared" si="119"/>
        <v>0</v>
      </c>
      <c r="AH363" s="28">
        <f t="shared" si="120"/>
        <v>0</v>
      </c>
      <c r="AI363" s="5"/>
      <c r="AJ36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63" s="6" t="str" cm="1">
        <f t="array" ref="AK36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63" s="6" cm="1">
        <f t="array" ref="AL363">IF(ROW(Table4[[#This Row],[ID]])-1=ROW(Table4[[#Headers],[ID]]),0,SUMPRODUCT(MAX(($B$5:$B362=Table4[[#This Row],[ID]])*ROW($B$5:$B362))))</f>
        <v>361</v>
      </c>
      <c r="AM363" s="11" cm="1">
        <f t="array" aca="1" ref="AM363" ca="1">IF(Table4[[#This Row],[Prior of This Frm]]&lt;&gt;0,Table4[[#This Row],[Time]]-INDIRECT("R"&amp;Table4[[#This Row],[Prior of This Frm]]&amp;"C"&amp;COLUMN(Table4[[#This Row],[Time]]),FALSE),"")</f>
        <v>0.10899999999999999</v>
      </c>
      <c r="AN363" s="8">
        <f>IF(ROW(Table4[[#This Row],[Time]])-1=ROW(Table4[[#Headers],[Time]]),0,IF(A363&lt;A362,AN362+1,AN362))</f>
        <v>1</v>
      </c>
      <c r="AO363" s="29">
        <f>(Table4[[#This Row],[Time]]+(Table4[[#This Row],[Mins]]*60)-$A$5)/60/60/24</f>
        <v>1.9851851851851844E-4</v>
      </c>
      <c r="AP363" s="11">
        <f ca="1">IF(Table4[[#This Row],[Prior of This Frm]]&lt;&gt;0,IF(Table4[[#This Row],[Per Raw]]&lt;0,Table4[[#This Row],[Per Raw]]+60,Table4[[#This Row],[Per Raw]]),"")</f>
        <v>0.10899999999999999</v>
      </c>
      <c r="AQ363" s="20">
        <f>IF(Table4[[#This Row],[ID]]=401,(HEX2DEC(Table4[[#This Row],[H1]])+256*HEX2DEC(Table4[[#This Row],[H2]]))/1000,NA())</f>
        <v>53.914000000000001</v>
      </c>
      <c r="AR363" s="21">
        <f>IF(Table4[[#This Row],[ID]]=401,(HEX2DEC(Table4[[#This Row],[H5]])+256*HEX2DEC(Table4[[#This Row],[H6]]))/1000,NA())</f>
        <v>0</v>
      </c>
      <c r="AS363" s="16" t="e">
        <f>IF(Table4[[#This Row],[ID]]=402,HEX2DEC(Table4[[#This Row],[H1]])/100,NA())</f>
        <v>#N/A</v>
      </c>
      <c r="AT363" s="19" t="e">
        <f>IF(Table4[[#This Row],[ID]]=404,((HEX2DEC(F363)+256*HEX2DEC(G363))/10)*(9/5)+32,NA())</f>
        <v>#N/A</v>
      </c>
      <c r="AU363" s="28">
        <f>IF(Table4[[#This Row],[ID]]=402,(HEX2DEC(Table4[[#This Row],[H7]])*256*256+HEX2DEC(Table4[[#This Row],[H6]])*256+HEX2DEC(Table4[[#This Row],[H5]]))/AU$3,IF(ISNUMBER(AU362),AU362,NA()))</f>
        <v>1073427</v>
      </c>
      <c r="AV363" s="28">
        <f>IF(Table4[[#This Row],[ID]]=403,(HEX2DEC(Table4[[#This Row],[H7]])*256*256+HEX2DEC(Table4[[#This Row],[H6]])*256+HEX2DEC(Table4[[#This Row],[H5]]))/AV$3,IF(ISNUMBER(AV362),AV362,NA()))</f>
        <v>1073427</v>
      </c>
      <c r="AW363" s="30">
        <f>Table4[[#This Row],[Unk 402-D7,6,5]]/Table4[[#This Row],[Batt V]]</f>
        <v>19909.986274437066</v>
      </c>
      <c r="AX363" s="8" t="str" cm="1">
        <f t="array" aca="1" ref="AX363" ca="1">IF(Table4[[#This Row],[Prior of This Frm]]=0,"First",IF(Table4[[#This Row],[Data as String]]&lt;&gt;INDIRECT("R"&amp;AL363&amp;"C"&amp;COLUMN(Table4[[#This Row],[Data as String]]),FALSE),"Change",""))</f>
        <v/>
      </c>
      <c r="AY363" s="6" t="str" cm="1">
        <f t="array" aca="1" ref="AY363" ca="1">IF(Table4[[#This Row],[Prior of This Frm]]=0,"First",IF(Table4[[#This Row],[Data Masked States only]]&lt;&gt;INDIRECT("R"&amp;AL363&amp;"C"&amp;COLUMN(Table4[[#This Row],[Data Masked States only]]),FALSE),"Change",""))</f>
        <v/>
      </c>
      <c r="AZ363" s="6"/>
    </row>
    <row r="364" spans="1:52" hidden="1" x14ac:dyDescent="0.25">
      <c r="A364">
        <v>8.5820000000000007</v>
      </c>
      <c r="B364">
        <v>400</v>
      </c>
      <c r="C364">
        <v>8</v>
      </c>
      <c r="D364" s="14">
        <v>0</v>
      </c>
      <c r="E364" s="15">
        <v>0</v>
      </c>
      <c r="F364" s="15">
        <v>0</v>
      </c>
      <c r="G364" s="15">
        <v>10</v>
      </c>
      <c r="H364" s="15">
        <v>39</v>
      </c>
      <c r="I364" s="15">
        <v>0</v>
      </c>
      <c r="J364" s="15">
        <v>0</v>
      </c>
      <c r="K364" s="15">
        <v>0</v>
      </c>
      <c r="M364" s="5" t="str">
        <f t="shared" si="101"/>
        <v>…</v>
      </c>
      <c r="N364" t="str">
        <f t="shared" si="102"/>
        <v>…</v>
      </c>
      <c r="O364" t="str">
        <f t="shared" si="103"/>
        <v>…</v>
      </c>
      <c r="P364" t="str">
        <f t="shared" si="104"/>
        <v>…</v>
      </c>
      <c r="Q364" t="str">
        <f t="shared" si="105"/>
        <v>9</v>
      </c>
      <c r="R364" t="str">
        <f t="shared" si="106"/>
        <v>…</v>
      </c>
      <c r="S364" t="str">
        <f t="shared" si="107"/>
        <v>…</v>
      </c>
      <c r="T364" t="str">
        <f t="shared" si="108"/>
        <v>…</v>
      </c>
      <c r="U364" s="5"/>
      <c r="V364" s="23">
        <f t="shared" si="109"/>
        <v>0</v>
      </c>
      <c r="W364">
        <f t="shared" si="110"/>
        <v>0</v>
      </c>
      <c r="X364">
        <f t="shared" si="111"/>
        <v>0</v>
      </c>
      <c r="Y364">
        <f t="shared" si="112"/>
        <v>16</v>
      </c>
      <c r="Z364">
        <f t="shared" si="113"/>
        <v>57</v>
      </c>
      <c r="AA364">
        <f t="shared" si="114"/>
        <v>0</v>
      </c>
      <c r="AB364">
        <f t="shared" si="115"/>
        <v>0</v>
      </c>
      <c r="AC364">
        <f t="shared" si="116"/>
        <v>0</v>
      </c>
      <c r="AD364" s="5"/>
      <c r="AE364" s="27">
        <f t="shared" si="117"/>
        <v>0</v>
      </c>
      <c r="AF364" s="28">
        <f t="shared" si="118"/>
        <v>4096</v>
      </c>
      <c r="AG364" s="28">
        <f t="shared" si="119"/>
        <v>57</v>
      </c>
      <c r="AH364" s="28">
        <f t="shared" si="120"/>
        <v>0</v>
      </c>
      <c r="AI364" s="5"/>
      <c r="AJ36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64" s="6" t="str" cm="1">
        <f t="array" ref="AK36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64" s="6" cm="1">
        <f t="array" ref="AL364">IF(ROW(Table4[[#This Row],[ID]])-1=ROW(Table4[[#Headers],[ID]]),0,SUMPRODUCT(MAX(($B$5:$B363=Table4[[#This Row],[ID]])*ROW($B$5:$B363))))</f>
        <v>362</v>
      </c>
      <c r="AM364" s="11" cm="1">
        <f t="array" aca="1" ref="AM364" ca="1">IF(Table4[[#This Row],[Prior of This Frm]]&lt;&gt;0,Table4[[#This Row],[Time]]-INDIRECT("R"&amp;Table4[[#This Row],[Prior of This Frm]]&amp;"C"&amp;COLUMN(Table4[[#This Row],[Time]]),FALSE),"")</f>
        <v>0.10800000000000054</v>
      </c>
      <c r="AN364" s="8">
        <f>IF(ROW(Table4[[#This Row],[Time]])-1=ROW(Table4[[#Headers],[Time]]),0,IF(A364&lt;A363,AN363+1,AN363))</f>
        <v>1</v>
      </c>
      <c r="AO364" s="29">
        <f>(Table4[[#This Row],[Time]]+(Table4[[#This Row],[Mins]]*60)-$A$5)/60/60/24</f>
        <v>1.9913194444444435E-4</v>
      </c>
      <c r="AP364" s="11">
        <f ca="1">IF(Table4[[#This Row],[Prior of This Frm]]&lt;&gt;0,IF(Table4[[#This Row],[Per Raw]]&lt;0,Table4[[#This Row],[Per Raw]]+60,Table4[[#This Row],[Per Raw]]),"")</f>
        <v>0.10800000000000054</v>
      </c>
      <c r="AQ364" s="20" t="e">
        <f>IF(Table4[[#This Row],[ID]]=401,(HEX2DEC(Table4[[#This Row],[H1]])+256*HEX2DEC(Table4[[#This Row],[H2]]))/1000,NA())</f>
        <v>#N/A</v>
      </c>
      <c r="AR364" s="21" t="e">
        <f>IF(Table4[[#This Row],[ID]]=401,(HEX2DEC(Table4[[#This Row],[H5]])+256*HEX2DEC(Table4[[#This Row],[H6]]))/1000,NA())</f>
        <v>#N/A</v>
      </c>
      <c r="AS364" s="17" t="e">
        <f>IF(Table4[[#This Row],[ID]]=402,HEX2DEC(Table4[[#This Row],[H1]])/100,NA())</f>
        <v>#N/A</v>
      </c>
      <c r="AT364" s="19" t="e">
        <f>IF(Table4[[#This Row],[ID]]=404,((HEX2DEC(F364)+256*HEX2DEC(G364))/10)*(9/5)+32,NA())</f>
        <v>#N/A</v>
      </c>
      <c r="AU364" s="28">
        <f>IF(Table4[[#This Row],[ID]]=402,(HEX2DEC(Table4[[#This Row],[H7]])*256*256+HEX2DEC(Table4[[#This Row],[H6]])*256+HEX2DEC(Table4[[#This Row],[H5]]))/AU$3,IF(ISNUMBER(AU363),AU363,NA()))</f>
        <v>1073427</v>
      </c>
      <c r="AV364" s="28">
        <f>IF(Table4[[#This Row],[ID]]=403,(HEX2DEC(Table4[[#This Row],[H7]])*256*256+HEX2DEC(Table4[[#This Row],[H6]])*256+HEX2DEC(Table4[[#This Row],[H5]]))/AV$3,IF(ISNUMBER(AV363),AV363,NA()))</f>
        <v>1073427</v>
      </c>
      <c r="AW364" s="30" t="e">
        <f>Table4[[#This Row],[Unk 402-D7,6,5]]/Table4[[#This Row],[Batt V]]</f>
        <v>#N/A</v>
      </c>
      <c r="AX364" s="8" t="str" cm="1">
        <f t="array" aca="1" ref="AX364" ca="1">IF(Table4[[#This Row],[Prior of This Frm]]=0,"First",IF(Table4[[#This Row],[Data as String]]&lt;&gt;INDIRECT("R"&amp;AL364&amp;"C"&amp;COLUMN(Table4[[#This Row],[Data as String]]),FALSE),"Change",""))</f>
        <v/>
      </c>
      <c r="AY364" s="6" t="str" cm="1">
        <f t="array" aca="1" ref="AY364" ca="1">IF(Table4[[#This Row],[Prior of This Frm]]=0,"First",IF(Table4[[#This Row],[Data Masked States only]]&lt;&gt;INDIRECT("R"&amp;AL364&amp;"C"&amp;COLUMN(Table4[[#This Row],[Data Masked States only]]),FALSE),"Change",""))</f>
        <v/>
      </c>
      <c r="AZ364" s="6"/>
    </row>
    <row r="365" spans="1:52" hidden="1" x14ac:dyDescent="0.25">
      <c r="A365">
        <v>8.6349999999999998</v>
      </c>
      <c r="B365">
        <v>401</v>
      </c>
      <c r="C365">
        <v>8</v>
      </c>
      <c r="D365" s="14" t="s">
        <v>28</v>
      </c>
      <c r="E365" s="15" t="s">
        <v>23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M365" s="5" t="str">
        <f t="shared" si="101"/>
        <v>…</v>
      </c>
      <c r="N365" t="str">
        <f t="shared" si="102"/>
        <v>…</v>
      </c>
      <c r="O365" t="str">
        <f t="shared" si="103"/>
        <v>…</v>
      </c>
      <c r="P365" t="str">
        <f t="shared" si="104"/>
        <v>…</v>
      </c>
      <c r="Q365" t="str">
        <f t="shared" si="105"/>
        <v>…</v>
      </c>
      <c r="R365" t="str">
        <f t="shared" si="106"/>
        <v>…</v>
      </c>
      <c r="S365" t="str">
        <f t="shared" si="107"/>
        <v>…</v>
      </c>
      <c r="T365" t="str">
        <f t="shared" si="108"/>
        <v>…</v>
      </c>
      <c r="U365" s="5"/>
      <c r="V365" s="23">
        <f t="shared" si="109"/>
        <v>154</v>
      </c>
      <c r="W365">
        <f t="shared" si="110"/>
        <v>210</v>
      </c>
      <c r="X365">
        <f t="shared" si="111"/>
        <v>0</v>
      </c>
      <c r="Y365">
        <f t="shared" si="112"/>
        <v>0</v>
      </c>
      <c r="Z365">
        <f t="shared" si="113"/>
        <v>0</v>
      </c>
      <c r="AA365">
        <f t="shared" si="114"/>
        <v>0</v>
      </c>
      <c r="AB365">
        <f t="shared" si="115"/>
        <v>0</v>
      </c>
      <c r="AC365">
        <f t="shared" si="116"/>
        <v>0</v>
      </c>
      <c r="AD365" s="5"/>
      <c r="AE365" s="27">
        <f t="shared" si="117"/>
        <v>53914</v>
      </c>
      <c r="AF365" s="28">
        <f t="shared" si="118"/>
        <v>0</v>
      </c>
      <c r="AG365" s="28">
        <f t="shared" si="119"/>
        <v>0</v>
      </c>
      <c r="AH365" s="28">
        <f t="shared" si="120"/>
        <v>0</v>
      </c>
      <c r="AI365" s="5"/>
      <c r="AJ36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65" s="6" t="str" cm="1">
        <f t="array" ref="AK36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65" s="6" cm="1">
        <f t="array" ref="AL365">IF(ROW(Table4[[#This Row],[ID]])-1=ROW(Table4[[#Headers],[ID]]),0,SUMPRODUCT(MAX(($B$5:$B364=Table4[[#This Row],[ID]])*ROW($B$5:$B364))))</f>
        <v>363</v>
      </c>
      <c r="AM365" s="11" cm="1">
        <f t="array" aca="1" ref="AM365" ca="1">IF(Table4[[#This Row],[Prior of This Frm]]&lt;&gt;0,Table4[[#This Row],[Time]]-INDIRECT("R"&amp;Table4[[#This Row],[Prior of This Frm]]&amp;"C"&amp;COLUMN(Table4[[#This Row],[Time]]),FALSE),"")</f>
        <v>0.10599999999999987</v>
      </c>
      <c r="AN365" s="8">
        <f>IF(ROW(Table4[[#This Row],[Time]])-1=ROW(Table4[[#Headers],[Time]]),0,IF(A365&lt;A364,AN364+1,AN364))</f>
        <v>1</v>
      </c>
      <c r="AO365" s="29">
        <f>(Table4[[#This Row],[Time]]+(Table4[[#This Row],[Mins]]*60)-$A$5)/60/60/24</f>
        <v>1.9974537037037039E-4</v>
      </c>
      <c r="AP365" s="11">
        <f ca="1">IF(Table4[[#This Row],[Prior of This Frm]]&lt;&gt;0,IF(Table4[[#This Row],[Per Raw]]&lt;0,Table4[[#This Row],[Per Raw]]+60,Table4[[#This Row],[Per Raw]]),"")</f>
        <v>0.10599999999999987</v>
      </c>
      <c r="AQ365" s="20">
        <f>IF(Table4[[#This Row],[ID]]=401,(HEX2DEC(Table4[[#This Row],[H1]])+256*HEX2DEC(Table4[[#This Row],[H2]]))/1000,NA())</f>
        <v>53.914000000000001</v>
      </c>
      <c r="AR365" s="21">
        <f>IF(Table4[[#This Row],[ID]]=401,(HEX2DEC(Table4[[#This Row],[H5]])+256*HEX2DEC(Table4[[#This Row],[H6]]))/1000,NA())</f>
        <v>0</v>
      </c>
      <c r="AS365" s="16" t="e">
        <f>IF(Table4[[#This Row],[ID]]=402,HEX2DEC(Table4[[#This Row],[H1]])/100,NA())</f>
        <v>#N/A</v>
      </c>
      <c r="AT365" s="19" t="e">
        <f>IF(Table4[[#This Row],[ID]]=404,((HEX2DEC(F365)+256*HEX2DEC(G365))/10)*(9/5)+32,NA())</f>
        <v>#N/A</v>
      </c>
      <c r="AU365" s="28">
        <f>IF(Table4[[#This Row],[ID]]=402,(HEX2DEC(Table4[[#This Row],[H7]])*256*256+HEX2DEC(Table4[[#This Row],[H6]])*256+HEX2DEC(Table4[[#This Row],[H5]]))/AU$3,IF(ISNUMBER(AU364),AU364,NA()))</f>
        <v>1073427</v>
      </c>
      <c r="AV365" s="28">
        <f>IF(Table4[[#This Row],[ID]]=403,(HEX2DEC(Table4[[#This Row],[H7]])*256*256+HEX2DEC(Table4[[#This Row],[H6]])*256+HEX2DEC(Table4[[#This Row],[H5]]))/AV$3,IF(ISNUMBER(AV364),AV364,NA()))</f>
        <v>1073427</v>
      </c>
      <c r="AW365" s="30">
        <f>Table4[[#This Row],[Unk 402-D7,6,5]]/Table4[[#This Row],[Batt V]]</f>
        <v>19909.986274437066</v>
      </c>
      <c r="AX365" s="8" t="str" cm="1">
        <f t="array" aca="1" ref="AX365" ca="1">IF(Table4[[#This Row],[Prior of This Frm]]=0,"First",IF(Table4[[#This Row],[Data as String]]&lt;&gt;INDIRECT("R"&amp;AL365&amp;"C"&amp;COLUMN(Table4[[#This Row],[Data as String]]),FALSE),"Change",""))</f>
        <v/>
      </c>
      <c r="AY365" s="6" t="str" cm="1">
        <f t="array" aca="1" ref="AY365" ca="1">IF(Table4[[#This Row],[Prior of This Frm]]=0,"First",IF(Table4[[#This Row],[Data Masked States only]]&lt;&gt;INDIRECT("R"&amp;AL365&amp;"C"&amp;COLUMN(Table4[[#This Row],[Data Masked States only]]),FALSE),"Change",""))</f>
        <v/>
      </c>
      <c r="AZ365" s="6"/>
    </row>
    <row r="366" spans="1:52" hidden="1" x14ac:dyDescent="0.25">
      <c r="A366">
        <v>8.6859999999999999</v>
      </c>
      <c r="B366">
        <v>400</v>
      </c>
      <c r="C366">
        <v>8</v>
      </c>
      <c r="D366" s="14">
        <v>0</v>
      </c>
      <c r="E366" s="15">
        <v>0</v>
      </c>
      <c r="F366" s="15">
        <v>0</v>
      </c>
      <c r="G366" s="15">
        <v>10</v>
      </c>
      <c r="H366" s="15">
        <v>39</v>
      </c>
      <c r="I366" s="15">
        <v>0</v>
      </c>
      <c r="J366" s="15">
        <v>0</v>
      </c>
      <c r="K366" s="15">
        <v>0</v>
      </c>
      <c r="M366" s="5" t="str">
        <f t="shared" si="101"/>
        <v>…</v>
      </c>
      <c r="N366" t="str">
        <f t="shared" si="102"/>
        <v>…</v>
      </c>
      <c r="O366" t="str">
        <f t="shared" si="103"/>
        <v>…</v>
      </c>
      <c r="P366" t="str">
        <f t="shared" si="104"/>
        <v>…</v>
      </c>
      <c r="Q366" t="str">
        <f t="shared" si="105"/>
        <v>9</v>
      </c>
      <c r="R366" t="str">
        <f t="shared" si="106"/>
        <v>…</v>
      </c>
      <c r="S366" t="str">
        <f t="shared" si="107"/>
        <v>…</v>
      </c>
      <c r="T366" t="str">
        <f t="shared" si="108"/>
        <v>…</v>
      </c>
      <c r="U366" s="5"/>
      <c r="V366" s="23">
        <f t="shared" si="109"/>
        <v>0</v>
      </c>
      <c r="W366">
        <f t="shared" si="110"/>
        <v>0</v>
      </c>
      <c r="X366">
        <f t="shared" si="111"/>
        <v>0</v>
      </c>
      <c r="Y366">
        <f t="shared" si="112"/>
        <v>16</v>
      </c>
      <c r="Z366">
        <f t="shared" si="113"/>
        <v>57</v>
      </c>
      <c r="AA366">
        <f t="shared" si="114"/>
        <v>0</v>
      </c>
      <c r="AB366">
        <f t="shared" si="115"/>
        <v>0</v>
      </c>
      <c r="AC366">
        <f t="shared" si="116"/>
        <v>0</v>
      </c>
      <c r="AD366" s="5"/>
      <c r="AE366" s="27">
        <f t="shared" si="117"/>
        <v>0</v>
      </c>
      <c r="AF366" s="28">
        <f t="shared" si="118"/>
        <v>4096</v>
      </c>
      <c r="AG366" s="28">
        <f t="shared" si="119"/>
        <v>57</v>
      </c>
      <c r="AH366" s="28">
        <f t="shared" si="120"/>
        <v>0</v>
      </c>
      <c r="AI366" s="5"/>
      <c r="AJ36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66" s="6" t="str" cm="1">
        <f t="array" ref="AK36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66" s="6" cm="1">
        <f t="array" ref="AL366">IF(ROW(Table4[[#This Row],[ID]])-1=ROW(Table4[[#Headers],[ID]]),0,SUMPRODUCT(MAX(($B$5:$B365=Table4[[#This Row],[ID]])*ROW($B$5:$B365))))</f>
        <v>364</v>
      </c>
      <c r="AM366" s="11" cm="1">
        <f t="array" aca="1" ref="AM366" ca="1">IF(Table4[[#This Row],[Prior of This Frm]]&lt;&gt;0,Table4[[#This Row],[Time]]-INDIRECT("R"&amp;Table4[[#This Row],[Prior of This Frm]]&amp;"C"&amp;COLUMN(Table4[[#This Row],[Time]]),FALSE),"")</f>
        <v>0.1039999999999992</v>
      </c>
      <c r="AN366" s="8">
        <f>IF(ROW(Table4[[#This Row],[Time]])-1=ROW(Table4[[#Headers],[Time]]),0,IF(A366&lt;A365,AN365+1,AN365))</f>
        <v>1</v>
      </c>
      <c r="AO366" s="29">
        <f>(Table4[[#This Row],[Time]]+(Table4[[#This Row],[Mins]]*60)-$A$5)/60/60/24</f>
        <v>2.0033564814814819E-4</v>
      </c>
      <c r="AP366" s="11">
        <f ca="1">IF(Table4[[#This Row],[Prior of This Frm]]&lt;&gt;0,IF(Table4[[#This Row],[Per Raw]]&lt;0,Table4[[#This Row],[Per Raw]]+60,Table4[[#This Row],[Per Raw]]),"")</f>
        <v>0.1039999999999992</v>
      </c>
      <c r="AQ366" s="20" t="e">
        <f>IF(Table4[[#This Row],[ID]]=401,(HEX2DEC(Table4[[#This Row],[H1]])+256*HEX2DEC(Table4[[#This Row],[H2]]))/1000,NA())</f>
        <v>#N/A</v>
      </c>
      <c r="AR366" s="21" t="e">
        <f>IF(Table4[[#This Row],[ID]]=401,(HEX2DEC(Table4[[#This Row],[H5]])+256*HEX2DEC(Table4[[#This Row],[H6]]))/1000,NA())</f>
        <v>#N/A</v>
      </c>
      <c r="AS366" s="17" t="e">
        <f>IF(Table4[[#This Row],[ID]]=402,HEX2DEC(Table4[[#This Row],[H1]])/100,NA())</f>
        <v>#N/A</v>
      </c>
      <c r="AT366" s="19" t="e">
        <f>IF(Table4[[#This Row],[ID]]=404,((HEX2DEC(F366)+256*HEX2DEC(G366))/10)*(9/5)+32,NA())</f>
        <v>#N/A</v>
      </c>
      <c r="AU366" s="28">
        <f>IF(Table4[[#This Row],[ID]]=402,(HEX2DEC(Table4[[#This Row],[H7]])*256*256+HEX2DEC(Table4[[#This Row],[H6]])*256+HEX2DEC(Table4[[#This Row],[H5]]))/AU$3,IF(ISNUMBER(AU365),AU365,NA()))</f>
        <v>1073427</v>
      </c>
      <c r="AV366" s="28">
        <f>IF(Table4[[#This Row],[ID]]=403,(HEX2DEC(Table4[[#This Row],[H7]])*256*256+HEX2DEC(Table4[[#This Row],[H6]])*256+HEX2DEC(Table4[[#This Row],[H5]]))/AV$3,IF(ISNUMBER(AV365),AV365,NA()))</f>
        <v>1073427</v>
      </c>
      <c r="AW366" s="30" t="e">
        <f>Table4[[#This Row],[Unk 402-D7,6,5]]/Table4[[#This Row],[Batt V]]</f>
        <v>#N/A</v>
      </c>
      <c r="AX366" s="8" t="str" cm="1">
        <f t="array" aca="1" ref="AX366" ca="1">IF(Table4[[#This Row],[Prior of This Frm]]=0,"First",IF(Table4[[#This Row],[Data as String]]&lt;&gt;INDIRECT("R"&amp;AL366&amp;"C"&amp;COLUMN(Table4[[#This Row],[Data as String]]),FALSE),"Change",""))</f>
        <v/>
      </c>
      <c r="AY366" s="6" t="str" cm="1">
        <f t="array" aca="1" ref="AY366" ca="1">IF(Table4[[#This Row],[Prior of This Frm]]=0,"First",IF(Table4[[#This Row],[Data Masked States only]]&lt;&gt;INDIRECT("R"&amp;AL366&amp;"C"&amp;COLUMN(Table4[[#This Row],[Data Masked States only]]),FALSE),"Change",""))</f>
        <v/>
      </c>
      <c r="AZ366" s="6"/>
    </row>
    <row r="367" spans="1:52" hidden="1" x14ac:dyDescent="0.25">
      <c r="A367">
        <v>8.7390000000000008</v>
      </c>
      <c r="B367">
        <v>401</v>
      </c>
      <c r="C367">
        <v>8</v>
      </c>
      <c r="D367" s="14" t="s">
        <v>28</v>
      </c>
      <c r="E367" s="15" t="s">
        <v>23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M367" s="5" t="str">
        <f t="shared" si="101"/>
        <v>…</v>
      </c>
      <c r="N367" t="str">
        <f t="shared" si="102"/>
        <v>…</v>
      </c>
      <c r="O367" t="str">
        <f t="shared" si="103"/>
        <v>…</v>
      </c>
      <c r="P367" t="str">
        <f t="shared" si="104"/>
        <v>…</v>
      </c>
      <c r="Q367" t="str">
        <f t="shared" si="105"/>
        <v>…</v>
      </c>
      <c r="R367" t="str">
        <f t="shared" si="106"/>
        <v>…</v>
      </c>
      <c r="S367" t="str">
        <f t="shared" si="107"/>
        <v>…</v>
      </c>
      <c r="T367" t="str">
        <f t="shared" si="108"/>
        <v>…</v>
      </c>
      <c r="U367" s="5"/>
      <c r="V367" s="23">
        <f t="shared" si="109"/>
        <v>154</v>
      </c>
      <c r="W367">
        <f t="shared" si="110"/>
        <v>210</v>
      </c>
      <c r="X367">
        <f t="shared" si="111"/>
        <v>0</v>
      </c>
      <c r="Y367">
        <f t="shared" si="112"/>
        <v>0</v>
      </c>
      <c r="Z367">
        <f t="shared" si="113"/>
        <v>0</v>
      </c>
      <c r="AA367">
        <f t="shared" si="114"/>
        <v>0</v>
      </c>
      <c r="AB367">
        <f t="shared" si="115"/>
        <v>0</v>
      </c>
      <c r="AC367">
        <f t="shared" si="116"/>
        <v>0</v>
      </c>
      <c r="AD367" s="5"/>
      <c r="AE367" s="27">
        <f t="shared" si="117"/>
        <v>53914</v>
      </c>
      <c r="AF367" s="28">
        <f t="shared" si="118"/>
        <v>0</v>
      </c>
      <c r="AG367" s="28">
        <f t="shared" si="119"/>
        <v>0</v>
      </c>
      <c r="AH367" s="28">
        <f t="shared" si="120"/>
        <v>0</v>
      </c>
      <c r="AI367" s="5"/>
      <c r="AJ36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67" s="6" t="str" cm="1">
        <f t="array" ref="AK36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67" s="6" cm="1">
        <f t="array" ref="AL367">IF(ROW(Table4[[#This Row],[ID]])-1=ROW(Table4[[#Headers],[ID]]),0,SUMPRODUCT(MAX(($B$5:$B366=Table4[[#This Row],[ID]])*ROW($B$5:$B366))))</f>
        <v>365</v>
      </c>
      <c r="AM367" s="11" cm="1">
        <f t="array" aca="1" ref="AM367" ca="1">IF(Table4[[#This Row],[Prior of This Frm]]&lt;&gt;0,Table4[[#This Row],[Time]]-INDIRECT("R"&amp;Table4[[#This Row],[Prior of This Frm]]&amp;"C"&amp;COLUMN(Table4[[#This Row],[Time]]),FALSE),"")</f>
        <v>0.10400000000000098</v>
      </c>
      <c r="AN367" s="8">
        <f>IF(ROW(Table4[[#This Row],[Time]])-1=ROW(Table4[[#Headers],[Time]]),0,IF(A367&lt;A366,AN366+1,AN366))</f>
        <v>1</v>
      </c>
      <c r="AO367" s="29">
        <f>(Table4[[#This Row],[Time]]+(Table4[[#This Row],[Mins]]*60)-$A$5)/60/60/24</f>
        <v>2.0094907407407409E-4</v>
      </c>
      <c r="AP367" s="11">
        <f ca="1">IF(Table4[[#This Row],[Prior of This Frm]]&lt;&gt;0,IF(Table4[[#This Row],[Per Raw]]&lt;0,Table4[[#This Row],[Per Raw]]+60,Table4[[#This Row],[Per Raw]]),"")</f>
        <v>0.10400000000000098</v>
      </c>
      <c r="AQ367" s="20">
        <f>IF(Table4[[#This Row],[ID]]=401,(HEX2DEC(Table4[[#This Row],[H1]])+256*HEX2DEC(Table4[[#This Row],[H2]]))/1000,NA())</f>
        <v>53.914000000000001</v>
      </c>
      <c r="AR367" s="21">
        <f>IF(Table4[[#This Row],[ID]]=401,(HEX2DEC(Table4[[#This Row],[H5]])+256*HEX2DEC(Table4[[#This Row],[H6]]))/1000,NA())</f>
        <v>0</v>
      </c>
      <c r="AS367" s="16" t="e">
        <f>IF(Table4[[#This Row],[ID]]=402,HEX2DEC(Table4[[#This Row],[H1]])/100,NA())</f>
        <v>#N/A</v>
      </c>
      <c r="AT367" s="19" t="e">
        <f>IF(Table4[[#This Row],[ID]]=404,((HEX2DEC(F367)+256*HEX2DEC(G367))/10)*(9/5)+32,NA())</f>
        <v>#N/A</v>
      </c>
      <c r="AU367" s="28">
        <f>IF(Table4[[#This Row],[ID]]=402,(HEX2DEC(Table4[[#This Row],[H7]])*256*256+HEX2DEC(Table4[[#This Row],[H6]])*256+HEX2DEC(Table4[[#This Row],[H5]]))/AU$3,IF(ISNUMBER(AU366),AU366,NA()))</f>
        <v>1073427</v>
      </c>
      <c r="AV367" s="28">
        <f>IF(Table4[[#This Row],[ID]]=403,(HEX2DEC(Table4[[#This Row],[H7]])*256*256+HEX2DEC(Table4[[#This Row],[H6]])*256+HEX2DEC(Table4[[#This Row],[H5]]))/AV$3,IF(ISNUMBER(AV366),AV366,NA()))</f>
        <v>1073427</v>
      </c>
      <c r="AW367" s="30">
        <f>Table4[[#This Row],[Unk 402-D7,6,5]]/Table4[[#This Row],[Batt V]]</f>
        <v>19909.986274437066</v>
      </c>
      <c r="AX367" s="8" t="str" cm="1">
        <f t="array" aca="1" ref="AX367" ca="1">IF(Table4[[#This Row],[Prior of This Frm]]=0,"First",IF(Table4[[#This Row],[Data as String]]&lt;&gt;INDIRECT("R"&amp;AL367&amp;"C"&amp;COLUMN(Table4[[#This Row],[Data as String]]),FALSE),"Change",""))</f>
        <v/>
      </c>
      <c r="AY367" s="6" t="str" cm="1">
        <f t="array" aca="1" ref="AY367" ca="1">IF(Table4[[#This Row],[Prior of This Frm]]=0,"First",IF(Table4[[#This Row],[Data Masked States only]]&lt;&gt;INDIRECT("R"&amp;AL367&amp;"C"&amp;COLUMN(Table4[[#This Row],[Data Masked States only]]),FALSE),"Change",""))</f>
        <v/>
      </c>
      <c r="AZ367" s="6"/>
    </row>
    <row r="368" spans="1:52" hidden="1" x14ac:dyDescent="0.25">
      <c r="A368">
        <v>8.7949999999999999</v>
      </c>
      <c r="B368">
        <v>400</v>
      </c>
      <c r="C368">
        <v>8</v>
      </c>
      <c r="D368" s="14">
        <v>0</v>
      </c>
      <c r="E368" s="15">
        <v>0</v>
      </c>
      <c r="F368" s="15">
        <v>0</v>
      </c>
      <c r="G368" s="15">
        <v>10</v>
      </c>
      <c r="H368" s="15">
        <v>39</v>
      </c>
      <c r="I368" s="15">
        <v>0</v>
      </c>
      <c r="J368" s="15">
        <v>0</v>
      </c>
      <c r="K368" s="15">
        <v>0</v>
      </c>
      <c r="M368" s="5" t="str">
        <f t="shared" si="101"/>
        <v>…</v>
      </c>
      <c r="N368" t="str">
        <f t="shared" si="102"/>
        <v>…</v>
      </c>
      <c r="O368" t="str">
        <f t="shared" si="103"/>
        <v>…</v>
      </c>
      <c r="P368" t="str">
        <f t="shared" si="104"/>
        <v>…</v>
      </c>
      <c r="Q368" t="str">
        <f t="shared" si="105"/>
        <v>9</v>
      </c>
      <c r="R368" t="str">
        <f t="shared" si="106"/>
        <v>…</v>
      </c>
      <c r="S368" t="str">
        <f t="shared" si="107"/>
        <v>…</v>
      </c>
      <c r="T368" t="str">
        <f t="shared" si="108"/>
        <v>…</v>
      </c>
      <c r="U368" s="5"/>
      <c r="V368" s="23">
        <f t="shared" si="109"/>
        <v>0</v>
      </c>
      <c r="W368">
        <f t="shared" si="110"/>
        <v>0</v>
      </c>
      <c r="X368">
        <f t="shared" si="111"/>
        <v>0</v>
      </c>
      <c r="Y368">
        <f t="shared" si="112"/>
        <v>16</v>
      </c>
      <c r="Z368">
        <f t="shared" si="113"/>
        <v>57</v>
      </c>
      <c r="AA368">
        <f t="shared" si="114"/>
        <v>0</v>
      </c>
      <c r="AB368">
        <f t="shared" si="115"/>
        <v>0</v>
      </c>
      <c r="AC368">
        <f t="shared" si="116"/>
        <v>0</v>
      </c>
      <c r="AD368" s="5"/>
      <c r="AE368" s="27">
        <f t="shared" si="117"/>
        <v>0</v>
      </c>
      <c r="AF368" s="28">
        <f t="shared" si="118"/>
        <v>4096</v>
      </c>
      <c r="AG368" s="28">
        <f t="shared" si="119"/>
        <v>57</v>
      </c>
      <c r="AH368" s="28">
        <f t="shared" si="120"/>
        <v>0</v>
      </c>
      <c r="AI368" s="5"/>
      <c r="AJ36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68" s="6" t="str" cm="1">
        <f t="array" ref="AK36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68" s="6" cm="1">
        <f t="array" ref="AL368">IF(ROW(Table4[[#This Row],[ID]])-1=ROW(Table4[[#Headers],[ID]]),0,SUMPRODUCT(MAX(($B$5:$B367=Table4[[#This Row],[ID]])*ROW($B$5:$B367))))</f>
        <v>366</v>
      </c>
      <c r="AM368" s="11" cm="1">
        <f t="array" aca="1" ref="AM368" ca="1">IF(Table4[[#This Row],[Prior of This Frm]]&lt;&gt;0,Table4[[#This Row],[Time]]-INDIRECT("R"&amp;Table4[[#This Row],[Prior of This Frm]]&amp;"C"&amp;COLUMN(Table4[[#This Row],[Time]]),FALSE),"")</f>
        <v>0.10899999999999999</v>
      </c>
      <c r="AN368" s="8">
        <f>IF(ROW(Table4[[#This Row],[Time]])-1=ROW(Table4[[#Headers],[Time]]),0,IF(A368&lt;A367,AN367+1,AN367))</f>
        <v>1</v>
      </c>
      <c r="AO368" s="29">
        <f>(Table4[[#This Row],[Time]]+(Table4[[#This Row],[Mins]]*60)-$A$5)/60/60/24</f>
        <v>2.0159722222222223E-4</v>
      </c>
      <c r="AP368" s="11">
        <f ca="1">IF(Table4[[#This Row],[Prior of This Frm]]&lt;&gt;0,IF(Table4[[#This Row],[Per Raw]]&lt;0,Table4[[#This Row],[Per Raw]]+60,Table4[[#This Row],[Per Raw]]),"")</f>
        <v>0.10899999999999999</v>
      </c>
      <c r="AQ368" s="20" t="e">
        <f>IF(Table4[[#This Row],[ID]]=401,(HEX2DEC(Table4[[#This Row],[H1]])+256*HEX2DEC(Table4[[#This Row],[H2]]))/1000,NA())</f>
        <v>#N/A</v>
      </c>
      <c r="AR368" s="21" t="e">
        <f>IF(Table4[[#This Row],[ID]]=401,(HEX2DEC(Table4[[#This Row],[H5]])+256*HEX2DEC(Table4[[#This Row],[H6]]))/1000,NA())</f>
        <v>#N/A</v>
      </c>
      <c r="AS368" s="17" t="e">
        <f>IF(Table4[[#This Row],[ID]]=402,HEX2DEC(Table4[[#This Row],[H1]])/100,NA())</f>
        <v>#N/A</v>
      </c>
      <c r="AT368" s="19" t="e">
        <f>IF(Table4[[#This Row],[ID]]=404,((HEX2DEC(F368)+256*HEX2DEC(G368))/10)*(9/5)+32,NA())</f>
        <v>#N/A</v>
      </c>
      <c r="AU368" s="28">
        <f>IF(Table4[[#This Row],[ID]]=402,(HEX2DEC(Table4[[#This Row],[H7]])*256*256+HEX2DEC(Table4[[#This Row],[H6]])*256+HEX2DEC(Table4[[#This Row],[H5]]))/AU$3,IF(ISNUMBER(AU367),AU367,NA()))</f>
        <v>1073427</v>
      </c>
      <c r="AV368" s="28">
        <f>IF(Table4[[#This Row],[ID]]=403,(HEX2DEC(Table4[[#This Row],[H7]])*256*256+HEX2DEC(Table4[[#This Row],[H6]])*256+HEX2DEC(Table4[[#This Row],[H5]]))/AV$3,IF(ISNUMBER(AV367),AV367,NA()))</f>
        <v>1073427</v>
      </c>
      <c r="AW368" s="30" t="e">
        <f>Table4[[#This Row],[Unk 402-D7,6,5]]/Table4[[#This Row],[Batt V]]</f>
        <v>#N/A</v>
      </c>
      <c r="AX368" s="8" t="str" cm="1">
        <f t="array" aca="1" ref="AX368" ca="1">IF(Table4[[#This Row],[Prior of This Frm]]=0,"First",IF(Table4[[#This Row],[Data as String]]&lt;&gt;INDIRECT("R"&amp;AL368&amp;"C"&amp;COLUMN(Table4[[#This Row],[Data as String]]),FALSE),"Change",""))</f>
        <v/>
      </c>
      <c r="AY368" s="6" t="str" cm="1">
        <f t="array" aca="1" ref="AY368" ca="1">IF(Table4[[#This Row],[Prior of This Frm]]=0,"First",IF(Table4[[#This Row],[Data Masked States only]]&lt;&gt;INDIRECT("R"&amp;AL368&amp;"C"&amp;COLUMN(Table4[[#This Row],[Data Masked States only]]),FALSE),"Change",""))</f>
        <v/>
      </c>
      <c r="AZ368" s="6"/>
    </row>
    <row r="369" spans="1:52" hidden="1" x14ac:dyDescent="0.25">
      <c r="A369">
        <v>8.8450000000000006</v>
      </c>
      <c r="B369">
        <v>401</v>
      </c>
      <c r="C369">
        <v>8</v>
      </c>
      <c r="D369" s="14" t="s">
        <v>28</v>
      </c>
      <c r="E369" s="15" t="s">
        <v>23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M369" s="5" t="str">
        <f t="shared" si="101"/>
        <v>…</v>
      </c>
      <c r="N369" t="str">
        <f t="shared" si="102"/>
        <v>…</v>
      </c>
      <c r="O369" t="str">
        <f t="shared" si="103"/>
        <v>…</v>
      </c>
      <c r="P369" t="str">
        <f t="shared" si="104"/>
        <v>…</v>
      </c>
      <c r="Q369" t="str">
        <f t="shared" si="105"/>
        <v>…</v>
      </c>
      <c r="R369" t="str">
        <f t="shared" si="106"/>
        <v>…</v>
      </c>
      <c r="S369" t="str">
        <f t="shared" si="107"/>
        <v>…</v>
      </c>
      <c r="T369" t="str">
        <f t="shared" si="108"/>
        <v>…</v>
      </c>
      <c r="U369" s="5"/>
      <c r="V369" s="23">
        <f t="shared" si="109"/>
        <v>154</v>
      </c>
      <c r="W369">
        <f t="shared" si="110"/>
        <v>210</v>
      </c>
      <c r="X369">
        <f t="shared" si="111"/>
        <v>0</v>
      </c>
      <c r="Y369">
        <f t="shared" si="112"/>
        <v>0</v>
      </c>
      <c r="Z369">
        <f t="shared" si="113"/>
        <v>0</v>
      </c>
      <c r="AA369">
        <f t="shared" si="114"/>
        <v>0</v>
      </c>
      <c r="AB369">
        <f t="shared" si="115"/>
        <v>0</v>
      </c>
      <c r="AC369">
        <f t="shared" si="116"/>
        <v>0</v>
      </c>
      <c r="AD369" s="5"/>
      <c r="AE369" s="27">
        <f t="shared" si="117"/>
        <v>53914</v>
      </c>
      <c r="AF369" s="28">
        <f t="shared" si="118"/>
        <v>0</v>
      </c>
      <c r="AG369" s="28">
        <f t="shared" si="119"/>
        <v>0</v>
      </c>
      <c r="AH369" s="28">
        <f t="shared" si="120"/>
        <v>0</v>
      </c>
      <c r="AI369" s="5"/>
      <c r="AJ36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69" s="6" t="str" cm="1">
        <f t="array" ref="AK36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69" s="6" cm="1">
        <f t="array" ref="AL369">IF(ROW(Table4[[#This Row],[ID]])-1=ROW(Table4[[#Headers],[ID]]),0,SUMPRODUCT(MAX(($B$5:$B368=Table4[[#This Row],[ID]])*ROW($B$5:$B368))))</f>
        <v>367</v>
      </c>
      <c r="AM369" s="11" cm="1">
        <f t="array" aca="1" ref="AM369" ca="1">IF(Table4[[#This Row],[Prior of This Frm]]&lt;&gt;0,Table4[[#This Row],[Time]]-INDIRECT("R"&amp;Table4[[#This Row],[Prior of This Frm]]&amp;"C"&amp;COLUMN(Table4[[#This Row],[Time]]),FALSE),"")</f>
        <v>0.10599999999999987</v>
      </c>
      <c r="AN369" s="8">
        <f>IF(ROW(Table4[[#This Row],[Time]])-1=ROW(Table4[[#Headers],[Time]]),0,IF(A369&lt;A368,AN368+1,AN368))</f>
        <v>1</v>
      </c>
      <c r="AO369" s="29">
        <f>(Table4[[#This Row],[Time]]+(Table4[[#This Row],[Mins]]*60)-$A$5)/60/60/24</f>
        <v>2.0217592592592588E-4</v>
      </c>
      <c r="AP369" s="11">
        <f ca="1">IF(Table4[[#This Row],[Prior of This Frm]]&lt;&gt;0,IF(Table4[[#This Row],[Per Raw]]&lt;0,Table4[[#This Row],[Per Raw]]+60,Table4[[#This Row],[Per Raw]]),"")</f>
        <v>0.10599999999999987</v>
      </c>
      <c r="AQ369" s="20">
        <f>IF(Table4[[#This Row],[ID]]=401,(HEX2DEC(Table4[[#This Row],[H1]])+256*HEX2DEC(Table4[[#This Row],[H2]]))/1000,NA())</f>
        <v>53.914000000000001</v>
      </c>
      <c r="AR369" s="21">
        <f>IF(Table4[[#This Row],[ID]]=401,(HEX2DEC(Table4[[#This Row],[H5]])+256*HEX2DEC(Table4[[#This Row],[H6]]))/1000,NA())</f>
        <v>0</v>
      </c>
      <c r="AS369" s="16" t="e">
        <f>IF(Table4[[#This Row],[ID]]=402,HEX2DEC(Table4[[#This Row],[H1]])/100,NA())</f>
        <v>#N/A</v>
      </c>
      <c r="AT369" s="19" t="e">
        <f>IF(Table4[[#This Row],[ID]]=404,((HEX2DEC(F369)+256*HEX2DEC(G369))/10)*(9/5)+32,NA())</f>
        <v>#N/A</v>
      </c>
      <c r="AU369" s="28">
        <f>IF(Table4[[#This Row],[ID]]=402,(HEX2DEC(Table4[[#This Row],[H7]])*256*256+HEX2DEC(Table4[[#This Row],[H6]])*256+HEX2DEC(Table4[[#This Row],[H5]]))/AU$3,IF(ISNUMBER(AU368),AU368,NA()))</f>
        <v>1073427</v>
      </c>
      <c r="AV369" s="28">
        <f>IF(Table4[[#This Row],[ID]]=403,(HEX2DEC(Table4[[#This Row],[H7]])*256*256+HEX2DEC(Table4[[#This Row],[H6]])*256+HEX2DEC(Table4[[#This Row],[H5]]))/AV$3,IF(ISNUMBER(AV368),AV368,NA()))</f>
        <v>1073427</v>
      </c>
      <c r="AW369" s="30">
        <f>Table4[[#This Row],[Unk 402-D7,6,5]]/Table4[[#This Row],[Batt V]]</f>
        <v>19909.986274437066</v>
      </c>
      <c r="AX369" s="8" t="str" cm="1">
        <f t="array" aca="1" ref="AX369" ca="1">IF(Table4[[#This Row],[Prior of This Frm]]=0,"First",IF(Table4[[#This Row],[Data as String]]&lt;&gt;INDIRECT("R"&amp;AL369&amp;"C"&amp;COLUMN(Table4[[#This Row],[Data as String]]),FALSE),"Change",""))</f>
        <v/>
      </c>
      <c r="AY369" s="6" t="str" cm="1">
        <f t="array" aca="1" ref="AY369" ca="1">IF(Table4[[#This Row],[Prior of This Frm]]=0,"First",IF(Table4[[#This Row],[Data Masked States only]]&lt;&gt;INDIRECT("R"&amp;AL369&amp;"C"&amp;COLUMN(Table4[[#This Row],[Data Masked States only]]),FALSE),"Change",""))</f>
        <v/>
      </c>
      <c r="AZ369" s="6"/>
    </row>
    <row r="370" spans="1:52" hidden="1" x14ac:dyDescent="0.25">
      <c r="A370">
        <v>8.8989999999999991</v>
      </c>
      <c r="B370">
        <v>400</v>
      </c>
      <c r="C370">
        <v>8</v>
      </c>
      <c r="D370" s="14">
        <v>0</v>
      </c>
      <c r="E370" s="15">
        <v>0</v>
      </c>
      <c r="F370" s="15">
        <v>0</v>
      </c>
      <c r="G370" s="15">
        <v>10</v>
      </c>
      <c r="H370" s="15">
        <v>39</v>
      </c>
      <c r="I370" s="15">
        <v>0</v>
      </c>
      <c r="J370" s="15">
        <v>0</v>
      </c>
      <c r="K370" s="15">
        <v>0</v>
      </c>
      <c r="M370" s="5" t="str">
        <f t="shared" si="101"/>
        <v>…</v>
      </c>
      <c r="N370" t="str">
        <f t="shared" si="102"/>
        <v>…</v>
      </c>
      <c r="O370" t="str">
        <f t="shared" si="103"/>
        <v>…</v>
      </c>
      <c r="P370" t="str">
        <f t="shared" si="104"/>
        <v>…</v>
      </c>
      <c r="Q370" t="str">
        <f t="shared" si="105"/>
        <v>9</v>
      </c>
      <c r="R370" t="str">
        <f t="shared" si="106"/>
        <v>…</v>
      </c>
      <c r="S370" t="str">
        <f t="shared" si="107"/>
        <v>…</v>
      </c>
      <c r="T370" t="str">
        <f t="shared" si="108"/>
        <v>…</v>
      </c>
      <c r="U370" s="5"/>
      <c r="V370" s="23">
        <f t="shared" si="109"/>
        <v>0</v>
      </c>
      <c r="W370">
        <f t="shared" si="110"/>
        <v>0</v>
      </c>
      <c r="X370">
        <f t="shared" si="111"/>
        <v>0</v>
      </c>
      <c r="Y370">
        <f t="shared" si="112"/>
        <v>16</v>
      </c>
      <c r="Z370">
        <f t="shared" si="113"/>
        <v>57</v>
      </c>
      <c r="AA370">
        <f t="shared" si="114"/>
        <v>0</v>
      </c>
      <c r="AB370">
        <f t="shared" si="115"/>
        <v>0</v>
      </c>
      <c r="AC370">
        <f t="shared" si="116"/>
        <v>0</v>
      </c>
      <c r="AD370" s="5"/>
      <c r="AE370" s="27">
        <f t="shared" si="117"/>
        <v>0</v>
      </c>
      <c r="AF370" s="28">
        <f t="shared" si="118"/>
        <v>4096</v>
      </c>
      <c r="AG370" s="28">
        <f t="shared" si="119"/>
        <v>57</v>
      </c>
      <c r="AH370" s="28">
        <f t="shared" si="120"/>
        <v>0</v>
      </c>
      <c r="AI370" s="5"/>
      <c r="AJ37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70" s="6" t="str" cm="1">
        <f t="array" ref="AK37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70" s="6" cm="1">
        <f t="array" ref="AL370">IF(ROW(Table4[[#This Row],[ID]])-1=ROW(Table4[[#Headers],[ID]]),0,SUMPRODUCT(MAX(($B$5:$B369=Table4[[#This Row],[ID]])*ROW($B$5:$B369))))</f>
        <v>368</v>
      </c>
      <c r="AM370" s="11" cm="1">
        <f t="array" aca="1" ref="AM370" ca="1">IF(Table4[[#This Row],[Prior of This Frm]]&lt;&gt;0,Table4[[#This Row],[Time]]-INDIRECT("R"&amp;Table4[[#This Row],[Prior of This Frm]]&amp;"C"&amp;COLUMN(Table4[[#This Row],[Time]]),FALSE),"")</f>
        <v>0.1039999999999992</v>
      </c>
      <c r="AN370" s="8">
        <f>IF(ROW(Table4[[#This Row],[Time]])-1=ROW(Table4[[#Headers],[Time]]),0,IF(A370&lt;A369,AN369+1,AN369))</f>
        <v>1</v>
      </c>
      <c r="AO370" s="29">
        <f>(Table4[[#This Row],[Time]]+(Table4[[#This Row],[Mins]]*60)-$A$5)/60/60/24</f>
        <v>2.0280092592592591E-4</v>
      </c>
      <c r="AP370" s="11">
        <f ca="1">IF(Table4[[#This Row],[Prior of This Frm]]&lt;&gt;0,IF(Table4[[#This Row],[Per Raw]]&lt;0,Table4[[#This Row],[Per Raw]]+60,Table4[[#This Row],[Per Raw]]),"")</f>
        <v>0.1039999999999992</v>
      </c>
      <c r="AQ370" s="20" t="e">
        <f>IF(Table4[[#This Row],[ID]]=401,(HEX2DEC(Table4[[#This Row],[H1]])+256*HEX2DEC(Table4[[#This Row],[H2]]))/1000,NA())</f>
        <v>#N/A</v>
      </c>
      <c r="AR370" s="21" t="e">
        <f>IF(Table4[[#This Row],[ID]]=401,(HEX2DEC(Table4[[#This Row],[H5]])+256*HEX2DEC(Table4[[#This Row],[H6]]))/1000,NA())</f>
        <v>#N/A</v>
      </c>
      <c r="AS370" s="17" t="e">
        <f>IF(Table4[[#This Row],[ID]]=402,HEX2DEC(Table4[[#This Row],[H1]])/100,NA())</f>
        <v>#N/A</v>
      </c>
      <c r="AT370" s="19" t="e">
        <f>IF(Table4[[#This Row],[ID]]=404,((HEX2DEC(F370)+256*HEX2DEC(G370))/10)*(9/5)+32,NA())</f>
        <v>#N/A</v>
      </c>
      <c r="AU370" s="28">
        <f>IF(Table4[[#This Row],[ID]]=402,(HEX2DEC(Table4[[#This Row],[H7]])*256*256+HEX2DEC(Table4[[#This Row],[H6]])*256+HEX2DEC(Table4[[#This Row],[H5]]))/AU$3,IF(ISNUMBER(AU369),AU369,NA()))</f>
        <v>1073427</v>
      </c>
      <c r="AV370" s="28">
        <f>IF(Table4[[#This Row],[ID]]=403,(HEX2DEC(Table4[[#This Row],[H7]])*256*256+HEX2DEC(Table4[[#This Row],[H6]])*256+HEX2DEC(Table4[[#This Row],[H5]]))/AV$3,IF(ISNUMBER(AV369),AV369,NA()))</f>
        <v>1073427</v>
      </c>
      <c r="AW370" s="30" t="e">
        <f>Table4[[#This Row],[Unk 402-D7,6,5]]/Table4[[#This Row],[Batt V]]</f>
        <v>#N/A</v>
      </c>
      <c r="AX370" s="8" t="str" cm="1">
        <f t="array" aca="1" ref="AX370" ca="1">IF(Table4[[#This Row],[Prior of This Frm]]=0,"First",IF(Table4[[#This Row],[Data as String]]&lt;&gt;INDIRECT("R"&amp;AL370&amp;"C"&amp;COLUMN(Table4[[#This Row],[Data as String]]),FALSE),"Change",""))</f>
        <v/>
      </c>
      <c r="AY370" s="6" t="str" cm="1">
        <f t="array" aca="1" ref="AY370" ca="1">IF(Table4[[#This Row],[Prior of This Frm]]=0,"First",IF(Table4[[#This Row],[Data Masked States only]]&lt;&gt;INDIRECT("R"&amp;AL370&amp;"C"&amp;COLUMN(Table4[[#This Row],[Data Masked States only]]),FALSE),"Change",""))</f>
        <v/>
      </c>
      <c r="AZ370" s="6"/>
    </row>
    <row r="371" spans="1:52" hidden="1" x14ac:dyDescent="0.25">
      <c r="A371">
        <v>8.9510000000000005</v>
      </c>
      <c r="B371">
        <v>401</v>
      </c>
      <c r="C371">
        <v>8</v>
      </c>
      <c r="D371" s="14" t="s">
        <v>28</v>
      </c>
      <c r="E371" s="15" t="s">
        <v>23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M371" s="5" t="str">
        <f t="shared" si="101"/>
        <v>…</v>
      </c>
      <c r="N371" t="str">
        <f t="shared" si="102"/>
        <v>…</v>
      </c>
      <c r="O371" t="str">
        <f t="shared" si="103"/>
        <v>…</v>
      </c>
      <c r="P371" t="str">
        <f t="shared" si="104"/>
        <v>…</v>
      </c>
      <c r="Q371" t="str">
        <f t="shared" si="105"/>
        <v>…</v>
      </c>
      <c r="R371" t="str">
        <f t="shared" si="106"/>
        <v>…</v>
      </c>
      <c r="S371" t="str">
        <f t="shared" si="107"/>
        <v>…</v>
      </c>
      <c r="T371" t="str">
        <f t="shared" si="108"/>
        <v>…</v>
      </c>
      <c r="U371" s="5"/>
      <c r="V371" s="23">
        <f t="shared" si="109"/>
        <v>154</v>
      </c>
      <c r="W371">
        <f t="shared" si="110"/>
        <v>210</v>
      </c>
      <c r="X371">
        <f t="shared" si="111"/>
        <v>0</v>
      </c>
      <c r="Y371">
        <f t="shared" si="112"/>
        <v>0</v>
      </c>
      <c r="Z371">
        <f t="shared" si="113"/>
        <v>0</v>
      </c>
      <c r="AA371">
        <f t="shared" si="114"/>
        <v>0</v>
      </c>
      <c r="AB371">
        <f t="shared" si="115"/>
        <v>0</v>
      </c>
      <c r="AC371">
        <f t="shared" si="116"/>
        <v>0</v>
      </c>
      <c r="AD371" s="5"/>
      <c r="AE371" s="27">
        <f t="shared" si="117"/>
        <v>53914</v>
      </c>
      <c r="AF371" s="28">
        <f t="shared" si="118"/>
        <v>0</v>
      </c>
      <c r="AG371" s="28">
        <f t="shared" si="119"/>
        <v>0</v>
      </c>
      <c r="AH371" s="28">
        <f t="shared" si="120"/>
        <v>0</v>
      </c>
      <c r="AI371" s="5"/>
      <c r="AJ37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71" s="6" t="str" cm="1">
        <f t="array" ref="AK37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71" s="6" cm="1">
        <f t="array" ref="AL371">IF(ROW(Table4[[#This Row],[ID]])-1=ROW(Table4[[#Headers],[ID]]),0,SUMPRODUCT(MAX(($B$5:$B370=Table4[[#This Row],[ID]])*ROW($B$5:$B370))))</f>
        <v>369</v>
      </c>
      <c r="AM371" s="11" cm="1">
        <f t="array" aca="1" ref="AM371" ca="1">IF(Table4[[#This Row],[Prior of This Frm]]&lt;&gt;0,Table4[[#This Row],[Time]]-INDIRECT("R"&amp;Table4[[#This Row],[Prior of This Frm]]&amp;"C"&amp;COLUMN(Table4[[#This Row],[Time]]),FALSE),"")</f>
        <v>0.10599999999999987</v>
      </c>
      <c r="AN371" s="8">
        <f>IF(ROW(Table4[[#This Row],[Time]])-1=ROW(Table4[[#Headers],[Time]]),0,IF(A371&lt;A370,AN370+1,AN370))</f>
        <v>1</v>
      </c>
      <c r="AO371" s="29">
        <f>(Table4[[#This Row],[Time]]+(Table4[[#This Row],[Mins]]*60)-$A$5)/60/60/24</f>
        <v>2.0340277777777764E-4</v>
      </c>
      <c r="AP371" s="11">
        <f ca="1">IF(Table4[[#This Row],[Prior of This Frm]]&lt;&gt;0,IF(Table4[[#This Row],[Per Raw]]&lt;0,Table4[[#This Row],[Per Raw]]+60,Table4[[#This Row],[Per Raw]]),"")</f>
        <v>0.10599999999999987</v>
      </c>
      <c r="AQ371" s="20">
        <f>IF(Table4[[#This Row],[ID]]=401,(HEX2DEC(Table4[[#This Row],[H1]])+256*HEX2DEC(Table4[[#This Row],[H2]]))/1000,NA())</f>
        <v>53.914000000000001</v>
      </c>
      <c r="AR371" s="21">
        <f>IF(Table4[[#This Row],[ID]]=401,(HEX2DEC(Table4[[#This Row],[H5]])+256*HEX2DEC(Table4[[#This Row],[H6]]))/1000,NA())</f>
        <v>0</v>
      </c>
      <c r="AS371" s="16" t="e">
        <f>IF(Table4[[#This Row],[ID]]=402,HEX2DEC(Table4[[#This Row],[H1]])/100,NA())</f>
        <v>#N/A</v>
      </c>
      <c r="AT371" s="19" t="e">
        <f>IF(Table4[[#This Row],[ID]]=404,((HEX2DEC(F371)+256*HEX2DEC(G371))/10)*(9/5)+32,NA())</f>
        <v>#N/A</v>
      </c>
      <c r="AU371" s="28">
        <f>IF(Table4[[#This Row],[ID]]=402,(HEX2DEC(Table4[[#This Row],[H7]])*256*256+HEX2DEC(Table4[[#This Row],[H6]])*256+HEX2DEC(Table4[[#This Row],[H5]]))/AU$3,IF(ISNUMBER(AU370),AU370,NA()))</f>
        <v>1073427</v>
      </c>
      <c r="AV371" s="28">
        <f>IF(Table4[[#This Row],[ID]]=403,(HEX2DEC(Table4[[#This Row],[H7]])*256*256+HEX2DEC(Table4[[#This Row],[H6]])*256+HEX2DEC(Table4[[#This Row],[H5]]))/AV$3,IF(ISNUMBER(AV370),AV370,NA()))</f>
        <v>1073427</v>
      </c>
      <c r="AW371" s="30">
        <f>Table4[[#This Row],[Unk 402-D7,6,5]]/Table4[[#This Row],[Batt V]]</f>
        <v>19909.986274437066</v>
      </c>
      <c r="AX371" s="8" t="str" cm="1">
        <f t="array" aca="1" ref="AX371" ca="1">IF(Table4[[#This Row],[Prior of This Frm]]=0,"First",IF(Table4[[#This Row],[Data as String]]&lt;&gt;INDIRECT("R"&amp;AL371&amp;"C"&amp;COLUMN(Table4[[#This Row],[Data as String]]),FALSE),"Change",""))</f>
        <v/>
      </c>
      <c r="AY371" s="6" t="str" cm="1">
        <f t="array" aca="1" ref="AY371" ca="1">IF(Table4[[#This Row],[Prior of This Frm]]=0,"First",IF(Table4[[#This Row],[Data Masked States only]]&lt;&gt;INDIRECT("R"&amp;AL371&amp;"C"&amp;COLUMN(Table4[[#This Row],[Data Masked States only]]),FALSE),"Change",""))</f>
        <v/>
      </c>
      <c r="AZ371" s="6"/>
    </row>
    <row r="372" spans="1:52" hidden="1" x14ac:dyDescent="0.25">
      <c r="A372">
        <v>9.0039999999999996</v>
      </c>
      <c r="B372">
        <v>400</v>
      </c>
      <c r="C372">
        <v>8</v>
      </c>
      <c r="D372" s="14">
        <v>0</v>
      </c>
      <c r="E372" s="15">
        <v>0</v>
      </c>
      <c r="F372" s="15">
        <v>0</v>
      </c>
      <c r="G372" s="15">
        <v>10</v>
      </c>
      <c r="H372" s="15">
        <v>39</v>
      </c>
      <c r="I372" s="15">
        <v>0</v>
      </c>
      <c r="J372" s="15">
        <v>0</v>
      </c>
      <c r="K372" s="15">
        <v>0</v>
      </c>
      <c r="M372" s="5" t="str">
        <f t="shared" si="101"/>
        <v>…</v>
      </c>
      <c r="N372" t="str">
        <f t="shared" si="102"/>
        <v>…</v>
      </c>
      <c r="O372" t="str">
        <f t="shared" si="103"/>
        <v>…</v>
      </c>
      <c r="P372" t="str">
        <f t="shared" si="104"/>
        <v>…</v>
      </c>
      <c r="Q372" t="str">
        <f t="shared" si="105"/>
        <v>9</v>
      </c>
      <c r="R372" t="str">
        <f t="shared" si="106"/>
        <v>…</v>
      </c>
      <c r="S372" t="str">
        <f t="shared" si="107"/>
        <v>…</v>
      </c>
      <c r="T372" t="str">
        <f t="shared" si="108"/>
        <v>…</v>
      </c>
      <c r="U372" s="5"/>
      <c r="V372" s="23">
        <f t="shared" si="109"/>
        <v>0</v>
      </c>
      <c r="W372">
        <f t="shared" si="110"/>
        <v>0</v>
      </c>
      <c r="X372">
        <f t="shared" si="111"/>
        <v>0</v>
      </c>
      <c r="Y372">
        <f t="shared" si="112"/>
        <v>16</v>
      </c>
      <c r="Z372">
        <f t="shared" si="113"/>
        <v>57</v>
      </c>
      <c r="AA372">
        <f t="shared" si="114"/>
        <v>0</v>
      </c>
      <c r="AB372">
        <f t="shared" si="115"/>
        <v>0</v>
      </c>
      <c r="AC372">
        <f t="shared" si="116"/>
        <v>0</v>
      </c>
      <c r="AD372" s="5"/>
      <c r="AE372" s="27">
        <f t="shared" si="117"/>
        <v>0</v>
      </c>
      <c r="AF372" s="28">
        <f t="shared" si="118"/>
        <v>4096</v>
      </c>
      <c r="AG372" s="28">
        <f t="shared" si="119"/>
        <v>57</v>
      </c>
      <c r="AH372" s="28">
        <f t="shared" si="120"/>
        <v>0</v>
      </c>
      <c r="AI372" s="5"/>
      <c r="AJ37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72" s="6" t="str" cm="1">
        <f t="array" ref="AK37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72" s="6" cm="1">
        <f t="array" ref="AL372">IF(ROW(Table4[[#This Row],[ID]])-1=ROW(Table4[[#Headers],[ID]]),0,SUMPRODUCT(MAX(($B$5:$B371=Table4[[#This Row],[ID]])*ROW($B$5:$B371))))</f>
        <v>370</v>
      </c>
      <c r="AM372" s="11" cm="1">
        <f t="array" aca="1" ref="AM372" ca="1">IF(Table4[[#This Row],[Prior of This Frm]]&lt;&gt;0,Table4[[#This Row],[Time]]-INDIRECT("R"&amp;Table4[[#This Row],[Prior of This Frm]]&amp;"C"&amp;COLUMN(Table4[[#This Row],[Time]]),FALSE),"")</f>
        <v>0.10500000000000043</v>
      </c>
      <c r="AN372" s="8">
        <f>IF(ROW(Table4[[#This Row],[Time]])-1=ROW(Table4[[#Headers],[Time]]),0,IF(A372&lt;A371,AN371+1,AN371))</f>
        <v>1</v>
      </c>
      <c r="AO372" s="29">
        <f>(Table4[[#This Row],[Time]]+(Table4[[#This Row],[Mins]]*60)-$A$5)/60/60/24</f>
        <v>2.0401620370370376E-4</v>
      </c>
      <c r="AP372" s="11">
        <f ca="1">IF(Table4[[#This Row],[Prior of This Frm]]&lt;&gt;0,IF(Table4[[#This Row],[Per Raw]]&lt;0,Table4[[#This Row],[Per Raw]]+60,Table4[[#This Row],[Per Raw]]),"")</f>
        <v>0.10500000000000043</v>
      </c>
      <c r="AQ372" s="20" t="e">
        <f>IF(Table4[[#This Row],[ID]]=401,(HEX2DEC(Table4[[#This Row],[H1]])+256*HEX2DEC(Table4[[#This Row],[H2]]))/1000,NA())</f>
        <v>#N/A</v>
      </c>
      <c r="AR372" s="21" t="e">
        <f>IF(Table4[[#This Row],[ID]]=401,(HEX2DEC(Table4[[#This Row],[H5]])+256*HEX2DEC(Table4[[#This Row],[H6]]))/1000,NA())</f>
        <v>#N/A</v>
      </c>
      <c r="AS372" s="17" t="e">
        <f>IF(Table4[[#This Row],[ID]]=402,HEX2DEC(Table4[[#This Row],[H1]])/100,NA())</f>
        <v>#N/A</v>
      </c>
      <c r="AT372" s="19" t="e">
        <f>IF(Table4[[#This Row],[ID]]=404,((HEX2DEC(F372)+256*HEX2DEC(G372))/10)*(9/5)+32,NA())</f>
        <v>#N/A</v>
      </c>
      <c r="AU372" s="28">
        <f>IF(Table4[[#This Row],[ID]]=402,(HEX2DEC(Table4[[#This Row],[H7]])*256*256+HEX2DEC(Table4[[#This Row],[H6]])*256+HEX2DEC(Table4[[#This Row],[H5]]))/AU$3,IF(ISNUMBER(AU371),AU371,NA()))</f>
        <v>1073427</v>
      </c>
      <c r="AV372" s="28">
        <f>IF(Table4[[#This Row],[ID]]=403,(HEX2DEC(Table4[[#This Row],[H7]])*256*256+HEX2DEC(Table4[[#This Row],[H6]])*256+HEX2DEC(Table4[[#This Row],[H5]]))/AV$3,IF(ISNUMBER(AV371),AV371,NA()))</f>
        <v>1073427</v>
      </c>
      <c r="AW372" s="30" t="e">
        <f>Table4[[#This Row],[Unk 402-D7,6,5]]/Table4[[#This Row],[Batt V]]</f>
        <v>#N/A</v>
      </c>
      <c r="AX372" s="8" t="str" cm="1">
        <f t="array" aca="1" ref="AX372" ca="1">IF(Table4[[#This Row],[Prior of This Frm]]=0,"First",IF(Table4[[#This Row],[Data as String]]&lt;&gt;INDIRECT("R"&amp;AL372&amp;"C"&amp;COLUMN(Table4[[#This Row],[Data as String]]),FALSE),"Change",""))</f>
        <v/>
      </c>
      <c r="AY372" s="6" t="str" cm="1">
        <f t="array" aca="1" ref="AY372" ca="1">IF(Table4[[#This Row],[Prior of This Frm]]=0,"First",IF(Table4[[#This Row],[Data Masked States only]]&lt;&gt;INDIRECT("R"&amp;AL372&amp;"C"&amp;COLUMN(Table4[[#This Row],[Data Masked States only]]),FALSE),"Change",""))</f>
        <v/>
      </c>
      <c r="AZ372" s="6"/>
    </row>
    <row r="373" spans="1:52" hidden="1" x14ac:dyDescent="0.25">
      <c r="A373">
        <v>9.0570000000000004</v>
      </c>
      <c r="B373">
        <v>401</v>
      </c>
      <c r="C373">
        <v>8</v>
      </c>
      <c r="D373" s="14" t="s">
        <v>28</v>
      </c>
      <c r="E373" s="15" t="s">
        <v>23</v>
      </c>
      <c r="F373" s="15">
        <v>0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M373" s="5" t="str">
        <f t="shared" si="101"/>
        <v>…</v>
      </c>
      <c r="N373" t="str">
        <f t="shared" si="102"/>
        <v>…</v>
      </c>
      <c r="O373" t="str">
        <f t="shared" si="103"/>
        <v>…</v>
      </c>
      <c r="P373" t="str">
        <f t="shared" si="104"/>
        <v>…</v>
      </c>
      <c r="Q373" t="str">
        <f t="shared" si="105"/>
        <v>…</v>
      </c>
      <c r="R373" t="str">
        <f t="shared" si="106"/>
        <v>…</v>
      </c>
      <c r="S373" t="str">
        <f t="shared" si="107"/>
        <v>…</v>
      </c>
      <c r="T373" t="str">
        <f t="shared" si="108"/>
        <v>…</v>
      </c>
      <c r="U373" s="5"/>
      <c r="V373" s="23">
        <f t="shared" si="109"/>
        <v>154</v>
      </c>
      <c r="W373">
        <f t="shared" si="110"/>
        <v>210</v>
      </c>
      <c r="X373">
        <f t="shared" si="111"/>
        <v>0</v>
      </c>
      <c r="Y373">
        <f t="shared" si="112"/>
        <v>0</v>
      </c>
      <c r="Z373">
        <f t="shared" si="113"/>
        <v>0</v>
      </c>
      <c r="AA373">
        <f t="shared" si="114"/>
        <v>0</v>
      </c>
      <c r="AB373">
        <f t="shared" si="115"/>
        <v>0</v>
      </c>
      <c r="AC373">
        <f t="shared" si="116"/>
        <v>0</v>
      </c>
      <c r="AD373" s="5"/>
      <c r="AE373" s="27">
        <f t="shared" si="117"/>
        <v>53914</v>
      </c>
      <c r="AF373" s="28">
        <f t="shared" si="118"/>
        <v>0</v>
      </c>
      <c r="AG373" s="28">
        <f t="shared" si="119"/>
        <v>0</v>
      </c>
      <c r="AH373" s="28">
        <f t="shared" si="120"/>
        <v>0</v>
      </c>
      <c r="AI373" s="5"/>
      <c r="AJ37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73" s="6" t="str" cm="1">
        <f t="array" ref="AK37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73" s="6" cm="1">
        <f t="array" ref="AL373">IF(ROW(Table4[[#This Row],[ID]])-1=ROW(Table4[[#Headers],[ID]]),0,SUMPRODUCT(MAX(($B$5:$B372=Table4[[#This Row],[ID]])*ROW($B$5:$B372))))</f>
        <v>371</v>
      </c>
      <c r="AM373" s="11" cm="1">
        <f t="array" aca="1" ref="AM373" ca="1">IF(Table4[[#This Row],[Prior of This Frm]]&lt;&gt;0,Table4[[#This Row],[Time]]-INDIRECT("R"&amp;Table4[[#This Row],[Prior of This Frm]]&amp;"C"&amp;COLUMN(Table4[[#This Row],[Time]]),FALSE),"")</f>
        <v>0.10599999999999987</v>
      </c>
      <c r="AN373" s="8">
        <f>IF(ROW(Table4[[#This Row],[Time]])-1=ROW(Table4[[#Headers],[Time]]),0,IF(A373&lt;A372,AN372+1,AN372))</f>
        <v>1</v>
      </c>
      <c r="AO373" s="29">
        <f>(Table4[[#This Row],[Time]]+(Table4[[#This Row],[Mins]]*60)-$A$5)/60/60/24</f>
        <v>2.0462962962962967E-4</v>
      </c>
      <c r="AP373" s="11">
        <f ca="1">IF(Table4[[#This Row],[Prior of This Frm]]&lt;&gt;0,IF(Table4[[#This Row],[Per Raw]]&lt;0,Table4[[#This Row],[Per Raw]]+60,Table4[[#This Row],[Per Raw]]),"")</f>
        <v>0.10599999999999987</v>
      </c>
      <c r="AQ373" s="20">
        <f>IF(Table4[[#This Row],[ID]]=401,(HEX2DEC(Table4[[#This Row],[H1]])+256*HEX2DEC(Table4[[#This Row],[H2]]))/1000,NA())</f>
        <v>53.914000000000001</v>
      </c>
      <c r="AR373" s="21">
        <f>IF(Table4[[#This Row],[ID]]=401,(HEX2DEC(Table4[[#This Row],[H5]])+256*HEX2DEC(Table4[[#This Row],[H6]]))/1000,NA())</f>
        <v>0</v>
      </c>
      <c r="AS373" s="16" t="e">
        <f>IF(Table4[[#This Row],[ID]]=402,HEX2DEC(Table4[[#This Row],[H1]])/100,NA())</f>
        <v>#N/A</v>
      </c>
      <c r="AT373" s="19" t="e">
        <f>IF(Table4[[#This Row],[ID]]=404,((HEX2DEC(F373)+256*HEX2DEC(G373))/10)*(9/5)+32,NA())</f>
        <v>#N/A</v>
      </c>
      <c r="AU373" s="28">
        <f>IF(Table4[[#This Row],[ID]]=402,(HEX2DEC(Table4[[#This Row],[H7]])*256*256+HEX2DEC(Table4[[#This Row],[H6]])*256+HEX2DEC(Table4[[#This Row],[H5]]))/AU$3,IF(ISNUMBER(AU372),AU372,NA()))</f>
        <v>1073427</v>
      </c>
      <c r="AV373" s="28">
        <f>IF(Table4[[#This Row],[ID]]=403,(HEX2DEC(Table4[[#This Row],[H7]])*256*256+HEX2DEC(Table4[[#This Row],[H6]])*256+HEX2DEC(Table4[[#This Row],[H5]]))/AV$3,IF(ISNUMBER(AV372),AV372,NA()))</f>
        <v>1073427</v>
      </c>
      <c r="AW373" s="30">
        <f>Table4[[#This Row],[Unk 402-D7,6,5]]/Table4[[#This Row],[Batt V]]</f>
        <v>19909.986274437066</v>
      </c>
      <c r="AX373" s="8" t="str" cm="1">
        <f t="array" aca="1" ref="AX373" ca="1">IF(Table4[[#This Row],[Prior of This Frm]]=0,"First",IF(Table4[[#This Row],[Data as String]]&lt;&gt;INDIRECT("R"&amp;AL373&amp;"C"&amp;COLUMN(Table4[[#This Row],[Data as String]]),FALSE),"Change",""))</f>
        <v/>
      </c>
      <c r="AY373" s="6" t="str" cm="1">
        <f t="array" aca="1" ref="AY373" ca="1">IF(Table4[[#This Row],[Prior of This Frm]]=0,"First",IF(Table4[[#This Row],[Data Masked States only]]&lt;&gt;INDIRECT("R"&amp;AL373&amp;"C"&amp;COLUMN(Table4[[#This Row],[Data Masked States only]]),FALSE),"Change",""))</f>
        <v/>
      </c>
      <c r="AZ373" s="6"/>
    </row>
    <row r="374" spans="1:52" hidden="1" x14ac:dyDescent="0.25">
      <c r="A374">
        <v>9.1110000000000007</v>
      </c>
      <c r="B374">
        <v>400</v>
      </c>
      <c r="C374">
        <v>8</v>
      </c>
      <c r="D374" s="14">
        <v>0</v>
      </c>
      <c r="E374" s="15">
        <v>0</v>
      </c>
      <c r="F374" s="15">
        <v>0</v>
      </c>
      <c r="G374" s="15">
        <v>10</v>
      </c>
      <c r="H374" s="15">
        <v>39</v>
      </c>
      <c r="I374" s="15">
        <v>0</v>
      </c>
      <c r="J374" s="15">
        <v>0</v>
      </c>
      <c r="K374" s="15">
        <v>0</v>
      </c>
      <c r="M374" s="5" t="str">
        <f t="shared" si="101"/>
        <v>…</v>
      </c>
      <c r="N374" t="str">
        <f t="shared" si="102"/>
        <v>…</v>
      </c>
      <c r="O374" t="str">
        <f t="shared" si="103"/>
        <v>…</v>
      </c>
      <c r="P374" t="str">
        <f t="shared" si="104"/>
        <v>…</v>
      </c>
      <c r="Q374" t="str">
        <f t="shared" si="105"/>
        <v>9</v>
      </c>
      <c r="R374" t="str">
        <f t="shared" si="106"/>
        <v>…</v>
      </c>
      <c r="S374" t="str">
        <f t="shared" si="107"/>
        <v>…</v>
      </c>
      <c r="T374" t="str">
        <f t="shared" si="108"/>
        <v>…</v>
      </c>
      <c r="U374" s="5"/>
      <c r="V374" s="23">
        <f t="shared" si="109"/>
        <v>0</v>
      </c>
      <c r="W374">
        <f t="shared" si="110"/>
        <v>0</v>
      </c>
      <c r="X374">
        <f t="shared" si="111"/>
        <v>0</v>
      </c>
      <c r="Y374">
        <f t="shared" si="112"/>
        <v>16</v>
      </c>
      <c r="Z374">
        <f t="shared" si="113"/>
        <v>57</v>
      </c>
      <c r="AA374">
        <f t="shared" si="114"/>
        <v>0</v>
      </c>
      <c r="AB374">
        <f t="shared" si="115"/>
        <v>0</v>
      </c>
      <c r="AC374">
        <f t="shared" si="116"/>
        <v>0</v>
      </c>
      <c r="AD374" s="5"/>
      <c r="AE374" s="27">
        <f t="shared" si="117"/>
        <v>0</v>
      </c>
      <c r="AF374" s="28">
        <f t="shared" si="118"/>
        <v>4096</v>
      </c>
      <c r="AG374" s="28">
        <f t="shared" si="119"/>
        <v>57</v>
      </c>
      <c r="AH374" s="28">
        <f t="shared" si="120"/>
        <v>0</v>
      </c>
      <c r="AI374" s="5"/>
      <c r="AJ37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74" s="6" t="str" cm="1">
        <f t="array" ref="AK37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74" s="6" cm="1">
        <f t="array" ref="AL374">IF(ROW(Table4[[#This Row],[ID]])-1=ROW(Table4[[#Headers],[ID]]),0,SUMPRODUCT(MAX(($B$5:$B373=Table4[[#This Row],[ID]])*ROW($B$5:$B373))))</f>
        <v>372</v>
      </c>
      <c r="AM374" s="11" cm="1">
        <f t="array" aca="1" ref="AM374" ca="1">IF(Table4[[#This Row],[Prior of This Frm]]&lt;&gt;0,Table4[[#This Row],[Time]]-INDIRECT("R"&amp;Table4[[#This Row],[Prior of This Frm]]&amp;"C"&amp;COLUMN(Table4[[#This Row],[Time]]),FALSE),"")</f>
        <v>0.10700000000000109</v>
      </c>
      <c r="AN374" s="8">
        <f>IF(ROW(Table4[[#This Row],[Time]])-1=ROW(Table4[[#Headers],[Time]]),0,IF(A374&lt;A373,AN373+1,AN373))</f>
        <v>1</v>
      </c>
      <c r="AO374" s="29">
        <f>(Table4[[#This Row],[Time]]+(Table4[[#This Row],[Mins]]*60)-$A$5)/60/60/24</f>
        <v>2.0525462962962967E-4</v>
      </c>
      <c r="AP374" s="11">
        <f ca="1">IF(Table4[[#This Row],[Prior of This Frm]]&lt;&gt;0,IF(Table4[[#This Row],[Per Raw]]&lt;0,Table4[[#This Row],[Per Raw]]+60,Table4[[#This Row],[Per Raw]]),"")</f>
        <v>0.10700000000000109</v>
      </c>
      <c r="AQ374" s="20" t="e">
        <f>IF(Table4[[#This Row],[ID]]=401,(HEX2DEC(Table4[[#This Row],[H1]])+256*HEX2DEC(Table4[[#This Row],[H2]]))/1000,NA())</f>
        <v>#N/A</v>
      </c>
      <c r="AR374" s="21" t="e">
        <f>IF(Table4[[#This Row],[ID]]=401,(HEX2DEC(Table4[[#This Row],[H5]])+256*HEX2DEC(Table4[[#This Row],[H6]]))/1000,NA())</f>
        <v>#N/A</v>
      </c>
      <c r="AS374" s="17" t="e">
        <f>IF(Table4[[#This Row],[ID]]=402,HEX2DEC(Table4[[#This Row],[H1]])/100,NA())</f>
        <v>#N/A</v>
      </c>
      <c r="AT374" s="19" t="e">
        <f>IF(Table4[[#This Row],[ID]]=404,((HEX2DEC(F374)+256*HEX2DEC(G374))/10)*(9/5)+32,NA())</f>
        <v>#N/A</v>
      </c>
      <c r="AU374" s="28">
        <f>IF(Table4[[#This Row],[ID]]=402,(HEX2DEC(Table4[[#This Row],[H7]])*256*256+HEX2DEC(Table4[[#This Row],[H6]])*256+HEX2DEC(Table4[[#This Row],[H5]]))/AU$3,IF(ISNUMBER(AU373),AU373,NA()))</f>
        <v>1073427</v>
      </c>
      <c r="AV374" s="28">
        <f>IF(Table4[[#This Row],[ID]]=403,(HEX2DEC(Table4[[#This Row],[H7]])*256*256+HEX2DEC(Table4[[#This Row],[H6]])*256+HEX2DEC(Table4[[#This Row],[H5]]))/AV$3,IF(ISNUMBER(AV373),AV373,NA()))</f>
        <v>1073427</v>
      </c>
      <c r="AW374" s="30" t="e">
        <f>Table4[[#This Row],[Unk 402-D7,6,5]]/Table4[[#This Row],[Batt V]]</f>
        <v>#N/A</v>
      </c>
      <c r="AX374" s="8" t="str" cm="1">
        <f t="array" aca="1" ref="AX374" ca="1">IF(Table4[[#This Row],[Prior of This Frm]]=0,"First",IF(Table4[[#This Row],[Data as String]]&lt;&gt;INDIRECT("R"&amp;AL374&amp;"C"&amp;COLUMN(Table4[[#This Row],[Data as String]]),FALSE),"Change",""))</f>
        <v/>
      </c>
      <c r="AY374" s="6" t="str" cm="1">
        <f t="array" aca="1" ref="AY374" ca="1">IF(Table4[[#This Row],[Prior of This Frm]]=0,"First",IF(Table4[[#This Row],[Data Masked States only]]&lt;&gt;INDIRECT("R"&amp;AL374&amp;"C"&amp;COLUMN(Table4[[#This Row],[Data Masked States only]]),FALSE),"Change",""))</f>
        <v/>
      </c>
      <c r="AZ374" s="6"/>
    </row>
    <row r="375" spans="1:52" hidden="1" x14ac:dyDescent="0.25">
      <c r="A375">
        <v>9.1639999999999997</v>
      </c>
      <c r="B375">
        <v>401</v>
      </c>
      <c r="C375">
        <v>8</v>
      </c>
      <c r="D375" s="14" t="s">
        <v>28</v>
      </c>
      <c r="E375" s="15" t="s">
        <v>23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M375" s="5" t="str">
        <f t="shared" si="101"/>
        <v>…</v>
      </c>
      <c r="N375" t="str">
        <f t="shared" si="102"/>
        <v>…</v>
      </c>
      <c r="O375" t="str">
        <f t="shared" si="103"/>
        <v>…</v>
      </c>
      <c r="P375" t="str">
        <f t="shared" si="104"/>
        <v>…</v>
      </c>
      <c r="Q375" t="str">
        <f t="shared" si="105"/>
        <v>…</v>
      </c>
      <c r="R375" t="str">
        <f t="shared" si="106"/>
        <v>…</v>
      </c>
      <c r="S375" t="str">
        <f t="shared" si="107"/>
        <v>…</v>
      </c>
      <c r="T375" t="str">
        <f t="shared" si="108"/>
        <v>…</v>
      </c>
      <c r="U375" s="5"/>
      <c r="V375" s="23">
        <f t="shared" si="109"/>
        <v>154</v>
      </c>
      <c r="W375">
        <f t="shared" si="110"/>
        <v>210</v>
      </c>
      <c r="X375">
        <f t="shared" si="111"/>
        <v>0</v>
      </c>
      <c r="Y375">
        <f t="shared" si="112"/>
        <v>0</v>
      </c>
      <c r="Z375">
        <f t="shared" si="113"/>
        <v>0</v>
      </c>
      <c r="AA375">
        <f t="shared" si="114"/>
        <v>0</v>
      </c>
      <c r="AB375">
        <f t="shared" si="115"/>
        <v>0</v>
      </c>
      <c r="AC375">
        <f t="shared" si="116"/>
        <v>0</v>
      </c>
      <c r="AD375" s="5"/>
      <c r="AE375" s="27">
        <f t="shared" si="117"/>
        <v>53914</v>
      </c>
      <c r="AF375" s="28">
        <f t="shared" si="118"/>
        <v>0</v>
      </c>
      <c r="AG375" s="28">
        <f t="shared" si="119"/>
        <v>0</v>
      </c>
      <c r="AH375" s="28">
        <f t="shared" si="120"/>
        <v>0</v>
      </c>
      <c r="AI375" s="5"/>
      <c r="AJ37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75" s="6" t="str" cm="1">
        <f t="array" ref="AK37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75" s="6" cm="1">
        <f t="array" ref="AL375">IF(ROW(Table4[[#This Row],[ID]])-1=ROW(Table4[[#Headers],[ID]]),0,SUMPRODUCT(MAX(($B$5:$B374=Table4[[#This Row],[ID]])*ROW($B$5:$B374))))</f>
        <v>373</v>
      </c>
      <c r="AM375" s="11" cm="1">
        <f t="array" aca="1" ref="AM375" ca="1">IF(Table4[[#This Row],[Prior of This Frm]]&lt;&gt;0,Table4[[#This Row],[Time]]-INDIRECT("R"&amp;Table4[[#This Row],[Prior of This Frm]]&amp;"C"&amp;COLUMN(Table4[[#This Row],[Time]]),FALSE),"")</f>
        <v>0.10699999999999932</v>
      </c>
      <c r="AN375" s="8">
        <f>IF(ROW(Table4[[#This Row],[Time]])-1=ROW(Table4[[#Headers],[Time]]),0,IF(A375&lt;A374,AN374+1,AN374))</f>
        <v>1</v>
      </c>
      <c r="AO375" s="29">
        <f>(Table4[[#This Row],[Time]]+(Table4[[#This Row],[Mins]]*60)-$A$5)/60/60/24</f>
        <v>2.0586805555555557E-4</v>
      </c>
      <c r="AP375" s="11">
        <f ca="1">IF(Table4[[#This Row],[Prior of This Frm]]&lt;&gt;0,IF(Table4[[#This Row],[Per Raw]]&lt;0,Table4[[#This Row],[Per Raw]]+60,Table4[[#This Row],[Per Raw]]),"")</f>
        <v>0.10699999999999932</v>
      </c>
      <c r="AQ375" s="20">
        <f>IF(Table4[[#This Row],[ID]]=401,(HEX2DEC(Table4[[#This Row],[H1]])+256*HEX2DEC(Table4[[#This Row],[H2]]))/1000,NA())</f>
        <v>53.914000000000001</v>
      </c>
      <c r="AR375" s="21">
        <f>IF(Table4[[#This Row],[ID]]=401,(HEX2DEC(Table4[[#This Row],[H5]])+256*HEX2DEC(Table4[[#This Row],[H6]]))/1000,NA())</f>
        <v>0</v>
      </c>
      <c r="AS375" s="16" t="e">
        <f>IF(Table4[[#This Row],[ID]]=402,HEX2DEC(Table4[[#This Row],[H1]])/100,NA())</f>
        <v>#N/A</v>
      </c>
      <c r="AT375" s="19" t="e">
        <f>IF(Table4[[#This Row],[ID]]=404,((HEX2DEC(F375)+256*HEX2DEC(G375))/10)*(9/5)+32,NA())</f>
        <v>#N/A</v>
      </c>
      <c r="AU375" s="28">
        <f>IF(Table4[[#This Row],[ID]]=402,(HEX2DEC(Table4[[#This Row],[H7]])*256*256+HEX2DEC(Table4[[#This Row],[H6]])*256+HEX2DEC(Table4[[#This Row],[H5]]))/AU$3,IF(ISNUMBER(AU374),AU374,NA()))</f>
        <v>1073427</v>
      </c>
      <c r="AV375" s="28">
        <f>IF(Table4[[#This Row],[ID]]=403,(HEX2DEC(Table4[[#This Row],[H7]])*256*256+HEX2DEC(Table4[[#This Row],[H6]])*256+HEX2DEC(Table4[[#This Row],[H5]]))/AV$3,IF(ISNUMBER(AV374),AV374,NA()))</f>
        <v>1073427</v>
      </c>
      <c r="AW375" s="30">
        <f>Table4[[#This Row],[Unk 402-D7,6,5]]/Table4[[#This Row],[Batt V]]</f>
        <v>19909.986274437066</v>
      </c>
      <c r="AX375" s="8" t="str" cm="1">
        <f t="array" aca="1" ref="AX375" ca="1">IF(Table4[[#This Row],[Prior of This Frm]]=0,"First",IF(Table4[[#This Row],[Data as String]]&lt;&gt;INDIRECT("R"&amp;AL375&amp;"C"&amp;COLUMN(Table4[[#This Row],[Data as String]]),FALSE),"Change",""))</f>
        <v/>
      </c>
      <c r="AY375" s="6" t="str" cm="1">
        <f t="array" aca="1" ref="AY375" ca="1">IF(Table4[[#This Row],[Prior of This Frm]]=0,"First",IF(Table4[[#This Row],[Data Masked States only]]&lt;&gt;INDIRECT("R"&amp;AL375&amp;"C"&amp;COLUMN(Table4[[#This Row],[Data Masked States only]]),FALSE),"Change",""))</f>
        <v/>
      </c>
      <c r="AZ375" s="6"/>
    </row>
    <row r="376" spans="1:52" hidden="1" x14ac:dyDescent="0.25">
      <c r="A376">
        <v>9.2170000000000005</v>
      </c>
      <c r="B376">
        <v>400</v>
      </c>
      <c r="C376">
        <v>8</v>
      </c>
      <c r="D376" s="14">
        <v>0</v>
      </c>
      <c r="E376" s="15">
        <v>0</v>
      </c>
      <c r="F376" s="15">
        <v>0</v>
      </c>
      <c r="G376" s="15">
        <v>10</v>
      </c>
      <c r="H376" s="15">
        <v>39</v>
      </c>
      <c r="I376" s="15">
        <v>0</v>
      </c>
      <c r="J376" s="15">
        <v>0</v>
      </c>
      <c r="K376" s="15">
        <v>0</v>
      </c>
      <c r="M376" s="5" t="str">
        <f t="shared" si="101"/>
        <v>…</v>
      </c>
      <c r="N376" t="str">
        <f t="shared" si="102"/>
        <v>…</v>
      </c>
      <c r="O376" t="str">
        <f t="shared" si="103"/>
        <v>…</v>
      </c>
      <c r="P376" t="str">
        <f t="shared" si="104"/>
        <v>…</v>
      </c>
      <c r="Q376" t="str">
        <f t="shared" si="105"/>
        <v>9</v>
      </c>
      <c r="R376" t="str">
        <f t="shared" si="106"/>
        <v>…</v>
      </c>
      <c r="S376" t="str">
        <f t="shared" si="107"/>
        <v>…</v>
      </c>
      <c r="T376" t="str">
        <f t="shared" si="108"/>
        <v>…</v>
      </c>
      <c r="U376" s="5"/>
      <c r="V376" s="23">
        <f t="shared" si="109"/>
        <v>0</v>
      </c>
      <c r="W376">
        <f t="shared" si="110"/>
        <v>0</v>
      </c>
      <c r="X376">
        <f t="shared" si="111"/>
        <v>0</v>
      </c>
      <c r="Y376">
        <f t="shared" si="112"/>
        <v>16</v>
      </c>
      <c r="Z376">
        <f t="shared" si="113"/>
        <v>57</v>
      </c>
      <c r="AA376">
        <f t="shared" si="114"/>
        <v>0</v>
      </c>
      <c r="AB376">
        <f t="shared" si="115"/>
        <v>0</v>
      </c>
      <c r="AC376">
        <f t="shared" si="116"/>
        <v>0</v>
      </c>
      <c r="AD376" s="5"/>
      <c r="AE376" s="27">
        <f t="shared" si="117"/>
        <v>0</v>
      </c>
      <c r="AF376" s="28">
        <f t="shared" si="118"/>
        <v>4096</v>
      </c>
      <c r="AG376" s="28">
        <f t="shared" si="119"/>
        <v>57</v>
      </c>
      <c r="AH376" s="28">
        <f t="shared" si="120"/>
        <v>0</v>
      </c>
      <c r="AI376" s="5"/>
      <c r="AJ37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76" s="6" t="str" cm="1">
        <f t="array" ref="AK37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76" s="6" cm="1">
        <f t="array" ref="AL376">IF(ROW(Table4[[#This Row],[ID]])-1=ROW(Table4[[#Headers],[ID]]),0,SUMPRODUCT(MAX(($B$5:$B375=Table4[[#This Row],[ID]])*ROW($B$5:$B375))))</f>
        <v>374</v>
      </c>
      <c r="AM376" s="11" cm="1">
        <f t="array" aca="1" ref="AM376" ca="1">IF(Table4[[#This Row],[Prior of This Frm]]&lt;&gt;0,Table4[[#This Row],[Time]]-INDIRECT("R"&amp;Table4[[#This Row],[Prior of This Frm]]&amp;"C"&amp;COLUMN(Table4[[#This Row],[Time]]),FALSE),"")</f>
        <v>0.10599999999999987</v>
      </c>
      <c r="AN376" s="8">
        <f>IF(ROW(Table4[[#This Row],[Time]])-1=ROW(Table4[[#Headers],[Time]]),0,IF(A376&lt;A375,AN375+1,AN375))</f>
        <v>1</v>
      </c>
      <c r="AO376" s="29">
        <f>(Table4[[#This Row],[Time]]+(Table4[[#This Row],[Mins]]*60)-$A$5)/60/60/24</f>
        <v>2.0648148148148145E-4</v>
      </c>
      <c r="AP376" s="11">
        <f ca="1">IF(Table4[[#This Row],[Prior of This Frm]]&lt;&gt;0,IF(Table4[[#This Row],[Per Raw]]&lt;0,Table4[[#This Row],[Per Raw]]+60,Table4[[#This Row],[Per Raw]]),"")</f>
        <v>0.10599999999999987</v>
      </c>
      <c r="AQ376" s="20" t="e">
        <f>IF(Table4[[#This Row],[ID]]=401,(HEX2DEC(Table4[[#This Row],[H1]])+256*HEX2DEC(Table4[[#This Row],[H2]]))/1000,NA())</f>
        <v>#N/A</v>
      </c>
      <c r="AR376" s="21" t="e">
        <f>IF(Table4[[#This Row],[ID]]=401,(HEX2DEC(Table4[[#This Row],[H5]])+256*HEX2DEC(Table4[[#This Row],[H6]]))/1000,NA())</f>
        <v>#N/A</v>
      </c>
      <c r="AS376" s="17" t="e">
        <f>IF(Table4[[#This Row],[ID]]=402,HEX2DEC(Table4[[#This Row],[H1]])/100,NA())</f>
        <v>#N/A</v>
      </c>
      <c r="AT376" s="19" t="e">
        <f>IF(Table4[[#This Row],[ID]]=404,((HEX2DEC(F376)+256*HEX2DEC(G376))/10)*(9/5)+32,NA())</f>
        <v>#N/A</v>
      </c>
      <c r="AU376" s="28">
        <f>IF(Table4[[#This Row],[ID]]=402,(HEX2DEC(Table4[[#This Row],[H7]])*256*256+HEX2DEC(Table4[[#This Row],[H6]])*256+HEX2DEC(Table4[[#This Row],[H5]]))/AU$3,IF(ISNUMBER(AU375),AU375,NA()))</f>
        <v>1073427</v>
      </c>
      <c r="AV376" s="28">
        <f>IF(Table4[[#This Row],[ID]]=403,(HEX2DEC(Table4[[#This Row],[H7]])*256*256+HEX2DEC(Table4[[#This Row],[H6]])*256+HEX2DEC(Table4[[#This Row],[H5]]))/AV$3,IF(ISNUMBER(AV375),AV375,NA()))</f>
        <v>1073427</v>
      </c>
      <c r="AW376" s="30" t="e">
        <f>Table4[[#This Row],[Unk 402-D7,6,5]]/Table4[[#This Row],[Batt V]]</f>
        <v>#N/A</v>
      </c>
      <c r="AX376" s="8" t="str" cm="1">
        <f t="array" aca="1" ref="AX376" ca="1">IF(Table4[[#This Row],[Prior of This Frm]]=0,"First",IF(Table4[[#This Row],[Data as String]]&lt;&gt;INDIRECT("R"&amp;AL376&amp;"C"&amp;COLUMN(Table4[[#This Row],[Data as String]]),FALSE),"Change",""))</f>
        <v/>
      </c>
      <c r="AY376" s="6" t="str" cm="1">
        <f t="array" aca="1" ref="AY376" ca="1">IF(Table4[[#This Row],[Prior of This Frm]]=0,"First",IF(Table4[[#This Row],[Data Masked States only]]&lt;&gt;INDIRECT("R"&amp;AL376&amp;"C"&amp;COLUMN(Table4[[#This Row],[Data Masked States only]]),FALSE),"Change",""))</f>
        <v/>
      </c>
      <c r="AZ376" s="6"/>
    </row>
    <row r="377" spans="1:52" hidden="1" x14ac:dyDescent="0.25">
      <c r="A377">
        <v>9.2690000000000001</v>
      </c>
      <c r="B377">
        <v>401</v>
      </c>
      <c r="C377">
        <v>8</v>
      </c>
      <c r="D377" s="14" t="s">
        <v>28</v>
      </c>
      <c r="E377" s="15" t="s">
        <v>23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M377" s="5" t="str">
        <f t="shared" si="101"/>
        <v>…</v>
      </c>
      <c r="N377" t="str">
        <f t="shared" si="102"/>
        <v>…</v>
      </c>
      <c r="O377" t="str">
        <f t="shared" si="103"/>
        <v>…</v>
      </c>
      <c r="P377" t="str">
        <f t="shared" si="104"/>
        <v>…</v>
      </c>
      <c r="Q377" t="str">
        <f t="shared" si="105"/>
        <v>…</v>
      </c>
      <c r="R377" t="str">
        <f t="shared" si="106"/>
        <v>…</v>
      </c>
      <c r="S377" t="str">
        <f t="shared" si="107"/>
        <v>…</v>
      </c>
      <c r="T377" t="str">
        <f t="shared" si="108"/>
        <v>…</v>
      </c>
      <c r="U377" s="5"/>
      <c r="V377" s="23">
        <f t="shared" si="109"/>
        <v>154</v>
      </c>
      <c r="W377">
        <f t="shared" si="110"/>
        <v>210</v>
      </c>
      <c r="X377">
        <f t="shared" si="111"/>
        <v>0</v>
      </c>
      <c r="Y377">
        <f t="shared" si="112"/>
        <v>0</v>
      </c>
      <c r="Z377">
        <f t="shared" si="113"/>
        <v>0</v>
      </c>
      <c r="AA377">
        <f t="shared" si="114"/>
        <v>0</v>
      </c>
      <c r="AB377">
        <f t="shared" si="115"/>
        <v>0</v>
      </c>
      <c r="AC377">
        <f t="shared" si="116"/>
        <v>0</v>
      </c>
      <c r="AD377" s="5"/>
      <c r="AE377" s="27">
        <f t="shared" si="117"/>
        <v>53914</v>
      </c>
      <c r="AF377" s="28">
        <f t="shared" si="118"/>
        <v>0</v>
      </c>
      <c r="AG377" s="28">
        <f t="shared" si="119"/>
        <v>0</v>
      </c>
      <c r="AH377" s="28">
        <f t="shared" si="120"/>
        <v>0</v>
      </c>
      <c r="AI377" s="5"/>
      <c r="AJ37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77" s="6" t="str" cm="1">
        <f t="array" ref="AK37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77" s="6" cm="1">
        <f t="array" ref="AL377">IF(ROW(Table4[[#This Row],[ID]])-1=ROW(Table4[[#Headers],[ID]]),0,SUMPRODUCT(MAX(($B$5:$B376=Table4[[#This Row],[ID]])*ROW($B$5:$B376))))</f>
        <v>375</v>
      </c>
      <c r="AM377" s="11" cm="1">
        <f t="array" aca="1" ref="AM377" ca="1">IF(Table4[[#This Row],[Prior of This Frm]]&lt;&gt;0,Table4[[#This Row],[Time]]-INDIRECT("R"&amp;Table4[[#This Row],[Prior of This Frm]]&amp;"C"&amp;COLUMN(Table4[[#This Row],[Time]]),FALSE),"")</f>
        <v>0.10500000000000043</v>
      </c>
      <c r="AN377" s="8">
        <f>IF(ROW(Table4[[#This Row],[Time]])-1=ROW(Table4[[#Headers],[Time]]),0,IF(A377&lt;A376,AN376+1,AN376))</f>
        <v>1</v>
      </c>
      <c r="AO377" s="29">
        <f>(Table4[[#This Row],[Time]]+(Table4[[#This Row],[Mins]]*60)-$A$5)/60/60/24</f>
        <v>2.070833333333334E-4</v>
      </c>
      <c r="AP377" s="11">
        <f ca="1">IF(Table4[[#This Row],[Prior of This Frm]]&lt;&gt;0,IF(Table4[[#This Row],[Per Raw]]&lt;0,Table4[[#This Row],[Per Raw]]+60,Table4[[#This Row],[Per Raw]]),"")</f>
        <v>0.10500000000000043</v>
      </c>
      <c r="AQ377" s="20">
        <f>IF(Table4[[#This Row],[ID]]=401,(HEX2DEC(Table4[[#This Row],[H1]])+256*HEX2DEC(Table4[[#This Row],[H2]]))/1000,NA())</f>
        <v>53.914000000000001</v>
      </c>
      <c r="AR377" s="21">
        <f>IF(Table4[[#This Row],[ID]]=401,(HEX2DEC(Table4[[#This Row],[H5]])+256*HEX2DEC(Table4[[#This Row],[H6]]))/1000,NA())</f>
        <v>0</v>
      </c>
      <c r="AS377" s="16" t="e">
        <f>IF(Table4[[#This Row],[ID]]=402,HEX2DEC(Table4[[#This Row],[H1]])/100,NA())</f>
        <v>#N/A</v>
      </c>
      <c r="AT377" s="19" t="e">
        <f>IF(Table4[[#This Row],[ID]]=404,((HEX2DEC(F377)+256*HEX2DEC(G377))/10)*(9/5)+32,NA())</f>
        <v>#N/A</v>
      </c>
      <c r="AU377" s="28">
        <f>IF(Table4[[#This Row],[ID]]=402,(HEX2DEC(Table4[[#This Row],[H7]])*256*256+HEX2DEC(Table4[[#This Row],[H6]])*256+HEX2DEC(Table4[[#This Row],[H5]]))/AU$3,IF(ISNUMBER(AU376),AU376,NA()))</f>
        <v>1073427</v>
      </c>
      <c r="AV377" s="28">
        <f>IF(Table4[[#This Row],[ID]]=403,(HEX2DEC(Table4[[#This Row],[H7]])*256*256+HEX2DEC(Table4[[#This Row],[H6]])*256+HEX2DEC(Table4[[#This Row],[H5]]))/AV$3,IF(ISNUMBER(AV376),AV376,NA()))</f>
        <v>1073427</v>
      </c>
      <c r="AW377" s="30">
        <f>Table4[[#This Row],[Unk 402-D7,6,5]]/Table4[[#This Row],[Batt V]]</f>
        <v>19909.986274437066</v>
      </c>
      <c r="AX377" s="8" t="str" cm="1">
        <f t="array" aca="1" ref="AX377" ca="1">IF(Table4[[#This Row],[Prior of This Frm]]=0,"First",IF(Table4[[#This Row],[Data as String]]&lt;&gt;INDIRECT("R"&amp;AL377&amp;"C"&amp;COLUMN(Table4[[#This Row],[Data as String]]),FALSE),"Change",""))</f>
        <v/>
      </c>
      <c r="AY377" s="6" t="str" cm="1">
        <f t="array" aca="1" ref="AY377" ca="1">IF(Table4[[#This Row],[Prior of This Frm]]=0,"First",IF(Table4[[#This Row],[Data Masked States only]]&lt;&gt;INDIRECT("R"&amp;AL377&amp;"C"&amp;COLUMN(Table4[[#This Row],[Data Masked States only]]),FALSE),"Change",""))</f>
        <v/>
      </c>
      <c r="AZ377" s="6"/>
    </row>
    <row r="378" spans="1:52" hidden="1" x14ac:dyDescent="0.25">
      <c r="A378">
        <v>9.3239999999999998</v>
      </c>
      <c r="B378">
        <v>400</v>
      </c>
      <c r="C378">
        <v>8</v>
      </c>
      <c r="D378" s="14">
        <v>0</v>
      </c>
      <c r="E378" s="15">
        <v>0</v>
      </c>
      <c r="F378" s="15">
        <v>0</v>
      </c>
      <c r="G378" s="15">
        <v>10</v>
      </c>
      <c r="H378" s="15">
        <v>39</v>
      </c>
      <c r="I378" s="15">
        <v>0</v>
      </c>
      <c r="J378" s="15">
        <v>0</v>
      </c>
      <c r="K378" s="15">
        <v>0</v>
      </c>
      <c r="M378" s="5" t="str">
        <f t="shared" si="101"/>
        <v>…</v>
      </c>
      <c r="N378" t="str">
        <f t="shared" si="102"/>
        <v>…</v>
      </c>
      <c r="O378" t="str">
        <f t="shared" si="103"/>
        <v>…</v>
      </c>
      <c r="P378" t="str">
        <f t="shared" si="104"/>
        <v>…</v>
      </c>
      <c r="Q378" t="str">
        <f t="shared" si="105"/>
        <v>9</v>
      </c>
      <c r="R378" t="str">
        <f t="shared" si="106"/>
        <v>…</v>
      </c>
      <c r="S378" t="str">
        <f t="shared" si="107"/>
        <v>…</v>
      </c>
      <c r="T378" t="str">
        <f t="shared" si="108"/>
        <v>…</v>
      </c>
      <c r="U378" s="5"/>
      <c r="V378" s="23">
        <f t="shared" si="109"/>
        <v>0</v>
      </c>
      <c r="W378">
        <f t="shared" si="110"/>
        <v>0</v>
      </c>
      <c r="X378">
        <f t="shared" si="111"/>
        <v>0</v>
      </c>
      <c r="Y378">
        <f t="shared" si="112"/>
        <v>16</v>
      </c>
      <c r="Z378">
        <f t="shared" si="113"/>
        <v>57</v>
      </c>
      <c r="AA378">
        <f t="shared" si="114"/>
        <v>0</v>
      </c>
      <c r="AB378">
        <f t="shared" si="115"/>
        <v>0</v>
      </c>
      <c r="AC378">
        <f t="shared" si="116"/>
        <v>0</v>
      </c>
      <c r="AD378" s="5"/>
      <c r="AE378" s="27">
        <f t="shared" si="117"/>
        <v>0</v>
      </c>
      <c r="AF378" s="28">
        <f t="shared" si="118"/>
        <v>4096</v>
      </c>
      <c r="AG378" s="28">
        <f t="shared" si="119"/>
        <v>57</v>
      </c>
      <c r="AH378" s="28">
        <f t="shared" si="120"/>
        <v>0</v>
      </c>
      <c r="AI378" s="5"/>
      <c r="AJ37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78" s="6" t="str" cm="1">
        <f t="array" ref="AK37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78" s="6" cm="1">
        <f t="array" ref="AL378">IF(ROW(Table4[[#This Row],[ID]])-1=ROW(Table4[[#Headers],[ID]]),0,SUMPRODUCT(MAX(($B$5:$B377=Table4[[#This Row],[ID]])*ROW($B$5:$B377))))</f>
        <v>376</v>
      </c>
      <c r="AM378" s="11" cm="1">
        <f t="array" aca="1" ref="AM378" ca="1">IF(Table4[[#This Row],[Prior of This Frm]]&lt;&gt;0,Table4[[#This Row],[Time]]-INDIRECT("R"&amp;Table4[[#This Row],[Prior of This Frm]]&amp;"C"&amp;COLUMN(Table4[[#This Row],[Time]]),FALSE),"")</f>
        <v>0.10699999999999932</v>
      </c>
      <c r="AN378" s="8">
        <f>IF(ROW(Table4[[#This Row],[Time]])-1=ROW(Table4[[#Headers],[Time]]),0,IF(A378&lt;A377,AN377+1,AN377))</f>
        <v>1</v>
      </c>
      <c r="AO378" s="29">
        <f>(Table4[[#This Row],[Time]]+(Table4[[#This Row],[Mins]]*60)-$A$5)/60/60/24</f>
        <v>2.0771990740740736E-4</v>
      </c>
      <c r="AP378" s="11">
        <f ca="1">IF(Table4[[#This Row],[Prior of This Frm]]&lt;&gt;0,IF(Table4[[#This Row],[Per Raw]]&lt;0,Table4[[#This Row],[Per Raw]]+60,Table4[[#This Row],[Per Raw]]),"")</f>
        <v>0.10699999999999932</v>
      </c>
      <c r="AQ378" s="20" t="e">
        <f>IF(Table4[[#This Row],[ID]]=401,(HEX2DEC(Table4[[#This Row],[H1]])+256*HEX2DEC(Table4[[#This Row],[H2]]))/1000,NA())</f>
        <v>#N/A</v>
      </c>
      <c r="AR378" s="21" t="e">
        <f>IF(Table4[[#This Row],[ID]]=401,(HEX2DEC(Table4[[#This Row],[H5]])+256*HEX2DEC(Table4[[#This Row],[H6]]))/1000,NA())</f>
        <v>#N/A</v>
      </c>
      <c r="AS378" s="17" t="e">
        <f>IF(Table4[[#This Row],[ID]]=402,HEX2DEC(Table4[[#This Row],[H1]])/100,NA())</f>
        <v>#N/A</v>
      </c>
      <c r="AT378" s="19" t="e">
        <f>IF(Table4[[#This Row],[ID]]=404,((HEX2DEC(F378)+256*HEX2DEC(G378))/10)*(9/5)+32,NA())</f>
        <v>#N/A</v>
      </c>
      <c r="AU378" s="28">
        <f>IF(Table4[[#This Row],[ID]]=402,(HEX2DEC(Table4[[#This Row],[H7]])*256*256+HEX2DEC(Table4[[#This Row],[H6]])*256+HEX2DEC(Table4[[#This Row],[H5]]))/AU$3,IF(ISNUMBER(AU377),AU377,NA()))</f>
        <v>1073427</v>
      </c>
      <c r="AV378" s="28">
        <f>IF(Table4[[#This Row],[ID]]=403,(HEX2DEC(Table4[[#This Row],[H7]])*256*256+HEX2DEC(Table4[[#This Row],[H6]])*256+HEX2DEC(Table4[[#This Row],[H5]]))/AV$3,IF(ISNUMBER(AV377),AV377,NA()))</f>
        <v>1073427</v>
      </c>
      <c r="AW378" s="30" t="e">
        <f>Table4[[#This Row],[Unk 402-D7,6,5]]/Table4[[#This Row],[Batt V]]</f>
        <v>#N/A</v>
      </c>
      <c r="AX378" s="8" t="str" cm="1">
        <f t="array" aca="1" ref="AX378" ca="1">IF(Table4[[#This Row],[Prior of This Frm]]=0,"First",IF(Table4[[#This Row],[Data as String]]&lt;&gt;INDIRECT("R"&amp;AL378&amp;"C"&amp;COLUMN(Table4[[#This Row],[Data as String]]),FALSE),"Change",""))</f>
        <v/>
      </c>
      <c r="AY378" s="6" t="str" cm="1">
        <f t="array" aca="1" ref="AY378" ca="1">IF(Table4[[#This Row],[Prior of This Frm]]=0,"First",IF(Table4[[#This Row],[Data Masked States only]]&lt;&gt;INDIRECT("R"&amp;AL378&amp;"C"&amp;COLUMN(Table4[[#This Row],[Data Masked States only]]),FALSE),"Change",""))</f>
        <v/>
      </c>
      <c r="AZ378" s="6"/>
    </row>
    <row r="379" spans="1:52" hidden="1" x14ac:dyDescent="0.25">
      <c r="A379">
        <v>9.3759999999999994</v>
      </c>
      <c r="B379">
        <v>401</v>
      </c>
      <c r="C379">
        <v>8</v>
      </c>
      <c r="D379" s="14" t="s">
        <v>28</v>
      </c>
      <c r="E379" s="15" t="s">
        <v>23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M379" s="5" t="str">
        <f t="shared" si="101"/>
        <v>…</v>
      </c>
      <c r="N379" t="str">
        <f t="shared" si="102"/>
        <v>…</v>
      </c>
      <c r="O379" t="str">
        <f t="shared" si="103"/>
        <v>…</v>
      </c>
      <c r="P379" t="str">
        <f t="shared" si="104"/>
        <v>…</v>
      </c>
      <c r="Q379" t="str">
        <f t="shared" si="105"/>
        <v>…</v>
      </c>
      <c r="R379" t="str">
        <f t="shared" si="106"/>
        <v>…</v>
      </c>
      <c r="S379" t="str">
        <f t="shared" si="107"/>
        <v>…</v>
      </c>
      <c r="T379" t="str">
        <f t="shared" si="108"/>
        <v>…</v>
      </c>
      <c r="U379" s="5"/>
      <c r="V379" s="23">
        <f t="shared" si="109"/>
        <v>154</v>
      </c>
      <c r="W379">
        <f t="shared" si="110"/>
        <v>210</v>
      </c>
      <c r="X379">
        <f t="shared" si="111"/>
        <v>0</v>
      </c>
      <c r="Y379">
        <f t="shared" si="112"/>
        <v>0</v>
      </c>
      <c r="Z379">
        <f t="shared" si="113"/>
        <v>0</v>
      </c>
      <c r="AA379">
        <f t="shared" si="114"/>
        <v>0</v>
      </c>
      <c r="AB379">
        <f t="shared" si="115"/>
        <v>0</v>
      </c>
      <c r="AC379">
        <f t="shared" si="116"/>
        <v>0</v>
      </c>
      <c r="AD379" s="5"/>
      <c r="AE379" s="27">
        <f t="shared" si="117"/>
        <v>53914</v>
      </c>
      <c r="AF379" s="28">
        <f t="shared" si="118"/>
        <v>0</v>
      </c>
      <c r="AG379" s="28">
        <f t="shared" si="119"/>
        <v>0</v>
      </c>
      <c r="AH379" s="28">
        <f t="shared" si="120"/>
        <v>0</v>
      </c>
      <c r="AI379" s="5"/>
      <c r="AJ37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79" s="6" t="str" cm="1">
        <f t="array" ref="AK37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79" s="6" cm="1">
        <f t="array" ref="AL379">IF(ROW(Table4[[#This Row],[ID]])-1=ROW(Table4[[#Headers],[ID]]),0,SUMPRODUCT(MAX(($B$5:$B378=Table4[[#This Row],[ID]])*ROW($B$5:$B378))))</f>
        <v>377</v>
      </c>
      <c r="AM379" s="11" cm="1">
        <f t="array" aca="1" ref="AM379" ca="1">IF(Table4[[#This Row],[Prior of This Frm]]&lt;&gt;0,Table4[[#This Row],[Time]]-INDIRECT("R"&amp;Table4[[#This Row],[Prior of This Frm]]&amp;"C"&amp;COLUMN(Table4[[#This Row],[Time]]),FALSE),"")</f>
        <v>0.10699999999999932</v>
      </c>
      <c r="AN379" s="8">
        <f>IF(ROW(Table4[[#This Row],[Time]])-1=ROW(Table4[[#Headers],[Time]]),0,IF(A379&lt;A378,AN378+1,AN378))</f>
        <v>1</v>
      </c>
      <c r="AO379" s="29">
        <f>(Table4[[#This Row],[Time]]+(Table4[[#This Row],[Mins]]*60)-$A$5)/60/60/24</f>
        <v>2.0832175925925931E-4</v>
      </c>
      <c r="AP379" s="11">
        <f ca="1">IF(Table4[[#This Row],[Prior of This Frm]]&lt;&gt;0,IF(Table4[[#This Row],[Per Raw]]&lt;0,Table4[[#This Row],[Per Raw]]+60,Table4[[#This Row],[Per Raw]]),"")</f>
        <v>0.10699999999999932</v>
      </c>
      <c r="AQ379" s="20">
        <f>IF(Table4[[#This Row],[ID]]=401,(HEX2DEC(Table4[[#This Row],[H1]])+256*HEX2DEC(Table4[[#This Row],[H2]]))/1000,NA())</f>
        <v>53.914000000000001</v>
      </c>
      <c r="AR379" s="21">
        <f>IF(Table4[[#This Row],[ID]]=401,(HEX2DEC(Table4[[#This Row],[H5]])+256*HEX2DEC(Table4[[#This Row],[H6]]))/1000,NA())</f>
        <v>0</v>
      </c>
      <c r="AS379" s="16" t="e">
        <f>IF(Table4[[#This Row],[ID]]=402,HEX2DEC(Table4[[#This Row],[H1]])/100,NA())</f>
        <v>#N/A</v>
      </c>
      <c r="AT379" s="19" t="e">
        <f>IF(Table4[[#This Row],[ID]]=404,((HEX2DEC(F379)+256*HEX2DEC(G379))/10)*(9/5)+32,NA())</f>
        <v>#N/A</v>
      </c>
      <c r="AU379" s="28">
        <f>IF(Table4[[#This Row],[ID]]=402,(HEX2DEC(Table4[[#This Row],[H7]])*256*256+HEX2DEC(Table4[[#This Row],[H6]])*256+HEX2DEC(Table4[[#This Row],[H5]]))/AU$3,IF(ISNUMBER(AU378),AU378,NA()))</f>
        <v>1073427</v>
      </c>
      <c r="AV379" s="28">
        <f>IF(Table4[[#This Row],[ID]]=403,(HEX2DEC(Table4[[#This Row],[H7]])*256*256+HEX2DEC(Table4[[#This Row],[H6]])*256+HEX2DEC(Table4[[#This Row],[H5]]))/AV$3,IF(ISNUMBER(AV378),AV378,NA()))</f>
        <v>1073427</v>
      </c>
      <c r="AW379" s="30">
        <f>Table4[[#This Row],[Unk 402-D7,6,5]]/Table4[[#This Row],[Batt V]]</f>
        <v>19909.986274437066</v>
      </c>
      <c r="AX379" s="8" t="str" cm="1">
        <f t="array" aca="1" ref="AX379" ca="1">IF(Table4[[#This Row],[Prior of This Frm]]=0,"First",IF(Table4[[#This Row],[Data as String]]&lt;&gt;INDIRECT("R"&amp;AL379&amp;"C"&amp;COLUMN(Table4[[#This Row],[Data as String]]),FALSE),"Change",""))</f>
        <v/>
      </c>
      <c r="AY379" s="6" t="str" cm="1">
        <f t="array" aca="1" ref="AY379" ca="1">IF(Table4[[#This Row],[Prior of This Frm]]=0,"First",IF(Table4[[#This Row],[Data Masked States only]]&lt;&gt;INDIRECT("R"&amp;AL379&amp;"C"&amp;COLUMN(Table4[[#This Row],[Data Masked States only]]),FALSE),"Change",""))</f>
        <v/>
      </c>
      <c r="AZ379" s="6"/>
    </row>
    <row r="380" spans="1:52" hidden="1" x14ac:dyDescent="0.25">
      <c r="A380">
        <v>9.4290000000000003</v>
      </c>
      <c r="B380">
        <v>400</v>
      </c>
      <c r="C380">
        <v>8</v>
      </c>
      <c r="D380" s="14">
        <v>0</v>
      </c>
      <c r="E380" s="15">
        <v>0</v>
      </c>
      <c r="F380" s="15">
        <v>0</v>
      </c>
      <c r="G380" s="15">
        <v>10</v>
      </c>
      <c r="H380" s="15">
        <v>39</v>
      </c>
      <c r="I380" s="15">
        <v>0</v>
      </c>
      <c r="J380" s="15">
        <v>0</v>
      </c>
      <c r="K380" s="15">
        <v>0</v>
      </c>
      <c r="M380" s="5" t="str">
        <f t="shared" si="101"/>
        <v>…</v>
      </c>
      <c r="N380" t="str">
        <f t="shared" si="102"/>
        <v>…</v>
      </c>
      <c r="O380" t="str">
        <f t="shared" si="103"/>
        <v>…</v>
      </c>
      <c r="P380" t="str">
        <f t="shared" si="104"/>
        <v>…</v>
      </c>
      <c r="Q380" t="str">
        <f t="shared" si="105"/>
        <v>9</v>
      </c>
      <c r="R380" t="str">
        <f t="shared" si="106"/>
        <v>…</v>
      </c>
      <c r="S380" t="str">
        <f t="shared" si="107"/>
        <v>…</v>
      </c>
      <c r="T380" t="str">
        <f t="shared" si="108"/>
        <v>…</v>
      </c>
      <c r="U380" s="5"/>
      <c r="V380" s="23">
        <f t="shared" si="109"/>
        <v>0</v>
      </c>
      <c r="W380">
        <f t="shared" si="110"/>
        <v>0</v>
      </c>
      <c r="X380">
        <f t="shared" si="111"/>
        <v>0</v>
      </c>
      <c r="Y380">
        <f t="shared" si="112"/>
        <v>16</v>
      </c>
      <c r="Z380">
        <f t="shared" si="113"/>
        <v>57</v>
      </c>
      <c r="AA380">
        <f t="shared" si="114"/>
        <v>0</v>
      </c>
      <c r="AB380">
        <f t="shared" si="115"/>
        <v>0</v>
      </c>
      <c r="AC380">
        <f t="shared" si="116"/>
        <v>0</v>
      </c>
      <c r="AD380" s="5"/>
      <c r="AE380" s="27">
        <f t="shared" si="117"/>
        <v>0</v>
      </c>
      <c r="AF380" s="28">
        <f t="shared" si="118"/>
        <v>4096</v>
      </c>
      <c r="AG380" s="28">
        <f t="shared" si="119"/>
        <v>57</v>
      </c>
      <c r="AH380" s="28">
        <f t="shared" si="120"/>
        <v>0</v>
      </c>
      <c r="AI380" s="5"/>
      <c r="AJ38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80" s="6" t="str" cm="1">
        <f t="array" ref="AK38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80" s="6" cm="1">
        <f t="array" ref="AL380">IF(ROW(Table4[[#This Row],[ID]])-1=ROW(Table4[[#Headers],[ID]]),0,SUMPRODUCT(MAX(($B$5:$B379=Table4[[#This Row],[ID]])*ROW($B$5:$B379))))</f>
        <v>378</v>
      </c>
      <c r="AM380" s="11" cm="1">
        <f t="array" aca="1" ref="AM380" ca="1">IF(Table4[[#This Row],[Prior of This Frm]]&lt;&gt;0,Table4[[#This Row],[Time]]-INDIRECT("R"&amp;Table4[[#This Row],[Prior of This Frm]]&amp;"C"&amp;COLUMN(Table4[[#This Row],[Time]]),FALSE),"")</f>
        <v>0.10500000000000043</v>
      </c>
      <c r="AN380" s="8">
        <f>IF(ROW(Table4[[#This Row],[Time]])-1=ROW(Table4[[#Headers],[Time]]),0,IF(A380&lt;A379,AN379+1,AN379))</f>
        <v>1</v>
      </c>
      <c r="AO380" s="29">
        <f>(Table4[[#This Row],[Time]]+(Table4[[#This Row],[Mins]]*60)-$A$5)/60/60/24</f>
        <v>2.0893518518518518E-4</v>
      </c>
      <c r="AP380" s="11">
        <f ca="1">IF(Table4[[#This Row],[Prior of This Frm]]&lt;&gt;0,IF(Table4[[#This Row],[Per Raw]]&lt;0,Table4[[#This Row],[Per Raw]]+60,Table4[[#This Row],[Per Raw]]),"")</f>
        <v>0.10500000000000043</v>
      </c>
      <c r="AQ380" s="20" t="e">
        <f>IF(Table4[[#This Row],[ID]]=401,(HEX2DEC(Table4[[#This Row],[H1]])+256*HEX2DEC(Table4[[#This Row],[H2]]))/1000,NA())</f>
        <v>#N/A</v>
      </c>
      <c r="AR380" s="21" t="e">
        <f>IF(Table4[[#This Row],[ID]]=401,(HEX2DEC(Table4[[#This Row],[H5]])+256*HEX2DEC(Table4[[#This Row],[H6]]))/1000,NA())</f>
        <v>#N/A</v>
      </c>
      <c r="AS380" s="17" t="e">
        <f>IF(Table4[[#This Row],[ID]]=402,HEX2DEC(Table4[[#This Row],[H1]])/100,NA())</f>
        <v>#N/A</v>
      </c>
      <c r="AT380" s="19" t="e">
        <f>IF(Table4[[#This Row],[ID]]=404,((HEX2DEC(F380)+256*HEX2DEC(G380))/10)*(9/5)+32,NA())</f>
        <v>#N/A</v>
      </c>
      <c r="AU380" s="28">
        <f>IF(Table4[[#This Row],[ID]]=402,(HEX2DEC(Table4[[#This Row],[H7]])*256*256+HEX2DEC(Table4[[#This Row],[H6]])*256+HEX2DEC(Table4[[#This Row],[H5]]))/AU$3,IF(ISNUMBER(AU379),AU379,NA()))</f>
        <v>1073427</v>
      </c>
      <c r="AV380" s="28">
        <f>IF(Table4[[#This Row],[ID]]=403,(HEX2DEC(Table4[[#This Row],[H7]])*256*256+HEX2DEC(Table4[[#This Row],[H6]])*256+HEX2DEC(Table4[[#This Row],[H5]]))/AV$3,IF(ISNUMBER(AV379),AV379,NA()))</f>
        <v>1073427</v>
      </c>
      <c r="AW380" s="30" t="e">
        <f>Table4[[#This Row],[Unk 402-D7,6,5]]/Table4[[#This Row],[Batt V]]</f>
        <v>#N/A</v>
      </c>
      <c r="AX380" s="8" t="str" cm="1">
        <f t="array" aca="1" ref="AX380" ca="1">IF(Table4[[#This Row],[Prior of This Frm]]=0,"First",IF(Table4[[#This Row],[Data as String]]&lt;&gt;INDIRECT("R"&amp;AL380&amp;"C"&amp;COLUMN(Table4[[#This Row],[Data as String]]),FALSE),"Change",""))</f>
        <v/>
      </c>
      <c r="AY380" s="6" t="str" cm="1">
        <f t="array" aca="1" ref="AY380" ca="1">IF(Table4[[#This Row],[Prior of This Frm]]=0,"First",IF(Table4[[#This Row],[Data Masked States only]]&lt;&gt;INDIRECT("R"&amp;AL380&amp;"C"&amp;COLUMN(Table4[[#This Row],[Data Masked States only]]),FALSE),"Change",""))</f>
        <v/>
      </c>
      <c r="AZ380" s="6"/>
    </row>
    <row r="381" spans="1:52" hidden="1" x14ac:dyDescent="0.25">
      <c r="A381">
        <v>9.4819999999999993</v>
      </c>
      <c r="B381">
        <v>401</v>
      </c>
      <c r="C381">
        <v>8</v>
      </c>
      <c r="D381" s="14" t="s">
        <v>28</v>
      </c>
      <c r="E381" s="15" t="s">
        <v>23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M381" s="5" t="str">
        <f t="shared" si="101"/>
        <v>…</v>
      </c>
      <c r="N381" t="str">
        <f t="shared" si="102"/>
        <v>…</v>
      </c>
      <c r="O381" t="str">
        <f t="shared" si="103"/>
        <v>…</v>
      </c>
      <c r="P381" t="str">
        <f t="shared" si="104"/>
        <v>…</v>
      </c>
      <c r="Q381" t="str">
        <f t="shared" si="105"/>
        <v>…</v>
      </c>
      <c r="R381" t="str">
        <f t="shared" si="106"/>
        <v>…</v>
      </c>
      <c r="S381" t="str">
        <f t="shared" si="107"/>
        <v>…</v>
      </c>
      <c r="T381" t="str">
        <f t="shared" si="108"/>
        <v>…</v>
      </c>
      <c r="U381" s="5"/>
      <c r="V381" s="23">
        <f t="shared" si="109"/>
        <v>154</v>
      </c>
      <c r="W381">
        <f t="shared" si="110"/>
        <v>210</v>
      </c>
      <c r="X381">
        <f t="shared" si="111"/>
        <v>0</v>
      </c>
      <c r="Y381">
        <f t="shared" si="112"/>
        <v>0</v>
      </c>
      <c r="Z381">
        <f t="shared" si="113"/>
        <v>0</v>
      </c>
      <c r="AA381">
        <f t="shared" si="114"/>
        <v>0</v>
      </c>
      <c r="AB381">
        <f t="shared" si="115"/>
        <v>0</v>
      </c>
      <c r="AC381">
        <f t="shared" si="116"/>
        <v>0</v>
      </c>
      <c r="AD381" s="5"/>
      <c r="AE381" s="27">
        <f t="shared" si="117"/>
        <v>53914</v>
      </c>
      <c r="AF381" s="28">
        <f t="shared" si="118"/>
        <v>0</v>
      </c>
      <c r="AG381" s="28">
        <f t="shared" si="119"/>
        <v>0</v>
      </c>
      <c r="AH381" s="28">
        <f t="shared" si="120"/>
        <v>0</v>
      </c>
      <c r="AI381" s="5"/>
      <c r="AJ38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81" s="6" t="str" cm="1">
        <f t="array" ref="AK38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81" s="6" cm="1">
        <f t="array" ref="AL381">IF(ROW(Table4[[#This Row],[ID]])-1=ROW(Table4[[#Headers],[ID]]),0,SUMPRODUCT(MAX(($B$5:$B380=Table4[[#This Row],[ID]])*ROW($B$5:$B380))))</f>
        <v>379</v>
      </c>
      <c r="AM381" s="11" cm="1">
        <f t="array" aca="1" ref="AM381" ca="1">IF(Table4[[#This Row],[Prior of This Frm]]&lt;&gt;0,Table4[[#This Row],[Time]]-INDIRECT("R"&amp;Table4[[#This Row],[Prior of This Frm]]&amp;"C"&amp;COLUMN(Table4[[#This Row],[Time]]),FALSE),"")</f>
        <v>0.10599999999999987</v>
      </c>
      <c r="AN381" s="8">
        <f>IF(ROW(Table4[[#This Row],[Time]])-1=ROW(Table4[[#Headers],[Time]]),0,IF(A381&lt;A380,AN380+1,AN380))</f>
        <v>1</v>
      </c>
      <c r="AO381" s="29">
        <f>(Table4[[#This Row],[Time]]+(Table4[[#This Row],[Mins]]*60)-$A$5)/60/60/24</f>
        <v>2.0954861111111109E-4</v>
      </c>
      <c r="AP381" s="11">
        <f ca="1">IF(Table4[[#This Row],[Prior of This Frm]]&lt;&gt;0,IF(Table4[[#This Row],[Per Raw]]&lt;0,Table4[[#This Row],[Per Raw]]+60,Table4[[#This Row],[Per Raw]]),"")</f>
        <v>0.10599999999999987</v>
      </c>
      <c r="AQ381" s="20">
        <f>IF(Table4[[#This Row],[ID]]=401,(HEX2DEC(Table4[[#This Row],[H1]])+256*HEX2DEC(Table4[[#This Row],[H2]]))/1000,NA())</f>
        <v>53.914000000000001</v>
      </c>
      <c r="AR381" s="21">
        <f>IF(Table4[[#This Row],[ID]]=401,(HEX2DEC(Table4[[#This Row],[H5]])+256*HEX2DEC(Table4[[#This Row],[H6]]))/1000,NA())</f>
        <v>0</v>
      </c>
      <c r="AS381" s="16" t="e">
        <f>IF(Table4[[#This Row],[ID]]=402,HEX2DEC(Table4[[#This Row],[H1]])/100,NA())</f>
        <v>#N/A</v>
      </c>
      <c r="AT381" s="19" t="e">
        <f>IF(Table4[[#This Row],[ID]]=404,((HEX2DEC(F381)+256*HEX2DEC(G381))/10)*(9/5)+32,NA())</f>
        <v>#N/A</v>
      </c>
      <c r="AU381" s="28">
        <f>IF(Table4[[#This Row],[ID]]=402,(HEX2DEC(Table4[[#This Row],[H7]])*256*256+HEX2DEC(Table4[[#This Row],[H6]])*256+HEX2DEC(Table4[[#This Row],[H5]]))/AU$3,IF(ISNUMBER(AU380),AU380,NA()))</f>
        <v>1073427</v>
      </c>
      <c r="AV381" s="28">
        <f>IF(Table4[[#This Row],[ID]]=403,(HEX2DEC(Table4[[#This Row],[H7]])*256*256+HEX2DEC(Table4[[#This Row],[H6]])*256+HEX2DEC(Table4[[#This Row],[H5]]))/AV$3,IF(ISNUMBER(AV380),AV380,NA()))</f>
        <v>1073427</v>
      </c>
      <c r="AW381" s="30">
        <f>Table4[[#This Row],[Unk 402-D7,6,5]]/Table4[[#This Row],[Batt V]]</f>
        <v>19909.986274437066</v>
      </c>
      <c r="AX381" s="8" t="str" cm="1">
        <f t="array" aca="1" ref="AX381" ca="1">IF(Table4[[#This Row],[Prior of This Frm]]=0,"First",IF(Table4[[#This Row],[Data as String]]&lt;&gt;INDIRECT("R"&amp;AL381&amp;"C"&amp;COLUMN(Table4[[#This Row],[Data as String]]),FALSE),"Change",""))</f>
        <v/>
      </c>
      <c r="AY381" s="6" t="str" cm="1">
        <f t="array" aca="1" ref="AY381" ca="1">IF(Table4[[#This Row],[Prior of This Frm]]=0,"First",IF(Table4[[#This Row],[Data Masked States only]]&lt;&gt;INDIRECT("R"&amp;AL381&amp;"C"&amp;COLUMN(Table4[[#This Row],[Data Masked States only]]),FALSE),"Change",""))</f>
        <v/>
      </c>
      <c r="AZ381" s="6"/>
    </row>
    <row r="382" spans="1:52" hidden="1" x14ac:dyDescent="0.25">
      <c r="A382">
        <v>9.5359999999999996</v>
      </c>
      <c r="B382">
        <v>400</v>
      </c>
      <c r="C382">
        <v>8</v>
      </c>
      <c r="D382" s="14">
        <v>0</v>
      </c>
      <c r="E382" s="15">
        <v>0</v>
      </c>
      <c r="F382" s="15">
        <v>0</v>
      </c>
      <c r="G382" s="15">
        <v>10</v>
      </c>
      <c r="H382" s="15">
        <v>39</v>
      </c>
      <c r="I382" s="15">
        <v>0</v>
      </c>
      <c r="J382" s="15">
        <v>0</v>
      </c>
      <c r="K382" s="15">
        <v>0</v>
      </c>
      <c r="M382" s="5" t="str">
        <f t="shared" si="101"/>
        <v>…</v>
      </c>
      <c r="N382" t="str">
        <f t="shared" si="102"/>
        <v>…</v>
      </c>
      <c r="O382" t="str">
        <f t="shared" si="103"/>
        <v>…</v>
      </c>
      <c r="P382" t="str">
        <f t="shared" si="104"/>
        <v>…</v>
      </c>
      <c r="Q382" t="str">
        <f t="shared" si="105"/>
        <v>9</v>
      </c>
      <c r="R382" t="str">
        <f t="shared" si="106"/>
        <v>…</v>
      </c>
      <c r="S382" t="str">
        <f t="shared" si="107"/>
        <v>…</v>
      </c>
      <c r="T382" t="str">
        <f t="shared" si="108"/>
        <v>…</v>
      </c>
      <c r="U382" s="5"/>
      <c r="V382" s="23">
        <f t="shared" si="109"/>
        <v>0</v>
      </c>
      <c r="W382">
        <f t="shared" si="110"/>
        <v>0</v>
      </c>
      <c r="X382">
        <f t="shared" si="111"/>
        <v>0</v>
      </c>
      <c r="Y382">
        <f t="shared" si="112"/>
        <v>16</v>
      </c>
      <c r="Z382">
        <f t="shared" si="113"/>
        <v>57</v>
      </c>
      <c r="AA382">
        <f t="shared" si="114"/>
        <v>0</v>
      </c>
      <c r="AB382">
        <f t="shared" si="115"/>
        <v>0</v>
      </c>
      <c r="AC382">
        <f t="shared" si="116"/>
        <v>0</v>
      </c>
      <c r="AD382" s="5"/>
      <c r="AE382" s="27">
        <f t="shared" si="117"/>
        <v>0</v>
      </c>
      <c r="AF382" s="28">
        <f t="shared" si="118"/>
        <v>4096</v>
      </c>
      <c r="AG382" s="28">
        <f t="shared" si="119"/>
        <v>57</v>
      </c>
      <c r="AH382" s="28">
        <f t="shared" si="120"/>
        <v>0</v>
      </c>
      <c r="AI382" s="5"/>
      <c r="AJ38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82" s="6" t="str" cm="1">
        <f t="array" ref="AK38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82" s="6" cm="1">
        <f t="array" ref="AL382">IF(ROW(Table4[[#This Row],[ID]])-1=ROW(Table4[[#Headers],[ID]]),0,SUMPRODUCT(MAX(($B$5:$B381=Table4[[#This Row],[ID]])*ROW($B$5:$B381))))</f>
        <v>380</v>
      </c>
      <c r="AM382" s="11" cm="1">
        <f t="array" aca="1" ref="AM382" ca="1">IF(Table4[[#This Row],[Prior of This Frm]]&lt;&gt;0,Table4[[#This Row],[Time]]-INDIRECT("R"&amp;Table4[[#This Row],[Prior of This Frm]]&amp;"C"&amp;COLUMN(Table4[[#This Row],[Time]]),FALSE),"")</f>
        <v>0.10699999999999932</v>
      </c>
      <c r="AN382" s="8">
        <f>IF(ROW(Table4[[#This Row],[Time]])-1=ROW(Table4[[#Headers],[Time]]),0,IF(A382&lt;A381,AN381+1,AN381))</f>
        <v>1</v>
      </c>
      <c r="AO382" s="29">
        <f>(Table4[[#This Row],[Time]]+(Table4[[#This Row],[Mins]]*60)-$A$5)/60/60/24</f>
        <v>2.1017361111111109E-4</v>
      </c>
      <c r="AP382" s="11">
        <f ca="1">IF(Table4[[#This Row],[Prior of This Frm]]&lt;&gt;0,IF(Table4[[#This Row],[Per Raw]]&lt;0,Table4[[#This Row],[Per Raw]]+60,Table4[[#This Row],[Per Raw]]),"")</f>
        <v>0.10699999999999932</v>
      </c>
      <c r="AQ382" s="20" t="e">
        <f>IF(Table4[[#This Row],[ID]]=401,(HEX2DEC(Table4[[#This Row],[H1]])+256*HEX2DEC(Table4[[#This Row],[H2]]))/1000,NA())</f>
        <v>#N/A</v>
      </c>
      <c r="AR382" s="21" t="e">
        <f>IF(Table4[[#This Row],[ID]]=401,(HEX2DEC(Table4[[#This Row],[H5]])+256*HEX2DEC(Table4[[#This Row],[H6]]))/1000,NA())</f>
        <v>#N/A</v>
      </c>
      <c r="AS382" s="17" t="e">
        <f>IF(Table4[[#This Row],[ID]]=402,HEX2DEC(Table4[[#This Row],[H1]])/100,NA())</f>
        <v>#N/A</v>
      </c>
      <c r="AT382" s="19" t="e">
        <f>IF(Table4[[#This Row],[ID]]=404,((HEX2DEC(F382)+256*HEX2DEC(G382))/10)*(9/5)+32,NA())</f>
        <v>#N/A</v>
      </c>
      <c r="AU382" s="28">
        <f>IF(Table4[[#This Row],[ID]]=402,(HEX2DEC(Table4[[#This Row],[H7]])*256*256+HEX2DEC(Table4[[#This Row],[H6]])*256+HEX2DEC(Table4[[#This Row],[H5]]))/AU$3,IF(ISNUMBER(AU381),AU381,NA()))</f>
        <v>1073427</v>
      </c>
      <c r="AV382" s="28">
        <f>IF(Table4[[#This Row],[ID]]=403,(HEX2DEC(Table4[[#This Row],[H7]])*256*256+HEX2DEC(Table4[[#This Row],[H6]])*256+HEX2DEC(Table4[[#This Row],[H5]]))/AV$3,IF(ISNUMBER(AV381),AV381,NA()))</f>
        <v>1073427</v>
      </c>
      <c r="AW382" s="30" t="e">
        <f>Table4[[#This Row],[Unk 402-D7,6,5]]/Table4[[#This Row],[Batt V]]</f>
        <v>#N/A</v>
      </c>
      <c r="AX382" s="8" t="str" cm="1">
        <f t="array" aca="1" ref="AX382" ca="1">IF(Table4[[#This Row],[Prior of This Frm]]=0,"First",IF(Table4[[#This Row],[Data as String]]&lt;&gt;INDIRECT("R"&amp;AL382&amp;"C"&amp;COLUMN(Table4[[#This Row],[Data as String]]),FALSE),"Change",""))</f>
        <v/>
      </c>
      <c r="AY382" s="6" t="str" cm="1">
        <f t="array" aca="1" ref="AY382" ca="1">IF(Table4[[#This Row],[Prior of This Frm]]=0,"First",IF(Table4[[#This Row],[Data Masked States only]]&lt;&gt;INDIRECT("R"&amp;AL382&amp;"C"&amp;COLUMN(Table4[[#This Row],[Data Masked States only]]),FALSE),"Change",""))</f>
        <v/>
      </c>
      <c r="AZ382" s="6"/>
    </row>
    <row r="383" spans="1:52" hidden="1" x14ac:dyDescent="0.25">
      <c r="A383">
        <v>9.5890000000000004</v>
      </c>
      <c r="B383">
        <v>401</v>
      </c>
      <c r="C383">
        <v>8</v>
      </c>
      <c r="D383" s="14" t="s">
        <v>28</v>
      </c>
      <c r="E383" s="15" t="s">
        <v>23</v>
      </c>
      <c r="F383" s="15">
        <v>0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  <c r="M383" s="5" t="str">
        <f t="shared" si="101"/>
        <v>…</v>
      </c>
      <c r="N383" t="str">
        <f t="shared" si="102"/>
        <v>…</v>
      </c>
      <c r="O383" t="str">
        <f t="shared" si="103"/>
        <v>…</v>
      </c>
      <c r="P383" t="str">
        <f t="shared" si="104"/>
        <v>…</v>
      </c>
      <c r="Q383" t="str">
        <f t="shared" si="105"/>
        <v>…</v>
      </c>
      <c r="R383" t="str">
        <f t="shared" si="106"/>
        <v>…</v>
      </c>
      <c r="S383" t="str">
        <f t="shared" si="107"/>
        <v>…</v>
      </c>
      <c r="T383" t="str">
        <f t="shared" si="108"/>
        <v>…</v>
      </c>
      <c r="U383" s="5"/>
      <c r="V383" s="23">
        <f t="shared" si="109"/>
        <v>154</v>
      </c>
      <c r="W383">
        <f t="shared" si="110"/>
        <v>210</v>
      </c>
      <c r="X383">
        <f t="shared" si="111"/>
        <v>0</v>
      </c>
      <c r="Y383">
        <f t="shared" si="112"/>
        <v>0</v>
      </c>
      <c r="Z383">
        <f t="shared" si="113"/>
        <v>0</v>
      </c>
      <c r="AA383">
        <f t="shared" si="114"/>
        <v>0</v>
      </c>
      <c r="AB383">
        <f t="shared" si="115"/>
        <v>0</v>
      </c>
      <c r="AC383">
        <f t="shared" si="116"/>
        <v>0</v>
      </c>
      <c r="AD383" s="5"/>
      <c r="AE383" s="27">
        <f t="shared" si="117"/>
        <v>53914</v>
      </c>
      <c r="AF383" s="28">
        <f t="shared" si="118"/>
        <v>0</v>
      </c>
      <c r="AG383" s="28">
        <f t="shared" si="119"/>
        <v>0</v>
      </c>
      <c r="AH383" s="28">
        <f t="shared" si="120"/>
        <v>0</v>
      </c>
      <c r="AI383" s="5"/>
      <c r="AJ38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83" s="6" t="str" cm="1">
        <f t="array" ref="AK38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83" s="6" cm="1">
        <f t="array" ref="AL383">IF(ROW(Table4[[#This Row],[ID]])-1=ROW(Table4[[#Headers],[ID]]),0,SUMPRODUCT(MAX(($B$5:$B382=Table4[[#This Row],[ID]])*ROW($B$5:$B382))))</f>
        <v>381</v>
      </c>
      <c r="AM383" s="11" cm="1">
        <f t="array" aca="1" ref="AM383" ca="1">IF(Table4[[#This Row],[Prior of This Frm]]&lt;&gt;0,Table4[[#This Row],[Time]]-INDIRECT("R"&amp;Table4[[#This Row],[Prior of This Frm]]&amp;"C"&amp;COLUMN(Table4[[#This Row],[Time]]),FALSE),"")</f>
        <v>0.10700000000000109</v>
      </c>
      <c r="AN383" s="8">
        <f>IF(ROW(Table4[[#This Row],[Time]])-1=ROW(Table4[[#Headers],[Time]]),0,IF(A383&lt;A382,AN382+1,AN382))</f>
        <v>1</v>
      </c>
      <c r="AO383" s="29">
        <f>(Table4[[#This Row],[Time]]+(Table4[[#This Row],[Mins]]*60)-$A$5)/60/60/24</f>
        <v>2.10787037037037E-4</v>
      </c>
      <c r="AP383" s="11">
        <f ca="1">IF(Table4[[#This Row],[Prior of This Frm]]&lt;&gt;0,IF(Table4[[#This Row],[Per Raw]]&lt;0,Table4[[#This Row],[Per Raw]]+60,Table4[[#This Row],[Per Raw]]),"")</f>
        <v>0.10700000000000109</v>
      </c>
      <c r="AQ383" s="20">
        <f>IF(Table4[[#This Row],[ID]]=401,(HEX2DEC(Table4[[#This Row],[H1]])+256*HEX2DEC(Table4[[#This Row],[H2]]))/1000,NA())</f>
        <v>53.914000000000001</v>
      </c>
      <c r="AR383" s="21">
        <f>IF(Table4[[#This Row],[ID]]=401,(HEX2DEC(Table4[[#This Row],[H5]])+256*HEX2DEC(Table4[[#This Row],[H6]]))/1000,NA())</f>
        <v>0</v>
      </c>
      <c r="AS383" s="16" t="e">
        <f>IF(Table4[[#This Row],[ID]]=402,HEX2DEC(Table4[[#This Row],[H1]])/100,NA())</f>
        <v>#N/A</v>
      </c>
      <c r="AT383" s="19" t="e">
        <f>IF(Table4[[#This Row],[ID]]=404,((HEX2DEC(F383)+256*HEX2DEC(G383))/10)*(9/5)+32,NA())</f>
        <v>#N/A</v>
      </c>
      <c r="AU383" s="28">
        <f>IF(Table4[[#This Row],[ID]]=402,(HEX2DEC(Table4[[#This Row],[H7]])*256*256+HEX2DEC(Table4[[#This Row],[H6]])*256+HEX2DEC(Table4[[#This Row],[H5]]))/AU$3,IF(ISNUMBER(AU382),AU382,NA()))</f>
        <v>1073427</v>
      </c>
      <c r="AV383" s="28">
        <f>IF(Table4[[#This Row],[ID]]=403,(HEX2DEC(Table4[[#This Row],[H7]])*256*256+HEX2DEC(Table4[[#This Row],[H6]])*256+HEX2DEC(Table4[[#This Row],[H5]]))/AV$3,IF(ISNUMBER(AV382),AV382,NA()))</f>
        <v>1073427</v>
      </c>
      <c r="AW383" s="30">
        <f>Table4[[#This Row],[Unk 402-D7,6,5]]/Table4[[#This Row],[Batt V]]</f>
        <v>19909.986274437066</v>
      </c>
      <c r="AX383" s="8" t="str" cm="1">
        <f t="array" aca="1" ref="AX383" ca="1">IF(Table4[[#This Row],[Prior of This Frm]]=0,"First",IF(Table4[[#This Row],[Data as String]]&lt;&gt;INDIRECT("R"&amp;AL383&amp;"C"&amp;COLUMN(Table4[[#This Row],[Data as String]]),FALSE),"Change",""))</f>
        <v/>
      </c>
      <c r="AY383" s="6" t="str" cm="1">
        <f t="array" aca="1" ref="AY383" ca="1">IF(Table4[[#This Row],[Prior of This Frm]]=0,"First",IF(Table4[[#This Row],[Data Masked States only]]&lt;&gt;INDIRECT("R"&amp;AL383&amp;"C"&amp;COLUMN(Table4[[#This Row],[Data Masked States only]]),FALSE),"Change",""))</f>
        <v/>
      </c>
      <c r="AZ383" s="6"/>
    </row>
    <row r="384" spans="1:52" hidden="1" x14ac:dyDescent="0.25">
      <c r="A384">
        <v>9.6419999999999995</v>
      </c>
      <c r="B384">
        <v>400</v>
      </c>
      <c r="C384">
        <v>8</v>
      </c>
      <c r="D384" s="14">
        <v>0</v>
      </c>
      <c r="E384" s="15">
        <v>0</v>
      </c>
      <c r="F384" s="15">
        <v>0</v>
      </c>
      <c r="G384" s="15">
        <v>10</v>
      </c>
      <c r="H384" s="15">
        <v>39</v>
      </c>
      <c r="I384" s="15">
        <v>0</v>
      </c>
      <c r="J384" s="15">
        <v>0</v>
      </c>
      <c r="K384" s="15">
        <v>0</v>
      </c>
      <c r="M384" s="5" t="str">
        <f t="shared" si="101"/>
        <v>…</v>
      </c>
      <c r="N384" t="str">
        <f t="shared" si="102"/>
        <v>…</v>
      </c>
      <c r="O384" t="str">
        <f t="shared" si="103"/>
        <v>…</v>
      </c>
      <c r="P384" t="str">
        <f t="shared" si="104"/>
        <v>…</v>
      </c>
      <c r="Q384" t="str">
        <f t="shared" si="105"/>
        <v>9</v>
      </c>
      <c r="R384" t="str">
        <f t="shared" si="106"/>
        <v>…</v>
      </c>
      <c r="S384" t="str">
        <f t="shared" si="107"/>
        <v>…</v>
      </c>
      <c r="T384" t="str">
        <f t="shared" si="108"/>
        <v>…</v>
      </c>
      <c r="U384" s="5"/>
      <c r="V384" s="23">
        <f t="shared" si="109"/>
        <v>0</v>
      </c>
      <c r="W384">
        <f t="shared" si="110"/>
        <v>0</v>
      </c>
      <c r="X384">
        <f t="shared" si="111"/>
        <v>0</v>
      </c>
      <c r="Y384">
        <f t="shared" si="112"/>
        <v>16</v>
      </c>
      <c r="Z384">
        <f t="shared" si="113"/>
        <v>57</v>
      </c>
      <c r="AA384">
        <f t="shared" si="114"/>
        <v>0</v>
      </c>
      <c r="AB384">
        <f t="shared" si="115"/>
        <v>0</v>
      </c>
      <c r="AC384">
        <f t="shared" si="116"/>
        <v>0</v>
      </c>
      <c r="AD384" s="5"/>
      <c r="AE384" s="27">
        <f t="shared" si="117"/>
        <v>0</v>
      </c>
      <c r="AF384" s="28">
        <f t="shared" si="118"/>
        <v>4096</v>
      </c>
      <c r="AG384" s="28">
        <f t="shared" si="119"/>
        <v>57</v>
      </c>
      <c r="AH384" s="28">
        <f t="shared" si="120"/>
        <v>0</v>
      </c>
      <c r="AI384" s="5"/>
      <c r="AJ38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84" s="6" t="str" cm="1">
        <f t="array" ref="AK38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84" s="6" cm="1">
        <f t="array" ref="AL384">IF(ROW(Table4[[#This Row],[ID]])-1=ROW(Table4[[#Headers],[ID]]),0,SUMPRODUCT(MAX(($B$5:$B383=Table4[[#This Row],[ID]])*ROW($B$5:$B383))))</f>
        <v>382</v>
      </c>
      <c r="AM384" s="11" cm="1">
        <f t="array" aca="1" ref="AM384" ca="1">IF(Table4[[#This Row],[Prior of This Frm]]&lt;&gt;0,Table4[[#This Row],[Time]]-INDIRECT("R"&amp;Table4[[#This Row],[Prior of This Frm]]&amp;"C"&amp;COLUMN(Table4[[#This Row],[Time]]),FALSE),"")</f>
        <v>0.10599999999999987</v>
      </c>
      <c r="AN384" s="8">
        <f>IF(ROW(Table4[[#This Row],[Time]])-1=ROW(Table4[[#Headers],[Time]]),0,IF(A384&lt;A383,AN383+1,AN383))</f>
        <v>1</v>
      </c>
      <c r="AO384" s="29">
        <f>(Table4[[#This Row],[Time]]+(Table4[[#This Row],[Mins]]*60)-$A$5)/60/60/24</f>
        <v>2.114004629629629E-4</v>
      </c>
      <c r="AP384" s="11">
        <f ca="1">IF(Table4[[#This Row],[Prior of This Frm]]&lt;&gt;0,IF(Table4[[#This Row],[Per Raw]]&lt;0,Table4[[#This Row],[Per Raw]]+60,Table4[[#This Row],[Per Raw]]),"")</f>
        <v>0.10599999999999987</v>
      </c>
      <c r="AQ384" s="20" t="e">
        <f>IF(Table4[[#This Row],[ID]]=401,(HEX2DEC(Table4[[#This Row],[H1]])+256*HEX2DEC(Table4[[#This Row],[H2]]))/1000,NA())</f>
        <v>#N/A</v>
      </c>
      <c r="AR384" s="21" t="e">
        <f>IF(Table4[[#This Row],[ID]]=401,(HEX2DEC(Table4[[#This Row],[H5]])+256*HEX2DEC(Table4[[#This Row],[H6]]))/1000,NA())</f>
        <v>#N/A</v>
      </c>
      <c r="AS384" s="17" t="e">
        <f>IF(Table4[[#This Row],[ID]]=402,HEX2DEC(Table4[[#This Row],[H1]])/100,NA())</f>
        <v>#N/A</v>
      </c>
      <c r="AT384" s="19" t="e">
        <f>IF(Table4[[#This Row],[ID]]=404,((HEX2DEC(F384)+256*HEX2DEC(G384))/10)*(9/5)+32,NA())</f>
        <v>#N/A</v>
      </c>
      <c r="AU384" s="28">
        <f>IF(Table4[[#This Row],[ID]]=402,(HEX2DEC(Table4[[#This Row],[H7]])*256*256+HEX2DEC(Table4[[#This Row],[H6]])*256+HEX2DEC(Table4[[#This Row],[H5]]))/AU$3,IF(ISNUMBER(AU383),AU383,NA()))</f>
        <v>1073427</v>
      </c>
      <c r="AV384" s="28">
        <f>IF(Table4[[#This Row],[ID]]=403,(HEX2DEC(Table4[[#This Row],[H7]])*256*256+HEX2DEC(Table4[[#This Row],[H6]])*256+HEX2DEC(Table4[[#This Row],[H5]]))/AV$3,IF(ISNUMBER(AV383),AV383,NA()))</f>
        <v>1073427</v>
      </c>
      <c r="AW384" s="30" t="e">
        <f>Table4[[#This Row],[Unk 402-D7,6,5]]/Table4[[#This Row],[Batt V]]</f>
        <v>#N/A</v>
      </c>
      <c r="AX384" s="8" t="str" cm="1">
        <f t="array" aca="1" ref="AX384" ca="1">IF(Table4[[#This Row],[Prior of This Frm]]=0,"First",IF(Table4[[#This Row],[Data as String]]&lt;&gt;INDIRECT("R"&amp;AL384&amp;"C"&amp;COLUMN(Table4[[#This Row],[Data as String]]),FALSE),"Change",""))</f>
        <v/>
      </c>
      <c r="AY384" s="6" t="str" cm="1">
        <f t="array" aca="1" ref="AY384" ca="1">IF(Table4[[#This Row],[Prior of This Frm]]=0,"First",IF(Table4[[#This Row],[Data Masked States only]]&lt;&gt;INDIRECT("R"&amp;AL384&amp;"C"&amp;COLUMN(Table4[[#This Row],[Data Masked States only]]),FALSE),"Change",""))</f>
        <v/>
      </c>
      <c r="AZ384" s="6"/>
    </row>
    <row r="385" spans="1:52" hidden="1" x14ac:dyDescent="0.25">
      <c r="A385">
        <v>9.6940000000000008</v>
      </c>
      <c r="B385">
        <v>401</v>
      </c>
      <c r="C385">
        <v>8</v>
      </c>
      <c r="D385" s="14" t="s">
        <v>28</v>
      </c>
      <c r="E385" s="15" t="s">
        <v>23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M385" s="5" t="str">
        <f t="shared" si="101"/>
        <v>…</v>
      </c>
      <c r="N385" t="str">
        <f t="shared" si="102"/>
        <v>…</v>
      </c>
      <c r="O385" t="str">
        <f t="shared" si="103"/>
        <v>…</v>
      </c>
      <c r="P385" t="str">
        <f t="shared" si="104"/>
        <v>…</v>
      </c>
      <c r="Q385" t="str">
        <f t="shared" si="105"/>
        <v>…</v>
      </c>
      <c r="R385" t="str">
        <f t="shared" si="106"/>
        <v>…</v>
      </c>
      <c r="S385" t="str">
        <f t="shared" si="107"/>
        <v>…</v>
      </c>
      <c r="T385" t="str">
        <f t="shared" si="108"/>
        <v>…</v>
      </c>
      <c r="U385" s="5"/>
      <c r="V385" s="23">
        <f t="shared" si="109"/>
        <v>154</v>
      </c>
      <c r="W385">
        <f t="shared" si="110"/>
        <v>210</v>
      </c>
      <c r="X385">
        <f t="shared" si="111"/>
        <v>0</v>
      </c>
      <c r="Y385">
        <f t="shared" si="112"/>
        <v>0</v>
      </c>
      <c r="Z385">
        <f t="shared" si="113"/>
        <v>0</v>
      </c>
      <c r="AA385">
        <f t="shared" si="114"/>
        <v>0</v>
      </c>
      <c r="AB385">
        <f t="shared" si="115"/>
        <v>0</v>
      </c>
      <c r="AC385">
        <f t="shared" si="116"/>
        <v>0</v>
      </c>
      <c r="AD385" s="5"/>
      <c r="AE385" s="27">
        <f t="shared" si="117"/>
        <v>53914</v>
      </c>
      <c r="AF385" s="28">
        <f t="shared" si="118"/>
        <v>0</v>
      </c>
      <c r="AG385" s="28">
        <f t="shared" si="119"/>
        <v>0</v>
      </c>
      <c r="AH385" s="28">
        <f t="shared" si="120"/>
        <v>0</v>
      </c>
      <c r="AI385" s="5"/>
      <c r="AJ38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85" s="6" t="str" cm="1">
        <f t="array" ref="AK38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85" s="6" cm="1">
        <f t="array" ref="AL385">IF(ROW(Table4[[#This Row],[ID]])-1=ROW(Table4[[#Headers],[ID]]),0,SUMPRODUCT(MAX(($B$5:$B384=Table4[[#This Row],[ID]])*ROW($B$5:$B384))))</f>
        <v>383</v>
      </c>
      <c r="AM385" s="11" cm="1">
        <f t="array" aca="1" ref="AM385" ca="1">IF(Table4[[#This Row],[Prior of This Frm]]&lt;&gt;0,Table4[[#This Row],[Time]]-INDIRECT("R"&amp;Table4[[#This Row],[Prior of This Frm]]&amp;"C"&amp;COLUMN(Table4[[#This Row],[Time]]),FALSE),"")</f>
        <v>0.10500000000000043</v>
      </c>
      <c r="AN385" s="8">
        <f>IF(ROW(Table4[[#This Row],[Time]])-1=ROW(Table4[[#Headers],[Time]]),0,IF(A385&lt;A384,AN384+1,AN384))</f>
        <v>1</v>
      </c>
      <c r="AO385" s="29">
        <f>(Table4[[#This Row],[Time]]+(Table4[[#This Row],[Mins]]*60)-$A$5)/60/60/24</f>
        <v>2.1200231481481482E-4</v>
      </c>
      <c r="AP385" s="11">
        <f ca="1">IF(Table4[[#This Row],[Prior of This Frm]]&lt;&gt;0,IF(Table4[[#This Row],[Per Raw]]&lt;0,Table4[[#This Row],[Per Raw]]+60,Table4[[#This Row],[Per Raw]]),"")</f>
        <v>0.10500000000000043</v>
      </c>
      <c r="AQ385" s="20">
        <f>IF(Table4[[#This Row],[ID]]=401,(HEX2DEC(Table4[[#This Row],[H1]])+256*HEX2DEC(Table4[[#This Row],[H2]]))/1000,NA())</f>
        <v>53.914000000000001</v>
      </c>
      <c r="AR385" s="21">
        <f>IF(Table4[[#This Row],[ID]]=401,(HEX2DEC(Table4[[#This Row],[H5]])+256*HEX2DEC(Table4[[#This Row],[H6]]))/1000,NA())</f>
        <v>0</v>
      </c>
      <c r="AS385" s="16" t="e">
        <f>IF(Table4[[#This Row],[ID]]=402,HEX2DEC(Table4[[#This Row],[H1]])/100,NA())</f>
        <v>#N/A</v>
      </c>
      <c r="AT385" s="19" t="e">
        <f>IF(Table4[[#This Row],[ID]]=404,((HEX2DEC(F385)+256*HEX2DEC(G385))/10)*(9/5)+32,NA())</f>
        <v>#N/A</v>
      </c>
      <c r="AU385" s="28">
        <f>IF(Table4[[#This Row],[ID]]=402,(HEX2DEC(Table4[[#This Row],[H7]])*256*256+HEX2DEC(Table4[[#This Row],[H6]])*256+HEX2DEC(Table4[[#This Row],[H5]]))/AU$3,IF(ISNUMBER(AU384),AU384,NA()))</f>
        <v>1073427</v>
      </c>
      <c r="AV385" s="28">
        <f>IF(Table4[[#This Row],[ID]]=403,(HEX2DEC(Table4[[#This Row],[H7]])*256*256+HEX2DEC(Table4[[#This Row],[H6]])*256+HEX2DEC(Table4[[#This Row],[H5]]))/AV$3,IF(ISNUMBER(AV384),AV384,NA()))</f>
        <v>1073427</v>
      </c>
      <c r="AW385" s="30">
        <f>Table4[[#This Row],[Unk 402-D7,6,5]]/Table4[[#This Row],[Batt V]]</f>
        <v>19909.986274437066</v>
      </c>
      <c r="AX385" s="8" t="str" cm="1">
        <f t="array" aca="1" ref="AX385" ca="1">IF(Table4[[#This Row],[Prior of This Frm]]=0,"First",IF(Table4[[#This Row],[Data as String]]&lt;&gt;INDIRECT("R"&amp;AL385&amp;"C"&amp;COLUMN(Table4[[#This Row],[Data as String]]),FALSE),"Change",""))</f>
        <v/>
      </c>
      <c r="AY385" s="6" t="str" cm="1">
        <f t="array" aca="1" ref="AY385" ca="1">IF(Table4[[#This Row],[Prior of This Frm]]=0,"First",IF(Table4[[#This Row],[Data Masked States only]]&lt;&gt;INDIRECT("R"&amp;AL385&amp;"C"&amp;COLUMN(Table4[[#This Row],[Data Masked States only]]),FALSE),"Change",""))</f>
        <v/>
      </c>
      <c r="AZ385" s="6"/>
    </row>
    <row r="386" spans="1:52" hidden="1" x14ac:dyDescent="0.25">
      <c r="A386">
        <v>9.7469999999999999</v>
      </c>
      <c r="B386">
        <v>400</v>
      </c>
      <c r="C386">
        <v>8</v>
      </c>
      <c r="D386" s="14">
        <v>0</v>
      </c>
      <c r="E386" s="15">
        <v>0</v>
      </c>
      <c r="F386" s="15">
        <v>0</v>
      </c>
      <c r="G386" s="15">
        <v>10</v>
      </c>
      <c r="H386" s="15">
        <v>39</v>
      </c>
      <c r="I386" s="15">
        <v>0</v>
      </c>
      <c r="J386" s="15">
        <v>0</v>
      </c>
      <c r="K386" s="15">
        <v>0</v>
      </c>
      <c r="M386" s="5" t="str">
        <f t="shared" si="101"/>
        <v>…</v>
      </c>
      <c r="N386" t="str">
        <f t="shared" si="102"/>
        <v>…</v>
      </c>
      <c r="O386" t="str">
        <f t="shared" si="103"/>
        <v>…</v>
      </c>
      <c r="P386" t="str">
        <f t="shared" si="104"/>
        <v>…</v>
      </c>
      <c r="Q386" t="str">
        <f t="shared" si="105"/>
        <v>9</v>
      </c>
      <c r="R386" t="str">
        <f t="shared" si="106"/>
        <v>…</v>
      </c>
      <c r="S386" t="str">
        <f t="shared" si="107"/>
        <v>…</v>
      </c>
      <c r="T386" t="str">
        <f t="shared" si="108"/>
        <v>…</v>
      </c>
      <c r="U386" s="5"/>
      <c r="V386" s="23">
        <f t="shared" si="109"/>
        <v>0</v>
      </c>
      <c r="W386">
        <f t="shared" si="110"/>
        <v>0</v>
      </c>
      <c r="X386">
        <f t="shared" si="111"/>
        <v>0</v>
      </c>
      <c r="Y386">
        <f t="shared" si="112"/>
        <v>16</v>
      </c>
      <c r="Z386">
        <f t="shared" si="113"/>
        <v>57</v>
      </c>
      <c r="AA386">
        <f t="shared" si="114"/>
        <v>0</v>
      </c>
      <c r="AB386">
        <f t="shared" si="115"/>
        <v>0</v>
      </c>
      <c r="AC386">
        <f t="shared" si="116"/>
        <v>0</v>
      </c>
      <c r="AD386" s="5"/>
      <c r="AE386" s="27">
        <f t="shared" si="117"/>
        <v>0</v>
      </c>
      <c r="AF386" s="28">
        <f t="shared" si="118"/>
        <v>4096</v>
      </c>
      <c r="AG386" s="28">
        <f t="shared" si="119"/>
        <v>57</v>
      </c>
      <c r="AH386" s="28">
        <f t="shared" si="120"/>
        <v>0</v>
      </c>
      <c r="AI386" s="5"/>
      <c r="AJ38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86" s="6" t="str" cm="1">
        <f t="array" ref="AK38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86" s="6" cm="1">
        <f t="array" ref="AL386">IF(ROW(Table4[[#This Row],[ID]])-1=ROW(Table4[[#Headers],[ID]]),0,SUMPRODUCT(MAX(($B$5:$B385=Table4[[#This Row],[ID]])*ROW($B$5:$B385))))</f>
        <v>384</v>
      </c>
      <c r="AM386" s="11" cm="1">
        <f t="array" aca="1" ref="AM386" ca="1">IF(Table4[[#This Row],[Prior of This Frm]]&lt;&gt;0,Table4[[#This Row],[Time]]-INDIRECT("R"&amp;Table4[[#This Row],[Prior of This Frm]]&amp;"C"&amp;COLUMN(Table4[[#This Row],[Time]]),FALSE),"")</f>
        <v>0.10500000000000043</v>
      </c>
      <c r="AN386" s="8">
        <f>IF(ROW(Table4[[#This Row],[Time]])-1=ROW(Table4[[#Headers],[Time]]),0,IF(A386&lt;A385,AN385+1,AN385))</f>
        <v>1</v>
      </c>
      <c r="AO386" s="29">
        <f>(Table4[[#This Row],[Time]]+(Table4[[#This Row],[Mins]]*60)-$A$5)/60/60/24</f>
        <v>2.1261574074074073E-4</v>
      </c>
      <c r="AP386" s="11">
        <f ca="1">IF(Table4[[#This Row],[Prior of This Frm]]&lt;&gt;0,IF(Table4[[#This Row],[Per Raw]]&lt;0,Table4[[#This Row],[Per Raw]]+60,Table4[[#This Row],[Per Raw]]),"")</f>
        <v>0.10500000000000043</v>
      </c>
      <c r="AQ386" s="20" t="e">
        <f>IF(Table4[[#This Row],[ID]]=401,(HEX2DEC(Table4[[#This Row],[H1]])+256*HEX2DEC(Table4[[#This Row],[H2]]))/1000,NA())</f>
        <v>#N/A</v>
      </c>
      <c r="AR386" s="21" t="e">
        <f>IF(Table4[[#This Row],[ID]]=401,(HEX2DEC(Table4[[#This Row],[H5]])+256*HEX2DEC(Table4[[#This Row],[H6]]))/1000,NA())</f>
        <v>#N/A</v>
      </c>
      <c r="AS386" s="17" t="e">
        <f>IF(Table4[[#This Row],[ID]]=402,HEX2DEC(Table4[[#This Row],[H1]])/100,NA())</f>
        <v>#N/A</v>
      </c>
      <c r="AT386" s="19" t="e">
        <f>IF(Table4[[#This Row],[ID]]=404,((HEX2DEC(F386)+256*HEX2DEC(G386))/10)*(9/5)+32,NA())</f>
        <v>#N/A</v>
      </c>
      <c r="AU386" s="28">
        <f>IF(Table4[[#This Row],[ID]]=402,(HEX2DEC(Table4[[#This Row],[H7]])*256*256+HEX2DEC(Table4[[#This Row],[H6]])*256+HEX2DEC(Table4[[#This Row],[H5]]))/AU$3,IF(ISNUMBER(AU385),AU385,NA()))</f>
        <v>1073427</v>
      </c>
      <c r="AV386" s="28">
        <f>IF(Table4[[#This Row],[ID]]=403,(HEX2DEC(Table4[[#This Row],[H7]])*256*256+HEX2DEC(Table4[[#This Row],[H6]])*256+HEX2DEC(Table4[[#This Row],[H5]]))/AV$3,IF(ISNUMBER(AV385),AV385,NA()))</f>
        <v>1073427</v>
      </c>
      <c r="AW386" s="30" t="e">
        <f>Table4[[#This Row],[Unk 402-D7,6,5]]/Table4[[#This Row],[Batt V]]</f>
        <v>#N/A</v>
      </c>
      <c r="AX386" s="8" t="str" cm="1">
        <f t="array" aca="1" ref="AX386" ca="1">IF(Table4[[#This Row],[Prior of This Frm]]=0,"First",IF(Table4[[#This Row],[Data as String]]&lt;&gt;INDIRECT("R"&amp;AL386&amp;"C"&amp;COLUMN(Table4[[#This Row],[Data as String]]),FALSE),"Change",""))</f>
        <v/>
      </c>
      <c r="AY386" s="6" t="str" cm="1">
        <f t="array" aca="1" ref="AY386" ca="1">IF(Table4[[#This Row],[Prior of This Frm]]=0,"First",IF(Table4[[#This Row],[Data Masked States only]]&lt;&gt;INDIRECT("R"&amp;AL386&amp;"C"&amp;COLUMN(Table4[[#This Row],[Data Masked States only]]),FALSE),"Change",""))</f>
        <v/>
      </c>
      <c r="AZ386" s="6"/>
    </row>
    <row r="387" spans="1:52" hidden="1" x14ac:dyDescent="0.25">
      <c r="A387">
        <v>9.8010000000000002</v>
      </c>
      <c r="B387">
        <v>401</v>
      </c>
      <c r="C387">
        <v>8</v>
      </c>
      <c r="D387" s="14" t="s">
        <v>28</v>
      </c>
      <c r="E387" s="15" t="s">
        <v>23</v>
      </c>
      <c r="F387" s="15">
        <v>0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  <c r="M387" s="5" t="str">
        <f t="shared" si="101"/>
        <v>…</v>
      </c>
      <c r="N387" t="str">
        <f t="shared" si="102"/>
        <v>…</v>
      </c>
      <c r="O387" t="str">
        <f t="shared" si="103"/>
        <v>…</v>
      </c>
      <c r="P387" t="str">
        <f t="shared" si="104"/>
        <v>…</v>
      </c>
      <c r="Q387" t="str">
        <f t="shared" si="105"/>
        <v>…</v>
      </c>
      <c r="R387" t="str">
        <f t="shared" si="106"/>
        <v>…</v>
      </c>
      <c r="S387" t="str">
        <f t="shared" si="107"/>
        <v>…</v>
      </c>
      <c r="T387" t="str">
        <f t="shared" si="108"/>
        <v>…</v>
      </c>
      <c r="U387" s="5"/>
      <c r="V387" s="23">
        <f t="shared" si="109"/>
        <v>154</v>
      </c>
      <c r="W387">
        <f t="shared" si="110"/>
        <v>210</v>
      </c>
      <c r="X387">
        <f t="shared" si="111"/>
        <v>0</v>
      </c>
      <c r="Y387">
        <f t="shared" si="112"/>
        <v>0</v>
      </c>
      <c r="Z387">
        <f t="shared" si="113"/>
        <v>0</v>
      </c>
      <c r="AA387">
        <f t="shared" si="114"/>
        <v>0</v>
      </c>
      <c r="AB387">
        <f t="shared" si="115"/>
        <v>0</v>
      </c>
      <c r="AC387">
        <f t="shared" si="116"/>
        <v>0</v>
      </c>
      <c r="AD387" s="5"/>
      <c r="AE387" s="27">
        <f t="shared" si="117"/>
        <v>53914</v>
      </c>
      <c r="AF387" s="28">
        <f t="shared" si="118"/>
        <v>0</v>
      </c>
      <c r="AG387" s="28">
        <f t="shared" si="119"/>
        <v>0</v>
      </c>
      <c r="AH387" s="28">
        <f t="shared" si="120"/>
        <v>0</v>
      </c>
      <c r="AI387" s="5"/>
      <c r="AJ38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87" s="6" t="str" cm="1">
        <f t="array" ref="AK38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87" s="6" cm="1">
        <f t="array" ref="AL387">IF(ROW(Table4[[#This Row],[ID]])-1=ROW(Table4[[#Headers],[ID]]),0,SUMPRODUCT(MAX(($B$5:$B386=Table4[[#This Row],[ID]])*ROW($B$5:$B386))))</f>
        <v>385</v>
      </c>
      <c r="AM387" s="11" cm="1">
        <f t="array" aca="1" ref="AM387" ca="1">IF(Table4[[#This Row],[Prior of This Frm]]&lt;&gt;0,Table4[[#This Row],[Time]]-INDIRECT("R"&amp;Table4[[#This Row],[Prior of This Frm]]&amp;"C"&amp;COLUMN(Table4[[#This Row],[Time]]),FALSE),"")</f>
        <v>0.10699999999999932</v>
      </c>
      <c r="AN387" s="8">
        <f>IF(ROW(Table4[[#This Row],[Time]])-1=ROW(Table4[[#Headers],[Time]]),0,IF(A387&lt;A386,AN386+1,AN386))</f>
        <v>1</v>
      </c>
      <c r="AO387" s="29">
        <f>(Table4[[#This Row],[Time]]+(Table4[[#This Row],[Mins]]*60)-$A$5)/60/60/24</f>
        <v>2.1324074074074073E-4</v>
      </c>
      <c r="AP387" s="11">
        <f ca="1">IF(Table4[[#This Row],[Prior of This Frm]]&lt;&gt;0,IF(Table4[[#This Row],[Per Raw]]&lt;0,Table4[[#This Row],[Per Raw]]+60,Table4[[#This Row],[Per Raw]]),"")</f>
        <v>0.10699999999999932</v>
      </c>
      <c r="AQ387" s="20">
        <f>IF(Table4[[#This Row],[ID]]=401,(HEX2DEC(Table4[[#This Row],[H1]])+256*HEX2DEC(Table4[[#This Row],[H2]]))/1000,NA())</f>
        <v>53.914000000000001</v>
      </c>
      <c r="AR387" s="21">
        <f>IF(Table4[[#This Row],[ID]]=401,(HEX2DEC(Table4[[#This Row],[H5]])+256*HEX2DEC(Table4[[#This Row],[H6]]))/1000,NA())</f>
        <v>0</v>
      </c>
      <c r="AS387" s="16" t="e">
        <f>IF(Table4[[#This Row],[ID]]=402,HEX2DEC(Table4[[#This Row],[H1]])/100,NA())</f>
        <v>#N/A</v>
      </c>
      <c r="AT387" s="19" t="e">
        <f>IF(Table4[[#This Row],[ID]]=404,((HEX2DEC(F387)+256*HEX2DEC(G387))/10)*(9/5)+32,NA())</f>
        <v>#N/A</v>
      </c>
      <c r="AU387" s="28">
        <f>IF(Table4[[#This Row],[ID]]=402,(HEX2DEC(Table4[[#This Row],[H7]])*256*256+HEX2DEC(Table4[[#This Row],[H6]])*256+HEX2DEC(Table4[[#This Row],[H5]]))/AU$3,IF(ISNUMBER(AU386),AU386,NA()))</f>
        <v>1073427</v>
      </c>
      <c r="AV387" s="28">
        <f>IF(Table4[[#This Row],[ID]]=403,(HEX2DEC(Table4[[#This Row],[H7]])*256*256+HEX2DEC(Table4[[#This Row],[H6]])*256+HEX2DEC(Table4[[#This Row],[H5]]))/AV$3,IF(ISNUMBER(AV386),AV386,NA()))</f>
        <v>1073427</v>
      </c>
      <c r="AW387" s="30">
        <f>Table4[[#This Row],[Unk 402-D7,6,5]]/Table4[[#This Row],[Batt V]]</f>
        <v>19909.986274437066</v>
      </c>
      <c r="AX387" s="8" t="str" cm="1">
        <f t="array" aca="1" ref="AX387" ca="1">IF(Table4[[#This Row],[Prior of This Frm]]=0,"First",IF(Table4[[#This Row],[Data as String]]&lt;&gt;INDIRECT("R"&amp;AL387&amp;"C"&amp;COLUMN(Table4[[#This Row],[Data as String]]),FALSE),"Change",""))</f>
        <v/>
      </c>
      <c r="AY387" s="6" t="str" cm="1">
        <f t="array" aca="1" ref="AY387" ca="1">IF(Table4[[#This Row],[Prior of This Frm]]=0,"First",IF(Table4[[#This Row],[Data Masked States only]]&lt;&gt;INDIRECT("R"&amp;AL387&amp;"C"&amp;COLUMN(Table4[[#This Row],[Data Masked States only]]),FALSE),"Change",""))</f>
        <v/>
      </c>
      <c r="AZ387" s="6"/>
    </row>
    <row r="388" spans="1:52" hidden="1" x14ac:dyDescent="0.25">
      <c r="A388">
        <v>9.8539999999999992</v>
      </c>
      <c r="B388">
        <v>400</v>
      </c>
      <c r="C388">
        <v>8</v>
      </c>
      <c r="D388" s="14">
        <v>0</v>
      </c>
      <c r="E388" s="15">
        <v>0</v>
      </c>
      <c r="F388" s="15">
        <v>0</v>
      </c>
      <c r="G388" s="15">
        <v>10</v>
      </c>
      <c r="H388" s="15">
        <v>39</v>
      </c>
      <c r="I388" s="15">
        <v>0</v>
      </c>
      <c r="J388" s="15">
        <v>0</v>
      </c>
      <c r="K388" s="15">
        <v>0</v>
      </c>
      <c r="M388" s="5" t="str">
        <f t="shared" si="101"/>
        <v>…</v>
      </c>
      <c r="N388" t="str">
        <f t="shared" si="102"/>
        <v>…</v>
      </c>
      <c r="O388" t="str">
        <f t="shared" si="103"/>
        <v>…</v>
      </c>
      <c r="P388" t="str">
        <f t="shared" si="104"/>
        <v>…</v>
      </c>
      <c r="Q388" t="str">
        <f t="shared" si="105"/>
        <v>9</v>
      </c>
      <c r="R388" t="str">
        <f t="shared" si="106"/>
        <v>…</v>
      </c>
      <c r="S388" t="str">
        <f t="shared" si="107"/>
        <v>…</v>
      </c>
      <c r="T388" t="str">
        <f t="shared" si="108"/>
        <v>…</v>
      </c>
      <c r="U388" s="5"/>
      <c r="V388" s="23">
        <f t="shared" si="109"/>
        <v>0</v>
      </c>
      <c r="W388">
        <f t="shared" si="110"/>
        <v>0</v>
      </c>
      <c r="X388">
        <f t="shared" si="111"/>
        <v>0</v>
      </c>
      <c r="Y388">
        <f t="shared" si="112"/>
        <v>16</v>
      </c>
      <c r="Z388">
        <f t="shared" si="113"/>
        <v>57</v>
      </c>
      <c r="AA388">
        <f t="shared" si="114"/>
        <v>0</v>
      </c>
      <c r="AB388">
        <f t="shared" si="115"/>
        <v>0</v>
      </c>
      <c r="AC388">
        <f t="shared" si="116"/>
        <v>0</v>
      </c>
      <c r="AD388" s="5"/>
      <c r="AE388" s="27">
        <f t="shared" si="117"/>
        <v>0</v>
      </c>
      <c r="AF388" s="28">
        <f t="shared" si="118"/>
        <v>4096</v>
      </c>
      <c r="AG388" s="28">
        <f t="shared" si="119"/>
        <v>57</v>
      </c>
      <c r="AH388" s="28">
        <f t="shared" si="120"/>
        <v>0</v>
      </c>
      <c r="AI388" s="5"/>
      <c r="AJ38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88" s="6" t="str" cm="1">
        <f t="array" ref="AK38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88" s="6" cm="1">
        <f t="array" ref="AL388">IF(ROW(Table4[[#This Row],[ID]])-1=ROW(Table4[[#Headers],[ID]]),0,SUMPRODUCT(MAX(($B$5:$B387=Table4[[#This Row],[ID]])*ROW($B$5:$B387))))</f>
        <v>386</v>
      </c>
      <c r="AM388" s="11" cm="1">
        <f t="array" aca="1" ref="AM388" ca="1">IF(Table4[[#This Row],[Prior of This Frm]]&lt;&gt;0,Table4[[#This Row],[Time]]-INDIRECT("R"&amp;Table4[[#This Row],[Prior of This Frm]]&amp;"C"&amp;COLUMN(Table4[[#This Row],[Time]]),FALSE),"")</f>
        <v>0.10699999999999932</v>
      </c>
      <c r="AN388" s="8">
        <f>IF(ROW(Table4[[#This Row],[Time]])-1=ROW(Table4[[#Headers],[Time]]),0,IF(A388&lt;A387,AN387+1,AN387))</f>
        <v>1</v>
      </c>
      <c r="AO388" s="29">
        <f>(Table4[[#This Row],[Time]]+(Table4[[#This Row],[Mins]]*60)-$A$5)/60/60/24</f>
        <v>2.1385416666666664E-4</v>
      </c>
      <c r="AP388" s="11">
        <f ca="1">IF(Table4[[#This Row],[Prior of This Frm]]&lt;&gt;0,IF(Table4[[#This Row],[Per Raw]]&lt;0,Table4[[#This Row],[Per Raw]]+60,Table4[[#This Row],[Per Raw]]),"")</f>
        <v>0.10699999999999932</v>
      </c>
      <c r="AQ388" s="20" t="e">
        <f>IF(Table4[[#This Row],[ID]]=401,(HEX2DEC(Table4[[#This Row],[H1]])+256*HEX2DEC(Table4[[#This Row],[H2]]))/1000,NA())</f>
        <v>#N/A</v>
      </c>
      <c r="AR388" s="21" t="e">
        <f>IF(Table4[[#This Row],[ID]]=401,(HEX2DEC(Table4[[#This Row],[H5]])+256*HEX2DEC(Table4[[#This Row],[H6]]))/1000,NA())</f>
        <v>#N/A</v>
      </c>
      <c r="AS388" s="17" t="e">
        <f>IF(Table4[[#This Row],[ID]]=402,HEX2DEC(Table4[[#This Row],[H1]])/100,NA())</f>
        <v>#N/A</v>
      </c>
      <c r="AT388" s="19" t="e">
        <f>IF(Table4[[#This Row],[ID]]=404,((HEX2DEC(F388)+256*HEX2DEC(G388))/10)*(9/5)+32,NA())</f>
        <v>#N/A</v>
      </c>
      <c r="AU388" s="28">
        <f>IF(Table4[[#This Row],[ID]]=402,(HEX2DEC(Table4[[#This Row],[H7]])*256*256+HEX2DEC(Table4[[#This Row],[H6]])*256+HEX2DEC(Table4[[#This Row],[H5]]))/AU$3,IF(ISNUMBER(AU387),AU387,NA()))</f>
        <v>1073427</v>
      </c>
      <c r="AV388" s="28">
        <f>IF(Table4[[#This Row],[ID]]=403,(HEX2DEC(Table4[[#This Row],[H7]])*256*256+HEX2DEC(Table4[[#This Row],[H6]])*256+HEX2DEC(Table4[[#This Row],[H5]]))/AV$3,IF(ISNUMBER(AV387),AV387,NA()))</f>
        <v>1073427</v>
      </c>
      <c r="AW388" s="30" t="e">
        <f>Table4[[#This Row],[Unk 402-D7,6,5]]/Table4[[#This Row],[Batt V]]</f>
        <v>#N/A</v>
      </c>
      <c r="AX388" s="8" t="str" cm="1">
        <f t="array" aca="1" ref="AX388" ca="1">IF(Table4[[#This Row],[Prior of This Frm]]=0,"First",IF(Table4[[#This Row],[Data as String]]&lt;&gt;INDIRECT("R"&amp;AL388&amp;"C"&amp;COLUMN(Table4[[#This Row],[Data as String]]),FALSE),"Change",""))</f>
        <v/>
      </c>
      <c r="AY388" s="6" t="str" cm="1">
        <f t="array" aca="1" ref="AY388" ca="1">IF(Table4[[#This Row],[Prior of This Frm]]=0,"First",IF(Table4[[#This Row],[Data Masked States only]]&lt;&gt;INDIRECT("R"&amp;AL388&amp;"C"&amp;COLUMN(Table4[[#This Row],[Data Masked States only]]),FALSE),"Change",""))</f>
        <v/>
      </c>
      <c r="AZ388" s="6"/>
    </row>
    <row r="389" spans="1:52" hidden="1" x14ac:dyDescent="0.25">
      <c r="A389">
        <v>9.907</v>
      </c>
      <c r="B389">
        <v>401</v>
      </c>
      <c r="C389">
        <v>8</v>
      </c>
      <c r="D389" s="14" t="s">
        <v>28</v>
      </c>
      <c r="E389" s="15" t="s">
        <v>23</v>
      </c>
      <c r="F389" s="15">
        <v>0</v>
      </c>
      <c r="G389" s="15">
        <v>0</v>
      </c>
      <c r="H389" s="15">
        <v>0</v>
      </c>
      <c r="I389" s="15">
        <v>0</v>
      </c>
      <c r="J389" s="15">
        <v>0</v>
      </c>
      <c r="K389" s="15">
        <v>0</v>
      </c>
      <c r="M389" s="5" t="str">
        <f t="shared" ref="M389:M452" si="121">IF(OR(HEX2DEC(D389)&lt;32,HEX2DEC(D389)&gt;126),"…",CHAR(HEX2DEC(D389)))</f>
        <v>…</v>
      </c>
      <c r="N389" t="str">
        <f t="shared" ref="N389:N452" si="122">IF(OR(HEX2DEC(E389)&lt;32,HEX2DEC(E389)&gt;126),"…",CHAR(HEX2DEC(E389)))</f>
        <v>…</v>
      </c>
      <c r="O389" t="str">
        <f t="shared" ref="O389:O452" si="123">IF(OR(HEX2DEC(F389)&lt;32,HEX2DEC(F389)&gt;126),"…",CHAR(HEX2DEC(F389)))</f>
        <v>…</v>
      </c>
      <c r="P389" t="str">
        <f t="shared" ref="P389:P452" si="124">IF(OR(HEX2DEC(G389)&lt;32,HEX2DEC(G389)&gt;126),"…",CHAR(HEX2DEC(G389)))</f>
        <v>…</v>
      </c>
      <c r="Q389" t="str">
        <f t="shared" ref="Q389:Q452" si="125">IF(OR(HEX2DEC(H389)&lt;32,HEX2DEC(H389)&gt;126),"…",CHAR(HEX2DEC(H389)))</f>
        <v>…</v>
      </c>
      <c r="R389" t="str">
        <f t="shared" ref="R389:R452" si="126">IF(OR(HEX2DEC(I389)&lt;32,HEX2DEC(I389)&gt;126),"…",CHAR(HEX2DEC(I389)))</f>
        <v>…</v>
      </c>
      <c r="S389" t="str">
        <f t="shared" ref="S389:S452" si="127">IF(OR(HEX2DEC(J389)&lt;32,HEX2DEC(J389)&gt;126),"…",CHAR(HEX2DEC(J389)))</f>
        <v>…</v>
      </c>
      <c r="T389" t="str">
        <f t="shared" ref="T389:T452" si="128">IF(OR(HEX2DEC(K389)&lt;32,HEX2DEC(K389)&gt;126),"…",CHAR(HEX2DEC(K389)))</f>
        <v>…</v>
      </c>
      <c r="U389" s="5"/>
      <c r="V389" s="23">
        <f t="shared" ref="V389:V452" si="129">HEX2DEC(D389)</f>
        <v>154</v>
      </c>
      <c r="W389">
        <f t="shared" ref="W389:W452" si="130">HEX2DEC(E389)</f>
        <v>210</v>
      </c>
      <c r="X389">
        <f t="shared" ref="X389:X452" si="131">HEX2DEC(F389)</f>
        <v>0</v>
      </c>
      <c r="Y389">
        <f t="shared" ref="Y389:Y452" si="132">HEX2DEC(G389)</f>
        <v>0</v>
      </c>
      <c r="Z389">
        <f t="shared" ref="Z389:Z452" si="133">HEX2DEC(H389)</f>
        <v>0</v>
      </c>
      <c r="AA389">
        <f t="shared" ref="AA389:AA452" si="134">HEX2DEC(I389)</f>
        <v>0</v>
      </c>
      <c r="AB389">
        <f t="shared" ref="AB389:AB452" si="135">HEX2DEC(J389)</f>
        <v>0</v>
      </c>
      <c r="AC389">
        <f t="shared" ref="AC389:AC452" si="136">HEX2DEC(K389)</f>
        <v>0</v>
      </c>
      <c r="AD389" s="5"/>
      <c r="AE389" s="27">
        <f t="shared" ref="AE389:AE452" si="137">HEX2DEC(E389)*256+HEX2DEC(D389)</f>
        <v>53914</v>
      </c>
      <c r="AF389" s="28">
        <f t="shared" ref="AF389:AF452" si="138">HEX2DEC(G389)*256+HEX2DEC(F389)</f>
        <v>0</v>
      </c>
      <c r="AG389" s="28">
        <f t="shared" ref="AG389:AG452" si="139">HEX2DEC(I389)*256+HEX2DEC(H389)</f>
        <v>0</v>
      </c>
      <c r="AH389" s="28">
        <f t="shared" ref="AH389:AH452" si="140">HEX2DEC(K389)*256+HEX2DEC(J389)</f>
        <v>0</v>
      </c>
      <c r="AI389" s="5"/>
      <c r="AJ38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89" s="6" t="str" cm="1">
        <f t="array" ref="AK38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89" s="6" cm="1">
        <f t="array" ref="AL389">IF(ROW(Table4[[#This Row],[ID]])-1=ROW(Table4[[#Headers],[ID]]),0,SUMPRODUCT(MAX(($B$5:$B388=Table4[[#This Row],[ID]])*ROW($B$5:$B388))))</f>
        <v>387</v>
      </c>
      <c r="AM389" s="11" cm="1">
        <f t="array" aca="1" ref="AM389" ca="1">IF(Table4[[#This Row],[Prior of This Frm]]&lt;&gt;0,Table4[[#This Row],[Time]]-INDIRECT("R"&amp;Table4[[#This Row],[Prior of This Frm]]&amp;"C"&amp;COLUMN(Table4[[#This Row],[Time]]),FALSE),"")</f>
        <v>0.10599999999999987</v>
      </c>
      <c r="AN389" s="8">
        <f>IF(ROW(Table4[[#This Row],[Time]])-1=ROW(Table4[[#Headers],[Time]]),0,IF(A389&lt;A388,AN388+1,AN388))</f>
        <v>1</v>
      </c>
      <c r="AO389" s="29">
        <f>(Table4[[#This Row],[Time]]+(Table4[[#This Row],[Mins]]*60)-$A$5)/60/60/24</f>
        <v>2.1446759259259251E-4</v>
      </c>
      <c r="AP389" s="11">
        <f ca="1">IF(Table4[[#This Row],[Prior of This Frm]]&lt;&gt;0,IF(Table4[[#This Row],[Per Raw]]&lt;0,Table4[[#This Row],[Per Raw]]+60,Table4[[#This Row],[Per Raw]]),"")</f>
        <v>0.10599999999999987</v>
      </c>
      <c r="AQ389" s="20">
        <f>IF(Table4[[#This Row],[ID]]=401,(HEX2DEC(Table4[[#This Row],[H1]])+256*HEX2DEC(Table4[[#This Row],[H2]]))/1000,NA())</f>
        <v>53.914000000000001</v>
      </c>
      <c r="AR389" s="21">
        <f>IF(Table4[[#This Row],[ID]]=401,(HEX2DEC(Table4[[#This Row],[H5]])+256*HEX2DEC(Table4[[#This Row],[H6]]))/1000,NA())</f>
        <v>0</v>
      </c>
      <c r="AS389" s="16" t="e">
        <f>IF(Table4[[#This Row],[ID]]=402,HEX2DEC(Table4[[#This Row],[H1]])/100,NA())</f>
        <v>#N/A</v>
      </c>
      <c r="AT389" s="19" t="e">
        <f>IF(Table4[[#This Row],[ID]]=404,((HEX2DEC(F389)+256*HEX2DEC(G389))/10)*(9/5)+32,NA())</f>
        <v>#N/A</v>
      </c>
      <c r="AU389" s="28">
        <f>IF(Table4[[#This Row],[ID]]=402,(HEX2DEC(Table4[[#This Row],[H7]])*256*256+HEX2DEC(Table4[[#This Row],[H6]])*256+HEX2DEC(Table4[[#This Row],[H5]]))/AU$3,IF(ISNUMBER(AU388),AU388,NA()))</f>
        <v>1073427</v>
      </c>
      <c r="AV389" s="28">
        <f>IF(Table4[[#This Row],[ID]]=403,(HEX2DEC(Table4[[#This Row],[H7]])*256*256+HEX2DEC(Table4[[#This Row],[H6]])*256+HEX2DEC(Table4[[#This Row],[H5]]))/AV$3,IF(ISNUMBER(AV388),AV388,NA()))</f>
        <v>1073427</v>
      </c>
      <c r="AW389" s="30">
        <f>Table4[[#This Row],[Unk 402-D7,6,5]]/Table4[[#This Row],[Batt V]]</f>
        <v>19909.986274437066</v>
      </c>
      <c r="AX389" s="8" t="str" cm="1">
        <f t="array" aca="1" ref="AX389" ca="1">IF(Table4[[#This Row],[Prior of This Frm]]=0,"First",IF(Table4[[#This Row],[Data as String]]&lt;&gt;INDIRECT("R"&amp;AL389&amp;"C"&amp;COLUMN(Table4[[#This Row],[Data as String]]),FALSE),"Change",""))</f>
        <v/>
      </c>
      <c r="AY389" s="6" t="str" cm="1">
        <f t="array" aca="1" ref="AY389" ca="1">IF(Table4[[#This Row],[Prior of This Frm]]=0,"First",IF(Table4[[#This Row],[Data Masked States only]]&lt;&gt;INDIRECT("R"&amp;AL389&amp;"C"&amp;COLUMN(Table4[[#This Row],[Data Masked States only]]),FALSE),"Change",""))</f>
        <v/>
      </c>
      <c r="AZ389" s="6"/>
    </row>
    <row r="390" spans="1:52" hidden="1" x14ac:dyDescent="0.25">
      <c r="A390">
        <v>9.9600000000000009</v>
      </c>
      <c r="B390">
        <v>400</v>
      </c>
      <c r="C390">
        <v>8</v>
      </c>
      <c r="D390" s="14">
        <v>0</v>
      </c>
      <c r="E390" s="15">
        <v>0</v>
      </c>
      <c r="F390" s="15">
        <v>0</v>
      </c>
      <c r="G390" s="15">
        <v>10</v>
      </c>
      <c r="H390" s="15">
        <v>39</v>
      </c>
      <c r="I390" s="15">
        <v>0</v>
      </c>
      <c r="J390" s="15">
        <v>0</v>
      </c>
      <c r="K390" s="15">
        <v>0</v>
      </c>
      <c r="M390" s="5" t="str">
        <f t="shared" si="121"/>
        <v>…</v>
      </c>
      <c r="N390" t="str">
        <f t="shared" si="122"/>
        <v>…</v>
      </c>
      <c r="O390" t="str">
        <f t="shared" si="123"/>
        <v>…</v>
      </c>
      <c r="P390" t="str">
        <f t="shared" si="124"/>
        <v>…</v>
      </c>
      <c r="Q390" t="str">
        <f t="shared" si="125"/>
        <v>9</v>
      </c>
      <c r="R390" t="str">
        <f t="shared" si="126"/>
        <v>…</v>
      </c>
      <c r="S390" t="str">
        <f t="shared" si="127"/>
        <v>…</v>
      </c>
      <c r="T390" t="str">
        <f t="shared" si="128"/>
        <v>…</v>
      </c>
      <c r="U390" s="5"/>
      <c r="V390" s="23">
        <f t="shared" si="129"/>
        <v>0</v>
      </c>
      <c r="W390">
        <f t="shared" si="130"/>
        <v>0</v>
      </c>
      <c r="X390">
        <f t="shared" si="131"/>
        <v>0</v>
      </c>
      <c r="Y390">
        <f t="shared" si="132"/>
        <v>16</v>
      </c>
      <c r="Z390">
        <f t="shared" si="133"/>
        <v>57</v>
      </c>
      <c r="AA390">
        <f t="shared" si="134"/>
        <v>0</v>
      </c>
      <c r="AB390">
        <f t="shared" si="135"/>
        <v>0</v>
      </c>
      <c r="AC390">
        <f t="shared" si="136"/>
        <v>0</v>
      </c>
      <c r="AD390" s="5"/>
      <c r="AE390" s="27">
        <f t="shared" si="137"/>
        <v>0</v>
      </c>
      <c r="AF390" s="28">
        <f t="shared" si="138"/>
        <v>4096</v>
      </c>
      <c r="AG390" s="28">
        <f t="shared" si="139"/>
        <v>57</v>
      </c>
      <c r="AH390" s="28">
        <f t="shared" si="140"/>
        <v>0</v>
      </c>
      <c r="AI390" s="5"/>
      <c r="AJ39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90" s="6" t="str" cm="1">
        <f t="array" ref="AK39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90" s="6" cm="1">
        <f t="array" ref="AL390">IF(ROW(Table4[[#This Row],[ID]])-1=ROW(Table4[[#Headers],[ID]]),0,SUMPRODUCT(MAX(($B$5:$B389=Table4[[#This Row],[ID]])*ROW($B$5:$B389))))</f>
        <v>388</v>
      </c>
      <c r="AM390" s="11" cm="1">
        <f t="array" aca="1" ref="AM390" ca="1">IF(Table4[[#This Row],[Prior of This Frm]]&lt;&gt;0,Table4[[#This Row],[Time]]-INDIRECT("R"&amp;Table4[[#This Row],[Prior of This Frm]]&amp;"C"&amp;COLUMN(Table4[[#This Row],[Time]]),FALSE),"")</f>
        <v>0.10600000000000165</v>
      </c>
      <c r="AN390" s="8">
        <f>IF(ROW(Table4[[#This Row],[Time]])-1=ROW(Table4[[#Headers],[Time]]),0,IF(A390&lt;A389,AN389+1,AN389))</f>
        <v>1</v>
      </c>
      <c r="AO390" s="29">
        <f>(Table4[[#This Row],[Time]]+(Table4[[#This Row],[Mins]]*60)-$A$5)/60/60/24</f>
        <v>2.1508101851851856E-4</v>
      </c>
      <c r="AP390" s="11">
        <f ca="1">IF(Table4[[#This Row],[Prior of This Frm]]&lt;&gt;0,IF(Table4[[#This Row],[Per Raw]]&lt;0,Table4[[#This Row],[Per Raw]]+60,Table4[[#This Row],[Per Raw]]),"")</f>
        <v>0.10600000000000165</v>
      </c>
      <c r="AQ390" s="20" t="e">
        <f>IF(Table4[[#This Row],[ID]]=401,(HEX2DEC(Table4[[#This Row],[H1]])+256*HEX2DEC(Table4[[#This Row],[H2]]))/1000,NA())</f>
        <v>#N/A</v>
      </c>
      <c r="AR390" s="21" t="e">
        <f>IF(Table4[[#This Row],[ID]]=401,(HEX2DEC(Table4[[#This Row],[H5]])+256*HEX2DEC(Table4[[#This Row],[H6]]))/1000,NA())</f>
        <v>#N/A</v>
      </c>
      <c r="AS390" s="17" t="e">
        <f>IF(Table4[[#This Row],[ID]]=402,HEX2DEC(Table4[[#This Row],[H1]])/100,NA())</f>
        <v>#N/A</v>
      </c>
      <c r="AT390" s="19" t="e">
        <f>IF(Table4[[#This Row],[ID]]=404,((HEX2DEC(F390)+256*HEX2DEC(G390))/10)*(9/5)+32,NA())</f>
        <v>#N/A</v>
      </c>
      <c r="AU390" s="28">
        <f>IF(Table4[[#This Row],[ID]]=402,(HEX2DEC(Table4[[#This Row],[H7]])*256*256+HEX2DEC(Table4[[#This Row],[H6]])*256+HEX2DEC(Table4[[#This Row],[H5]]))/AU$3,IF(ISNUMBER(AU389),AU389,NA()))</f>
        <v>1073427</v>
      </c>
      <c r="AV390" s="28">
        <f>IF(Table4[[#This Row],[ID]]=403,(HEX2DEC(Table4[[#This Row],[H7]])*256*256+HEX2DEC(Table4[[#This Row],[H6]])*256+HEX2DEC(Table4[[#This Row],[H5]]))/AV$3,IF(ISNUMBER(AV389),AV389,NA()))</f>
        <v>1073427</v>
      </c>
      <c r="AW390" s="30" t="e">
        <f>Table4[[#This Row],[Unk 402-D7,6,5]]/Table4[[#This Row],[Batt V]]</f>
        <v>#N/A</v>
      </c>
      <c r="AX390" s="8" t="str" cm="1">
        <f t="array" aca="1" ref="AX390" ca="1">IF(Table4[[#This Row],[Prior of This Frm]]=0,"First",IF(Table4[[#This Row],[Data as String]]&lt;&gt;INDIRECT("R"&amp;AL390&amp;"C"&amp;COLUMN(Table4[[#This Row],[Data as String]]),FALSE),"Change",""))</f>
        <v/>
      </c>
      <c r="AY390" s="6" t="str" cm="1">
        <f t="array" aca="1" ref="AY390" ca="1">IF(Table4[[#This Row],[Prior of This Frm]]=0,"First",IF(Table4[[#This Row],[Data Masked States only]]&lt;&gt;INDIRECT("R"&amp;AL390&amp;"C"&amp;COLUMN(Table4[[#This Row],[Data Masked States only]]),FALSE),"Change",""))</f>
        <v/>
      </c>
      <c r="AZ390" s="6"/>
    </row>
    <row r="391" spans="1:52" hidden="1" x14ac:dyDescent="0.25">
      <c r="A391">
        <v>10.013999999999999</v>
      </c>
      <c r="B391">
        <v>401</v>
      </c>
      <c r="C391">
        <v>8</v>
      </c>
      <c r="D391" s="14" t="s">
        <v>28</v>
      </c>
      <c r="E391" s="15" t="s">
        <v>23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  <c r="K391" s="15">
        <v>0</v>
      </c>
      <c r="M391" s="5" t="str">
        <f t="shared" si="121"/>
        <v>…</v>
      </c>
      <c r="N391" t="str">
        <f t="shared" si="122"/>
        <v>…</v>
      </c>
      <c r="O391" t="str">
        <f t="shared" si="123"/>
        <v>…</v>
      </c>
      <c r="P391" t="str">
        <f t="shared" si="124"/>
        <v>…</v>
      </c>
      <c r="Q391" t="str">
        <f t="shared" si="125"/>
        <v>…</v>
      </c>
      <c r="R391" t="str">
        <f t="shared" si="126"/>
        <v>…</v>
      </c>
      <c r="S391" t="str">
        <f t="shared" si="127"/>
        <v>…</v>
      </c>
      <c r="T391" t="str">
        <f t="shared" si="128"/>
        <v>…</v>
      </c>
      <c r="U391" s="5"/>
      <c r="V391" s="23">
        <f t="shared" si="129"/>
        <v>154</v>
      </c>
      <c r="W391">
        <f t="shared" si="130"/>
        <v>210</v>
      </c>
      <c r="X391">
        <f t="shared" si="131"/>
        <v>0</v>
      </c>
      <c r="Y391">
        <f t="shared" si="132"/>
        <v>0</v>
      </c>
      <c r="Z391">
        <f t="shared" si="133"/>
        <v>0</v>
      </c>
      <c r="AA391">
        <f t="shared" si="134"/>
        <v>0</v>
      </c>
      <c r="AB391">
        <f t="shared" si="135"/>
        <v>0</v>
      </c>
      <c r="AC391">
        <f t="shared" si="136"/>
        <v>0</v>
      </c>
      <c r="AD391" s="5"/>
      <c r="AE391" s="27">
        <f t="shared" si="137"/>
        <v>53914</v>
      </c>
      <c r="AF391" s="28">
        <f t="shared" si="138"/>
        <v>0</v>
      </c>
      <c r="AG391" s="28">
        <f t="shared" si="139"/>
        <v>0</v>
      </c>
      <c r="AH391" s="28">
        <f t="shared" si="140"/>
        <v>0</v>
      </c>
      <c r="AI391" s="5"/>
      <c r="AJ39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91" s="6" t="str" cm="1">
        <f t="array" ref="AK39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91" s="6" cm="1">
        <f t="array" ref="AL391">IF(ROW(Table4[[#This Row],[ID]])-1=ROW(Table4[[#Headers],[ID]]),0,SUMPRODUCT(MAX(($B$5:$B390=Table4[[#This Row],[ID]])*ROW($B$5:$B390))))</f>
        <v>389</v>
      </c>
      <c r="AM391" s="11" cm="1">
        <f t="array" aca="1" ref="AM391" ca="1">IF(Table4[[#This Row],[Prior of This Frm]]&lt;&gt;0,Table4[[#This Row],[Time]]-INDIRECT("R"&amp;Table4[[#This Row],[Prior of This Frm]]&amp;"C"&amp;COLUMN(Table4[[#This Row],[Time]]),FALSE),"")</f>
        <v>0.10699999999999932</v>
      </c>
      <c r="AN391" s="8">
        <f>IF(ROW(Table4[[#This Row],[Time]])-1=ROW(Table4[[#Headers],[Time]]),0,IF(A391&lt;A390,AN390+1,AN390))</f>
        <v>1</v>
      </c>
      <c r="AO391" s="29">
        <f>(Table4[[#This Row],[Time]]+(Table4[[#This Row],[Mins]]*60)-$A$5)/60/60/24</f>
        <v>2.1570601851851842E-4</v>
      </c>
      <c r="AP391" s="11">
        <f ca="1">IF(Table4[[#This Row],[Prior of This Frm]]&lt;&gt;0,IF(Table4[[#This Row],[Per Raw]]&lt;0,Table4[[#This Row],[Per Raw]]+60,Table4[[#This Row],[Per Raw]]),"")</f>
        <v>0.10699999999999932</v>
      </c>
      <c r="AQ391" s="20">
        <f>IF(Table4[[#This Row],[ID]]=401,(HEX2DEC(Table4[[#This Row],[H1]])+256*HEX2DEC(Table4[[#This Row],[H2]]))/1000,NA())</f>
        <v>53.914000000000001</v>
      </c>
      <c r="AR391" s="21">
        <f>IF(Table4[[#This Row],[ID]]=401,(HEX2DEC(Table4[[#This Row],[H5]])+256*HEX2DEC(Table4[[#This Row],[H6]]))/1000,NA())</f>
        <v>0</v>
      </c>
      <c r="AS391" s="16" t="e">
        <f>IF(Table4[[#This Row],[ID]]=402,HEX2DEC(Table4[[#This Row],[H1]])/100,NA())</f>
        <v>#N/A</v>
      </c>
      <c r="AT391" s="19" t="e">
        <f>IF(Table4[[#This Row],[ID]]=404,((HEX2DEC(F391)+256*HEX2DEC(G391))/10)*(9/5)+32,NA())</f>
        <v>#N/A</v>
      </c>
      <c r="AU391" s="28">
        <f>IF(Table4[[#This Row],[ID]]=402,(HEX2DEC(Table4[[#This Row],[H7]])*256*256+HEX2DEC(Table4[[#This Row],[H6]])*256+HEX2DEC(Table4[[#This Row],[H5]]))/AU$3,IF(ISNUMBER(AU390),AU390,NA()))</f>
        <v>1073427</v>
      </c>
      <c r="AV391" s="28">
        <f>IF(Table4[[#This Row],[ID]]=403,(HEX2DEC(Table4[[#This Row],[H7]])*256*256+HEX2DEC(Table4[[#This Row],[H6]])*256+HEX2DEC(Table4[[#This Row],[H5]]))/AV$3,IF(ISNUMBER(AV390),AV390,NA()))</f>
        <v>1073427</v>
      </c>
      <c r="AW391" s="30">
        <f>Table4[[#This Row],[Unk 402-D7,6,5]]/Table4[[#This Row],[Batt V]]</f>
        <v>19909.986274437066</v>
      </c>
      <c r="AX391" s="8" t="str" cm="1">
        <f t="array" aca="1" ref="AX391" ca="1">IF(Table4[[#This Row],[Prior of This Frm]]=0,"First",IF(Table4[[#This Row],[Data as String]]&lt;&gt;INDIRECT("R"&amp;AL391&amp;"C"&amp;COLUMN(Table4[[#This Row],[Data as String]]),FALSE),"Change",""))</f>
        <v/>
      </c>
      <c r="AY391" s="6" t="str" cm="1">
        <f t="array" aca="1" ref="AY391" ca="1">IF(Table4[[#This Row],[Prior of This Frm]]=0,"First",IF(Table4[[#This Row],[Data Masked States only]]&lt;&gt;INDIRECT("R"&amp;AL391&amp;"C"&amp;COLUMN(Table4[[#This Row],[Data Masked States only]]),FALSE),"Change",""))</f>
        <v/>
      </c>
      <c r="AZ391" s="6"/>
    </row>
    <row r="392" spans="1:52" hidden="1" x14ac:dyDescent="0.25">
      <c r="A392">
        <v>10.066000000000001</v>
      </c>
      <c r="B392">
        <v>400</v>
      </c>
      <c r="C392">
        <v>8</v>
      </c>
      <c r="D392" s="14">
        <v>0</v>
      </c>
      <c r="E392" s="15">
        <v>0</v>
      </c>
      <c r="F392" s="15">
        <v>0</v>
      </c>
      <c r="G392" s="15">
        <v>10</v>
      </c>
      <c r="H392" s="15">
        <v>39</v>
      </c>
      <c r="I392" s="15">
        <v>0</v>
      </c>
      <c r="J392" s="15">
        <v>0</v>
      </c>
      <c r="K392" s="15">
        <v>0</v>
      </c>
      <c r="M392" s="5" t="str">
        <f t="shared" si="121"/>
        <v>…</v>
      </c>
      <c r="N392" t="str">
        <f t="shared" si="122"/>
        <v>…</v>
      </c>
      <c r="O392" t="str">
        <f t="shared" si="123"/>
        <v>…</v>
      </c>
      <c r="P392" t="str">
        <f t="shared" si="124"/>
        <v>…</v>
      </c>
      <c r="Q392" t="str">
        <f t="shared" si="125"/>
        <v>9</v>
      </c>
      <c r="R392" t="str">
        <f t="shared" si="126"/>
        <v>…</v>
      </c>
      <c r="S392" t="str">
        <f t="shared" si="127"/>
        <v>…</v>
      </c>
      <c r="T392" t="str">
        <f t="shared" si="128"/>
        <v>…</v>
      </c>
      <c r="U392" s="5"/>
      <c r="V392" s="23">
        <f t="shared" si="129"/>
        <v>0</v>
      </c>
      <c r="W392">
        <f t="shared" si="130"/>
        <v>0</v>
      </c>
      <c r="X392">
        <f t="shared" si="131"/>
        <v>0</v>
      </c>
      <c r="Y392">
        <f t="shared" si="132"/>
        <v>16</v>
      </c>
      <c r="Z392">
        <f t="shared" si="133"/>
        <v>57</v>
      </c>
      <c r="AA392">
        <f t="shared" si="134"/>
        <v>0</v>
      </c>
      <c r="AB392">
        <f t="shared" si="135"/>
        <v>0</v>
      </c>
      <c r="AC392">
        <f t="shared" si="136"/>
        <v>0</v>
      </c>
      <c r="AD392" s="5"/>
      <c r="AE392" s="27">
        <f t="shared" si="137"/>
        <v>0</v>
      </c>
      <c r="AF392" s="28">
        <f t="shared" si="138"/>
        <v>4096</v>
      </c>
      <c r="AG392" s="28">
        <f t="shared" si="139"/>
        <v>57</v>
      </c>
      <c r="AH392" s="28">
        <f t="shared" si="140"/>
        <v>0</v>
      </c>
      <c r="AI392" s="5"/>
      <c r="AJ39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92" s="6" t="str" cm="1">
        <f t="array" ref="AK39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92" s="6" cm="1">
        <f t="array" ref="AL392">IF(ROW(Table4[[#This Row],[ID]])-1=ROW(Table4[[#Headers],[ID]]),0,SUMPRODUCT(MAX(($B$5:$B391=Table4[[#This Row],[ID]])*ROW($B$5:$B391))))</f>
        <v>390</v>
      </c>
      <c r="AM392" s="11" cm="1">
        <f t="array" aca="1" ref="AM392" ca="1">IF(Table4[[#This Row],[Prior of This Frm]]&lt;&gt;0,Table4[[#This Row],[Time]]-INDIRECT("R"&amp;Table4[[#This Row],[Prior of This Frm]]&amp;"C"&amp;COLUMN(Table4[[#This Row],[Time]]),FALSE),"")</f>
        <v>0.10599999999999987</v>
      </c>
      <c r="AN392" s="8">
        <f>IF(ROW(Table4[[#This Row],[Time]])-1=ROW(Table4[[#Headers],[Time]]),0,IF(A392&lt;A391,AN391+1,AN391))</f>
        <v>1</v>
      </c>
      <c r="AO392" s="29">
        <f>(Table4[[#This Row],[Time]]+(Table4[[#This Row],[Mins]]*60)-$A$5)/60/60/24</f>
        <v>2.1630787037037037E-4</v>
      </c>
      <c r="AP392" s="11">
        <f ca="1">IF(Table4[[#This Row],[Prior of This Frm]]&lt;&gt;0,IF(Table4[[#This Row],[Per Raw]]&lt;0,Table4[[#This Row],[Per Raw]]+60,Table4[[#This Row],[Per Raw]]),"")</f>
        <v>0.10599999999999987</v>
      </c>
      <c r="AQ392" s="20" t="e">
        <f>IF(Table4[[#This Row],[ID]]=401,(HEX2DEC(Table4[[#This Row],[H1]])+256*HEX2DEC(Table4[[#This Row],[H2]]))/1000,NA())</f>
        <v>#N/A</v>
      </c>
      <c r="AR392" s="21" t="e">
        <f>IF(Table4[[#This Row],[ID]]=401,(HEX2DEC(Table4[[#This Row],[H5]])+256*HEX2DEC(Table4[[#This Row],[H6]]))/1000,NA())</f>
        <v>#N/A</v>
      </c>
      <c r="AS392" s="17" t="e">
        <f>IF(Table4[[#This Row],[ID]]=402,HEX2DEC(Table4[[#This Row],[H1]])/100,NA())</f>
        <v>#N/A</v>
      </c>
      <c r="AT392" s="19" t="e">
        <f>IF(Table4[[#This Row],[ID]]=404,((HEX2DEC(F392)+256*HEX2DEC(G392))/10)*(9/5)+32,NA())</f>
        <v>#N/A</v>
      </c>
      <c r="AU392" s="28">
        <f>IF(Table4[[#This Row],[ID]]=402,(HEX2DEC(Table4[[#This Row],[H7]])*256*256+HEX2DEC(Table4[[#This Row],[H6]])*256+HEX2DEC(Table4[[#This Row],[H5]]))/AU$3,IF(ISNUMBER(AU391),AU391,NA()))</f>
        <v>1073427</v>
      </c>
      <c r="AV392" s="28">
        <f>IF(Table4[[#This Row],[ID]]=403,(HEX2DEC(Table4[[#This Row],[H7]])*256*256+HEX2DEC(Table4[[#This Row],[H6]])*256+HEX2DEC(Table4[[#This Row],[H5]]))/AV$3,IF(ISNUMBER(AV391),AV391,NA()))</f>
        <v>1073427</v>
      </c>
      <c r="AW392" s="30" t="e">
        <f>Table4[[#This Row],[Unk 402-D7,6,5]]/Table4[[#This Row],[Batt V]]</f>
        <v>#N/A</v>
      </c>
      <c r="AX392" s="8" t="str" cm="1">
        <f t="array" aca="1" ref="AX392" ca="1">IF(Table4[[#This Row],[Prior of This Frm]]=0,"First",IF(Table4[[#This Row],[Data as String]]&lt;&gt;INDIRECT("R"&amp;AL392&amp;"C"&amp;COLUMN(Table4[[#This Row],[Data as String]]),FALSE),"Change",""))</f>
        <v/>
      </c>
      <c r="AY392" s="6" t="str" cm="1">
        <f t="array" aca="1" ref="AY392" ca="1">IF(Table4[[#This Row],[Prior of This Frm]]=0,"First",IF(Table4[[#This Row],[Data Masked States only]]&lt;&gt;INDIRECT("R"&amp;AL392&amp;"C"&amp;COLUMN(Table4[[#This Row],[Data Masked States only]]),FALSE),"Change",""))</f>
        <v/>
      </c>
      <c r="AZ392" s="6"/>
    </row>
    <row r="393" spans="1:52" hidden="1" x14ac:dyDescent="0.25">
      <c r="A393">
        <v>10.119</v>
      </c>
      <c r="B393">
        <v>401</v>
      </c>
      <c r="C393">
        <v>8</v>
      </c>
      <c r="D393" s="14" t="s">
        <v>28</v>
      </c>
      <c r="E393" s="15" t="s">
        <v>23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M393" s="5" t="str">
        <f t="shared" si="121"/>
        <v>…</v>
      </c>
      <c r="N393" t="str">
        <f t="shared" si="122"/>
        <v>…</v>
      </c>
      <c r="O393" t="str">
        <f t="shared" si="123"/>
        <v>…</v>
      </c>
      <c r="P393" t="str">
        <f t="shared" si="124"/>
        <v>…</v>
      </c>
      <c r="Q393" t="str">
        <f t="shared" si="125"/>
        <v>…</v>
      </c>
      <c r="R393" t="str">
        <f t="shared" si="126"/>
        <v>…</v>
      </c>
      <c r="S393" t="str">
        <f t="shared" si="127"/>
        <v>…</v>
      </c>
      <c r="T393" t="str">
        <f t="shared" si="128"/>
        <v>…</v>
      </c>
      <c r="U393" s="5"/>
      <c r="V393" s="23">
        <f t="shared" si="129"/>
        <v>154</v>
      </c>
      <c r="W393">
        <f t="shared" si="130"/>
        <v>210</v>
      </c>
      <c r="X393">
        <f t="shared" si="131"/>
        <v>0</v>
      </c>
      <c r="Y393">
        <f t="shared" si="132"/>
        <v>0</v>
      </c>
      <c r="Z393">
        <f t="shared" si="133"/>
        <v>0</v>
      </c>
      <c r="AA393">
        <f t="shared" si="134"/>
        <v>0</v>
      </c>
      <c r="AB393">
        <f t="shared" si="135"/>
        <v>0</v>
      </c>
      <c r="AC393">
        <f t="shared" si="136"/>
        <v>0</v>
      </c>
      <c r="AD393" s="5"/>
      <c r="AE393" s="27">
        <f t="shared" si="137"/>
        <v>53914</v>
      </c>
      <c r="AF393" s="28">
        <f t="shared" si="138"/>
        <v>0</v>
      </c>
      <c r="AG393" s="28">
        <f t="shared" si="139"/>
        <v>0</v>
      </c>
      <c r="AH393" s="28">
        <f t="shared" si="140"/>
        <v>0</v>
      </c>
      <c r="AI393" s="5"/>
      <c r="AJ39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93" s="6" t="str" cm="1">
        <f t="array" ref="AK39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93" s="6" cm="1">
        <f t="array" ref="AL393">IF(ROW(Table4[[#This Row],[ID]])-1=ROW(Table4[[#Headers],[ID]]),0,SUMPRODUCT(MAX(($B$5:$B392=Table4[[#This Row],[ID]])*ROW($B$5:$B392))))</f>
        <v>391</v>
      </c>
      <c r="AM393" s="11" cm="1">
        <f t="array" aca="1" ref="AM393" ca="1">IF(Table4[[#This Row],[Prior of This Frm]]&lt;&gt;0,Table4[[#This Row],[Time]]-INDIRECT("R"&amp;Table4[[#This Row],[Prior of This Frm]]&amp;"C"&amp;COLUMN(Table4[[#This Row],[Time]]),FALSE),"")</f>
        <v>0.10500000000000043</v>
      </c>
      <c r="AN393" s="8">
        <f>IF(ROW(Table4[[#This Row],[Time]])-1=ROW(Table4[[#Headers],[Time]]),0,IF(A393&lt;A392,AN392+1,AN392))</f>
        <v>1</v>
      </c>
      <c r="AO393" s="29">
        <f>(Table4[[#This Row],[Time]]+(Table4[[#This Row],[Mins]]*60)-$A$5)/60/60/24</f>
        <v>2.1692129629629625E-4</v>
      </c>
      <c r="AP393" s="11">
        <f ca="1">IF(Table4[[#This Row],[Prior of This Frm]]&lt;&gt;0,IF(Table4[[#This Row],[Per Raw]]&lt;0,Table4[[#This Row],[Per Raw]]+60,Table4[[#This Row],[Per Raw]]),"")</f>
        <v>0.10500000000000043</v>
      </c>
      <c r="AQ393" s="20">
        <f>IF(Table4[[#This Row],[ID]]=401,(HEX2DEC(Table4[[#This Row],[H1]])+256*HEX2DEC(Table4[[#This Row],[H2]]))/1000,NA())</f>
        <v>53.914000000000001</v>
      </c>
      <c r="AR393" s="21">
        <f>IF(Table4[[#This Row],[ID]]=401,(HEX2DEC(Table4[[#This Row],[H5]])+256*HEX2DEC(Table4[[#This Row],[H6]]))/1000,NA())</f>
        <v>0</v>
      </c>
      <c r="AS393" s="16" t="e">
        <f>IF(Table4[[#This Row],[ID]]=402,HEX2DEC(Table4[[#This Row],[H1]])/100,NA())</f>
        <v>#N/A</v>
      </c>
      <c r="AT393" s="19" t="e">
        <f>IF(Table4[[#This Row],[ID]]=404,((HEX2DEC(F393)+256*HEX2DEC(G393))/10)*(9/5)+32,NA())</f>
        <v>#N/A</v>
      </c>
      <c r="AU393" s="28">
        <f>IF(Table4[[#This Row],[ID]]=402,(HEX2DEC(Table4[[#This Row],[H7]])*256*256+HEX2DEC(Table4[[#This Row],[H6]])*256+HEX2DEC(Table4[[#This Row],[H5]]))/AU$3,IF(ISNUMBER(AU392),AU392,NA()))</f>
        <v>1073427</v>
      </c>
      <c r="AV393" s="28">
        <f>IF(Table4[[#This Row],[ID]]=403,(HEX2DEC(Table4[[#This Row],[H7]])*256*256+HEX2DEC(Table4[[#This Row],[H6]])*256+HEX2DEC(Table4[[#This Row],[H5]]))/AV$3,IF(ISNUMBER(AV392),AV392,NA()))</f>
        <v>1073427</v>
      </c>
      <c r="AW393" s="30">
        <f>Table4[[#This Row],[Unk 402-D7,6,5]]/Table4[[#This Row],[Batt V]]</f>
        <v>19909.986274437066</v>
      </c>
      <c r="AX393" s="8" t="str" cm="1">
        <f t="array" aca="1" ref="AX393" ca="1">IF(Table4[[#This Row],[Prior of This Frm]]=0,"First",IF(Table4[[#This Row],[Data as String]]&lt;&gt;INDIRECT("R"&amp;AL393&amp;"C"&amp;COLUMN(Table4[[#This Row],[Data as String]]),FALSE),"Change",""))</f>
        <v/>
      </c>
      <c r="AY393" s="6" t="str" cm="1">
        <f t="array" aca="1" ref="AY393" ca="1">IF(Table4[[#This Row],[Prior of This Frm]]=0,"First",IF(Table4[[#This Row],[Data Masked States only]]&lt;&gt;INDIRECT("R"&amp;AL393&amp;"C"&amp;COLUMN(Table4[[#This Row],[Data Masked States only]]),FALSE),"Change",""))</f>
        <v/>
      </c>
      <c r="AZ393" s="6"/>
    </row>
    <row r="394" spans="1:52" hidden="1" x14ac:dyDescent="0.25">
      <c r="A394">
        <v>10.172000000000001</v>
      </c>
      <c r="B394">
        <v>400</v>
      </c>
      <c r="C394">
        <v>8</v>
      </c>
      <c r="D394" s="14">
        <v>0</v>
      </c>
      <c r="E394" s="15">
        <v>0</v>
      </c>
      <c r="F394" s="15">
        <v>0</v>
      </c>
      <c r="G394" s="15">
        <v>10</v>
      </c>
      <c r="H394" s="15">
        <v>39</v>
      </c>
      <c r="I394" s="15">
        <v>0</v>
      </c>
      <c r="J394" s="15">
        <v>0</v>
      </c>
      <c r="K394" s="15">
        <v>0</v>
      </c>
      <c r="M394" s="5" t="str">
        <f t="shared" si="121"/>
        <v>…</v>
      </c>
      <c r="N394" t="str">
        <f t="shared" si="122"/>
        <v>…</v>
      </c>
      <c r="O394" t="str">
        <f t="shared" si="123"/>
        <v>…</v>
      </c>
      <c r="P394" t="str">
        <f t="shared" si="124"/>
        <v>…</v>
      </c>
      <c r="Q394" t="str">
        <f t="shared" si="125"/>
        <v>9</v>
      </c>
      <c r="R394" t="str">
        <f t="shared" si="126"/>
        <v>…</v>
      </c>
      <c r="S394" t="str">
        <f t="shared" si="127"/>
        <v>…</v>
      </c>
      <c r="T394" t="str">
        <f t="shared" si="128"/>
        <v>…</v>
      </c>
      <c r="U394" s="5"/>
      <c r="V394" s="23">
        <f t="shared" si="129"/>
        <v>0</v>
      </c>
      <c r="W394">
        <f t="shared" si="130"/>
        <v>0</v>
      </c>
      <c r="X394">
        <f t="shared" si="131"/>
        <v>0</v>
      </c>
      <c r="Y394">
        <f t="shared" si="132"/>
        <v>16</v>
      </c>
      <c r="Z394">
        <f t="shared" si="133"/>
        <v>57</v>
      </c>
      <c r="AA394">
        <f t="shared" si="134"/>
        <v>0</v>
      </c>
      <c r="AB394">
        <f t="shared" si="135"/>
        <v>0</v>
      </c>
      <c r="AC394">
        <f t="shared" si="136"/>
        <v>0</v>
      </c>
      <c r="AD394" s="5"/>
      <c r="AE394" s="27">
        <f t="shared" si="137"/>
        <v>0</v>
      </c>
      <c r="AF394" s="28">
        <f t="shared" si="138"/>
        <v>4096</v>
      </c>
      <c r="AG394" s="28">
        <f t="shared" si="139"/>
        <v>57</v>
      </c>
      <c r="AH394" s="28">
        <f t="shared" si="140"/>
        <v>0</v>
      </c>
      <c r="AI394" s="5"/>
      <c r="AJ39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94" s="6" t="str" cm="1">
        <f t="array" ref="AK39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94" s="6" cm="1">
        <f t="array" ref="AL394">IF(ROW(Table4[[#This Row],[ID]])-1=ROW(Table4[[#Headers],[ID]]),0,SUMPRODUCT(MAX(($B$5:$B393=Table4[[#This Row],[ID]])*ROW($B$5:$B393))))</f>
        <v>392</v>
      </c>
      <c r="AM394" s="11" cm="1">
        <f t="array" aca="1" ref="AM394" ca="1">IF(Table4[[#This Row],[Prior of This Frm]]&lt;&gt;0,Table4[[#This Row],[Time]]-INDIRECT("R"&amp;Table4[[#This Row],[Prior of This Frm]]&amp;"C"&amp;COLUMN(Table4[[#This Row],[Time]]),FALSE),"")</f>
        <v>0.10599999999999987</v>
      </c>
      <c r="AN394" s="8">
        <f>IF(ROW(Table4[[#This Row],[Time]])-1=ROW(Table4[[#Headers],[Time]]),0,IF(A394&lt;A393,AN393+1,AN393))</f>
        <v>1</v>
      </c>
      <c r="AO394" s="29">
        <f>(Table4[[#This Row],[Time]]+(Table4[[#This Row],[Mins]]*60)-$A$5)/60/60/24</f>
        <v>2.1753472222222215E-4</v>
      </c>
      <c r="AP394" s="11">
        <f ca="1">IF(Table4[[#This Row],[Prior of This Frm]]&lt;&gt;0,IF(Table4[[#This Row],[Per Raw]]&lt;0,Table4[[#This Row],[Per Raw]]+60,Table4[[#This Row],[Per Raw]]),"")</f>
        <v>0.10599999999999987</v>
      </c>
      <c r="AQ394" s="20" t="e">
        <f>IF(Table4[[#This Row],[ID]]=401,(HEX2DEC(Table4[[#This Row],[H1]])+256*HEX2DEC(Table4[[#This Row],[H2]]))/1000,NA())</f>
        <v>#N/A</v>
      </c>
      <c r="AR394" s="21" t="e">
        <f>IF(Table4[[#This Row],[ID]]=401,(HEX2DEC(Table4[[#This Row],[H5]])+256*HEX2DEC(Table4[[#This Row],[H6]]))/1000,NA())</f>
        <v>#N/A</v>
      </c>
      <c r="AS394" s="17" t="e">
        <f>IF(Table4[[#This Row],[ID]]=402,HEX2DEC(Table4[[#This Row],[H1]])/100,NA())</f>
        <v>#N/A</v>
      </c>
      <c r="AT394" s="19" t="e">
        <f>IF(Table4[[#This Row],[ID]]=404,((HEX2DEC(F394)+256*HEX2DEC(G394))/10)*(9/5)+32,NA())</f>
        <v>#N/A</v>
      </c>
      <c r="AU394" s="28">
        <f>IF(Table4[[#This Row],[ID]]=402,(HEX2DEC(Table4[[#This Row],[H7]])*256*256+HEX2DEC(Table4[[#This Row],[H6]])*256+HEX2DEC(Table4[[#This Row],[H5]]))/AU$3,IF(ISNUMBER(AU393),AU393,NA()))</f>
        <v>1073427</v>
      </c>
      <c r="AV394" s="28">
        <f>IF(Table4[[#This Row],[ID]]=403,(HEX2DEC(Table4[[#This Row],[H7]])*256*256+HEX2DEC(Table4[[#This Row],[H6]])*256+HEX2DEC(Table4[[#This Row],[H5]]))/AV$3,IF(ISNUMBER(AV393),AV393,NA()))</f>
        <v>1073427</v>
      </c>
      <c r="AW394" s="30" t="e">
        <f>Table4[[#This Row],[Unk 402-D7,6,5]]/Table4[[#This Row],[Batt V]]</f>
        <v>#N/A</v>
      </c>
      <c r="AX394" s="8" t="str" cm="1">
        <f t="array" aca="1" ref="AX394" ca="1">IF(Table4[[#This Row],[Prior of This Frm]]=0,"First",IF(Table4[[#This Row],[Data as String]]&lt;&gt;INDIRECT("R"&amp;AL394&amp;"C"&amp;COLUMN(Table4[[#This Row],[Data as String]]),FALSE),"Change",""))</f>
        <v/>
      </c>
      <c r="AY394" s="6" t="str" cm="1">
        <f t="array" aca="1" ref="AY394" ca="1">IF(Table4[[#This Row],[Prior of This Frm]]=0,"First",IF(Table4[[#This Row],[Data Masked States only]]&lt;&gt;INDIRECT("R"&amp;AL394&amp;"C"&amp;COLUMN(Table4[[#This Row],[Data Masked States only]]),FALSE),"Change",""))</f>
        <v/>
      </c>
      <c r="AZ394" s="6"/>
    </row>
    <row r="395" spans="1:52" hidden="1" x14ac:dyDescent="0.25">
      <c r="A395">
        <v>10.226000000000001</v>
      </c>
      <c r="B395">
        <v>401</v>
      </c>
      <c r="C395">
        <v>8</v>
      </c>
      <c r="D395" s="14" t="s">
        <v>28</v>
      </c>
      <c r="E395" s="15" t="s">
        <v>23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M395" s="5" t="str">
        <f t="shared" si="121"/>
        <v>…</v>
      </c>
      <c r="N395" t="str">
        <f t="shared" si="122"/>
        <v>…</v>
      </c>
      <c r="O395" t="str">
        <f t="shared" si="123"/>
        <v>…</v>
      </c>
      <c r="P395" t="str">
        <f t="shared" si="124"/>
        <v>…</v>
      </c>
      <c r="Q395" t="str">
        <f t="shared" si="125"/>
        <v>…</v>
      </c>
      <c r="R395" t="str">
        <f t="shared" si="126"/>
        <v>…</v>
      </c>
      <c r="S395" t="str">
        <f t="shared" si="127"/>
        <v>…</v>
      </c>
      <c r="T395" t="str">
        <f t="shared" si="128"/>
        <v>…</v>
      </c>
      <c r="U395" s="5"/>
      <c r="V395" s="23">
        <f t="shared" si="129"/>
        <v>154</v>
      </c>
      <c r="W395">
        <f t="shared" si="130"/>
        <v>210</v>
      </c>
      <c r="X395">
        <f t="shared" si="131"/>
        <v>0</v>
      </c>
      <c r="Y395">
        <f t="shared" si="132"/>
        <v>0</v>
      </c>
      <c r="Z395">
        <f t="shared" si="133"/>
        <v>0</v>
      </c>
      <c r="AA395">
        <f t="shared" si="134"/>
        <v>0</v>
      </c>
      <c r="AB395">
        <f t="shared" si="135"/>
        <v>0</v>
      </c>
      <c r="AC395">
        <f t="shared" si="136"/>
        <v>0</v>
      </c>
      <c r="AD395" s="5"/>
      <c r="AE395" s="27">
        <f t="shared" si="137"/>
        <v>53914</v>
      </c>
      <c r="AF395" s="28">
        <f t="shared" si="138"/>
        <v>0</v>
      </c>
      <c r="AG395" s="28">
        <f t="shared" si="139"/>
        <v>0</v>
      </c>
      <c r="AH395" s="28">
        <f t="shared" si="140"/>
        <v>0</v>
      </c>
      <c r="AI395" s="5"/>
      <c r="AJ39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95" s="6" t="str" cm="1">
        <f t="array" ref="AK39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95" s="6" cm="1">
        <f t="array" ref="AL395">IF(ROW(Table4[[#This Row],[ID]])-1=ROW(Table4[[#Headers],[ID]]),0,SUMPRODUCT(MAX(($B$5:$B394=Table4[[#This Row],[ID]])*ROW($B$5:$B394))))</f>
        <v>393</v>
      </c>
      <c r="AM395" s="11" cm="1">
        <f t="array" aca="1" ref="AM395" ca="1">IF(Table4[[#This Row],[Prior of This Frm]]&lt;&gt;0,Table4[[#This Row],[Time]]-INDIRECT("R"&amp;Table4[[#This Row],[Prior of This Frm]]&amp;"C"&amp;COLUMN(Table4[[#This Row],[Time]]),FALSE),"")</f>
        <v>0.10700000000000109</v>
      </c>
      <c r="AN395" s="8">
        <f>IF(ROW(Table4[[#This Row],[Time]])-1=ROW(Table4[[#Headers],[Time]]),0,IF(A395&lt;A394,AN394+1,AN394))</f>
        <v>1</v>
      </c>
      <c r="AO395" s="29">
        <f>(Table4[[#This Row],[Time]]+(Table4[[#This Row],[Mins]]*60)-$A$5)/60/60/24</f>
        <v>2.1815972222222215E-4</v>
      </c>
      <c r="AP395" s="11">
        <f ca="1">IF(Table4[[#This Row],[Prior of This Frm]]&lt;&gt;0,IF(Table4[[#This Row],[Per Raw]]&lt;0,Table4[[#This Row],[Per Raw]]+60,Table4[[#This Row],[Per Raw]]),"")</f>
        <v>0.10700000000000109</v>
      </c>
      <c r="AQ395" s="20">
        <f>IF(Table4[[#This Row],[ID]]=401,(HEX2DEC(Table4[[#This Row],[H1]])+256*HEX2DEC(Table4[[#This Row],[H2]]))/1000,NA())</f>
        <v>53.914000000000001</v>
      </c>
      <c r="AR395" s="21">
        <f>IF(Table4[[#This Row],[ID]]=401,(HEX2DEC(Table4[[#This Row],[H5]])+256*HEX2DEC(Table4[[#This Row],[H6]]))/1000,NA())</f>
        <v>0</v>
      </c>
      <c r="AS395" s="16" t="e">
        <f>IF(Table4[[#This Row],[ID]]=402,HEX2DEC(Table4[[#This Row],[H1]])/100,NA())</f>
        <v>#N/A</v>
      </c>
      <c r="AT395" s="19" t="e">
        <f>IF(Table4[[#This Row],[ID]]=404,((HEX2DEC(F395)+256*HEX2DEC(G395))/10)*(9/5)+32,NA())</f>
        <v>#N/A</v>
      </c>
      <c r="AU395" s="28">
        <f>IF(Table4[[#This Row],[ID]]=402,(HEX2DEC(Table4[[#This Row],[H7]])*256*256+HEX2DEC(Table4[[#This Row],[H6]])*256+HEX2DEC(Table4[[#This Row],[H5]]))/AU$3,IF(ISNUMBER(AU394),AU394,NA()))</f>
        <v>1073427</v>
      </c>
      <c r="AV395" s="28">
        <f>IF(Table4[[#This Row],[ID]]=403,(HEX2DEC(Table4[[#This Row],[H7]])*256*256+HEX2DEC(Table4[[#This Row],[H6]])*256+HEX2DEC(Table4[[#This Row],[H5]]))/AV$3,IF(ISNUMBER(AV394),AV394,NA()))</f>
        <v>1073427</v>
      </c>
      <c r="AW395" s="30">
        <f>Table4[[#This Row],[Unk 402-D7,6,5]]/Table4[[#This Row],[Batt V]]</f>
        <v>19909.986274437066</v>
      </c>
      <c r="AX395" s="8" t="str" cm="1">
        <f t="array" aca="1" ref="AX395" ca="1">IF(Table4[[#This Row],[Prior of This Frm]]=0,"First",IF(Table4[[#This Row],[Data as String]]&lt;&gt;INDIRECT("R"&amp;AL395&amp;"C"&amp;COLUMN(Table4[[#This Row],[Data as String]]),FALSE),"Change",""))</f>
        <v/>
      </c>
      <c r="AY395" s="6" t="str" cm="1">
        <f t="array" aca="1" ref="AY395" ca="1">IF(Table4[[#This Row],[Prior of This Frm]]=0,"First",IF(Table4[[#This Row],[Data Masked States only]]&lt;&gt;INDIRECT("R"&amp;AL395&amp;"C"&amp;COLUMN(Table4[[#This Row],[Data Masked States only]]),FALSE),"Change",""))</f>
        <v/>
      </c>
      <c r="AZ395" s="6"/>
    </row>
    <row r="396" spans="1:52" hidden="1" x14ac:dyDescent="0.25">
      <c r="A396">
        <v>10.279</v>
      </c>
      <c r="B396">
        <v>400</v>
      </c>
      <c r="C396">
        <v>8</v>
      </c>
      <c r="D396" s="14">
        <v>0</v>
      </c>
      <c r="E396" s="15">
        <v>0</v>
      </c>
      <c r="F396" s="15">
        <v>0</v>
      </c>
      <c r="G396" s="15">
        <v>10</v>
      </c>
      <c r="H396" s="15">
        <v>39</v>
      </c>
      <c r="I396" s="15">
        <v>0</v>
      </c>
      <c r="J396" s="15">
        <v>0</v>
      </c>
      <c r="K396" s="15">
        <v>0</v>
      </c>
      <c r="M396" s="5" t="str">
        <f t="shared" si="121"/>
        <v>…</v>
      </c>
      <c r="N396" t="str">
        <f t="shared" si="122"/>
        <v>…</v>
      </c>
      <c r="O396" t="str">
        <f t="shared" si="123"/>
        <v>…</v>
      </c>
      <c r="P396" t="str">
        <f t="shared" si="124"/>
        <v>…</v>
      </c>
      <c r="Q396" t="str">
        <f t="shared" si="125"/>
        <v>9</v>
      </c>
      <c r="R396" t="str">
        <f t="shared" si="126"/>
        <v>…</v>
      </c>
      <c r="S396" t="str">
        <f t="shared" si="127"/>
        <v>…</v>
      </c>
      <c r="T396" t="str">
        <f t="shared" si="128"/>
        <v>…</v>
      </c>
      <c r="U396" s="5"/>
      <c r="V396" s="23">
        <f t="shared" si="129"/>
        <v>0</v>
      </c>
      <c r="W396">
        <f t="shared" si="130"/>
        <v>0</v>
      </c>
      <c r="X396">
        <f t="shared" si="131"/>
        <v>0</v>
      </c>
      <c r="Y396">
        <f t="shared" si="132"/>
        <v>16</v>
      </c>
      <c r="Z396">
        <f t="shared" si="133"/>
        <v>57</v>
      </c>
      <c r="AA396">
        <f t="shared" si="134"/>
        <v>0</v>
      </c>
      <c r="AB396">
        <f t="shared" si="135"/>
        <v>0</v>
      </c>
      <c r="AC396">
        <f t="shared" si="136"/>
        <v>0</v>
      </c>
      <c r="AD396" s="5"/>
      <c r="AE396" s="27">
        <f t="shared" si="137"/>
        <v>0</v>
      </c>
      <c r="AF396" s="28">
        <f t="shared" si="138"/>
        <v>4096</v>
      </c>
      <c r="AG396" s="28">
        <f t="shared" si="139"/>
        <v>57</v>
      </c>
      <c r="AH396" s="28">
        <f t="shared" si="140"/>
        <v>0</v>
      </c>
      <c r="AI396" s="5"/>
      <c r="AJ39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96" s="6" t="str" cm="1">
        <f t="array" ref="AK39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96" s="6" cm="1">
        <f t="array" ref="AL396">IF(ROW(Table4[[#This Row],[ID]])-1=ROW(Table4[[#Headers],[ID]]),0,SUMPRODUCT(MAX(($B$5:$B395=Table4[[#This Row],[ID]])*ROW($B$5:$B395))))</f>
        <v>394</v>
      </c>
      <c r="AM396" s="11" cm="1">
        <f t="array" aca="1" ref="AM396" ca="1">IF(Table4[[#This Row],[Prior of This Frm]]&lt;&gt;0,Table4[[#This Row],[Time]]-INDIRECT("R"&amp;Table4[[#This Row],[Prior of This Frm]]&amp;"C"&amp;COLUMN(Table4[[#This Row],[Time]]),FALSE),"")</f>
        <v>0.10699999999999932</v>
      </c>
      <c r="AN396" s="8">
        <f>IF(ROW(Table4[[#This Row],[Time]])-1=ROW(Table4[[#Headers],[Time]]),0,IF(A396&lt;A395,AN395+1,AN395))</f>
        <v>1</v>
      </c>
      <c r="AO396" s="29">
        <f>(Table4[[#This Row],[Time]]+(Table4[[#This Row],[Mins]]*60)-$A$5)/60/60/24</f>
        <v>2.1877314814814806E-4</v>
      </c>
      <c r="AP396" s="11">
        <f ca="1">IF(Table4[[#This Row],[Prior of This Frm]]&lt;&gt;0,IF(Table4[[#This Row],[Per Raw]]&lt;0,Table4[[#This Row],[Per Raw]]+60,Table4[[#This Row],[Per Raw]]),"")</f>
        <v>0.10699999999999932</v>
      </c>
      <c r="AQ396" s="20" t="e">
        <f>IF(Table4[[#This Row],[ID]]=401,(HEX2DEC(Table4[[#This Row],[H1]])+256*HEX2DEC(Table4[[#This Row],[H2]]))/1000,NA())</f>
        <v>#N/A</v>
      </c>
      <c r="AR396" s="21" t="e">
        <f>IF(Table4[[#This Row],[ID]]=401,(HEX2DEC(Table4[[#This Row],[H5]])+256*HEX2DEC(Table4[[#This Row],[H6]]))/1000,NA())</f>
        <v>#N/A</v>
      </c>
      <c r="AS396" s="17" t="e">
        <f>IF(Table4[[#This Row],[ID]]=402,HEX2DEC(Table4[[#This Row],[H1]])/100,NA())</f>
        <v>#N/A</v>
      </c>
      <c r="AT396" s="19" t="e">
        <f>IF(Table4[[#This Row],[ID]]=404,((HEX2DEC(F396)+256*HEX2DEC(G396))/10)*(9/5)+32,NA())</f>
        <v>#N/A</v>
      </c>
      <c r="AU396" s="28">
        <f>IF(Table4[[#This Row],[ID]]=402,(HEX2DEC(Table4[[#This Row],[H7]])*256*256+HEX2DEC(Table4[[#This Row],[H6]])*256+HEX2DEC(Table4[[#This Row],[H5]]))/AU$3,IF(ISNUMBER(AU395),AU395,NA()))</f>
        <v>1073427</v>
      </c>
      <c r="AV396" s="28">
        <f>IF(Table4[[#This Row],[ID]]=403,(HEX2DEC(Table4[[#This Row],[H7]])*256*256+HEX2DEC(Table4[[#This Row],[H6]])*256+HEX2DEC(Table4[[#This Row],[H5]]))/AV$3,IF(ISNUMBER(AV395),AV395,NA()))</f>
        <v>1073427</v>
      </c>
      <c r="AW396" s="30" t="e">
        <f>Table4[[#This Row],[Unk 402-D7,6,5]]/Table4[[#This Row],[Batt V]]</f>
        <v>#N/A</v>
      </c>
      <c r="AX396" s="8" t="str" cm="1">
        <f t="array" aca="1" ref="AX396" ca="1">IF(Table4[[#This Row],[Prior of This Frm]]=0,"First",IF(Table4[[#This Row],[Data as String]]&lt;&gt;INDIRECT("R"&amp;AL396&amp;"C"&amp;COLUMN(Table4[[#This Row],[Data as String]]),FALSE),"Change",""))</f>
        <v/>
      </c>
      <c r="AY396" s="6" t="str" cm="1">
        <f t="array" aca="1" ref="AY396" ca="1">IF(Table4[[#This Row],[Prior of This Frm]]=0,"First",IF(Table4[[#This Row],[Data Masked States only]]&lt;&gt;INDIRECT("R"&amp;AL396&amp;"C"&amp;COLUMN(Table4[[#This Row],[Data Masked States only]]),FALSE),"Change",""))</f>
        <v/>
      </c>
      <c r="AZ396" s="6"/>
    </row>
    <row r="397" spans="1:52" hidden="1" x14ac:dyDescent="0.25">
      <c r="A397">
        <v>10.332000000000001</v>
      </c>
      <c r="B397">
        <v>401</v>
      </c>
      <c r="C397">
        <v>8</v>
      </c>
      <c r="D397" s="14" t="s">
        <v>28</v>
      </c>
      <c r="E397" s="15" t="s">
        <v>23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M397" s="5" t="str">
        <f t="shared" si="121"/>
        <v>…</v>
      </c>
      <c r="N397" t="str">
        <f t="shared" si="122"/>
        <v>…</v>
      </c>
      <c r="O397" t="str">
        <f t="shared" si="123"/>
        <v>…</v>
      </c>
      <c r="P397" t="str">
        <f t="shared" si="124"/>
        <v>…</v>
      </c>
      <c r="Q397" t="str">
        <f t="shared" si="125"/>
        <v>…</v>
      </c>
      <c r="R397" t="str">
        <f t="shared" si="126"/>
        <v>…</v>
      </c>
      <c r="S397" t="str">
        <f t="shared" si="127"/>
        <v>…</v>
      </c>
      <c r="T397" t="str">
        <f t="shared" si="128"/>
        <v>…</v>
      </c>
      <c r="U397" s="5"/>
      <c r="V397" s="23">
        <f t="shared" si="129"/>
        <v>154</v>
      </c>
      <c r="W397">
        <f t="shared" si="130"/>
        <v>210</v>
      </c>
      <c r="X397">
        <f t="shared" si="131"/>
        <v>0</v>
      </c>
      <c r="Y397">
        <f t="shared" si="132"/>
        <v>0</v>
      </c>
      <c r="Z397">
        <f t="shared" si="133"/>
        <v>0</v>
      </c>
      <c r="AA397">
        <f t="shared" si="134"/>
        <v>0</v>
      </c>
      <c r="AB397">
        <f t="shared" si="135"/>
        <v>0</v>
      </c>
      <c r="AC397">
        <f t="shared" si="136"/>
        <v>0</v>
      </c>
      <c r="AD397" s="5"/>
      <c r="AE397" s="27">
        <f t="shared" si="137"/>
        <v>53914</v>
      </c>
      <c r="AF397" s="28">
        <f t="shared" si="138"/>
        <v>0</v>
      </c>
      <c r="AG397" s="28">
        <f t="shared" si="139"/>
        <v>0</v>
      </c>
      <c r="AH397" s="28">
        <f t="shared" si="140"/>
        <v>0</v>
      </c>
      <c r="AI397" s="5"/>
      <c r="AJ39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97" s="6" t="str" cm="1">
        <f t="array" ref="AK39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97" s="6" cm="1">
        <f t="array" ref="AL397">IF(ROW(Table4[[#This Row],[ID]])-1=ROW(Table4[[#Headers],[ID]]),0,SUMPRODUCT(MAX(($B$5:$B396=Table4[[#This Row],[ID]])*ROW($B$5:$B396))))</f>
        <v>395</v>
      </c>
      <c r="AM397" s="11" cm="1">
        <f t="array" aca="1" ref="AM397" ca="1">IF(Table4[[#This Row],[Prior of This Frm]]&lt;&gt;0,Table4[[#This Row],[Time]]-INDIRECT("R"&amp;Table4[[#This Row],[Prior of This Frm]]&amp;"C"&amp;COLUMN(Table4[[#This Row],[Time]]),FALSE),"")</f>
        <v>0.10599999999999987</v>
      </c>
      <c r="AN397" s="8">
        <f>IF(ROW(Table4[[#This Row],[Time]])-1=ROW(Table4[[#Headers],[Time]]),0,IF(A397&lt;A396,AN396+1,AN396))</f>
        <v>1</v>
      </c>
      <c r="AO397" s="29">
        <f>(Table4[[#This Row],[Time]]+(Table4[[#This Row],[Mins]]*60)-$A$5)/60/60/24</f>
        <v>2.1938657407407397E-4</v>
      </c>
      <c r="AP397" s="11">
        <f ca="1">IF(Table4[[#This Row],[Prior of This Frm]]&lt;&gt;0,IF(Table4[[#This Row],[Per Raw]]&lt;0,Table4[[#This Row],[Per Raw]]+60,Table4[[#This Row],[Per Raw]]),"")</f>
        <v>0.10599999999999987</v>
      </c>
      <c r="AQ397" s="20">
        <f>IF(Table4[[#This Row],[ID]]=401,(HEX2DEC(Table4[[#This Row],[H1]])+256*HEX2DEC(Table4[[#This Row],[H2]]))/1000,NA())</f>
        <v>53.914000000000001</v>
      </c>
      <c r="AR397" s="21">
        <f>IF(Table4[[#This Row],[ID]]=401,(HEX2DEC(Table4[[#This Row],[H5]])+256*HEX2DEC(Table4[[#This Row],[H6]]))/1000,NA())</f>
        <v>0</v>
      </c>
      <c r="AS397" s="16" t="e">
        <f>IF(Table4[[#This Row],[ID]]=402,HEX2DEC(Table4[[#This Row],[H1]])/100,NA())</f>
        <v>#N/A</v>
      </c>
      <c r="AT397" s="19" t="e">
        <f>IF(Table4[[#This Row],[ID]]=404,((HEX2DEC(F397)+256*HEX2DEC(G397))/10)*(9/5)+32,NA())</f>
        <v>#N/A</v>
      </c>
      <c r="AU397" s="28">
        <f>IF(Table4[[#This Row],[ID]]=402,(HEX2DEC(Table4[[#This Row],[H7]])*256*256+HEX2DEC(Table4[[#This Row],[H6]])*256+HEX2DEC(Table4[[#This Row],[H5]]))/AU$3,IF(ISNUMBER(AU396),AU396,NA()))</f>
        <v>1073427</v>
      </c>
      <c r="AV397" s="28">
        <f>IF(Table4[[#This Row],[ID]]=403,(HEX2DEC(Table4[[#This Row],[H7]])*256*256+HEX2DEC(Table4[[#This Row],[H6]])*256+HEX2DEC(Table4[[#This Row],[H5]]))/AV$3,IF(ISNUMBER(AV396),AV396,NA()))</f>
        <v>1073427</v>
      </c>
      <c r="AW397" s="30">
        <f>Table4[[#This Row],[Unk 402-D7,6,5]]/Table4[[#This Row],[Batt V]]</f>
        <v>19909.986274437066</v>
      </c>
      <c r="AX397" s="8" t="str" cm="1">
        <f t="array" aca="1" ref="AX397" ca="1">IF(Table4[[#This Row],[Prior of This Frm]]=0,"First",IF(Table4[[#This Row],[Data as String]]&lt;&gt;INDIRECT("R"&amp;AL397&amp;"C"&amp;COLUMN(Table4[[#This Row],[Data as String]]),FALSE),"Change",""))</f>
        <v/>
      </c>
      <c r="AY397" s="6" t="str" cm="1">
        <f t="array" aca="1" ref="AY397" ca="1">IF(Table4[[#This Row],[Prior of This Frm]]=0,"First",IF(Table4[[#This Row],[Data Masked States only]]&lt;&gt;INDIRECT("R"&amp;AL397&amp;"C"&amp;COLUMN(Table4[[#This Row],[Data Masked States only]]),FALSE),"Change",""))</f>
        <v/>
      </c>
      <c r="AZ397" s="6"/>
    </row>
    <row r="398" spans="1:52" hidden="1" x14ac:dyDescent="0.25">
      <c r="A398">
        <v>10.385</v>
      </c>
      <c r="B398">
        <v>400</v>
      </c>
      <c r="C398">
        <v>8</v>
      </c>
      <c r="D398" s="14">
        <v>0</v>
      </c>
      <c r="E398" s="15">
        <v>0</v>
      </c>
      <c r="F398" s="15">
        <v>0</v>
      </c>
      <c r="G398" s="15">
        <v>10</v>
      </c>
      <c r="H398" s="15">
        <v>39</v>
      </c>
      <c r="I398" s="15">
        <v>0</v>
      </c>
      <c r="J398" s="15">
        <v>0</v>
      </c>
      <c r="K398" s="15">
        <v>0</v>
      </c>
      <c r="M398" s="5" t="str">
        <f t="shared" si="121"/>
        <v>…</v>
      </c>
      <c r="N398" t="str">
        <f t="shared" si="122"/>
        <v>…</v>
      </c>
      <c r="O398" t="str">
        <f t="shared" si="123"/>
        <v>…</v>
      </c>
      <c r="P398" t="str">
        <f t="shared" si="124"/>
        <v>…</v>
      </c>
      <c r="Q398" t="str">
        <f t="shared" si="125"/>
        <v>9</v>
      </c>
      <c r="R398" t="str">
        <f t="shared" si="126"/>
        <v>…</v>
      </c>
      <c r="S398" t="str">
        <f t="shared" si="127"/>
        <v>…</v>
      </c>
      <c r="T398" t="str">
        <f t="shared" si="128"/>
        <v>…</v>
      </c>
      <c r="U398" s="5"/>
      <c r="V398" s="23">
        <f t="shared" si="129"/>
        <v>0</v>
      </c>
      <c r="W398">
        <f t="shared" si="130"/>
        <v>0</v>
      </c>
      <c r="X398">
        <f t="shared" si="131"/>
        <v>0</v>
      </c>
      <c r="Y398">
        <f t="shared" si="132"/>
        <v>16</v>
      </c>
      <c r="Z398">
        <f t="shared" si="133"/>
        <v>57</v>
      </c>
      <c r="AA398">
        <f t="shared" si="134"/>
        <v>0</v>
      </c>
      <c r="AB398">
        <f t="shared" si="135"/>
        <v>0</v>
      </c>
      <c r="AC398">
        <f t="shared" si="136"/>
        <v>0</v>
      </c>
      <c r="AD398" s="5"/>
      <c r="AE398" s="27">
        <f t="shared" si="137"/>
        <v>0</v>
      </c>
      <c r="AF398" s="28">
        <f t="shared" si="138"/>
        <v>4096</v>
      </c>
      <c r="AG398" s="28">
        <f t="shared" si="139"/>
        <v>57</v>
      </c>
      <c r="AH398" s="28">
        <f t="shared" si="140"/>
        <v>0</v>
      </c>
      <c r="AI398" s="5"/>
      <c r="AJ39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398" s="6" t="str" cm="1">
        <f t="array" ref="AK39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398" s="6" cm="1">
        <f t="array" ref="AL398">IF(ROW(Table4[[#This Row],[ID]])-1=ROW(Table4[[#Headers],[ID]]),0,SUMPRODUCT(MAX(($B$5:$B397=Table4[[#This Row],[ID]])*ROW($B$5:$B397))))</f>
        <v>396</v>
      </c>
      <c r="AM398" s="11" cm="1">
        <f t="array" aca="1" ref="AM398" ca="1">IF(Table4[[#This Row],[Prior of This Frm]]&lt;&gt;0,Table4[[#This Row],[Time]]-INDIRECT("R"&amp;Table4[[#This Row],[Prior of This Frm]]&amp;"C"&amp;COLUMN(Table4[[#This Row],[Time]]),FALSE),"")</f>
        <v>0.10599999999999987</v>
      </c>
      <c r="AN398" s="8">
        <f>IF(ROW(Table4[[#This Row],[Time]])-1=ROW(Table4[[#Headers],[Time]]),0,IF(A398&lt;A397,AN397+1,AN397))</f>
        <v>1</v>
      </c>
      <c r="AO398" s="29">
        <f>(Table4[[#This Row],[Time]]+(Table4[[#This Row],[Mins]]*60)-$A$5)/60/60/24</f>
        <v>2.2000000000000003E-4</v>
      </c>
      <c r="AP398" s="11">
        <f ca="1">IF(Table4[[#This Row],[Prior of This Frm]]&lt;&gt;0,IF(Table4[[#This Row],[Per Raw]]&lt;0,Table4[[#This Row],[Per Raw]]+60,Table4[[#This Row],[Per Raw]]),"")</f>
        <v>0.10599999999999987</v>
      </c>
      <c r="AQ398" s="20" t="e">
        <f>IF(Table4[[#This Row],[ID]]=401,(HEX2DEC(Table4[[#This Row],[H1]])+256*HEX2DEC(Table4[[#This Row],[H2]]))/1000,NA())</f>
        <v>#N/A</v>
      </c>
      <c r="AR398" s="21" t="e">
        <f>IF(Table4[[#This Row],[ID]]=401,(HEX2DEC(Table4[[#This Row],[H5]])+256*HEX2DEC(Table4[[#This Row],[H6]]))/1000,NA())</f>
        <v>#N/A</v>
      </c>
      <c r="AS398" s="17" t="e">
        <f>IF(Table4[[#This Row],[ID]]=402,HEX2DEC(Table4[[#This Row],[H1]])/100,NA())</f>
        <v>#N/A</v>
      </c>
      <c r="AT398" s="19" t="e">
        <f>IF(Table4[[#This Row],[ID]]=404,((HEX2DEC(F398)+256*HEX2DEC(G398))/10)*(9/5)+32,NA())</f>
        <v>#N/A</v>
      </c>
      <c r="AU398" s="28">
        <f>IF(Table4[[#This Row],[ID]]=402,(HEX2DEC(Table4[[#This Row],[H7]])*256*256+HEX2DEC(Table4[[#This Row],[H6]])*256+HEX2DEC(Table4[[#This Row],[H5]]))/AU$3,IF(ISNUMBER(AU397),AU397,NA()))</f>
        <v>1073427</v>
      </c>
      <c r="AV398" s="28">
        <f>IF(Table4[[#This Row],[ID]]=403,(HEX2DEC(Table4[[#This Row],[H7]])*256*256+HEX2DEC(Table4[[#This Row],[H6]])*256+HEX2DEC(Table4[[#This Row],[H5]]))/AV$3,IF(ISNUMBER(AV397),AV397,NA()))</f>
        <v>1073427</v>
      </c>
      <c r="AW398" s="30" t="e">
        <f>Table4[[#This Row],[Unk 402-D7,6,5]]/Table4[[#This Row],[Batt V]]</f>
        <v>#N/A</v>
      </c>
      <c r="AX398" s="8" t="str" cm="1">
        <f t="array" aca="1" ref="AX398" ca="1">IF(Table4[[#This Row],[Prior of This Frm]]=0,"First",IF(Table4[[#This Row],[Data as String]]&lt;&gt;INDIRECT("R"&amp;AL398&amp;"C"&amp;COLUMN(Table4[[#This Row],[Data as String]]),FALSE),"Change",""))</f>
        <v/>
      </c>
      <c r="AY398" s="6" t="str" cm="1">
        <f t="array" aca="1" ref="AY398" ca="1">IF(Table4[[#This Row],[Prior of This Frm]]=0,"First",IF(Table4[[#This Row],[Data Masked States only]]&lt;&gt;INDIRECT("R"&amp;AL398&amp;"C"&amp;COLUMN(Table4[[#This Row],[Data Masked States only]]),FALSE),"Change",""))</f>
        <v/>
      </c>
      <c r="AZ398" s="6"/>
    </row>
    <row r="399" spans="1:52" hidden="1" x14ac:dyDescent="0.25">
      <c r="A399">
        <v>10.438000000000001</v>
      </c>
      <c r="B399">
        <v>401</v>
      </c>
      <c r="C399">
        <v>8</v>
      </c>
      <c r="D399" s="14" t="s">
        <v>28</v>
      </c>
      <c r="E399" s="15" t="s">
        <v>23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M399" s="5" t="str">
        <f t="shared" si="121"/>
        <v>…</v>
      </c>
      <c r="N399" t="str">
        <f t="shared" si="122"/>
        <v>…</v>
      </c>
      <c r="O399" t="str">
        <f t="shared" si="123"/>
        <v>…</v>
      </c>
      <c r="P399" t="str">
        <f t="shared" si="124"/>
        <v>…</v>
      </c>
      <c r="Q399" t="str">
        <f t="shared" si="125"/>
        <v>…</v>
      </c>
      <c r="R399" t="str">
        <f t="shared" si="126"/>
        <v>…</v>
      </c>
      <c r="S399" t="str">
        <f t="shared" si="127"/>
        <v>…</v>
      </c>
      <c r="T399" t="str">
        <f t="shared" si="128"/>
        <v>…</v>
      </c>
      <c r="U399" s="5"/>
      <c r="V399" s="23">
        <f t="shared" si="129"/>
        <v>154</v>
      </c>
      <c r="W399">
        <f t="shared" si="130"/>
        <v>210</v>
      </c>
      <c r="X399">
        <f t="shared" si="131"/>
        <v>0</v>
      </c>
      <c r="Y399">
        <f t="shared" si="132"/>
        <v>0</v>
      </c>
      <c r="Z399">
        <f t="shared" si="133"/>
        <v>0</v>
      </c>
      <c r="AA399">
        <f t="shared" si="134"/>
        <v>0</v>
      </c>
      <c r="AB399">
        <f t="shared" si="135"/>
        <v>0</v>
      </c>
      <c r="AC399">
        <f t="shared" si="136"/>
        <v>0</v>
      </c>
      <c r="AD399" s="5"/>
      <c r="AE399" s="27">
        <f t="shared" si="137"/>
        <v>53914</v>
      </c>
      <c r="AF399" s="28">
        <f t="shared" si="138"/>
        <v>0</v>
      </c>
      <c r="AG399" s="28">
        <f t="shared" si="139"/>
        <v>0</v>
      </c>
      <c r="AH399" s="28">
        <f t="shared" si="140"/>
        <v>0</v>
      </c>
      <c r="AI399" s="5"/>
      <c r="AJ39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399" s="6" t="str" cm="1">
        <f t="array" ref="AK39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399" s="6" cm="1">
        <f t="array" ref="AL399">IF(ROW(Table4[[#This Row],[ID]])-1=ROW(Table4[[#Headers],[ID]]),0,SUMPRODUCT(MAX(($B$5:$B398=Table4[[#This Row],[ID]])*ROW($B$5:$B398))))</f>
        <v>397</v>
      </c>
      <c r="AM399" s="11" cm="1">
        <f t="array" aca="1" ref="AM399" ca="1">IF(Table4[[#This Row],[Prior of This Frm]]&lt;&gt;0,Table4[[#This Row],[Time]]-INDIRECT("R"&amp;Table4[[#This Row],[Prior of This Frm]]&amp;"C"&amp;COLUMN(Table4[[#This Row],[Time]]),FALSE),"")</f>
        <v>0.10599999999999987</v>
      </c>
      <c r="AN399" s="8">
        <f>IF(ROW(Table4[[#This Row],[Time]])-1=ROW(Table4[[#Headers],[Time]]),0,IF(A399&lt;A398,AN398+1,AN398))</f>
        <v>1</v>
      </c>
      <c r="AO399" s="29">
        <f>(Table4[[#This Row],[Time]]+(Table4[[#This Row],[Mins]]*60)-$A$5)/60/60/24</f>
        <v>2.2061342592592594E-4</v>
      </c>
      <c r="AP399" s="11">
        <f ca="1">IF(Table4[[#This Row],[Prior of This Frm]]&lt;&gt;0,IF(Table4[[#This Row],[Per Raw]]&lt;0,Table4[[#This Row],[Per Raw]]+60,Table4[[#This Row],[Per Raw]]),"")</f>
        <v>0.10599999999999987</v>
      </c>
      <c r="AQ399" s="20">
        <f>IF(Table4[[#This Row],[ID]]=401,(HEX2DEC(Table4[[#This Row],[H1]])+256*HEX2DEC(Table4[[#This Row],[H2]]))/1000,NA())</f>
        <v>53.914000000000001</v>
      </c>
      <c r="AR399" s="21">
        <f>IF(Table4[[#This Row],[ID]]=401,(HEX2DEC(Table4[[#This Row],[H5]])+256*HEX2DEC(Table4[[#This Row],[H6]]))/1000,NA())</f>
        <v>0</v>
      </c>
      <c r="AS399" s="16" t="e">
        <f>IF(Table4[[#This Row],[ID]]=402,HEX2DEC(Table4[[#This Row],[H1]])/100,NA())</f>
        <v>#N/A</v>
      </c>
      <c r="AT399" s="19" t="e">
        <f>IF(Table4[[#This Row],[ID]]=404,((HEX2DEC(F399)+256*HEX2DEC(G399))/10)*(9/5)+32,NA())</f>
        <v>#N/A</v>
      </c>
      <c r="AU399" s="28">
        <f>IF(Table4[[#This Row],[ID]]=402,(HEX2DEC(Table4[[#This Row],[H7]])*256*256+HEX2DEC(Table4[[#This Row],[H6]])*256+HEX2DEC(Table4[[#This Row],[H5]]))/AU$3,IF(ISNUMBER(AU398),AU398,NA()))</f>
        <v>1073427</v>
      </c>
      <c r="AV399" s="28">
        <f>IF(Table4[[#This Row],[ID]]=403,(HEX2DEC(Table4[[#This Row],[H7]])*256*256+HEX2DEC(Table4[[#This Row],[H6]])*256+HEX2DEC(Table4[[#This Row],[H5]]))/AV$3,IF(ISNUMBER(AV398),AV398,NA()))</f>
        <v>1073427</v>
      </c>
      <c r="AW399" s="30">
        <f>Table4[[#This Row],[Unk 402-D7,6,5]]/Table4[[#This Row],[Batt V]]</f>
        <v>19909.986274437066</v>
      </c>
      <c r="AX399" s="8" t="str" cm="1">
        <f t="array" aca="1" ref="AX399" ca="1">IF(Table4[[#This Row],[Prior of This Frm]]=0,"First",IF(Table4[[#This Row],[Data as String]]&lt;&gt;INDIRECT("R"&amp;AL399&amp;"C"&amp;COLUMN(Table4[[#This Row],[Data as String]]),FALSE),"Change",""))</f>
        <v/>
      </c>
      <c r="AY399" s="6" t="str" cm="1">
        <f t="array" aca="1" ref="AY399" ca="1">IF(Table4[[#This Row],[Prior of This Frm]]=0,"First",IF(Table4[[#This Row],[Data Masked States only]]&lt;&gt;INDIRECT("R"&amp;AL399&amp;"C"&amp;COLUMN(Table4[[#This Row],[Data Masked States only]]),FALSE),"Change",""))</f>
        <v/>
      </c>
      <c r="AZ399" s="6"/>
    </row>
    <row r="400" spans="1:52" hidden="1" x14ac:dyDescent="0.25">
      <c r="A400">
        <v>10.441000000000001</v>
      </c>
      <c r="B400">
        <v>466</v>
      </c>
      <c r="C400">
        <v>8</v>
      </c>
      <c r="D400" s="14">
        <v>30</v>
      </c>
      <c r="E400" s="15">
        <v>32</v>
      </c>
      <c r="F400" s="15">
        <v>30</v>
      </c>
      <c r="G400" s="15">
        <v>35</v>
      </c>
      <c r="H400" s="15">
        <v>56</v>
      </c>
      <c r="I400" s="15">
        <v>35</v>
      </c>
      <c r="J400" s="15">
        <v>30</v>
      </c>
      <c r="K400" s="15">
        <v>31</v>
      </c>
      <c r="M400" s="5" t="str">
        <f t="shared" si="121"/>
        <v>0</v>
      </c>
      <c r="N400" t="str">
        <f t="shared" si="122"/>
        <v>2</v>
      </c>
      <c r="O400" t="str">
        <f t="shared" si="123"/>
        <v>0</v>
      </c>
      <c r="P400" t="str">
        <f t="shared" si="124"/>
        <v>5</v>
      </c>
      <c r="Q400" t="str">
        <f t="shared" si="125"/>
        <v>V</v>
      </c>
      <c r="R400" t="str">
        <f t="shared" si="126"/>
        <v>5</v>
      </c>
      <c r="S400" t="str">
        <f t="shared" si="127"/>
        <v>0</v>
      </c>
      <c r="T400" t="str">
        <f t="shared" si="128"/>
        <v>1</v>
      </c>
      <c r="U400" s="5"/>
      <c r="V400" s="23">
        <f t="shared" si="129"/>
        <v>48</v>
      </c>
      <c r="W400">
        <f t="shared" si="130"/>
        <v>50</v>
      </c>
      <c r="X400">
        <f t="shared" si="131"/>
        <v>48</v>
      </c>
      <c r="Y400">
        <f t="shared" si="132"/>
        <v>53</v>
      </c>
      <c r="Z400">
        <f t="shared" si="133"/>
        <v>86</v>
      </c>
      <c r="AA400">
        <f t="shared" si="134"/>
        <v>53</v>
      </c>
      <c r="AB400">
        <f t="shared" si="135"/>
        <v>48</v>
      </c>
      <c r="AC400">
        <f t="shared" si="136"/>
        <v>49</v>
      </c>
      <c r="AD400" s="5"/>
      <c r="AE400" s="27">
        <f t="shared" si="137"/>
        <v>12848</v>
      </c>
      <c r="AF400" s="28">
        <f t="shared" si="138"/>
        <v>13616</v>
      </c>
      <c r="AG400" s="28">
        <f t="shared" si="139"/>
        <v>13654</v>
      </c>
      <c r="AH400" s="28">
        <f t="shared" si="140"/>
        <v>12592</v>
      </c>
      <c r="AI400" s="5"/>
      <c r="AJ40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400" s="6" t="str" cm="1">
        <f t="array" ref="AK40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400" s="6" cm="1">
        <f t="array" ref="AL400">IF(ROW(Table4[[#This Row],[ID]])-1=ROW(Table4[[#Headers],[ID]]),0,SUMPRODUCT(MAX(($B$5:$B399=Table4[[#This Row],[ID]])*ROW($B$5:$B399))))</f>
        <v>356</v>
      </c>
      <c r="AM400" s="11" cm="1">
        <f t="array" aca="1" ref="AM400" ca="1">IF(Table4[[#This Row],[Prior of This Frm]]&lt;&gt;0,Table4[[#This Row],[Time]]-INDIRECT("R"&amp;Table4[[#This Row],[Prior of This Frm]]&amp;"C"&amp;COLUMN(Table4[[#This Row],[Time]]),FALSE),"")</f>
        <v>2.1219999999999999</v>
      </c>
      <c r="AN400" s="8">
        <f>IF(ROW(Table4[[#This Row],[Time]])-1=ROW(Table4[[#Headers],[Time]]),0,IF(A400&lt;A399,AN399+1,AN399))</f>
        <v>1</v>
      </c>
      <c r="AO400" s="29">
        <f>(Table4[[#This Row],[Time]]+(Table4[[#This Row],[Mins]]*60)-$A$5)/60/60/24</f>
        <v>2.2064814814814812E-4</v>
      </c>
      <c r="AP400" s="11">
        <f ca="1">IF(Table4[[#This Row],[Prior of This Frm]]&lt;&gt;0,IF(Table4[[#This Row],[Per Raw]]&lt;0,Table4[[#This Row],[Per Raw]]+60,Table4[[#This Row],[Per Raw]]),"")</f>
        <v>2.1219999999999999</v>
      </c>
      <c r="AQ400" s="20" t="e">
        <f>IF(Table4[[#This Row],[ID]]=401,(HEX2DEC(Table4[[#This Row],[H1]])+256*HEX2DEC(Table4[[#This Row],[H2]]))/1000,NA())</f>
        <v>#N/A</v>
      </c>
      <c r="AR400" s="21" t="e">
        <f>IF(Table4[[#This Row],[ID]]=401,(HEX2DEC(Table4[[#This Row],[H5]])+256*HEX2DEC(Table4[[#This Row],[H6]]))/1000,NA())</f>
        <v>#N/A</v>
      </c>
      <c r="AS400" s="17" t="e">
        <f>IF(Table4[[#This Row],[ID]]=402,HEX2DEC(Table4[[#This Row],[H1]])/100,NA())</f>
        <v>#N/A</v>
      </c>
      <c r="AT400" s="19" t="e">
        <f>IF(Table4[[#This Row],[ID]]=404,((HEX2DEC(F400)+256*HEX2DEC(G400))/10)*(9/5)+32,NA())</f>
        <v>#N/A</v>
      </c>
      <c r="AU400" s="28">
        <f>IF(Table4[[#This Row],[ID]]=402,(HEX2DEC(Table4[[#This Row],[H7]])*256*256+HEX2DEC(Table4[[#This Row],[H6]])*256+HEX2DEC(Table4[[#This Row],[H5]]))/AU$3,IF(ISNUMBER(AU399),AU399,NA()))</f>
        <v>1073427</v>
      </c>
      <c r="AV400" s="28">
        <f>IF(Table4[[#This Row],[ID]]=403,(HEX2DEC(Table4[[#This Row],[H7]])*256*256+HEX2DEC(Table4[[#This Row],[H6]])*256+HEX2DEC(Table4[[#This Row],[H5]]))/AV$3,IF(ISNUMBER(AV399),AV399,NA()))</f>
        <v>1073427</v>
      </c>
      <c r="AW400" s="30" t="e">
        <f>Table4[[#This Row],[Unk 402-D7,6,5]]/Table4[[#This Row],[Batt V]]</f>
        <v>#N/A</v>
      </c>
      <c r="AX400" s="8" t="str" cm="1">
        <f t="array" aca="1" ref="AX400" ca="1">IF(Table4[[#This Row],[Prior of This Frm]]=0,"First",IF(Table4[[#This Row],[Data as String]]&lt;&gt;INDIRECT("R"&amp;AL400&amp;"C"&amp;COLUMN(Table4[[#This Row],[Data as String]]),FALSE),"Change",""))</f>
        <v/>
      </c>
      <c r="AY400" s="6" t="str" cm="1">
        <f t="array" aca="1" ref="AY400" ca="1">IF(Table4[[#This Row],[Prior of This Frm]]=0,"First",IF(Table4[[#This Row],[Data Masked States only]]&lt;&gt;INDIRECT("R"&amp;AL400&amp;"C"&amp;COLUMN(Table4[[#This Row],[Data Masked States only]]),FALSE),"Change",""))</f>
        <v/>
      </c>
      <c r="AZ400" s="6"/>
    </row>
    <row r="401" spans="1:52" hidden="1" x14ac:dyDescent="0.25">
      <c r="A401">
        <v>10.443</v>
      </c>
      <c r="B401">
        <v>402</v>
      </c>
      <c r="C401">
        <v>8</v>
      </c>
      <c r="D401" s="14">
        <v>64</v>
      </c>
      <c r="E401" s="15">
        <v>0</v>
      </c>
      <c r="F401" s="15">
        <v>0</v>
      </c>
      <c r="G401" s="15">
        <v>0</v>
      </c>
      <c r="H401" s="15">
        <v>13</v>
      </c>
      <c r="I401" s="15">
        <v>61</v>
      </c>
      <c r="J401" s="15">
        <v>10</v>
      </c>
      <c r="K401" s="15">
        <v>0</v>
      </c>
      <c r="M401" s="5" t="str">
        <f t="shared" si="121"/>
        <v>d</v>
      </c>
      <c r="N401" t="str">
        <f t="shared" si="122"/>
        <v>…</v>
      </c>
      <c r="O401" t="str">
        <f t="shared" si="123"/>
        <v>…</v>
      </c>
      <c r="P401" t="str">
        <f t="shared" si="124"/>
        <v>…</v>
      </c>
      <c r="Q401" t="str">
        <f t="shared" si="125"/>
        <v>…</v>
      </c>
      <c r="R401" t="str">
        <f t="shared" si="126"/>
        <v>a</v>
      </c>
      <c r="S401" t="str">
        <f t="shared" si="127"/>
        <v>…</v>
      </c>
      <c r="T401" t="str">
        <f t="shared" si="128"/>
        <v>…</v>
      </c>
      <c r="U401" s="5"/>
      <c r="V401" s="23">
        <f t="shared" si="129"/>
        <v>100</v>
      </c>
      <c r="W401">
        <f t="shared" si="130"/>
        <v>0</v>
      </c>
      <c r="X401">
        <f t="shared" si="131"/>
        <v>0</v>
      </c>
      <c r="Y401">
        <f t="shared" si="132"/>
        <v>0</v>
      </c>
      <c r="Z401">
        <f t="shared" si="133"/>
        <v>19</v>
      </c>
      <c r="AA401">
        <f t="shared" si="134"/>
        <v>97</v>
      </c>
      <c r="AB401">
        <f t="shared" si="135"/>
        <v>16</v>
      </c>
      <c r="AC401">
        <f t="shared" si="136"/>
        <v>0</v>
      </c>
      <c r="AD401" s="5"/>
      <c r="AE401" s="27">
        <f t="shared" si="137"/>
        <v>100</v>
      </c>
      <c r="AF401" s="28">
        <f t="shared" si="138"/>
        <v>0</v>
      </c>
      <c r="AG401" s="28">
        <f t="shared" si="139"/>
        <v>24851</v>
      </c>
      <c r="AH401" s="28">
        <f t="shared" si="140"/>
        <v>16</v>
      </c>
      <c r="AI401" s="5"/>
      <c r="AJ40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401" s="6" t="str" cm="1">
        <f t="array" ref="AK40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401" s="6" cm="1">
        <f t="array" ref="AL401">IF(ROW(Table4[[#This Row],[ID]])-1=ROW(Table4[[#Headers],[ID]]),0,SUMPRODUCT(MAX(($B$5:$B400=Table4[[#This Row],[ID]])*ROW($B$5:$B400))))</f>
        <v>333</v>
      </c>
      <c r="AM401" s="11" cm="1">
        <f t="array" aca="1" ref="AM401" ca="1">IF(Table4[[#This Row],[Prior of This Frm]]&lt;&gt;0,Table4[[#This Row],[Time]]-INDIRECT("R"&amp;Table4[[#This Row],[Prior of This Frm]]&amp;"C"&amp;COLUMN(Table4[[#This Row],[Time]]),FALSE),"")</f>
        <v>3.1879999999999997</v>
      </c>
      <c r="AN401" s="8">
        <f>IF(ROW(Table4[[#This Row],[Time]])-1=ROW(Table4[[#Headers],[Time]]),0,IF(A401&lt;A400,AN400+1,AN400))</f>
        <v>1</v>
      </c>
      <c r="AO401" s="29">
        <f>(Table4[[#This Row],[Time]]+(Table4[[#This Row],[Mins]]*60)-$A$5)/60/60/24</f>
        <v>2.2067129629629626E-4</v>
      </c>
      <c r="AP401" s="11">
        <f ca="1">IF(Table4[[#This Row],[Prior of This Frm]]&lt;&gt;0,IF(Table4[[#This Row],[Per Raw]]&lt;0,Table4[[#This Row],[Per Raw]]+60,Table4[[#This Row],[Per Raw]]),"")</f>
        <v>3.1879999999999997</v>
      </c>
      <c r="AQ401" s="20" t="e">
        <f>IF(Table4[[#This Row],[ID]]=401,(HEX2DEC(Table4[[#This Row],[H1]])+256*HEX2DEC(Table4[[#This Row],[H2]]))/1000,NA())</f>
        <v>#N/A</v>
      </c>
      <c r="AR401" s="21" t="e">
        <f>IF(Table4[[#This Row],[ID]]=401,(HEX2DEC(Table4[[#This Row],[H5]])+256*HEX2DEC(Table4[[#This Row],[H6]]))/1000,NA())</f>
        <v>#N/A</v>
      </c>
      <c r="AS401" s="16">
        <f>IF(Table4[[#This Row],[ID]]=402,HEX2DEC(Table4[[#This Row],[H1]])/100,NA())</f>
        <v>1</v>
      </c>
      <c r="AT401" s="19" t="e">
        <f>IF(Table4[[#This Row],[ID]]=404,((HEX2DEC(F401)+256*HEX2DEC(G401))/10)*(9/5)+32,NA())</f>
        <v>#N/A</v>
      </c>
      <c r="AU401" s="28">
        <f>IF(Table4[[#This Row],[ID]]=402,(HEX2DEC(Table4[[#This Row],[H7]])*256*256+HEX2DEC(Table4[[#This Row],[H6]])*256+HEX2DEC(Table4[[#This Row],[H5]]))/AU$3,IF(ISNUMBER(AU400),AU400,NA()))</f>
        <v>1073427</v>
      </c>
      <c r="AV401" s="28">
        <f>IF(Table4[[#This Row],[ID]]=403,(HEX2DEC(Table4[[#This Row],[H7]])*256*256+HEX2DEC(Table4[[#This Row],[H6]])*256+HEX2DEC(Table4[[#This Row],[H5]]))/AV$3,IF(ISNUMBER(AV400),AV400,NA()))</f>
        <v>1073427</v>
      </c>
      <c r="AW401" s="30" t="e">
        <f>Table4[[#This Row],[Unk 402-D7,6,5]]/Table4[[#This Row],[Batt V]]</f>
        <v>#N/A</v>
      </c>
      <c r="AX401" s="8" t="str" cm="1">
        <f t="array" aca="1" ref="AX401" ca="1">IF(Table4[[#This Row],[Prior of This Frm]]=0,"First",IF(Table4[[#This Row],[Data as String]]&lt;&gt;INDIRECT("R"&amp;AL401&amp;"C"&amp;COLUMN(Table4[[#This Row],[Data as String]]),FALSE),"Change",""))</f>
        <v/>
      </c>
      <c r="AY401" s="6" t="str" cm="1">
        <f t="array" aca="1" ref="AY401" ca="1">IF(Table4[[#This Row],[Prior of This Frm]]=0,"First",IF(Table4[[#This Row],[Data Masked States only]]&lt;&gt;INDIRECT("R"&amp;AL401&amp;"C"&amp;COLUMN(Table4[[#This Row],[Data Masked States only]]),FALSE),"Change",""))</f>
        <v/>
      </c>
      <c r="AZ401" s="6"/>
    </row>
    <row r="402" spans="1:52" hidden="1" x14ac:dyDescent="0.25">
      <c r="A402">
        <v>10.446</v>
      </c>
      <c r="B402">
        <v>403</v>
      </c>
      <c r="C402">
        <v>8</v>
      </c>
      <c r="D402" s="14">
        <v>64</v>
      </c>
      <c r="E402" s="15">
        <v>0</v>
      </c>
      <c r="F402" s="15">
        <v>0</v>
      </c>
      <c r="G402" s="15">
        <v>0</v>
      </c>
      <c r="H402" s="15">
        <v>13</v>
      </c>
      <c r="I402" s="15">
        <v>61</v>
      </c>
      <c r="J402" s="15">
        <v>10</v>
      </c>
      <c r="K402" s="15">
        <v>0</v>
      </c>
      <c r="M402" s="5" t="str">
        <f t="shared" si="121"/>
        <v>d</v>
      </c>
      <c r="N402" t="str">
        <f t="shared" si="122"/>
        <v>…</v>
      </c>
      <c r="O402" t="str">
        <f t="shared" si="123"/>
        <v>…</v>
      </c>
      <c r="P402" t="str">
        <f t="shared" si="124"/>
        <v>…</v>
      </c>
      <c r="Q402" t="str">
        <f t="shared" si="125"/>
        <v>…</v>
      </c>
      <c r="R402" t="str">
        <f t="shared" si="126"/>
        <v>a</v>
      </c>
      <c r="S402" t="str">
        <f t="shared" si="127"/>
        <v>…</v>
      </c>
      <c r="T402" t="str">
        <f t="shared" si="128"/>
        <v>…</v>
      </c>
      <c r="U402" s="5"/>
      <c r="V402" s="23">
        <f t="shared" si="129"/>
        <v>100</v>
      </c>
      <c r="W402">
        <f t="shared" si="130"/>
        <v>0</v>
      </c>
      <c r="X402">
        <f t="shared" si="131"/>
        <v>0</v>
      </c>
      <c r="Y402">
        <f t="shared" si="132"/>
        <v>0</v>
      </c>
      <c r="Z402">
        <f t="shared" si="133"/>
        <v>19</v>
      </c>
      <c r="AA402">
        <f t="shared" si="134"/>
        <v>97</v>
      </c>
      <c r="AB402">
        <f t="shared" si="135"/>
        <v>16</v>
      </c>
      <c r="AC402">
        <f t="shared" si="136"/>
        <v>0</v>
      </c>
      <c r="AD402" s="5"/>
      <c r="AE402" s="27">
        <f t="shared" si="137"/>
        <v>100</v>
      </c>
      <c r="AF402" s="28">
        <f t="shared" si="138"/>
        <v>0</v>
      </c>
      <c r="AG402" s="28">
        <f t="shared" si="139"/>
        <v>24851</v>
      </c>
      <c r="AH402" s="28">
        <f t="shared" si="140"/>
        <v>16</v>
      </c>
      <c r="AI402" s="5"/>
      <c r="AJ40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402" s="6" t="str" cm="1">
        <f t="array" ref="AK40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402" s="6" cm="1">
        <f t="array" ref="AL402">IF(ROW(Table4[[#This Row],[ID]])-1=ROW(Table4[[#Headers],[ID]]),0,SUMPRODUCT(MAX(($B$5:$B401=Table4[[#This Row],[ID]])*ROW($B$5:$B401))))</f>
        <v>334</v>
      </c>
      <c r="AM402" s="11" cm="1">
        <f t="array" aca="1" ref="AM402" ca="1">IF(Table4[[#This Row],[Prior of This Frm]]&lt;&gt;0,Table4[[#This Row],[Time]]-INDIRECT("R"&amp;Table4[[#This Row],[Prior of This Frm]]&amp;"C"&amp;COLUMN(Table4[[#This Row],[Time]]),FALSE),"")</f>
        <v>3.1890000000000001</v>
      </c>
      <c r="AN402" s="8">
        <f>IF(ROW(Table4[[#This Row],[Time]])-1=ROW(Table4[[#Headers],[Time]]),0,IF(A402&lt;A401,AN401+1,AN401))</f>
        <v>1</v>
      </c>
      <c r="AO402" s="29">
        <f>(Table4[[#This Row],[Time]]+(Table4[[#This Row],[Mins]]*60)-$A$5)/60/60/24</f>
        <v>2.2070601851851844E-4</v>
      </c>
      <c r="AP402" s="11">
        <f ca="1">IF(Table4[[#This Row],[Prior of This Frm]]&lt;&gt;0,IF(Table4[[#This Row],[Per Raw]]&lt;0,Table4[[#This Row],[Per Raw]]+60,Table4[[#This Row],[Per Raw]]),"")</f>
        <v>3.1890000000000001</v>
      </c>
      <c r="AQ402" s="20" t="e">
        <f>IF(Table4[[#This Row],[ID]]=401,(HEX2DEC(Table4[[#This Row],[H1]])+256*HEX2DEC(Table4[[#This Row],[H2]]))/1000,NA())</f>
        <v>#N/A</v>
      </c>
      <c r="AR402" s="21" t="e">
        <f>IF(Table4[[#This Row],[ID]]=401,(HEX2DEC(Table4[[#This Row],[H5]])+256*HEX2DEC(Table4[[#This Row],[H6]]))/1000,NA())</f>
        <v>#N/A</v>
      </c>
      <c r="AS402" s="17" t="e">
        <f>IF(Table4[[#This Row],[ID]]=402,HEX2DEC(Table4[[#This Row],[H1]])/100,NA())</f>
        <v>#N/A</v>
      </c>
      <c r="AT402" s="19" t="e">
        <f>IF(Table4[[#This Row],[ID]]=404,((HEX2DEC(F402)+256*HEX2DEC(G402))/10)*(9/5)+32,NA())</f>
        <v>#N/A</v>
      </c>
      <c r="AU402" s="28">
        <f>IF(Table4[[#This Row],[ID]]=402,(HEX2DEC(Table4[[#This Row],[H7]])*256*256+HEX2DEC(Table4[[#This Row],[H6]])*256+HEX2DEC(Table4[[#This Row],[H5]]))/AU$3,IF(ISNUMBER(AU401),AU401,NA()))</f>
        <v>1073427</v>
      </c>
      <c r="AV402" s="28">
        <f>IF(Table4[[#This Row],[ID]]=403,(HEX2DEC(Table4[[#This Row],[H7]])*256*256+HEX2DEC(Table4[[#This Row],[H6]])*256+HEX2DEC(Table4[[#This Row],[H5]]))/AV$3,IF(ISNUMBER(AV401),AV401,NA()))</f>
        <v>1073427</v>
      </c>
      <c r="AW402" s="30" t="e">
        <f>Table4[[#This Row],[Unk 402-D7,6,5]]/Table4[[#This Row],[Batt V]]</f>
        <v>#N/A</v>
      </c>
      <c r="AX402" s="8" t="str" cm="1">
        <f t="array" aca="1" ref="AX402" ca="1">IF(Table4[[#This Row],[Prior of This Frm]]=0,"First",IF(Table4[[#This Row],[Data as String]]&lt;&gt;INDIRECT("R"&amp;AL402&amp;"C"&amp;COLUMN(Table4[[#This Row],[Data as String]]),FALSE),"Change",""))</f>
        <v/>
      </c>
      <c r="AY402" s="6" t="str" cm="1">
        <f t="array" aca="1" ref="AY402" ca="1">IF(Table4[[#This Row],[Prior of This Frm]]=0,"First",IF(Table4[[#This Row],[Data Masked States only]]&lt;&gt;INDIRECT("R"&amp;AL402&amp;"C"&amp;COLUMN(Table4[[#This Row],[Data Masked States only]]),FALSE),"Change",""))</f>
        <v/>
      </c>
      <c r="AZ402" s="6"/>
    </row>
    <row r="403" spans="1:52" hidden="1" x14ac:dyDescent="0.25">
      <c r="A403">
        <v>10.449</v>
      </c>
      <c r="B403">
        <v>404</v>
      </c>
      <c r="C403">
        <v>8</v>
      </c>
      <c r="D403" s="14">
        <v>0</v>
      </c>
      <c r="E403" s="15">
        <v>5</v>
      </c>
      <c r="F403" s="15" t="s">
        <v>29</v>
      </c>
      <c r="G403" s="15">
        <v>0</v>
      </c>
      <c r="H403" s="15" t="s">
        <v>2</v>
      </c>
      <c r="I403" s="15" t="s">
        <v>2</v>
      </c>
      <c r="J403" s="15" t="s">
        <v>2</v>
      </c>
      <c r="K403" s="15" t="s">
        <v>2</v>
      </c>
      <c r="M403" s="5" t="str">
        <f t="shared" si="121"/>
        <v>…</v>
      </c>
      <c r="N403" t="str">
        <f t="shared" si="122"/>
        <v>…</v>
      </c>
      <c r="O403" t="str">
        <f t="shared" si="123"/>
        <v>…</v>
      </c>
      <c r="P403" t="str">
        <f t="shared" si="124"/>
        <v>…</v>
      </c>
      <c r="Q403" t="str">
        <f t="shared" si="125"/>
        <v>…</v>
      </c>
      <c r="R403" t="str">
        <f t="shared" si="126"/>
        <v>…</v>
      </c>
      <c r="S403" t="str">
        <f t="shared" si="127"/>
        <v>…</v>
      </c>
      <c r="T403" t="str">
        <f t="shared" si="128"/>
        <v>…</v>
      </c>
      <c r="U403" s="5"/>
      <c r="V403" s="23">
        <f t="shared" si="129"/>
        <v>0</v>
      </c>
      <c r="W403">
        <f t="shared" si="130"/>
        <v>5</v>
      </c>
      <c r="X403">
        <f t="shared" si="131"/>
        <v>160</v>
      </c>
      <c r="Y403">
        <f t="shared" si="132"/>
        <v>0</v>
      </c>
      <c r="Z403">
        <f t="shared" si="133"/>
        <v>255</v>
      </c>
      <c r="AA403">
        <f t="shared" si="134"/>
        <v>255</v>
      </c>
      <c r="AB403">
        <f t="shared" si="135"/>
        <v>255</v>
      </c>
      <c r="AC403">
        <f t="shared" si="136"/>
        <v>255</v>
      </c>
      <c r="AD403" s="5"/>
      <c r="AE403" s="27">
        <f t="shared" si="137"/>
        <v>1280</v>
      </c>
      <c r="AF403" s="28">
        <f t="shared" si="138"/>
        <v>160</v>
      </c>
      <c r="AG403" s="28">
        <f t="shared" si="139"/>
        <v>65535</v>
      </c>
      <c r="AH403" s="28">
        <f t="shared" si="140"/>
        <v>65535</v>
      </c>
      <c r="AI403" s="5"/>
      <c r="AJ40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403" s="6" t="str" cm="1">
        <f t="array" ref="AK40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403" s="6" cm="1">
        <f t="array" ref="AL403">IF(ROW(Table4[[#This Row],[ID]])-1=ROW(Table4[[#Headers],[ID]]),0,SUMPRODUCT(MAX(($B$5:$B402=Table4[[#This Row],[ID]])*ROW($B$5:$B402))))</f>
        <v>335</v>
      </c>
      <c r="AM403" s="11" cm="1">
        <f t="array" aca="1" ref="AM403" ca="1">IF(Table4[[#This Row],[Prior of This Frm]]&lt;&gt;0,Table4[[#This Row],[Time]]-INDIRECT("R"&amp;Table4[[#This Row],[Prior of This Frm]]&amp;"C"&amp;COLUMN(Table4[[#This Row],[Time]]),FALSE),"")</f>
        <v>3.1890000000000001</v>
      </c>
      <c r="AN403" s="8">
        <f>IF(ROW(Table4[[#This Row],[Time]])-1=ROW(Table4[[#Headers],[Time]]),0,IF(A403&lt;A402,AN402+1,AN402))</f>
        <v>1</v>
      </c>
      <c r="AO403" s="29">
        <f>(Table4[[#This Row],[Time]]+(Table4[[#This Row],[Mins]]*60)-$A$5)/60/60/24</f>
        <v>2.2074074074074067E-4</v>
      </c>
      <c r="AP403" s="11">
        <f ca="1">IF(Table4[[#This Row],[Prior of This Frm]]&lt;&gt;0,IF(Table4[[#This Row],[Per Raw]]&lt;0,Table4[[#This Row],[Per Raw]]+60,Table4[[#This Row],[Per Raw]]),"")</f>
        <v>3.1890000000000001</v>
      </c>
      <c r="AQ403" s="20" t="e">
        <f>IF(Table4[[#This Row],[ID]]=401,(HEX2DEC(Table4[[#This Row],[H1]])+256*HEX2DEC(Table4[[#This Row],[H2]]))/1000,NA())</f>
        <v>#N/A</v>
      </c>
      <c r="AR403" s="21" t="e">
        <f>IF(Table4[[#This Row],[ID]]=401,(HEX2DEC(Table4[[#This Row],[H5]])+256*HEX2DEC(Table4[[#This Row],[H6]]))/1000,NA())</f>
        <v>#N/A</v>
      </c>
      <c r="AS403" s="17" t="e">
        <f>IF(Table4[[#This Row],[ID]]=402,HEX2DEC(Table4[[#This Row],[H1]])/100,NA())</f>
        <v>#N/A</v>
      </c>
      <c r="AT403" s="19">
        <f>IF(Table4[[#This Row],[ID]]=404,((HEX2DEC(F403)+256*HEX2DEC(G403))/10)*(9/5)+32,NA())</f>
        <v>60.8</v>
      </c>
      <c r="AU403" s="28">
        <f>IF(Table4[[#This Row],[ID]]=402,(HEX2DEC(Table4[[#This Row],[H7]])*256*256+HEX2DEC(Table4[[#This Row],[H6]])*256+HEX2DEC(Table4[[#This Row],[H5]]))/AU$3,IF(ISNUMBER(AU402),AU402,NA()))</f>
        <v>1073427</v>
      </c>
      <c r="AV403" s="28">
        <f>IF(Table4[[#This Row],[ID]]=403,(HEX2DEC(Table4[[#This Row],[H7]])*256*256+HEX2DEC(Table4[[#This Row],[H6]])*256+HEX2DEC(Table4[[#This Row],[H5]]))/AV$3,IF(ISNUMBER(AV402),AV402,NA()))</f>
        <v>1073427</v>
      </c>
      <c r="AW403" s="30" t="e">
        <f>Table4[[#This Row],[Unk 402-D7,6,5]]/Table4[[#This Row],[Batt V]]</f>
        <v>#N/A</v>
      </c>
      <c r="AX403" s="8" t="str" cm="1">
        <f t="array" aca="1" ref="AX403" ca="1">IF(Table4[[#This Row],[Prior of This Frm]]=0,"First",IF(Table4[[#This Row],[Data as String]]&lt;&gt;INDIRECT("R"&amp;AL403&amp;"C"&amp;COLUMN(Table4[[#This Row],[Data as String]]),FALSE),"Change",""))</f>
        <v/>
      </c>
      <c r="AY403" s="6" t="str" cm="1">
        <f t="array" aca="1" ref="AY403" ca="1">IF(Table4[[#This Row],[Prior of This Frm]]=0,"First",IF(Table4[[#This Row],[Data Masked States only]]&lt;&gt;INDIRECT("R"&amp;AL403&amp;"C"&amp;COLUMN(Table4[[#This Row],[Data Masked States only]]),FALSE),"Change",""))</f>
        <v/>
      </c>
      <c r="AZ403" s="6"/>
    </row>
    <row r="404" spans="1:52" hidden="1" x14ac:dyDescent="0.25">
      <c r="A404">
        <v>10.491</v>
      </c>
      <c r="B404">
        <v>400</v>
      </c>
      <c r="C404">
        <v>8</v>
      </c>
      <c r="D404" s="14">
        <v>0</v>
      </c>
      <c r="E404" s="15">
        <v>0</v>
      </c>
      <c r="F404" s="15">
        <v>0</v>
      </c>
      <c r="G404" s="15">
        <v>10</v>
      </c>
      <c r="H404" s="15">
        <v>39</v>
      </c>
      <c r="I404" s="15">
        <v>0</v>
      </c>
      <c r="J404" s="15">
        <v>0</v>
      </c>
      <c r="K404" s="15">
        <v>0</v>
      </c>
      <c r="M404" s="5" t="str">
        <f t="shared" si="121"/>
        <v>…</v>
      </c>
      <c r="N404" t="str">
        <f t="shared" si="122"/>
        <v>…</v>
      </c>
      <c r="O404" t="str">
        <f t="shared" si="123"/>
        <v>…</v>
      </c>
      <c r="P404" t="str">
        <f t="shared" si="124"/>
        <v>…</v>
      </c>
      <c r="Q404" t="str">
        <f t="shared" si="125"/>
        <v>9</v>
      </c>
      <c r="R404" t="str">
        <f t="shared" si="126"/>
        <v>…</v>
      </c>
      <c r="S404" t="str">
        <f t="shared" si="127"/>
        <v>…</v>
      </c>
      <c r="T404" t="str">
        <f t="shared" si="128"/>
        <v>…</v>
      </c>
      <c r="U404" s="5"/>
      <c r="V404" s="23">
        <f t="shared" si="129"/>
        <v>0</v>
      </c>
      <c r="W404">
        <f t="shared" si="130"/>
        <v>0</v>
      </c>
      <c r="X404">
        <f t="shared" si="131"/>
        <v>0</v>
      </c>
      <c r="Y404">
        <f t="shared" si="132"/>
        <v>16</v>
      </c>
      <c r="Z404">
        <f t="shared" si="133"/>
        <v>57</v>
      </c>
      <c r="AA404">
        <f t="shared" si="134"/>
        <v>0</v>
      </c>
      <c r="AB404">
        <f t="shared" si="135"/>
        <v>0</v>
      </c>
      <c r="AC404">
        <f t="shared" si="136"/>
        <v>0</v>
      </c>
      <c r="AD404" s="5"/>
      <c r="AE404" s="27">
        <f t="shared" si="137"/>
        <v>0</v>
      </c>
      <c r="AF404" s="28">
        <f t="shared" si="138"/>
        <v>4096</v>
      </c>
      <c r="AG404" s="28">
        <f t="shared" si="139"/>
        <v>57</v>
      </c>
      <c r="AH404" s="28">
        <f t="shared" si="140"/>
        <v>0</v>
      </c>
      <c r="AI404" s="5"/>
      <c r="AJ40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04" s="6" t="str" cm="1">
        <f t="array" ref="AK40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04" s="6" cm="1">
        <f t="array" ref="AL404">IF(ROW(Table4[[#This Row],[ID]])-1=ROW(Table4[[#Headers],[ID]]),0,SUMPRODUCT(MAX(($B$5:$B403=Table4[[#This Row],[ID]])*ROW($B$5:$B403))))</f>
        <v>398</v>
      </c>
      <c r="AM404" s="11" cm="1">
        <f t="array" aca="1" ref="AM404" ca="1">IF(Table4[[#This Row],[Prior of This Frm]]&lt;&gt;0,Table4[[#This Row],[Time]]-INDIRECT("R"&amp;Table4[[#This Row],[Prior of This Frm]]&amp;"C"&amp;COLUMN(Table4[[#This Row],[Time]]),FALSE),"")</f>
        <v>0.10599999999999987</v>
      </c>
      <c r="AN404" s="8">
        <f>IF(ROW(Table4[[#This Row],[Time]])-1=ROW(Table4[[#Headers],[Time]]),0,IF(A404&lt;A403,AN403+1,AN403))</f>
        <v>1</v>
      </c>
      <c r="AO404" s="29">
        <f>(Table4[[#This Row],[Time]]+(Table4[[#This Row],[Mins]]*60)-$A$5)/60/60/24</f>
        <v>2.2122685185185182E-4</v>
      </c>
      <c r="AP404" s="11">
        <f ca="1">IF(Table4[[#This Row],[Prior of This Frm]]&lt;&gt;0,IF(Table4[[#This Row],[Per Raw]]&lt;0,Table4[[#This Row],[Per Raw]]+60,Table4[[#This Row],[Per Raw]]),"")</f>
        <v>0.10599999999999987</v>
      </c>
      <c r="AQ404" s="20" t="e">
        <f>IF(Table4[[#This Row],[ID]]=401,(HEX2DEC(Table4[[#This Row],[H1]])+256*HEX2DEC(Table4[[#This Row],[H2]]))/1000,NA())</f>
        <v>#N/A</v>
      </c>
      <c r="AR404" s="21" t="e">
        <f>IF(Table4[[#This Row],[ID]]=401,(HEX2DEC(Table4[[#This Row],[H5]])+256*HEX2DEC(Table4[[#This Row],[H6]]))/1000,NA())</f>
        <v>#N/A</v>
      </c>
      <c r="AS404" s="17" t="e">
        <f>IF(Table4[[#This Row],[ID]]=402,HEX2DEC(Table4[[#This Row],[H1]])/100,NA())</f>
        <v>#N/A</v>
      </c>
      <c r="AT404" s="19" t="e">
        <f>IF(Table4[[#This Row],[ID]]=404,((HEX2DEC(F404)+256*HEX2DEC(G404))/10)*(9/5)+32,NA())</f>
        <v>#N/A</v>
      </c>
      <c r="AU404" s="28">
        <f>IF(Table4[[#This Row],[ID]]=402,(HEX2DEC(Table4[[#This Row],[H7]])*256*256+HEX2DEC(Table4[[#This Row],[H6]])*256+HEX2DEC(Table4[[#This Row],[H5]]))/AU$3,IF(ISNUMBER(AU403),AU403,NA()))</f>
        <v>1073427</v>
      </c>
      <c r="AV404" s="28">
        <f>IF(Table4[[#This Row],[ID]]=403,(HEX2DEC(Table4[[#This Row],[H7]])*256*256+HEX2DEC(Table4[[#This Row],[H6]])*256+HEX2DEC(Table4[[#This Row],[H5]]))/AV$3,IF(ISNUMBER(AV403),AV403,NA()))</f>
        <v>1073427</v>
      </c>
      <c r="AW404" s="30" t="e">
        <f>Table4[[#This Row],[Unk 402-D7,6,5]]/Table4[[#This Row],[Batt V]]</f>
        <v>#N/A</v>
      </c>
      <c r="AX404" s="8" t="str" cm="1">
        <f t="array" aca="1" ref="AX404" ca="1">IF(Table4[[#This Row],[Prior of This Frm]]=0,"First",IF(Table4[[#This Row],[Data as String]]&lt;&gt;INDIRECT("R"&amp;AL404&amp;"C"&amp;COLUMN(Table4[[#This Row],[Data as String]]),FALSE),"Change",""))</f>
        <v/>
      </c>
      <c r="AY404" s="6" t="str" cm="1">
        <f t="array" aca="1" ref="AY404" ca="1">IF(Table4[[#This Row],[Prior of This Frm]]=0,"First",IF(Table4[[#This Row],[Data Masked States only]]&lt;&gt;INDIRECT("R"&amp;AL404&amp;"C"&amp;COLUMN(Table4[[#This Row],[Data Masked States only]]),FALSE),"Change",""))</f>
        <v/>
      </c>
      <c r="AZ404" s="6"/>
    </row>
    <row r="405" spans="1:52" hidden="1" x14ac:dyDescent="0.25">
      <c r="A405">
        <v>10.544</v>
      </c>
      <c r="B405">
        <v>401</v>
      </c>
      <c r="C405">
        <v>8</v>
      </c>
      <c r="D405" s="14" t="s">
        <v>28</v>
      </c>
      <c r="E405" s="15" t="s">
        <v>23</v>
      </c>
      <c r="F405" s="15">
        <v>0</v>
      </c>
      <c r="G405" s="15">
        <v>0</v>
      </c>
      <c r="H405" s="15">
        <v>0</v>
      </c>
      <c r="I405" s="15">
        <v>0</v>
      </c>
      <c r="J405" s="15">
        <v>0</v>
      </c>
      <c r="K405" s="15">
        <v>0</v>
      </c>
      <c r="M405" s="5" t="str">
        <f t="shared" si="121"/>
        <v>…</v>
      </c>
      <c r="N405" t="str">
        <f t="shared" si="122"/>
        <v>…</v>
      </c>
      <c r="O405" t="str">
        <f t="shared" si="123"/>
        <v>…</v>
      </c>
      <c r="P405" t="str">
        <f t="shared" si="124"/>
        <v>…</v>
      </c>
      <c r="Q405" t="str">
        <f t="shared" si="125"/>
        <v>…</v>
      </c>
      <c r="R405" t="str">
        <f t="shared" si="126"/>
        <v>…</v>
      </c>
      <c r="S405" t="str">
        <f t="shared" si="127"/>
        <v>…</v>
      </c>
      <c r="T405" t="str">
        <f t="shared" si="128"/>
        <v>…</v>
      </c>
      <c r="U405" s="5"/>
      <c r="V405" s="23">
        <f t="shared" si="129"/>
        <v>154</v>
      </c>
      <c r="W405">
        <f t="shared" si="130"/>
        <v>210</v>
      </c>
      <c r="X405">
        <f t="shared" si="131"/>
        <v>0</v>
      </c>
      <c r="Y405">
        <f t="shared" si="132"/>
        <v>0</v>
      </c>
      <c r="Z405">
        <f t="shared" si="133"/>
        <v>0</v>
      </c>
      <c r="AA405">
        <f t="shared" si="134"/>
        <v>0</v>
      </c>
      <c r="AB405">
        <f t="shared" si="135"/>
        <v>0</v>
      </c>
      <c r="AC405">
        <f t="shared" si="136"/>
        <v>0</v>
      </c>
      <c r="AD405" s="5"/>
      <c r="AE405" s="27">
        <f t="shared" si="137"/>
        <v>53914</v>
      </c>
      <c r="AF405" s="28">
        <f t="shared" si="138"/>
        <v>0</v>
      </c>
      <c r="AG405" s="28">
        <f t="shared" si="139"/>
        <v>0</v>
      </c>
      <c r="AH405" s="28">
        <f t="shared" si="140"/>
        <v>0</v>
      </c>
      <c r="AI405" s="5"/>
      <c r="AJ40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05" s="6" t="str" cm="1">
        <f t="array" ref="AK40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05" s="6" cm="1">
        <f t="array" ref="AL405">IF(ROW(Table4[[#This Row],[ID]])-1=ROW(Table4[[#Headers],[ID]]),0,SUMPRODUCT(MAX(($B$5:$B404=Table4[[#This Row],[ID]])*ROW($B$5:$B404))))</f>
        <v>399</v>
      </c>
      <c r="AM405" s="11" cm="1">
        <f t="array" aca="1" ref="AM405" ca="1">IF(Table4[[#This Row],[Prior of This Frm]]&lt;&gt;0,Table4[[#This Row],[Time]]-INDIRECT("R"&amp;Table4[[#This Row],[Prior of This Frm]]&amp;"C"&amp;COLUMN(Table4[[#This Row],[Time]]),FALSE),"")</f>
        <v>0.10599999999999987</v>
      </c>
      <c r="AN405" s="8">
        <f>IF(ROW(Table4[[#This Row],[Time]])-1=ROW(Table4[[#Headers],[Time]]),0,IF(A405&lt;A404,AN404+1,AN404))</f>
        <v>1</v>
      </c>
      <c r="AO405" s="29">
        <f>(Table4[[#This Row],[Time]]+(Table4[[#This Row],[Mins]]*60)-$A$5)/60/60/24</f>
        <v>2.2184027777777773E-4</v>
      </c>
      <c r="AP405" s="11">
        <f ca="1">IF(Table4[[#This Row],[Prior of This Frm]]&lt;&gt;0,IF(Table4[[#This Row],[Per Raw]]&lt;0,Table4[[#This Row],[Per Raw]]+60,Table4[[#This Row],[Per Raw]]),"")</f>
        <v>0.10599999999999987</v>
      </c>
      <c r="AQ405" s="20">
        <f>IF(Table4[[#This Row],[ID]]=401,(HEX2DEC(Table4[[#This Row],[H1]])+256*HEX2DEC(Table4[[#This Row],[H2]]))/1000,NA())</f>
        <v>53.914000000000001</v>
      </c>
      <c r="AR405" s="21">
        <f>IF(Table4[[#This Row],[ID]]=401,(HEX2DEC(Table4[[#This Row],[H5]])+256*HEX2DEC(Table4[[#This Row],[H6]]))/1000,NA())</f>
        <v>0</v>
      </c>
      <c r="AS405" s="17" t="e">
        <f>IF(Table4[[#This Row],[ID]]=402,HEX2DEC(Table4[[#This Row],[H1]])/100,NA())</f>
        <v>#N/A</v>
      </c>
      <c r="AT405" s="19" t="e">
        <f>IF(Table4[[#This Row],[ID]]=404,((HEX2DEC(F405)+256*HEX2DEC(G405))/10)*(9/5)+32,NA())</f>
        <v>#N/A</v>
      </c>
      <c r="AU405" s="28">
        <f>IF(Table4[[#This Row],[ID]]=402,(HEX2DEC(Table4[[#This Row],[H7]])*256*256+HEX2DEC(Table4[[#This Row],[H6]])*256+HEX2DEC(Table4[[#This Row],[H5]]))/AU$3,IF(ISNUMBER(AU404),AU404,NA()))</f>
        <v>1073427</v>
      </c>
      <c r="AV405" s="28">
        <f>IF(Table4[[#This Row],[ID]]=403,(HEX2DEC(Table4[[#This Row],[H7]])*256*256+HEX2DEC(Table4[[#This Row],[H6]])*256+HEX2DEC(Table4[[#This Row],[H5]]))/AV$3,IF(ISNUMBER(AV404),AV404,NA()))</f>
        <v>1073427</v>
      </c>
      <c r="AW405" s="30">
        <f>Table4[[#This Row],[Unk 402-D7,6,5]]/Table4[[#This Row],[Batt V]]</f>
        <v>19909.986274437066</v>
      </c>
      <c r="AX405" s="8" t="str" cm="1">
        <f t="array" aca="1" ref="AX405" ca="1">IF(Table4[[#This Row],[Prior of This Frm]]=0,"First",IF(Table4[[#This Row],[Data as String]]&lt;&gt;INDIRECT("R"&amp;AL405&amp;"C"&amp;COLUMN(Table4[[#This Row],[Data as String]]),FALSE),"Change",""))</f>
        <v/>
      </c>
      <c r="AY405" s="6" t="str" cm="1">
        <f t="array" aca="1" ref="AY405" ca="1">IF(Table4[[#This Row],[Prior of This Frm]]=0,"First",IF(Table4[[#This Row],[Data Masked States only]]&lt;&gt;INDIRECT("R"&amp;AL405&amp;"C"&amp;COLUMN(Table4[[#This Row],[Data Masked States only]]),FALSE),"Change",""))</f>
        <v/>
      </c>
      <c r="AZ405" s="6"/>
    </row>
    <row r="406" spans="1:52" hidden="1" x14ac:dyDescent="0.25">
      <c r="A406">
        <v>10.597</v>
      </c>
      <c r="B406">
        <v>400</v>
      </c>
      <c r="C406">
        <v>8</v>
      </c>
      <c r="D406" s="14">
        <v>0</v>
      </c>
      <c r="E406" s="15">
        <v>0</v>
      </c>
      <c r="F406" s="15">
        <v>0</v>
      </c>
      <c r="G406" s="15">
        <v>10</v>
      </c>
      <c r="H406" s="15">
        <v>39</v>
      </c>
      <c r="I406" s="15">
        <v>0</v>
      </c>
      <c r="J406" s="15">
        <v>0</v>
      </c>
      <c r="K406" s="15">
        <v>0</v>
      </c>
      <c r="M406" s="5" t="str">
        <f t="shared" si="121"/>
        <v>…</v>
      </c>
      <c r="N406" t="str">
        <f t="shared" si="122"/>
        <v>…</v>
      </c>
      <c r="O406" t="str">
        <f t="shared" si="123"/>
        <v>…</v>
      </c>
      <c r="P406" t="str">
        <f t="shared" si="124"/>
        <v>…</v>
      </c>
      <c r="Q406" t="str">
        <f t="shared" si="125"/>
        <v>9</v>
      </c>
      <c r="R406" t="str">
        <f t="shared" si="126"/>
        <v>…</v>
      </c>
      <c r="S406" t="str">
        <f t="shared" si="127"/>
        <v>…</v>
      </c>
      <c r="T406" t="str">
        <f t="shared" si="128"/>
        <v>…</v>
      </c>
      <c r="U406" s="5"/>
      <c r="V406" s="23">
        <f t="shared" si="129"/>
        <v>0</v>
      </c>
      <c r="W406">
        <f t="shared" si="130"/>
        <v>0</v>
      </c>
      <c r="X406">
        <f t="shared" si="131"/>
        <v>0</v>
      </c>
      <c r="Y406">
        <f t="shared" si="132"/>
        <v>16</v>
      </c>
      <c r="Z406">
        <f t="shared" si="133"/>
        <v>57</v>
      </c>
      <c r="AA406">
        <f t="shared" si="134"/>
        <v>0</v>
      </c>
      <c r="AB406">
        <f t="shared" si="135"/>
        <v>0</v>
      </c>
      <c r="AC406">
        <f t="shared" si="136"/>
        <v>0</v>
      </c>
      <c r="AD406" s="5"/>
      <c r="AE406" s="27">
        <f t="shared" si="137"/>
        <v>0</v>
      </c>
      <c r="AF406" s="28">
        <f t="shared" si="138"/>
        <v>4096</v>
      </c>
      <c r="AG406" s="28">
        <f t="shared" si="139"/>
        <v>57</v>
      </c>
      <c r="AH406" s="28">
        <f t="shared" si="140"/>
        <v>0</v>
      </c>
      <c r="AI406" s="5"/>
      <c r="AJ40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06" s="6" t="str" cm="1">
        <f t="array" ref="AK40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06" s="6" cm="1">
        <f t="array" ref="AL406">IF(ROW(Table4[[#This Row],[ID]])-1=ROW(Table4[[#Headers],[ID]]),0,SUMPRODUCT(MAX(($B$5:$B405=Table4[[#This Row],[ID]])*ROW($B$5:$B405))))</f>
        <v>404</v>
      </c>
      <c r="AM406" s="11" cm="1">
        <f t="array" aca="1" ref="AM406" ca="1">IF(Table4[[#This Row],[Prior of This Frm]]&lt;&gt;0,Table4[[#This Row],[Time]]-INDIRECT("R"&amp;Table4[[#This Row],[Prior of This Frm]]&amp;"C"&amp;COLUMN(Table4[[#This Row],[Time]]),FALSE),"")</f>
        <v>0.10599999999999987</v>
      </c>
      <c r="AN406" s="8">
        <f>IF(ROW(Table4[[#This Row],[Time]])-1=ROW(Table4[[#Headers],[Time]]),0,IF(A406&lt;A405,AN405+1,AN405))</f>
        <v>1</v>
      </c>
      <c r="AO406" s="29">
        <f>(Table4[[#This Row],[Time]]+(Table4[[#This Row],[Mins]]*60)-$A$5)/60/60/24</f>
        <v>2.2245370370370363E-4</v>
      </c>
      <c r="AP406" s="11">
        <f ca="1">IF(Table4[[#This Row],[Prior of This Frm]]&lt;&gt;0,IF(Table4[[#This Row],[Per Raw]]&lt;0,Table4[[#This Row],[Per Raw]]+60,Table4[[#This Row],[Per Raw]]),"")</f>
        <v>0.10599999999999987</v>
      </c>
      <c r="AQ406" s="20" t="e">
        <f>IF(Table4[[#This Row],[ID]]=401,(HEX2DEC(Table4[[#This Row],[H1]])+256*HEX2DEC(Table4[[#This Row],[H2]]))/1000,NA())</f>
        <v>#N/A</v>
      </c>
      <c r="AR406" s="21" t="e">
        <f>IF(Table4[[#This Row],[ID]]=401,(HEX2DEC(Table4[[#This Row],[H5]])+256*HEX2DEC(Table4[[#This Row],[H6]]))/1000,NA())</f>
        <v>#N/A</v>
      </c>
      <c r="AS406" s="17" t="e">
        <f>IF(Table4[[#This Row],[ID]]=402,HEX2DEC(Table4[[#This Row],[H1]])/100,NA())</f>
        <v>#N/A</v>
      </c>
      <c r="AT406" s="19" t="e">
        <f>IF(Table4[[#This Row],[ID]]=404,((HEX2DEC(F406)+256*HEX2DEC(G406))/10)*(9/5)+32,NA())</f>
        <v>#N/A</v>
      </c>
      <c r="AU406" s="28">
        <f>IF(Table4[[#This Row],[ID]]=402,(HEX2DEC(Table4[[#This Row],[H7]])*256*256+HEX2DEC(Table4[[#This Row],[H6]])*256+HEX2DEC(Table4[[#This Row],[H5]]))/AU$3,IF(ISNUMBER(AU405),AU405,NA()))</f>
        <v>1073427</v>
      </c>
      <c r="AV406" s="28">
        <f>IF(Table4[[#This Row],[ID]]=403,(HEX2DEC(Table4[[#This Row],[H7]])*256*256+HEX2DEC(Table4[[#This Row],[H6]])*256+HEX2DEC(Table4[[#This Row],[H5]]))/AV$3,IF(ISNUMBER(AV405),AV405,NA()))</f>
        <v>1073427</v>
      </c>
      <c r="AW406" s="30" t="e">
        <f>Table4[[#This Row],[Unk 402-D7,6,5]]/Table4[[#This Row],[Batt V]]</f>
        <v>#N/A</v>
      </c>
      <c r="AX406" s="8" t="str" cm="1">
        <f t="array" aca="1" ref="AX406" ca="1">IF(Table4[[#This Row],[Prior of This Frm]]=0,"First",IF(Table4[[#This Row],[Data as String]]&lt;&gt;INDIRECT("R"&amp;AL406&amp;"C"&amp;COLUMN(Table4[[#This Row],[Data as String]]),FALSE),"Change",""))</f>
        <v/>
      </c>
      <c r="AY406" s="6" t="str" cm="1">
        <f t="array" aca="1" ref="AY406" ca="1">IF(Table4[[#This Row],[Prior of This Frm]]=0,"First",IF(Table4[[#This Row],[Data Masked States only]]&lt;&gt;INDIRECT("R"&amp;AL406&amp;"C"&amp;COLUMN(Table4[[#This Row],[Data Masked States only]]),FALSE),"Change",""))</f>
        <v/>
      </c>
      <c r="AZ406" s="6"/>
    </row>
    <row r="407" spans="1:52" hidden="1" x14ac:dyDescent="0.25">
      <c r="A407">
        <v>10.651</v>
      </c>
      <c r="B407">
        <v>401</v>
      </c>
      <c r="C407">
        <v>8</v>
      </c>
      <c r="D407" s="14" t="s">
        <v>28</v>
      </c>
      <c r="E407" s="15" t="s">
        <v>23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M407" s="5" t="str">
        <f t="shared" si="121"/>
        <v>…</v>
      </c>
      <c r="N407" t="str">
        <f t="shared" si="122"/>
        <v>…</v>
      </c>
      <c r="O407" t="str">
        <f t="shared" si="123"/>
        <v>…</v>
      </c>
      <c r="P407" t="str">
        <f t="shared" si="124"/>
        <v>…</v>
      </c>
      <c r="Q407" t="str">
        <f t="shared" si="125"/>
        <v>…</v>
      </c>
      <c r="R407" t="str">
        <f t="shared" si="126"/>
        <v>…</v>
      </c>
      <c r="S407" t="str">
        <f t="shared" si="127"/>
        <v>…</v>
      </c>
      <c r="T407" t="str">
        <f t="shared" si="128"/>
        <v>…</v>
      </c>
      <c r="U407" s="5"/>
      <c r="V407" s="23">
        <f t="shared" si="129"/>
        <v>154</v>
      </c>
      <c r="W407">
        <f t="shared" si="130"/>
        <v>210</v>
      </c>
      <c r="X407">
        <f t="shared" si="131"/>
        <v>0</v>
      </c>
      <c r="Y407">
        <f t="shared" si="132"/>
        <v>0</v>
      </c>
      <c r="Z407">
        <f t="shared" si="133"/>
        <v>0</v>
      </c>
      <c r="AA407">
        <f t="shared" si="134"/>
        <v>0</v>
      </c>
      <c r="AB407">
        <f t="shared" si="135"/>
        <v>0</v>
      </c>
      <c r="AC407">
        <f t="shared" si="136"/>
        <v>0</v>
      </c>
      <c r="AD407" s="5"/>
      <c r="AE407" s="27">
        <f t="shared" si="137"/>
        <v>53914</v>
      </c>
      <c r="AF407" s="28">
        <f t="shared" si="138"/>
        <v>0</v>
      </c>
      <c r="AG407" s="28">
        <f t="shared" si="139"/>
        <v>0</v>
      </c>
      <c r="AH407" s="28">
        <f t="shared" si="140"/>
        <v>0</v>
      </c>
      <c r="AI407" s="5"/>
      <c r="AJ40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07" s="6" t="str" cm="1">
        <f t="array" ref="AK40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07" s="6" cm="1">
        <f t="array" ref="AL407">IF(ROW(Table4[[#This Row],[ID]])-1=ROW(Table4[[#Headers],[ID]]),0,SUMPRODUCT(MAX(($B$5:$B406=Table4[[#This Row],[ID]])*ROW($B$5:$B406))))</f>
        <v>405</v>
      </c>
      <c r="AM407" s="11" cm="1">
        <f t="array" aca="1" ref="AM407" ca="1">IF(Table4[[#This Row],[Prior of This Frm]]&lt;&gt;0,Table4[[#This Row],[Time]]-INDIRECT("R"&amp;Table4[[#This Row],[Prior of This Frm]]&amp;"C"&amp;COLUMN(Table4[[#This Row],[Time]]),FALSE),"")</f>
        <v>0.10699999999999932</v>
      </c>
      <c r="AN407" s="8">
        <f>IF(ROW(Table4[[#This Row],[Time]])-1=ROW(Table4[[#Headers],[Time]]),0,IF(A407&lt;A406,AN406+1,AN406))</f>
        <v>1</v>
      </c>
      <c r="AO407" s="29">
        <f>(Table4[[#This Row],[Time]]+(Table4[[#This Row],[Mins]]*60)-$A$5)/60/60/24</f>
        <v>2.2307870370370361E-4</v>
      </c>
      <c r="AP407" s="11">
        <f ca="1">IF(Table4[[#This Row],[Prior of This Frm]]&lt;&gt;0,IF(Table4[[#This Row],[Per Raw]]&lt;0,Table4[[#This Row],[Per Raw]]+60,Table4[[#This Row],[Per Raw]]),"")</f>
        <v>0.10699999999999932</v>
      </c>
      <c r="AQ407" s="20">
        <f>IF(Table4[[#This Row],[ID]]=401,(HEX2DEC(Table4[[#This Row],[H1]])+256*HEX2DEC(Table4[[#This Row],[H2]]))/1000,NA())</f>
        <v>53.914000000000001</v>
      </c>
      <c r="AR407" s="21">
        <f>IF(Table4[[#This Row],[ID]]=401,(HEX2DEC(Table4[[#This Row],[H5]])+256*HEX2DEC(Table4[[#This Row],[H6]]))/1000,NA())</f>
        <v>0</v>
      </c>
      <c r="AS407" s="16" t="e">
        <f>IF(Table4[[#This Row],[ID]]=402,HEX2DEC(Table4[[#This Row],[H1]])/100,NA())</f>
        <v>#N/A</v>
      </c>
      <c r="AT407" s="19" t="e">
        <f>IF(Table4[[#This Row],[ID]]=404,((HEX2DEC(F407)+256*HEX2DEC(G407))/10)*(9/5)+32,NA())</f>
        <v>#N/A</v>
      </c>
      <c r="AU407" s="28">
        <f>IF(Table4[[#This Row],[ID]]=402,(HEX2DEC(Table4[[#This Row],[H7]])*256*256+HEX2DEC(Table4[[#This Row],[H6]])*256+HEX2DEC(Table4[[#This Row],[H5]]))/AU$3,IF(ISNUMBER(AU406),AU406,NA()))</f>
        <v>1073427</v>
      </c>
      <c r="AV407" s="28">
        <f>IF(Table4[[#This Row],[ID]]=403,(HEX2DEC(Table4[[#This Row],[H7]])*256*256+HEX2DEC(Table4[[#This Row],[H6]])*256+HEX2DEC(Table4[[#This Row],[H5]]))/AV$3,IF(ISNUMBER(AV406),AV406,NA()))</f>
        <v>1073427</v>
      </c>
      <c r="AW407" s="30">
        <f>Table4[[#This Row],[Unk 402-D7,6,5]]/Table4[[#This Row],[Batt V]]</f>
        <v>19909.986274437066</v>
      </c>
      <c r="AX407" s="8" t="str" cm="1">
        <f t="array" aca="1" ref="AX407" ca="1">IF(Table4[[#This Row],[Prior of This Frm]]=0,"First",IF(Table4[[#This Row],[Data as String]]&lt;&gt;INDIRECT("R"&amp;AL407&amp;"C"&amp;COLUMN(Table4[[#This Row],[Data as String]]),FALSE),"Change",""))</f>
        <v/>
      </c>
      <c r="AY407" s="6" t="str" cm="1">
        <f t="array" aca="1" ref="AY407" ca="1">IF(Table4[[#This Row],[Prior of This Frm]]=0,"First",IF(Table4[[#This Row],[Data Masked States only]]&lt;&gt;INDIRECT("R"&amp;AL407&amp;"C"&amp;COLUMN(Table4[[#This Row],[Data Masked States only]]),FALSE),"Change",""))</f>
        <v/>
      </c>
      <c r="AZ407" s="6"/>
    </row>
    <row r="408" spans="1:52" hidden="1" x14ac:dyDescent="0.25">
      <c r="A408">
        <v>10.704000000000001</v>
      </c>
      <c r="B408">
        <v>400</v>
      </c>
      <c r="C408">
        <v>8</v>
      </c>
      <c r="D408" s="14">
        <v>0</v>
      </c>
      <c r="E408" s="15">
        <v>0</v>
      </c>
      <c r="F408" s="15">
        <v>0</v>
      </c>
      <c r="G408" s="15">
        <v>10</v>
      </c>
      <c r="H408" s="15">
        <v>39</v>
      </c>
      <c r="I408" s="15">
        <v>0</v>
      </c>
      <c r="J408" s="15">
        <v>0</v>
      </c>
      <c r="K408" s="15">
        <v>0</v>
      </c>
      <c r="M408" s="5" t="str">
        <f t="shared" si="121"/>
        <v>…</v>
      </c>
      <c r="N408" t="str">
        <f t="shared" si="122"/>
        <v>…</v>
      </c>
      <c r="O408" t="str">
        <f t="shared" si="123"/>
        <v>…</v>
      </c>
      <c r="P408" t="str">
        <f t="shared" si="124"/>
        <v>…</v>
      </c>
      <c r="Q408" t="str">
        <f t="shared" si="125"/>
        <v>9</v>
      </c>
      <c r="R408" t="str">
        <f t="shared" si="126"/>
        <v>…</v>
      </c>
      <c r="S408" t="str">
        <f t="shared" si="127"/>
        <v>…</v>
      </c>
      <c r="T408" t="str">
        <f t="shared" si="128"/>
        <v>…</v>
      </c>
      <c r="U408" s="5"/>
      <c r="V408" s="23">
        <f t="shared" si="129"/>
        <v>0</v>
      </c>
      <c r="W408">
        <f t="shared" si="130"/>
        <v>0</v>
      </c>
      <c r="X408">
        <f t="shared" si="131"/>
        <v>0</v>
      </c>
      <c r="Y408">
        <f t="shared" si="132"/>
        <v>16</v>
      </c>
      <c r="Z408">
        <f t="shared" si="133"/>
        <v>57</v>
      </c>
      <c r="AA408">
        <f t="shared" si="134"/>
        <v>0</v>
      </c>
      <c r="AB408">
        <f t="shared" si="135"/>
        <v>0</v>
      </c>
      <c r="AC408">
        <f t="shared" si="136"/>
        <v>0</v>
      </c>
      <c r="AD408" s="5"/>
      <c r="AE408" s="27">
        <f t="shared" si="137"/>
        <v>0</v>
      </c>
      <c r="AF408" s="28">
        <f t="shared" si="138"/>
        <v>4096</v>
      </c>
      <c r="AG408" s="28">
        <f t="shared" si="139"/>
        <v>57</v>
      </c>
      <c r="AH408" s="28">
        <f t="shared" si="140"/>
        <v>0</v>
      </c>
      <c r="AI408" s="5"/>
      <c r="AJ40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08" s="6" t="str" cm="1">
        <f t="array" ref="AK40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08" s="6" cm="1">
        <f t="array" ref="AL408">IF(ROW(Table4[[#This Row],[ID]])-1=ROW(Table4[[#Headers],[ID]]),0,SUMPRODUCT(MAX(($B$5:$B407=Table4[[#This Row],[ID]])*ROW($B$5:$B407))))</f>
        <v>406</v>
      </c>
      <c r="AM408" s="11" cm="1">
        <f t="array" aca="1" ref="AM408" ca="1">IF(Table4[[#This Row],[Prior of This Frm]]&lt;&gt;0,Table4[[#This Row],[Time]]-INDIRECT("R"&amp;Table4[[#This Row],[Prior of This Frm]]&amp;"C"&amp;COLUMN(Table4[[#This Row],[Time]]),FALSE),"")</f>
        <v>0.10700000000000109</v>
      </c>
      <c r="AN408" s="8">
        <f>IF(ROW(Table4[[#This Row],[Time]])-1=ROW(Table4[[#Headers],[Time]]),0,IF(A408&lt;A407,AN407+1,AN407))</f>
        <v>1</v>
      </c>
      <c r="AO408" s="29">
        <f>(Table4[[#This Row],[Time]]+(Table4[[#This Row],[Mins]]*60)-$A$5)/60/60/24</f>
        <v>2.236921296296297E-4</v>
      </c>
      <c r="AP408" s="11">
        <f ca="1">IF(Table4[[#This Row],[Prior of This Frm]]&lt;&gt;0,IF(Table4[[#This Row],[Per Raw]]&lt;0,Table4[[#This Row],[Per Raw]]+60,Table4[[#This Row],[Per Raw]]),"")</f>
        <v>0.10700000000000109</v>
      </c>
      <c r="AQ408" s="20" t="e">
        <f>IF(Table4[[#This Row],[ID]]=401,(HEX2DEC(Table4[[#This Row],[H1]])+256*HEX2DEC(Table4[[#This Row],[H2]]))/1000,NA())</f>
        <v>#N/A</v>
      </c>
      <c r="AR408" s="21" t="e">
        <f>IF(Table4[[#This Row],[ID]]=401,(HEX2DEC(Table4[[#This Row],[H5]])+256*HEX2DEC(Table4[[#This Row],[H6]]))/1000,NA())</f>
        <v>#N/A</v>
      </c>
      <c r="AS408" s="17" t="e">
        <f>IF(Table4[[#This Row],[ID]]=402,HEX2DEC(Table4[[#This Row],[H1]])/100,NA())</f>
        <v>#N/A</v>
      </c>
      <c r="AT408" s="19" t="e">
        <f>IF(Table4[[#This Row],[ID]]=404,((HEX2DEC(F408)+256*HEX2DEC(G408))/10)*(9/5)+32,NA())</f>
        <v>#N/A</v>
      </c>
      <c r="AU408" s="28">
        <f>IF(Table4[[#This Row],[ID]]=402,(HEX2DEC(Table4[[#This Row],[H7]])*256*256+HEX2DEC(Table4[[#This Row],[H6]])*256+HEX2DEC(Table4[[#This Row],[H5]]))/AU$3,IF(ISNUMBER(AU407),AU407,NA()))</f>
        <v>1073427</v>
      </c>
      <c r="AV408" s="28">
        <f>IF(Table4[[#This Row],[ID]]=403,(HEX2DEC(Table4[[#This Row],[H7]])*256*256+HEX2DEC(Table4[[#This Row],[H6]])*256+HEX2DEC(Table4[[#This Row],[H5]]))/AV$3,IF(ISNUMBER(AV407),AV407,NA()))</f>
        <v>1073427</v>
      </c>
      <c r="AW408" s="30" t="e">
        <f>Table4[[#This Row],[Unk 402-D7,6,5]]/Table4[[#This Row],[Batt V]]</f>
        <v>#N/A</v>
      </c>
      <c r="AX408" s="8" t="str" cm="1">
        <f t="array" aca="1" ref="AX408" ca="1">IF(Table4[[#This Row],[Prior of This Frm]]=0,"First",IF(Table4[[#This Row],[Data as String]]&lt;&gt;INDIRECT("R"&amp;AL408&amp;"C"&amp;COLUMN(Table4[[#This Row],[Data as String]]),FALSE),"Change",""))</f>
        <v/>
      </c>
      <c r="AY408" s="6" t="str" cm="1">
        <f t="array" aca="1" ref="AY408" ca="1">IF(Table4[[#This Row],[Prior of This Frm]]=0,"First",IF(Table4[[#This Row],[Data Masked States only]]&lt;&gt;INDIRECT("R"&amp;AL408&amp;"C"&amp;COLUMN(Table4[[#This Row],[Data Masked States only]]),FALSE),"Change",""))</f>
        <v/>
      </c>
      <c r="AZ408" s="6"/>
    </row>
    <row r="409" spans="1:52" hidden="1" x14ac:dyDescent="0.25">
      <c r="A409">
        <v>10.756</v>
      </c>
      <c r="B409">
        <v>401</v>
      </c>
      <c r="C409">
        <v>8</v>
      </c>
      <c r="D409" s="14" t="s">
        <v>28</v>
      </c>
      <c r="E409" s="15" t="s">
        <v>23</v>
      </c>
      <c r="F409" s="15">
        <v>0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  <c r="M409" s="5" t="str">
        <f t="shared" si="121"/>
        <v>…</v>
      </c>
      <c r="N409" t="str">
        <f t="shared" si="122"/>
        <v>…</v>
      </c>
      <c r="O409" t="str">
        <f t="shared" si="123"/>
        <v>…</v>
      </c>
      <c r="P409" t="str">
        <f t="shared" si="124"/>
        <v>…</v>
      </c>
      <c r="Q409" t="str">
        <f t="shared" si="125"/>
        <v>…</v>
      </c>
      <c r="R409" t="str">
        <f t="shared" si="126"/>
        <v>…</v>
      </c>
      <c r="S409" t="str">
        <f t="shared" si="127"/>
        <v>…</v>
      </c>
      <c r="T409" t="str">
        <f t="shared" si="128"/>
        <v>…</v>
      </c>
      <c r="U409" s="5"/>
      <c r="V409" s="23">
        <f t="shared" si="129"/>
        <v>154</v>
      </c>
      <c r="W409">
        <f t="shared" si="130"/>
        <v>210</v>
      </c>
      <c r="X409">
        <f t="shared" si="131"/>
        <v>0</v>
      </c>
      <c r="Y409">
        <f t="shared" si="132"/>
        <v>0</v>
      </c>
      <c r="Z409">
        <f t="shared" si="133"/>
        <v>0</v>
      </c>
      <c r="AA409">
        <f t="shared" si="134"/>
        <v>0</v>
      </c>
      <c r="AB409">
        <f t="shared" si="135"/>
        <v>0</v>
      </c>
      <c r="AC409">
        <f t="shared" si="136"/>
        <v>0</v>
      </c>
      <c r="AD409" s="5"/>
      <c r="AE409" s="27">
        <f t="shared" si="137"/>
        <v>53914</v>
      </c>
      <c r="AF409" s="28">
        <f t="shared" si="138"/>
        <v>0</v>
      </c>
      <c r="AG409" s="28">
        <f t="shared" si="139"/>
        <v>0</v>
      </c>
      <c r="AH409" s="28">
        <f t="shared" si="140"/>
        <v>0</v>
      </c>
      <c r="AI409" s="5"/>
      <c r="AJ40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09" s="6" t="str" cm="1">
        <f t="array" ref="AK40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09" s="6" cm="1">
        <f t="array" ref="AL409">IF(ROW(Table4[[#This Row],[ID]])-1=ROW(Table4[[#Headers],[ID]]),0,SUMPRODUCT(MAX(($B$5:$B408=Table4[[#This Row],[ID]])*ROW($B$5:$B408))))</f>
        <v>407</v>
      </c>
      <c r="AM409" s="11" cm="1">
        <f t="array" aca="1" ref="AM409" ca="1">IF(Table4[[#This Row],[Prior of This Frm]]&lt;&gt;0,Table4[[#This Row],[Time]]-INDIRECT("R"&amp;Table4[[#This Row],[Prior of This Frm]]&amp;"C"&amp;COLUMN(Table4[[#This Row],[Time]]),FALSE),"")</f>
        <v>0.10500000000000043</v>
      </c>
      <c r="AN409" s="8">
        <f>IF(ROW(Table4[[#This Row],[Time]])-1=ROW(Table4[[#Headers],[Time]]),0,IF(A409&lt;A408,AN408+1,AN408))</f>
        <v>1</v>
      </c>
      <c r="AO409" s="29">
        <f>(Table4[[#This Row],[Time]]+(Table4[[#This Row],[Mins]]*60)-$A$5)/60/60/24</f>
        <v>2.2429398148148146E-4</v>
      </c>
      <c r="AP409" s="11">
        <f ca="1">IF(Table4[[#This Row],[Prior of This Frm]]&lt;&gt;0,IF(Table4[[#This Row],[Per Raw]]&lt;0,Table4[[#This Row],[Per Raw]]+60,Table4[[#This Row],[Per Raw]]),"")</f>
        <v>0.10500000000000043</v>
      </c>
      <c r="AQ409" s="20">
        <f>IF(Table4[[#This Row],[ID]]=401,(HEX2DEC(Table4[[#This Row],[H1]])+256*HEX2DEC(Table4[[#This Row],[H2]]))/1000,NA())</f>
        <v>53.914000000000001</v>
      </c>
      <c r="AR409" s="21">
        <f>IF(Table4[[#This Row],[ID]]=401,(HEX2DEC(Table4[[#This Row],[H5]])+256*HEX2DEC(Table4[[#This Row],[H6]]))/1000,NA())</f>
        <v>0</v>
      </c>
      <c r="AS409" s="16" t="e">
        <f>IF(Table4[[#This Row],[ID]]=402,HEX2DEC(Table4[[#This Row],[H1]])/100,NA())</f>
        <v>#N/A</v>
      </c>
      <c r="AT409" s="19" t="e">
        <f>IF(Table4[[#This Row],[ID]]=404,((HEX2DEC(F409)+256*HEX2DEC(G409))/10)*(9/5)+32,NA())</f>
        <v>#N/A</v>
      </c>
      <c r="AU409" s="28">
        <f>IF(Table4[[#This Row],[ID]]=402,(HEX2DEC(Table4[[#This Row],[H7]])*256*256+HEX2DEC(Table4[[#This Row],[H6]])*256+HEX2DEC(Table4[[#This Row],[H5]]))/AU$3,IF(ISNUMBER(AU408),AU408,NA()))</f>
        <v>1073427</v>
      </c>
      <c r="AV409" s="28">
        <f>IF(Table4[[#This Row],[ID]]=403,(HEX2DEC(Table4[[#This Row],[H7]])*256*256+HEX2DEC(Table4[[#This Row],[H6]])*256+HEX2DEC(Table4[[#This Row],[H5]]))/AV$3,IF(ISNUMBER(AV408),AV408,NA()))</f>
        <v>1073427</v>
      </c>
      <c r="AW409" s="30">
        <f>Table4[[#This Row],[Unk 402-D7,6,5]]/Table4[[#This Row],[Batt V]]</f>
        <v>19909.986274437066</v>
      </c>
      <c r="AX409" s="8" t="str" cm="1">
        <f t="array" aca="1" ref="AX409" ca="1">IF(Table4[[#This Row],[Prior of This Frm]]=0,"First",IF(Table4[[#This Row],[Data as String]]&lt;&gt;INDIRECT("R"&amp;AL409&amp;"C"&amp;COLUMN(Table4[[#This Row],[Data as String]]),FALSE),"Change",""))</f>
        <v/>
      </c>
      <c r="AY409" s="6" t="str" cm="1">
        <f t="array" aca="1" ref="AY409" ca="1">IF(Table4[[#This Row],[Prior of This Frm]]=0,"First",IF(Table4[[#This Row],[Data Masked States only]]&lt;&gt;INDIRECT("R"&amp;AL409&amp;"C"&amp;COLUMN(Table4[[#This Row],[Data Masked States only]]),FALSE),"Change",""))</f>
        <v/>
      </c>
      <c r="AZ409" s="6"/>
    </row>
    <row r="410" spans="1:52" hidden="1" x14ac:dyDescent="0.25">
      <c r="A410">
        <v>10.808999999999999</v>
      </c>
      <c r="B410">
        <v>400</v>
      </c>
      <c r="C410">
        <v>8</v>
      </c>
      <c r="D410" s="14">
        <v>0</v>
      </c>
      <c r="E410" s="15">
        <v>0</v>
      </c>
      <c r="F410" s="15">
        <v>0</v>
      </c>
      <c r="G410" s="15">
        <v>10</v>
      </c>
      <c r="H410" s="15">
        <v>39</v>
      </c>
      <c r="I410" s="15">
        <v>0</v>
      </c>
      <c r="J410" s="15">
        <v>0</v>
      </c>
      <c r="K410" s="15">
        <v>0</v>
      </c>
      <c r="M410" s="5" t="str">
        <f t="shared" si="121"/>
        <v>…</v>
      </c>
      <c r="N410" t="str">
        <f t="shared" si="122"/>
        <v>…</v>
      </c>
      <c r="O410" t="str">
        <f t="shared" si="123"/>
        <v>…</v>
      </c>
      <c r="P410" t="str">
        <f t="shared" si="124"/>
        <v>…</v>
      </c>
      <c r="Q410" t="str">
        <f t="shared" si="125"/>
        <v>9</v>
      </c>
      <c r="R410" t="str">
        <f t="shared" si="126"/>
        <v>…</v>
      </c>
      <c r="S410" t="str">
        <f t="shared" si="127"/>
        <v>…</v>
      </c>
      <c r="T410" t="str">
        <f t="shared" si="128"/>
        <v>…</v>
      </c>
      <c r="U410" s="5"/>
      <c r="V410" s="23">
        <f t="shared" si="129"/>
        <v>0</v>
      </c>
      <c r="W410">
        <f t="shared" si="130"/>
        <v>0</v>
      </c>
      <c r="X410">
        <f t="shared" si="131"/>
        <v>0</v>
      </c>
      <c r="Y410">
        <f t="shared" si="132"/>
        <v>16</v>
      </c>
      <c r="Z410">
        <f t="shared" si="133"/>
        <v>57</v>
      </c>
      <c r="AA410">
        <f t="shared" si="134"/>
        <v>0</v>
      </c>
      <c r="AB410">
        <f t="shared" si="135"/>
        <v>0</v>
      </c>
      <c r="AC410">
        <f t="shared" si="136"/>
        <v>0</v>
      </c>
      <c r="AD410" s="5"/>
      <c r="AE410" s="27">
        <f t="shared" si="137"/>
        <v>0</v>
      </c>
      <c r="AF410" s="28">
        <f t="shared" si="138"/>
        <v>4096</v>
      </c>
      <c r="AG410" s="28">
        <f t="shared" si="139"/>
        <v>57</v>
      </c>
      <c r="AH410" s="28">
        <f t="shared" si="140"/>
        <v>0</v>
      </c>
      <c r="AI410" s="5"/>
      <c r="AJ41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10" s="6" t="str" cm="1">
        <f t="array" ref="AK41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10" s="6" cm="1">
        <f t="array" ref="AL410">IF(ROW(Table4[[#This Row],[ID]])-1=ROW(Table4[[#Headers],[ID]]),0,SUMPRODUCT(MAX(($B$5:$B409=Table4[[#This Row],[ID]])*ROW($B$5:$B409))))</f>
        <v>408</v>
      </c>
      <c r="AM410" s="11" cm="1">
        <f t="array" aca="1" ref="AM410" ca="1">IF(Table4[[#This Row],[Prior of This Frm]]&lt;&gt;0,Table4[[#This Row],[Time]]-INDIRECT("R"&amp;Table4[[#This Row],[Prior of This Frm]]&amp;"C"&amp;COLUMN(Table4[[#This Row],[Time]]),FALSE),"")</f>
        <v>0.10499999999999865</v>
      </c>
      <c r="AN410" s="8">
        <f>IF(ROW(Table4[[#This Row],[Time]])-1=ROW(Table4[[#Headers],[Time]]),0,IF(A410&lt;A409,AN409+1,AN409))</f>
        <v>1</v>
      </c>
      <c r="AO410" s="29">
        <f>(Table4[[#This Row],[Time]]+(Table4[[#This Row],[Mins]]*60)-$A$5)/60/60/24</f>
        <v>2.2490740740740736E-4</v>
      </c>
      <c r="AP410" s="11">
        <f ca="1">IF(Table4[[#This Row],[Prior of This Frm]]&lt;&gt;0,IF(Table4[[#This Row],[Per Raw]]&lt;0,Table4[[#This Row],[Per Raw]]+60,Table4[[#This Row],[Per Raw]]),"")</f>
        <v>0.10499999999999865</v>
      </c>
      <c r="AQ410" s="20" t="e">
        <f>IF(Table4[[#This Row],[ID]]=401,(HEX2DEC(Table4[[#This Row],[H1]])+256*HEX2DEC(Table4[[#This Row],[H2]]))/1000,NA())</f>
        <v>#N/A</v>
      </c>
      <c r="AR410" s="21" t="e">
        <f>IF(Table4[[#This Row],[ID]]=401,(HEX2DEC(Table4[[#This Row],[H5]])+256*HEX2DEC(Table4[[#This Row],[H6]]))/1000,NA())</f>
        <v>#N/A</v>
      </c>
      <c r="AS410" s="17" t="e">
        <f>IF(Table4[[#This Row],[ID]]=402,HEX2DEC(Table4[[#This Row],[H1]])/100,NA())</f>
        <v>#N/A</v>
      </c>
      <c r="AT410" s="19" t="e">
        <f>IF(Table4[[#This Row],[ID]]=404,((HEX2DEC(F410)+256*HEX2DEC(G410))/10)*(9/5)+32,NA())</f>
        <v>#N/A</v>
      </c>
      <c r="AU410" s="28">
        <f>IF(Table4[[#This Row],[ID]]=402,(HEX2DEC(Table4[[#This Row],[H7]])*256*256+HEX2DEC(Table4[[#This Row],[H6]])*256+HEX2DEC(Table4[[#This Row],[H5]]))/AU$3,IF(ISNUMBER(AU409),AU409,NA()))</f>
        <v>1073427</v>
      </c>
      <c r="AV410" s="28">
        <f>IF(Table4[[#This Row],[ID]]=403,(HEX2DEC(Table4[[#This Row],[H7]])*256*256+HEX2DEC(Table4[[#This Row],[H6]])*256+HEX2DEC(Table4[[#This Row],[H5]]))/AV$3,IF(ISNUMBER(AV409),AV409,NA()))</f>
        <v>1073427</v>
      </c>
      <c r="AW410" s="30" t="e">
        <f>Table4[[#This Row],[Unk 402-D7,6,5]]/Table4[[#This Row],[Batt V]]</f>
        <v>#N/A</v>
      </c>
      <c r="AX410" s="8" t="str" cm="1">
        <f t="array" aca="1" ref="AX410" ca="1">IF(Table4[[#This Row],[Prior of This Frm]]=0,"First",IF(Table4[[#This Row],[Data as String]]&lt;&gt;INDIRECT("R"&amp;AL410&amp;"C"&amp;COLUMN(Table4[[#This Row],[Data as String]]),FALSE),"Change",""))</f>
        <v/>
      </c>
      <c r="AY410" s="6" t="str" cm="1">
        <f t="array" aca="1" ref="AY410" ca="1">IF(Table4[[#This Row],[Prior of This Frm]]=0,"First",IF(Table4[[#This Row],[Data Masked States only]]&lt;&gt;INDIRECT("R"&amp;AL410&amp;"C"&amp;COLUMN(Table4[[#This Row],[Data Masked States only]]),FALSE),"Change",""))</f>
        <v/>
      </c>
      <c r="AZ410" s="6"/>
    </row>
    <row r="411" spans="1:52" hidden="1" x14ac:dyDescent="0.25">
      <c r="A411">
        <v>10.863</v>
      </c>
      <c r="B411">
        <v>401</v>
      </c>
      <c r="C411">
        <v>8</v>
      </c>
      <c r="D411" s="14" t="s">
        <v>28</v>
      </c>
      <c r="E411" s="15" t="s">
        <v>23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M411" s="5" t="str">
        <f t="shared" si="121"/>
        <v>…</v>
      </c>
      <c r="N411" t="str">
        <f t="shared" si="122"/>
        <v>…</v>
      </c>
      <c r="O411" t="str">
        <f t="shared" si="123"/>
        <v>…</v>
      </c>
      <c r="P411" t="str">
        <f t="shared" si="124"/>
        <v>…</v>
      </c>
      <c r="Q411" t="str">
        <f t="shared" si="125"/>
        <v>…</v>
      </c>
      <c r="R411" t="str">
        <f t="shared" si="126"/>
        <v>…</v>
      </c>
      <c r="S411" t="str">
        <f t="shared" si="127"/>
        <v>…</v>
      </c>
      <c r="T411" t="str">
        <f t="shared" si="128"/>
        <v>…</v>
      </c>
      <c r="U411" s="5"/>
      <c r="V411" s="23">
        <f t="shared" si="129"/>
        <v>154</v>
      </c>
      <c r="W411">
        <f t="shared" si="130"/>
        <v>210</v>
      </c>
      <c r="X411">
        <f t="shared" si="131"/>
        <v>0</v>
      </c>
      <c r="Y411">
        <f t="shared" si="132"/>
        <v>0</v>
      </c>
      <c r="Z411">
        <f t="shared" si="133"/>
        <v>0</v>
      </c>
      <c r="AA411">
        <f t="shared" si="134"/>
        <v>0</v>
      </c>
      <c r="AB411">
        <f t="shared" si="135"/>
        <v>0</v>
      </c>
      <c r="AC411">
        <f t="shared" si="136"/>
        <v>0</v>
      </c>
      <c r="AD411" s="5"/>
      <c r="AE411" s="27">
        <f t="shared" si="137"/>
        <v>53914</v>
      </c>
      <c r="AF411" s="28">
        <f t="shared" si="138"/>
        <v>0</v>
      </c>
      <c r="AG411" s="28">
        <f t="shared" si="139"/>
        <v>0</v>
      </c>
      <c r="AH411" s="28">
        <f t="shared" si="140"/>
        <v>0</v>
      </c>
      <c r="AI411" s="5"/>
      <c r="AJ41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11" s="6" t="str" cm="1">
        <f t="array" ref="AK41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11" s="6" cm="1">
        <f t="array" ref="AL411">IF(ROW(Table4[[#This Row],[ID]])-1=ROW(Table4[[#Headers],[ID]]),0,SUMPRODUCT(MAX(($B$5:$B410=Table4[[#This Row],[ID]])*ROW($B$5:$B410))))</f>
        <v>409</v>
      </c>
      <c r="AM411" s="11" cm="1">
        <f t="array" aca="1" ref="AM411" ca="1">IF(Table4[[#This Row],[Prior of This Frm]]&lt;&gt;0,Table4[[#This Row],[Time]]-INDIRECT("R"&amp;Table4[[#This Row],[Prior of This Frm]]&amp;"C"&amp;COLUMN(Table4[[#This Row],[Time]]),FALSE),"")</f>
        <v>0.10699999999999932</v>
      </c>
      <c r="AN411" s="8">
        <f>IF(ROW(Table4[[#This Row],[Time]])-1=ROW(Table4[[#Headers],[Time]]),0,IF(A411&lt;A410,AN410+1,AN410))</f>
        <v>1</v>
      </c>
      <c r="AO411" s="29">
        <f>(Table4[[#This Row],[Time]]+(Table4[[#This Row],[Mins]]*60)-$A$5)/60/60/24</f>
        <v>2.2553240740740737E-4</v>
      </c>
      <c r="AP411" s="11">
        <f ca="1">IF(Table4[[#This Row],[Prior of This Frm]]&lt;&gt;0,IF(Table4[[#This Row],[Per Raw]]&lt;0,Table4[[#This Row],[Per Raw]]+60,Table4[[#This Row],[Per Raw]]),"")</f>
        <v>0.10699999999999932</v>
      </c>
      <c r="AQ411" s="20">
        <f>IF(Table4[[#This Row],[ID]]=401,(HEX2DEC(Table4[[#This Row],[H1]])+256*HEX2DEC(Table4[[#This Row],[H2]]))/1000,NA())</f>
        <v>53.914000000000001</v>
      </c>
      <c r="AR411" s="21">
        <f>IF(Table4[[#This Row],[ID]]=401,(HEX2DEC(Table4[[#This Row],[H5]])+256*HEX2DEC(Table4[[#This Row],[H6]]))/1000,NA())</f>
        <v>0</v>
      </c>
      <c r="AS411" s="16" t="e">
        <f>IF(Table4[[#This Row],[ID]]=402,HEX2DEC(Table4[[#This Row],[H1]])/100,NA())</f>
        <v>#N/A</v>
      </c>
      <c r="AT411" s="19" t="e">
        <f>IF(Table4[[#This Row],[ID]]=404,((HEX2DEC(F411)+256*HEX2DEC(G411))/10)*(9/5)+32,NA())</f>
        <v>#N/A</v>
      </c>
      <c r="AU411" s="28">
        <f>IF(Table4[[#This Row],[ID]]=402,(HEX2DEC(Table4[[#This Row],[H7]])*256*256+HEX2DEC(Table4[[#This Row],[H6]])*256+HEX2DEC(Table4[[#This Row],[H5]]))/AU$3,IF(ISNUMBER(AU410),AU410,NA()))</f>
        <v>1073427</v>
      </c>
      <c r="AV411" s="28">
        <f>IF(Table4[[#This Row],[ID]]=403,(HEX2DEC(Table4[[#This Row],[H7]])*256*256+HEX2DEC(Table4[[#This Row],[H6]])*256+HEX2DEC(Table4[[#This Row],[H5]]))/AV$3,IF(ISNUMBER(AV410),AV410,NA()))</f>
        <v>1073427</v>
      </c>
      <c r="AW411" s="30">
        <f>Table4[[#This Row],[Unk 402-D7,6,5]]/Table4[[#This Row],[Batt V]]</f>
        <v>19909.986274437066</v>
      </c>
      <c r="AX411" s="8" t="str" cm="1">
        <f t="array" aca="1" ref="AX411" ca="1">IF(Table4[[#This Row],[Prior of This Frm]]=0,"First",IF(Table4[[#This Row],[Data as String]]&lt;&gt;INDIRECT("R"&amp;AL411&amp;"C"&amp;COLUMN(Table4[[#This Row],[Data as String]]),FALSE),"Change",""))</f>
        <v/>
      </c>
      <c r="AY411" s="6" t="str" cm="1">
        <f t="array" aca="1" ref="AY411" ca="1">IF(Table4[[#This Row],[Prior of This Frm]]=0,"First",IF(Table4[[#This Row],[Data Masked States only]]&lt;&gt;INDIRECT("R"&amp;AL411&amp;"C"&amp;COLUMN(Table4[[#This Row],[Data Masked States only]]),FALSE),"Change",""))</f>
        <v/>
      </c>
      <c r="AZ411" s="6"/>
    </row>
    <row r="412" spans="1:52" hidden="1" x14ac:dyDescent="0.25">
      <c r="A412">
        <v>10.916</v>
      </c>
      <c r="B412">
        <v>400</v>
      </c>
      <c r="C412">
        <v>8</v>
      </c>
      <c r="D412" s="14">
        <v>0</v>
      </c>
      <c r="E412" s="15">
        <v>0</v>
      </c>
      <c r="F412" s="15">
        <v>0</v>
      </c>
      <c r="G412" s="15">
        <v>10</v>
      </c>
      <c r="H412" s="15">
        <v>39</v>
      </c>
      <c r="I412" s="15">
        <v>0</v>
      </c>
      <c r="J412" s="15">
        <v>0</v>
      </c>
      <c r="K412" s="15">
        <v>0</v>
      </c>
      <c r="M412" s="5" t="str">
        <f t="shared" si="121"/>
        <v>…</v>
      </c>
      <c r="N412" t="str">
        <f t="shared" si="122"/>
        <v>…</v>
      </c>
      <c r="O412" t="str">
        <f t="shared" si="123"/>
        <v>…</v>
      </c>
      <c r="P412" t="str">
        <f t="shared" si="124"/>
        <v>…</v>
      </c>
      <c r="Q412" t="str">
        <f t="shared" si="125"/>
        <v>9</v>
      </c>
      <c r="R412" t="str">
        <f t="shared" si="126"/>
        <v>…</v>
      </c>
      <c r="S412" t="str">
        <f t="shared" si="127"/>
        <v>…</v>
      </c>
      <c r="T412" t="str">
        <f t="shared" si="128"/>
        <v>…</v>
      </c>
      <c r="U412" s="5"/>
      <c r="V412" s="23">
        <f t="shared" si="129"/>
        <v>0</v>
      </c>
      <c r="W412">
        <f t="shared" si="130"/>
        <v>0</v>
      </c>
      <c r="X412">
        <f t="shared" si="131"/>
        <v>0</v>
      </c>
      <c r="Y412">
        <f t="shared" si="132"/>
        <v>16</v>
      </c>
      <c r="Z412">
        <f t="shared" si="133"/>
        <v>57</v>
      </c>
      <c r="AA412">
        <f t="shared" si="134"/>
        <v>0</v>
      </c>
      <c r="AB412">
        <f t="shared" si="135"/>
        <v>0</v>
      </c>
      <c r="AC412">
        <f t="shared" si="136"/>
        <v>0</v>
      </c>
      <c r="AD412" s="5"/>
      <c r="AE412" s="27">
        <f t="shared" si="137"/>
        <v>0</v>
      </c>
      <c r="AF412" s="28">
        <f t="shared" si="138"/>
        <v>4096</v>
      </c>
      <c r="AG412" s="28">
        <f t="shared" si="139"/>
        <v>57</v>
      </c>
      <c r="AH412" s="28">
        <f t="shared" si="140"/>
        <v>0</v>
      </c>
      <c r="AI412" s="5"/>
      <c r="AJ41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12" s="6" t="str" cm="1">
        <f t="array" ref="AK41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12" s="6" cm="1">
        <f t="array" ref="AL412">IF(ROW(Table4[[#This Row],[ID]])-1=ROW(Table4[[#Headers],[ID]]),0,SUMPRODUCT(MAX(($B$5:$B411=Table4[[#This Row],[ID]])*ROW($B$5:$B411))))</f>
        <v>410</v>
      </c>
      <c r="AM412" s="11" cm="1">
        <f t="array" aca="1" ref="AM412" ca="1">IF(Table4[[#This Row],[Prior of This Frm]]&lt;&gt;0,Table4[[#This Row],[Time]]-INDIRECT("R"&amp;Table4[[#This Row],[Prior of This Frm]]&amp;"C"&amp;COLUMN(Table4[[#This Row],[Time]]),FALSE),"")</f>
        <v>0.10700000000000109</v>
      </c>
      <c r="AN412" s="8">
        <f>IF(ROW(Table4[[#This Row],[Time]])-1=ROW(Table4[[#Headers],[Time]]),0,IF(A412&lt;A411,AN411+1,AN411))</f>
        <v>1</v>
      </c>
      <c r="AO412" s="29">
        <f>(Table4[[#This Row],[Time]]+(Table4[[#This Row],[Mins]]*60)-$A$5)/60/60/24</f>
        <v>2.2614583333333327E-4</v>
      </c>
      <c r="AP412" s="11">
        <f ca="1">IF(Table4[[#This Row],[Prior of This Frm]]&lt;&gt;0,IF(Table4[[#This Row],[Per Raw]]&lt;0,Table4[[#This Row],[Per Raw]]+60,Table4[[#This Row],[Per Raw]]),"")</f>
        <v>0.10700000000000109</v>
      </c>
      <c r="AQ412" s="20" t="e">
        <f>IF(Table4[[#This Row],[ID]]=401,(HEX2DEC(Table4[[#This Row],[H1]])+256*HEX2DEC(Table4[[#This Row],[H2]]))/1000,NA())</f>
        <v>#N/A</v>
      </c>
      <c r="AR412" s="21" t="e">
        <f>IF(Table4[[#This Row],[ID]]=401,(HEX2DEC(Table4[[#This Row],[H5]])+256*HEX2DEC(Table4[[#This Row],[H6]]))/1000,NA())</f>
        <v>#N/A</v>
      </c>
      <c r="AS412" s="17" t="e">
        <f>IF(Table4[[#This Row],[ID]]=402,HEX2DEC(Table4[[#This Row],[H1]])/100,NA())</f>
        <v>#N/A</v>
      </c>
      <c r="AT412" s="19" t="e">
        <f>IF(Table4[[#This Row],[ID]]=404,((HEX2DEC(F412)+256*HEX2DEC(G412))/10)*(9/5)+32,NA())</f>
        <v>#N/A</v>
      </c>
      <c r="AU412" s="28">
        <f>IF(Table4[[#This Row],[ID]]=402,(HEX2DEC(Table4[[#This Row],[H7]])*256*256+HEX2DEC(Table4[[#This Row],[H6]])*256+HEX2DEC(Table4[[#This Row],[H5]]))/AU$3,IF(ISNUMBER(AU411),AU411,NA()))</f>
        <v>1073427</v>
      </c>
      <c r="AV412" s="28">
        <f>IF(Table4[[#This Row],[ID]]=403,(HEX2DEC(Table4[[#This Row],[H7]])*256*256+HEX2DEC(Table4[[#This Row],[H6]])*256+HEX2DEC(Table4[[#This Row],[H5]]))/AV$3,IF(ISNUMBER(AV411),AV411,NA()))</f>
        <v>1073427</v>
      </c>
      <c r="AW412" s="30" t="e">
        <f>Table4[[#This Row],[Unk 402-D7,6,5]]/Table4[[#This Row],[Batt V]]</f>
        <v>#N/A</v>
      </c>
      <c r="AX412" s="8" t="str" cm="1">
        <f t="array" aca="1" ref="AX412" ca="1">IF(Table4[[#This Row],[Prior of This Frm]]=0,"First",IF(Table4[[#This Row],[Data as String]]&lt;&gt;INDIRECT("R"&amp;AL412&amp;"C"&amp;COLUMN(Table4[[#This Row],[Data as String]]),FALSE),"Change",""))</f>
        <v/>
      </c>
      <c r="AY412" s="6" t="str" cm="1">
        <f t="array" aca="1" ref="AY412" ca="1">IF(Table4[[#This Row],[Prior of This Frm]]=0,"First",IF(Table4[[#This Row],[Data Masked States only]]&lt;&gt;INDIRECT("R"&amp;AL412&amp;"C"&amp;COLUMN(Table4[[#This Row],[Data Masked States only]]),FALSE),"Change",""))</f>
        <v/>
      </c>
      <c r="AZ412" s="6"/>
    </row>
    <row r="413" spans="1:52" hidden="1" x14ac:dyDescent="0.25">
      <c r="A413">
        <v>10.968999999999999</v>
      </c>
      <c r="B413">
        <v>401</v>
      </c>
      <c r="C413">
        <v>8</v>
      </c>
      <c r="D413" s="14" t="s">
        <v>28</v>
      </c>
      <c r="E413" s="15" t="s">
        <v>23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M413" s="5" t="str">
        <f t="shared" si="121"/>
        <v>…</v>
      </c>
      <c r="N413" t="str">
        <f t="shared" si="122"/>
        <v>…</v>
      </c>
      <c r="O413" t="str">
        <f t="shared" si="123"/>
        <v>…</v>
      </c>
      <c r="P413" t="str">
        <f t="shared" si="124"/>
        <v>…</v>
      </c>
      <c r="Q413" t="str">
        <f t="shared" si="125"/>
        <v>…</v>
      </c>
      <c r="R413" t="str">
        <f t="shared" si="126"/>
        <v>…</v>
      </c>
      <c r="S413" t="str">
        <f t="shared" si="127"/>
        <v>…</v>
      </c>
      <c r="T413" t="str">
        <f t="shared" si="128"/>
        <v>…</v>
      </c>
      <c r="U413" s="5"/>
      <c r="V413" s="23">
        <f t="shared" si="129"/>
        <v>154</v>
      </c>
      <c r="W413">
        <f t="shared" si="130"/>
        <v>210</v>
      </c>
      <c r="X413">
        <f t="shared" si="131"/>
        <v>0</v>
      </c>
      <c r="Y413">
        <f t="shared" si="132"/>
        <v>0</v>
      </c>
      <c r="Z413">
        <f t="shared" si="133"/>
        <v>0</v>
      </c>
      <c r="AA413">
        <f t="shared" si="134"/>
        <v>0</v>
      </c>
      <c r="AB413">
        <f t="shared" si="135"/>
        <v>0</v>
      </c>
      <c r="AC413">
        <f t="shared" si="136"/>
        <v>0</v>
      </c>
      <c r="AD413" s="5"/>
      <c r="AE413" s="27">
        <f t="shared" si="137"/>
        <v>53914</v>
      </c>
      <c r="AF413" s="28">
        <f t="shared" si="138"/>
        <v>0</v>
      </c>
      <c r="AG413" s="28">
        <f t="shared" si="139"/>
        <v>0</v>
      </c>
      <c r="AH413" s="28">
        <f t="shared" si="140"/>
        <v>0</v>
      </c>
      <c r="AI413" s="5"/>
      <c r="AJ41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13" s="6" t="str" cm="1">
        <f t="array" ref="AK41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13" s="6" cm="1">
        <f t="array" ref="AL413">IF(ROW(Table4[[#This Row],[ID]])-1=ROW(Table4[[#Headers],[ID]]),0,SUMPRODUCT(MAX(($B$5:$B412=Table4[[#This Row],[ID]])*ROW($B$5:$B412))))</f>
        <v>411</v>
      </c>
      <c r="AM413" s="11" cm="1">
        <f t="array" aca="1" ref="AM413" ca="1">IF(Table4[[#This Row],[Prior of This Frm]]&lt;&gt;0,Table4[[#This Row],[Time]]-INDIRECT("R"&amp;Table4[[#This Row],[Prior of This Frm]]&amp;"C"&amp;COLUMN(Table4[[#This Row],[Time]]),FALSE),"")</f>
        <v>0.10599999999999987</v>
      </c>
      <c r="AN413" s="8">
        <f>IF(ROW(Table4[[#This Row],[Time]])-1=ROW(Table4[[#Headers],[Time]]),0,IF(A413&lt;A412,AN412+1,AN412))</f>
        <v>1</v>
      </c>
      <c r="AO413" s="29">
        <f>(Table4[[#This Row],[Time]]+(Table4[[#This Row],[Mins]]*60)-$A$5)/60/60/24</f>
        <v>2.2675925925925915E-4</v>
      </c>
      <c r="AP413" s="11">
        <f ca="1">IF(Table4[[#This Row],[Prior of This Frm]]&lt;&gt;0,IF(Table4[[#This Row],[Per Raw]]&lt;0,Table4[[#This Row],[Per Raw]]+60,Table4[[#This Row],[Per Raw]]),"")</f>
        <v>0.10599999999999987</v>
      </c>
      <c r="AQ413" s="20">
        <f>IF(Table4[[#This Row],[ID]]=401,(HEX2DEC(Table4[[#This Row],[H1]])+256*HEX2DEC(Table4[[#This Row],[H2]]))/1000,NA())</f>
        <v>53.914000000000001</v>
      </c>
      <c r="AR413" s="21">
        <f>IF(Table4[[#This Row],[ID]]=401,(HEX2DEC(Table4[[#This Row],[H5]])+256*HEX2DEC(Table4[[#This Row],[H6]]))/1000,NA())</f>
        <v>0</v>
      </c>
      <c r="AS413" s="16" t="e">
        <f>IF(Table4[[#This Row],[ID]]=402,HEX2DEC(Table4[[#This Row],[H1]])/100,NA())</f>
        <v>#N/A</v>
      </c>
      <c r="AT413" s="19" t="e">
        <f>IF(Table4[[#This Row],[ID]]=404,((HEX2DEC(F413)+256*HEX2DEC(G413))/10)*(9/5)+32,NA())</f>
        <v>#N/A</v>
      </c>
      <c r="AU413" s="28">
        <f>IF(Table4[[#This Row],[ID]]=402,(HEX2DEC(Table4[[#This Row],[H7]])*256*256+HEX2DEC(Table4[[#This Row],[H6]])*256+HEX2DEC(Table4[[#This Row],[H5]]))/AU$3,IF(ISNUMBER(AU412),AU412,NA()))</f>
        <v>1073427</v>
      </c>
      <c r="AV413" s="28">
        <f>IF(Table4[[#This Row],[ID]]=403,(HEX2DEC(Table4[[#This Row],[H7]])*256*256+HEX2DEC(Table4[[#This Row],[H6]])*256+HEX2DEC(Table4[[#This Row],[H5]]))/AV$3,IF(ISNUMBER(AV412),AV412,NA()))</f>
        <v>1073427</v>
      </c>
      <c r="AW413" s="30">
        <f>Table4[[#This Row],[Unk 402-D7,6,5]]/Table4[[#This Row],[Batt V]]</f>
        <v>19909.986274437066</v>
      </c>
      <c r="AX413" s="8" t="str" cm="1">
        <f t="array" aca="1" ref="AX413" ca="1">IF(Table4[[#This Row],[Prior of This Frm]]=0,"First",IF(Table4[[#This Row],[Data as String]]&lt;&gt;INDIRECT("R"&amp;AL413&amp;"C"&amp;COLUMN(Table4[[#This Row],[Data as String]]),FALSE),"Change",""))</f>
        <v/>
      </c>
      <c r="AY413" s="6" t="str" cm="1">
        <f t="array" aca="1" ref="AY413" ca="1">IF(Table4[[#This Row],[Prior of This Frm]]=0,"First",IF(Table4[[#This Row],[Data Masked States only]]&lt;&gt;INDIRECT("R"&amp;AL413&amp;"C"&amp;COLUMN(Table4[[#This Row],[Data Masked States only]]),FALSE),"Change",""))</f>
        <v/>
      </c>
      <c r="AZ413" s="6"/>
    </row>
    <row r="414" spans="1:52" hidden="1" x14ac:dyDescent="0.25">
      <c r="A414">
        <v>11.022</v>
      </c>
      <c r="B414">
        <v>400</v>
      </c>
      <c r="C414">
        <v>8</v>
      </c>
      <c r="D414" s="14">
        <v>0</v>
      </c>
      <c r="E414" s="15">
        <v>0</v>
      </c>
      <c r="F414" s="15">
        <v>0</v>
      </c>
      <c r="G414" s="15">
        <v>10</v>
      </c>
      <c r="H414" s="15">
        <v>39</v>
      </c>
      <c r="I414" s="15">
        <v>0</v>
      </c>
      <c r="J414" s="15">
        <v>0</v>
      </c>
      <c r="K414" s="15">
        <v>0</v>
      </c>
      <c r="M414" s="5" t="str">
        <f t="shared" si="121"/>
        <v>…</v>
      </c>
      <c r="N414" t="str">
        <f t="shared" si="122"/>
        <v>…</v>
      </c>
      <c r="O414" t="str">
        <f t="shared" si="123"/>
        <v>…</v>
      </c>
      <c r="P414" t="str">
        <f t="shared" si="124"/>
        <v>…</v>
      </c>
      <c r="Q414" t="str">
        <f t="shared" si="125"/>
        <v>9</v>
      </c>
      <c r="R414" t="str">
        <f t="shared" si="126"/>
        <v>…</v>
      </c>
      <c r="S414" t="str">
        <f t="shared" si="127"/>
        <v>…</v>
      </c>
      <c r="T414" t="str">
        <f t="shared" si="128"/>
        <v>…</v>
      </c>
      <c r="U414" s="5"/>
      <c r="V414" s="23">
        <f t="shared" si="129"/>
        <v>0</v>
      </c>
      <c r="W414">
        <f t="shared" si="130"/>
        <v>0</v>
      </c>
      <c r="X414">
        <f t="shared" si="131"/>
        <v>0</v>
      </c>
      <c r="Y414">
        <f t="shared" si="132"/>
        <v>16</v>
      </c>
      <c r="Z414">
        <f t="shared" si="133"/>
        <v>57</v>
      </c>
      <c r="AA414">
        <f t="shared" si="134"/>
        <v>0</v>
      </c>
      <c r="AB414">
        <f t="shared" si="135"/>
        <v>0</v>
      </c>
      <c r="AC414">
        <f t="shared" si="136"/>
        <v>0</v>
      </c>
      <c r="AD414" s="5"/>
      <c r="AE414" s="27">
        <f t="shared" si="137"/>
        <v>0</v>
      </c>
      <c r="AF414" s="28">
        <f t="shared" si="138"/>
        <v>4096</v>
      </c>
      <c r="AG414" s="28">
        <f t="shared" si="139"/>
        <v>57</v>
      </c>
      <c r="AH414" s="28">
        <f t="shared" si="140"/>
        <v>0</v>
      </c>
      <c r="AI414" s="5"/>
      <c r="AJ41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14" s="6" t="str" cm="1">
        <f t="array" ref="AK41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14" s="6" cm="1">
        <f t="array" ref="AL414">IF(ROW(Table4[[#This Row],[ID]])-1=ROW(Table4[[#Headers],[ID]]),0,SUMPRODUCT(MAX(($B$5:$B413=Table4[[#This Row],[ID]])*ROW($B$5:$B413))))</f>
        <v>412</v>
      </c>
      <c r="AM414" s="11" cm="1">
        <f t="array" aca="1" ref="AM414" ca="1">IF(Table4[[#This Row],[Prior of This Frm]]&lt;&gt;0,Table4[[#This Row],[Time]]-INDIRECT("R"&amp;Table4[[#This Row],[Prior of This Frm]]&amp;"C"&amp;COLUMN(Table4[[#This Row],[Time]]),FALSE),"")</f>
        <v>0.10599999999999987</v>
      </c>
      <c r="AN414" s="8">
        <f>IF(ROW(Table4[[#This Row],[Time]])-1=ROW(Table4[[#Headers],[Time]]),0,IF(A414&lt;A413,AN413+1,AN413))</f>
        <v>1</v>
      </c>
      <c r="AO414" s="29">
        <f>(Table4[[#This Row],[Time]]+(Table4[[#This Row],[Mins]]*60)-$A$5)/60/60/24</f>
        <v>2.2737268518518525E-4</v>
      </c>
      <c r="AP414" s="11">
        <f ca="1">IF(Table4[[#This Row],[Prior of This Frm]]&lt;&gt;0,IF(Table4[[#This Row],[Per Raw]]&lt;0,Table4[[#This Row],[Per Raw]]+60,Table4[[#This Row],[Per Raw]]),"")</f>
        <v>0.10599999999999987</v>
      </c>
      <c r="AQ414" s="20" t="e">
        <f>IF(Table4[[#This Row],[ID]]=401,(HEX2DEC(Table4[[#This Row],[H1]])+256*HEX2DEC(Table4[[#This Row],[H2]]))/1000,NA())</f>
        <v>#N/A</v>
      </c>
      <c r="AR414" s="21" t="e">
        <f>IF(Table4[[#This Row],[ID]]=401,(HEX2DEC(Table4[[#This Row],[H5]])+256*HEX2DEC(Table4[[#This Row],[H6]]))/1000,NA())</f>
        <v>#N/A</v>
      </c>
      <c r="AS414" s="17" t="e">
        <f>IF(Table4[[#This Row],[ID]]=402,HEX2DEC(Table4[[#This Row],[H1]])/100,NA())</f>
        <v>#N/A</v>
      </c>
      <c r="AT414" s="19" t="e">
        <f>IF(Table4[[#This Row],[ID]]=404,((HEX2DEC(F414)+256*HEX2DEC(G414))/10)*(9/5)+32,NA())</f>
        <v>#N/A</v>
      </c>
      <c r="AU414" s="28">
        <f>IF(Table4[[#This Row],[ID]]=402,(HEX2DEC(Table4[[#This Row],[H7]])*256*256+HEX2DEC(Table4[[#This Row],[H6]])*256+HEX2DEC(Table4[[#This Row],[H5]]))/AU$3,IF(ISNUMBER(AU413),AU413,NA()))</f>
        <v>1073427</v>
      </c>
      <c r="AV414" s="28">
        <f>IF(Table4[[#This Row],[ID]]=403,(HEX2DEC(Table4[[#This Row],[H7]])*256*256+HEX2DEC(Table4[[#This Row],[H6]])*256+HEX2DEC(Table4[[#This Row],[H5]]))/AV$3,IF(ISNUMBER(AV413),AV413,NA()))</f>
        <v>1073427</v>
      </c>
      <c r="AW414" s="30" t="e">
        <f>Table4[[#This Row],[Unk 402-D7,6,5]]/Table4[[#This Row],[Batt V]]</f>
        <v>#N/A</v>
      </c>
      <c r="AX414" s="8" t="str" cm="1">
        <f t="array" aca="1" ref="AX414" ca="1">IF(Table4[[#This Row],[Prior of This Frm]]=0,"First",IF(Table4[[#This Row],[Data as String]]&lt;&gt;INDIRECT("R"&amp;AL414&amp;"C"&amp;COLUMN(Table4[[#This Row],[Data as String]]),FALSE),"Change",""))</f>
        <v/>
      </c>
      <c r="AY414" s="6" t="str" cm="1">
        <f t="array" aca="1" ref="AY414" ca="1">IF(Table4[[#This Row],[Prior of This Frm]]=0,"First",IF(Table4[[#This Row],[Data Masked States only]]&lt;&gt;INDIRECT("R"&amp;AL414&amp;"C"&amp;COLUMN(Table4[[#This Row],[Data Masked States only]]),FALSE),"Change",""))</f>
        <v/>
      </c>
      <c r="AZ414" s="6"/>
    </row>
    <row r="415" spans="1:52" hidden="1" x14ac:dyDescent="0.25">
      <c r="A415">
        <v>11.076000000000001</v>
      </c>
      <c r="B415">
        <v>401</v>
      </c>
      <c r="C415">
        <v>8</v>
      </c>
      <c r="D415" s="14" t="s">
        <v>28</v>
      </c>
      <c r="E415" s="15" t="s">
        <v>23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M415" s="5" t="str">
        <f t="shared" si="121"/>
        <v>…</v>
      </c>
      <c r="N415" t="str">
        <f t="shared" si="122"/>
        <v>…</v>
      </c>
      <c r="O415" t="str">
        <f t="shared" si="123"/>
        <v>…</v>
      </c>
      <c r="P415" t="str">
        <f t="shared" si="124"/>
        <v>…</v>
      </c>
      <c r="Q415" t="str">
        <f t="shared" si="125"/>
        <v>…</v>
      </c>
      <c r="R415" t="str">
        <f t="shared" si="126"/>
        <v>…</v>
      </c>
      <c r="S415" t="str">
        <f t="shared" si="127"/>
        <v>…</v>
      </c>
      <c r="T415" t="str">
        <f t="shared" si="128"/>
        <v>…</v>
      </c>
      <c r="U415" s="5"/>
      <c r="V415" s="23">
        <f t="shared" si="129"/>
        <v>154</v>
      </c>
      <c r="W415">
        <f t="shared" si="130"/>
        <v>210</v>
      </c>
      <c r="X415">
        <f t="shared" si="131"/>
        <v>0</v>
      </c>
      <c r="Y415">
        <f t="shared" si="132"/>
        <v>0</v>
      </c>
      <c r="Z415">
        <f t="shared" si="133"/>
        <v>0</v>
      </c>
      <c r="AA415">
        <f t="shared" si="134"/>
        <v>0</v>
      </c>
      <c r="AB415">
        <f t="shared" si="135"/>
        <v>0</v>
      </c>
      <c r="AC415">
        <f t="shared" si="136"/>
        <v>0</v>
      </c>
      <c r="AD415" s="5"/>
      <c r="AE415" s="27">
        <f t="shared" si="137"/>
        <v>53914</v>
      </c>
      <c r="AF415" s="28">
        <f t="shared" si="138"/>
        <v>0</v>
      </c>
      <c r="AG415" s="28">
        <f t="shared" si="139"/>
        <v>0</v>
      </c>
      <c r="AH415" s="28">
        <f t="shared" si="140"/>
        <v>0</v>
      </c>
      <c r="AI415" s="5"/>
      <c r="AJ41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15" s="6" t="str" cm="1">
        <f t="array" ref="AK41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15" s="6" cm="1">
        <f t="array" ref="AL415">IF(ROW(Table4[[#This Row],[ID]])-1=ROW(Table4[[#Headers],[ID]]),0,SUMPRODUCT(MAX(($B$5:$B414=Table4[[#This Row],[ID]])*ROW($B$5:$B414))))</f>
        <v>413</v>
      </c>
      <c r="AM415" s="11" cm="1">
        <f t="array" aca="1" ref="AM415" ca="1">IF(Table4[[#This Row],[Prior of This Frm]]&lt;&gt;0,Table4[[#This Row],[Time]]-INDIRECT("R"&amp;Table4[[#This Row],[Prior of This Frm]]&amp;"C"&amp;COLUMN(Table4[[#This Row],[Time]]),FALSE),"")</f>
        <v>0.10700000000000109</v>
      </c>
      <c r="AN415" s="8">
        <f>IF(ROW(Table4[[#This Row],[Time]])-1=ROW(Table4[[#Headers],[Time]]),0,IF(A415&lt;A414,AN414+1,AN414))</f>
        <v>1</v>
      </c>
      <c r="AO415" s="29">
        <f>(Table4[[#This Row],[Time]]+(Table4[[#This Row],[Mins]]*60)-$A$5)/60/60/24</f>
        <v>2.2799768518518511E-4</v>
      </c>
      <c r="AP415" s="11">
        <f ca="1">IF(Table4[[#This Row],[Prior of This Frm]]&lt;&gt;0,IF(Table4[[#This Row],[Per Raw]]&lt;0,Table4[[#This Row],[Per Raw]]+60,Table4[[#This Row],[Per Raw]]),"")</f>
        <v>0.10700000000000109</v>
      </c>
      <c r="AQ415" s="20">
        <f>IF(Table4[[#This Row],[ID]]=401,(HEX2DEC(Table4[[#This Row],[H1]])+256*HEX2DEC(Table4[[#This Row],[H2]]))/1000,NA())</f>
        <v>53.914000000000001</v>
      </c>
      <c r="AR415" s="21">
        <f>IF(Table4[[#This Row],[ID]]=401,(HEX2DEC(Table4[[#This Row],[H5]])+256*HEX2DEC(Table4[[#This Row],[H6]]))/1000,NA())</f>
        <v>0</v>
      </c>
      <c r="AS415" s="16" t="e">
        <f>IF(Table4[[#This Row],[ID]]=402,HEX2DEC(Table4[[#This Row],[H1]])/100,NA())</f>
        <v>#N/A</v>
      </c>
      <c r="AT415" s="19" t="e">
        <f>IF(Table4[[#This Row],[ID]]=404,((HEX2DEC(F415)+256*HEX2DEC(G415))/10)*(9/5)+32,NA())</f>
        <v>#N/A</v>
      </c>
      <c r="AU415" s="28">
        <f>IF(Table4[[#This Row],[ID]]=402,(HEX2DEC(Table4[[#This Row],[H7]])*256*256+HEX2DEC(Table4[[#This Row],[H6]])*256+HEX2DEC(Table4[[#This Row],[H5]]))/AU$3,IF(ISNUMBER(AU414),AU414,NA()))</f>
        <v>1073427</v>
      </c>
      <c r="AV415" s="28">
        <f>IF(Table4[[#This Row],[ID]]=403,(HEX2DEC(Table4[[#This Row],[H7]])*256*256+HEX2DEC(Table4[[#This Row],[H6]])*256+HEX2DEC(Table4[[#This Row],[H5]]))/AV$3,IF(ISNUMBER(AV414),AV414,NA()))</f>
        <v>1073427</v>
      </c>
      <c r="AW415" s="30">
        <f>Table4[[#This Row],[Unk 402-D7,6,5]]/Table4[[#This Row],[Batt V]]</f>
        <v>19909.986274437066</v>
      </c>
      <c r="AX415" s="8" t="str" cm="1">
        <f t="array" aca="1" ref="AX415" ca="1">IF(Table4[[#This Row],[Prior of This Frm]]=0,"First",IF(Table4[[#This Row],[Data as String]]&lt;&gt;INDIRECT("R"&amp;AL415&amp;"C"&amp;COLUMN(Table4[[#This Row],[Data as String]]),FALSE),"Change",""))</f>
        <v/>
      </c>
      <c r="AY415" s="6" t="str" cm="1">
        <f t="array" aca="1" ref="AY415" ca="1">IF(Table4[[#This Row],[Prior of This Frm]]=0,"First",IF(Table4[[#This Row],[Data Masked States only]]&lt;&gt;INDIRECT("R"&amp;AL415&amp;"C"&amp;COLUMN(Table4[[#This Row],[Data Masked States only]]),FALSE),"Change",""))</f>
        <v/>
      </c>
      <c r="AZ415" s="6"/>
    </row>
    <row r="416" spans="1:52" hidden="1" x14ac:dyDescent="0.25">
      <c r="A416">
        <v>11.128</v>
      </c>
      <c r="B416">
        <v>400</v>
      </c>
      <c r="C416">
        <v>8</v>
      </c>
      <c r="D416" s="14">
        <v>0</v>
      </c>
      <c r="E416" s="15">
        <v>0</v>
      </c>
      <c r="F416" s="15">
        <v>0</v>
      </c>
      <c r="G416" s="15">
        <v>10</v>
      </c>
      <c r="H416" s="15">
        <v>39</v>
      </c>
      <c r="I416" s="15">
        <v>0</v>
      </c>
      <c r="J416" s="15">
        <v>0</v>
      </c>
      <c r="K416" s="15">
        <v>0</v>
      </c>
      <c r="M416" s="5" t="str">
        <f t="shared" si="121"/>
        <v>…</v>
      </c>
      <c r="N416" t="str">
        <f t="shared" si="122"/>
        <v>…</v>
      </c>
      <c r="O416" t="str">
        <f t="shared" si="123"/>
        <v>…</v>
      </c>
      <c r="P416" t="str">
        <f t="shared" si="124"/>
        <v>…</v>
      </c>
      <c r="Q416" t="str">
        <f t="shared" si="125"/>
        <v>9</v>
      </c>
      <c r="R416" t="str">
        <f t="shared" si="126"/>
        <v>…</v>
      </c>
      <c r="S416" t="str">
        <f t="shared" si="127"/>
        <v>…</v>
      </c>
      <c r="T416" t="str">
        <f t="shared" si="128"/>
        <v>…</v>
      </c>
      <c r="U416" s="5"/>
      <c r="V416" s="23">
        <f t="shared" si="129"/>
        <v>0</v>
      </c>
      <c r="W416">
        <f t="shared" si="130"/>
        <v>0</v>
      </c>
      <c r="X416">
        <f t="shared" si="131"/>
        <v>0</v>
      </c>
      <c r="Y416">
        <f t="shared" si="132"/>
        <v>16</v>
      </c>
      <c r="Z416">
        <f t="shared" si="133"/>
        <v>57</v>
      </c>
      <c r="AA416">
        <f t="shared" si="134"/>
        <v>0</v>
      </c>
      <c r="AB416">
        <f t="shared" si="135"/>
        <v>0</v>
      </c>
      <c r="AC416">
        <f t="shared" si="136"/>
        <v>0</v>
      </c>
      <c r="AD416" s="5"/>
      <c r="AE416" s="27">
        <f t="shared" si="137"/>
        <v>0</v>
      </c>
      <c r="AF416" s="28">
        <f t="shared" si="138"/>
        <v>4096</v>
      </c>
      <c r="AG416" s="28">
        <f t="shared" si="139"/>
        <v>57</v>
      </c>
      <c r="AH416" s="28">
        <f t="shared" si="140"/>
        <v>0</v>
      </c>
      <c r="AI416" s="5"/>
      <c r="AJ41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16" s="6" t="str" cm="1">
        <f t="array" ref="AK41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16" s="6" cm="1">
        <f t="array" ref="AL416">IF(ROW(Table4[[#This Row],[ID]])-1=ROW(Table4[[#Headers],[ID]]),0,SUMPRODUCT(MAX(($B$5:$B415=Table4[[#This Row],[ID]])*ROW($B$5:$B415))))</f>
        <v>414</v>
      </c>
      <c r="AM416" s="11" cm="1">
        <f t="array" aca="1" ref="AM416" ca="1">IF(Table4[[#This Row],[Prior of This Frm]]&lt;&gt;0,Table4[[#This Row],[Time]]-INDIRECT("R"&amp;Table4[[#This Row],[Prior of This Frm]]&amp;"C"&amp;COLUMN(Table4[[#This Row],[Time]]),FALSE),"")</f>
        <v>0.10599999999999987</v>
      </c>
      <c r="AN416" s="8">
        <f>IF(ROW(Table4[[#This Row],[Time]])-1=ROW(Table4[[#Headers],[Time]]),0,IF(A416&lt;A415,AN415+1,AN415))</f>
        <v>1</v>
      </c>
      <c r="AO416" s="29">
        <f>(Table4[[#This Row],[Time]]+(Table4[[#This Row],[Mins]]*60)-$A$5)/60/60/24</f>
        <v>2.28599537037037E-4</v>
      </c>
      <c r="AP416" s="11">
        <f ca="1">IF(Table4[[#This Row],[Prior of This Frm]]&lt;&gt;0,IF(Table4[[#This Row],[Per Raw]]&lt;0,Table4[[#This Row],[Per Raw]]+60,Table4[[#This Row],[Per Raw]]),"")</f>
        <v>0.10599999999999987</v>
      </c>
      <c r="AQ416" s="20" t="e">
        <f>IF(Table4[[#This Row],[ID]]=401,(HEX2DEC(Table4[[#This Row],[H1]])+256*HEX2DEC(Table4[[#This Row],[H2]]))/1000,NA())</f>
        <v>#N/A</v>
      </c>
      <c r="AR416" s="21" t="e">
        <f>IF(Table4[[#This Row],[ID]]=401,(HEX2DEC(Table4[[#This Row],[H5]])+256*HEX2DEC(Table4[[#This Row],[H6]]))/1000,NA())</f>
        <v>#N/A</v>
      </c>
      <c r="AS416" s="17" t="e">
        <f>IF(Table4[[#This Row],[ID]]=402,HEX2DEC(Table4[[#This Row],[H1]])/100,NA())</f>
        <v>#N/A</v>
      </c>
      <c r="AT416" s="19" t="e">
        <f>IF(Table4[[#This Row],[ID]]=404,((HEX2DEC(F416)+256*HEX2DEC(G416))/10)*(9/5)+32,NA())</f>
        <v>#N/A</v>
      </c>
      <c r="AU416" s="28">
        <f>IF(Table4[[#This Row],[ID]]=402,(HEX2DEC(Table4[[#This Row],[H7]])*256*256+HEX2DEC(Table4[[#This Row],[H6]])*256+HEX2DEC(Table4[[#This Row],[H5]]))/AU$3,IF(ISNUMBER(AU415),AU415,NA()))</f>
        <v>1073427</v>
      </c>
      <c r="AV416" s="28">
        <f>IF(Table4[[#This Row],[ID]]=403,(HEX2DEC(Table4[[#This Row],[H7]])*256*256+HEX2DEC(Table4[[#This Row],[H6]])*256+HEX2DEC(Table4[[#This Row],[H5]]))/AV$3,IF(ISNUMBER(AV415),AV415,NA()))</f>
        <v>1073427</v>
      </c>
      <c r="AW416" s="30" t="e">
        <f>Table4[[#This Row],[Unk 402-D7,6,5]]/Table4[[#This Row],[Batt V]]</f>
        <v>#N/A</v>
      </c>
      <c r="AX416" s="8" t="str" cm="1">
        <f t="array" aca="1" ref="AX416" ca="1">IF(Table4[[#This Row],[Prior of This Frm]]=0,"First",IF(Table4[[#This Row],[Data as String]]&lt;&gt;INDIRECT("R"&amp;AL416&amp;"C"&amp;COLUMN(Table4[[#This Row],[Data as String]]),FALSE),"Change",""))</f>
        <v/>
      </c>
      <c r="AY416" s="6" t="str" cm="1">
        <f t="array" aca="1" ref="AY416" ca="1">IF(Table4[[#This Row],[Prior of This Frm]]=0,"First",IF(Table4[[#This Row],[Data Masked States only]]&lt;&gt;INDIRECT("R"&amp;AL416&amp;"C"&amp;COLUMN(Table4[[#This Row],[Data Masked States only]]),FALSE),"Change",""))</f>
        <v/>
      </c>
      <c r="AZ416" s="6"/>
    </row>
    <row r="417" spans="1:52" hidden="1" x14ac:dyDescent="0.25">
      <c r="A417">
        <v>11.180999999999999</v>
      </c>
      <c r="B417">
        <v>401</v>
      </c>
      <c r="C417">
        <v>8</v>
      </c>
      <c r="D417" s="14" t="s">
        <v>28</v>
      </c>
      <c r="E417" s="15" t="s">
        <v>23</v>
      </c>
      <c r="F417" s="15">
        <v>0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M417" s="5" t="str">
        <f t="shared" si="121"/>
        <v>…</v>
      </c>
      <c r="N417" t="str">
        <f t="shared" si="122"/>
        <v>…</v>
      </c>
      <c r="O417" t="str">
        <f t="shared" si="123"/>
        <v>…</v>
      </c>
      <c r="P417" t="str">
        <f t="shared" si="124"/>
        <v>…</v>
      </c>
      <c r="Q417" t="str">
        <f t="shared" si="125"/>
        <v>…</v>
      </c>
      <c r="R417" t="str">
        <f t="shared" si="126"/>
        <v>…</v>
      </c>
      <c r="S417" t="str">
        <f t="shared" si="127"/>
        <v>…</v>
      </c>
      <c r="T417" t="str">
        <f t="shared" si="128"/>
        <v>…</v>
      </c>
      <c r="U417" s="5"/>
      <c r="V417" s="23">
        <f t="shared" si="129"/>
        <v>154</v>
      </c>
      <c r="W417">
        <f t="shared" si="130"/>
        <v>210</v>
      </c>
      <c r="X417">
        <f t="shared" si="131"/>
        <v>0</v>
      </c>
      <c r="Y417">
        <f t="shared" si="132"/>
        <v>0</v>
      </c>
      <c r="Z417">
        <f t="shared" si="133"/>
        <v>0</v>
      </c>
      <c r="AA417">
        <f t="shared" si="134"/>
        <v>0</v>
      </c>
      <c r="AB417">
        <f t="shared" si="135"/>
        <v>0</v>
      </c>
      <c r="AC417">
        <f t="shared" si="136"/>
        <v>0</v>
      </c>
      <c r="AD417" s="5"/>
      <c r="AE417" s="27">
        <f t="shared" si="137"/>
        <v>53914</v>
      </c>
      <c r="AF417" s="28">
        <f t="shared" si="138"/>
        <v>0</v>
      </c>
      <c r="AG417" s="28">
        <f t="shared" si="139"/>
        <v>0</v>
      </c>
      <c r="AH417" s="28">
        <f t="shared" si="140"/>
        <v>0</v>
      </c>
      <c r="AI417" s="5"/>
      <c r="AJ41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17" s="6" t="str" cm="1">
        <f t="array" ref="AK41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17" s="6" cm="1">
        <f t="array" ref="AL417">IF(ROW(Table4[[#This Row],[ID]])-1=ROW(Table4[[#Headers],[ID]]),0,SUMPRODUCT(MAX(($B$5:$B416=Table4[[#This Row],[ID]])*ROW($B$5:$B416))))</f>
        <v>415</v>
      </c>
      <c r="AM417" s="11" cm="1">
        <f t="array" aca="1" ref="AM417" ca="1">IF(Table4[[#This Row],[Prior of This Frm]]&lt;&gt;0,Table4[[#This Row],[Time]]-INDIRECT("R"&amp;Table4[[#This Row],[Prior of This Frm]]&amp;"C"&amp;COLUMN(Table4[[#This Row],[Time]]),FALSE),"")</f>
        <v>0.10499999999999865</v>
      </c>
      <c r="AN417" s="8">
        <f>IF(ROW(Table4[[#This Row],[Time]])-1=ROW(Table4[[#Headers],[Time]]),0,IF(A417&lt;A416,AN416+1,AN416))</f>
        <v>1</v>
      </c>
      <c r="AO417" s="29">
        <f>(Table4[[#This Row],[Time]]+(Table4[[#This Row],[Mins]]*60)-$A$5)/60/60/24</f>
        <v>2.2921296296296288E-4</v>
      </c>
      <c r="AP417" s="11">
        <f ca="1">IF(Table4[[#This Row],[Prior of This Frm]]&lt;&gt;0,IF(Table4[[#This Row],[Per Raw]]&lt;0,Table4[[#This Row],[Per Raw]]+60,Table4[[#This Row],[Per Raw]]),"")</f>
        <v>0.10499999999999865</v>
      </c>
      <c r="AQ417" s="20">
        <f>IF(Table4[[#This Row],[ID]]=401,(HEX2DEC(Table4[[#This Row],[H1]])+256*HEX2DEC(Table4[[#This Row],[H2]]))/1000,NA())</f>
        <v>53.914000000000001</v>
      </c>
      <c r="AR417" s="21">
        <f>IF(Table4[[#This Row],[ID]]=401,(HEX2DEC(Table4[[#This Row],[H5]])+256*HEX2DEC(Table4[[#This Row],[H6]]))/1000,NA())</f>
        <v>0</v>
      </c>
      <c r="AS417" s="16" t="e">
        <f>IF(Table4[[#This Row],[ID]]=402,HEX2DEC(Table4[[#This Row],[H1]])/100,NA())</f>
        <v>#N/A</v>
      </c>
      <c r="AT417" s="19" t="e">
        <f>IF(Table4[[#This Row],[ID]]=404,((HEX2DEC(F417)+256*HEX2DEC(G417))/10)*(9/5)+32,NA())</f>
        <v>#N/A</v>
      </c>
      <c r="AU417" s="28">
        <f>IF(Table4[[#This Row],[ID]]=402,(HEX2DEC(Table4[[#This Row],[H7]])*256*256+HEX2DEC(Table4[[#This Row],[H6]])*256+HEX2DEC(Table4[[#This Row],[H5]]))/AU$3,IF(ISNUMBER(AU416),AU416,NA()))</f>
        <v>1073427</v>
      </c>
      <c r="AV417" s="28">
        <f>IF(Table4[[#This Row],[ID]]=403,(HEX2DEC(Table4[[#This Row],[H7]])*256*256+HEX2DEC(Table4[[#This Row],[H6]])*256+HEX2DEC(Table4[[#This Row],[H5]]))/AV$3,IF(ISNUMBER(AV416),AV416,NA()))</f>
        <v>1073427</v>
      </c>
      <c r="AW417" s="30">
        <f>Table4[[#This Row],[Unk 402-D7,6,5]]/Table4[[#This Row],[Batt V]]</f>
        <v>19909.986274437066</v>
      </c>
      <c r="AX417" s="8" t="str" cm="1">
        <f t="array" aca="1" ref="AX417" ca="1">IF(Table4[[#This Row],[Prior of This Frm]]=0,"First",IF(Table4[[#This Row],[Data as String]]&lt;&gt;INDIRECT("R"&amp;AL417&amp;"C"&amp;COLUMN(Table4[[#This Row],[Data as String]]),FALSE),"Change",""))</f>
        <v/>
      </c>
      <c r="AY417" s="6" t="str" cm="1">
        <f t="array" aca="1" ref="AY417" ca="1">IF(Table4[[#This Row],[Prior of This Frm]]=0,"First",IF(Table4[[#This Row],[Data Masked States only]]&lt;&gt;INDIRECT("R"&amp;AL417&amp;"C"&amp;COLUMN(Table4[[#This Row],[Data Masked States only]]),FALSE),"Change",""))</f>
        <v/>
      </c>
      <c r="AZ417" s="6"/>
    </row>
    <row r="418" spans="1:52" hidden="1" x14ac:dyDescent="0.25">
      <c r="A418">
        <v>11.234</v>
      </c>
      <c r="B418">
        <v>400</v>
      </c>
      <c r="C418">
        <v>8</v>
      </c>
      <c r="D418" s="14">
        <v>0</v>
      </c>
      <c r="E418" s="15">
        <v>0</v>
      </c>
      <c r="F418" s="15">
        <v>0</v>
      </c>
      <c r="G418" s="15">
        <v>10</v>
      </c>
      <c r="H418" s="15">
        <v>39</v>
      </c>
      <c r="I418" s="15">
        <v>0</v>
      </c>
      <c r="J418" s="15">
        <v>0</v>
      </c>
      <c r="K418" s="15">
        <v>0</v>
      </c>
      <c r="M418" s="5" t="str">
        <f t="shared" si="121"/>
        <v>…</v>
      </c>
      <c r="N418" t="str">
        <f t="shared" si="122"/>
        <v>…</v>
      </c>
      <c r="O418" t="str">
        <f t="shared" si="123"/>
        <v>…</v>
      </c>
      <c r="P418" t="str">
        <f t="shared" si="124"/>
        <v>…</v>
      </c>
      <c r="Q418" t="str">
        <f t="shared" si="125"/>
        <v>9</v>
      </c>
      <c r="R418" t="str">
        <f t="shared" si="126"/>
        <v>…</v>
      </c>
      <c r="S418" t="str">
        <f t="shared" si="127"/>
        <v>…</v>
      </c>
      <c r="T418" t="str">
        <f t="shared" si="128"/>
        <v>…</v>
      </c>
      <c r="U418" s="5"/>
      <c r="V418" s="23">
        <f t="shared" si="129"/>
        <v>0</v>
      </c>
      <c r="W418">
        <f t="shared" si="130"/>
        <v>0</v>
      </c>
      <c r="X418">
        <f t="shared" si="131"/>
        <v>0</v>
      </c>
      <c r="Y418">
        <f t="shared" si="132"/>
        <v>16</v>
      </c>
      <c r="Z418">
        <f t="shared" si="133"/>
        <v>57</v>
      </c>
      <c r="AA418">
        <f t="shared" si="134"/>
        <v>0</v>
      </c>
      <c r="AB418">
        <f t="shared" si="135"/>
        <v>0</v>
      </c>
      <c r="AC418">
        <f t="shared" si="136"/>
        <v>0</v>
      </c>
      <c r="AD418" s="5"/>
      <c r="AE418" s="27">
        <f t="shared" si="137"/>
        <v>0</v>
      </c>
      <c r="AF418" s="28">
        <f t="shared" si="138"/>
        <v>4096</v>
      </c>
      <c r="AG418" s="28">
        <f t="shared" si="139"/>
        <v>57</v>
      </c>
      <c r="AH418" s="28">
        <f t="shared" si="140"/>
        <v>0</v>
      </c>
      <c r="AI418" s="5"/>
      <c r="AJ41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18" s="6" t="str" cm="1">
        <f t="array" ref="AK41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18" s="6" cm="1">
        <f t="array" ref="AL418">IF(ROW(Table4[[#This Row],[ID]])-1=ROW(Table4[[#Headers],[ID]]),0,SUMPRODUCT(MAX(($B$5:$B417=Table4[[#This Row],[ID]])*ROW($B$5:$B417))))</f>
        <v>416</v>
      </c>
      <c r="AM418" s="11" cm="1">
        <f t="array" aca="1" ref="AM418" ca="1">IF(Table4[[#This Row],[Prior of This Frm]]&lt;&gt;0,Table4[[#This Row],[Time]]-INDIRECT("R"&amp;Table4[[#This Row],[Prior of This Frm]]&amp;"C"&amp;COLUMN(Table4[[#This Row],[Time]]),FALSE),"")</f>
        <v>0.10599999999999987</v>
      </c>
      <c r="AN418" s="8">
        <f>IF(ROW(Table4[[#This Row],[Time]])-1=ROW(Table4[[#Headers],[Time]]),0,IF(A418&lt;A417,AN417+1,AN417))</f>
        <v>1</v>
      </c>
      <c r="AO418" s="29">
        <f>(Table4[[#This Row],[Time]]+(Table4[[#This Row],[Mins]]*60)-$A$5)/60/60/24</f>
        <v>2.2982638888888879E-4</v>
      </c>
      <c r="AP418" s="11">
        <f ca="1">IF(Table4[[#This Row],[Prior of This Frm]]&lt;&gt;0,IF(Table4[[#This Row],[Per Raw]]&lt;0,Table4[[#This Row],[Per Raw]]+60,Table4[[#This Row],[Per Raw]]),"")</f>
        <v>0.10599999999999987</v>
      </c>
      <c r="AQ418" s="20" t="e">
        <f>IF(Table4[[#This Row],[ID]]=401,(HEX2DEC(Table4[[#This Row],[H1]])+256*HEX2DEC(Table4[[#This Row],[H2]]))/1000,NA())</f>
        <v>#N/A</v>
      </c>
      <c r="AR418" s="21" t="e">
        <f>IF(Table4[[#This Row],[ID]]=401,(HEX2DEC(Table4[[#This Row],[H5]])+256*HEX2DEC(Table4[[#This Row],[H6]]))/1000,NA())</f>
        <v>#N/A</v>
      </c>
      <c r="AS418" s="17" t="e">
        <f>IF(Table4[[#This Row],[ID]]=402,HEX2DEC(Table4[[#This Row],[H1]])/100,NA())</f>
        <v>#N/A</v>
      </c>
      <c r="AT418" s="19" t="e">
        <f>IF(Table4[[#This Row],[ID]]=404,((HEX2DEC(F418)+256*HEX2DEC(G418))/10)*(9/5)+32,NA())</f>
        <v>#N/A</v>
      </c>
      <c r="AU418" s="28">
        <f>IF(Table4[[#This Row],[ID]]=402,(HEX2DEC(Table4[[#This Row],[H7]])*256*256+HEX2DEC(Table4[[#This Row],[H6]])*256+HEX2DEC(Table4[[#This Row],[H5]]))/AU$3,IF(ISNUMBER(AU417),AU417,NA()))</f>
        <v>1073427</v>
      </c>
      <c r="AV418" s="28">
        <f>IF(Table4[[#This Row],[ID]]=403,(HEX2DEC(Table4[[#This Row],[H7]])*256*256+HEX2DEC(Table4[[#This Row],[H6]])*256+HEX2DEC(Table4[[#This Row],[H5]]))/AV$3,IF(ISNUMBER(AV417),AV417,NA()))</f>
        <v>1073427</v>
      </c>
      <c r="AW418" s="30" t="e">
        <f>Table4[[#This Row],[Unk 402-D7,6,5]]/Table4[[#This Row],[Batt V]]</f>
        <v>#N/A</v>
      </c>
      <c r="AX418" s="8" t="str" cm="1">
        <f t="array" aca="1" ref="AX418" ca="1">IF(Table4[[#This Row],[Prior of This Frm]]=0,"First",IF(Table4[[#This Row],[Data as String]]&lt;&gt;INDIRECT("R"&amp;AL418&amp;"C"&amp;COLUMN(Table4[[#This Row],[Data as String]]),FALSE),"Change",""))</f>
        <v/>
      </c>
      <c r="AY418" s="6" t="str" cm="1">
        <f t="array" aca="1" ref="AY418" ca="1">IF(Table4[[#This Row],[Prior of This Frm]]=0,"First",IF(Table4[[#This Row],[Data Masked States only]]&lt;&gt;INDIRECT("R"&amp;AL418&amp;"C"&amp;COLUMN(Table4[[#This Row],[Data Masked States only]]),FALSE),"Change",""))</f>
        <v/>
      </c>
      <c r="AZ418" s="6"/>
    </row>
    <row r="419" spans="1:52" hidden="1" x14ac:dyDescent="0.25">
      <c r="A419">
        <v>11.288</v>
      </c>
      <c r="B419">
        <v>401</v>
      </c>
      <c r="C419">
        <v>8</v>
      </c>
      <c r="D419" s="14" t="s">
        <v>28</v>
      </c>
      <c r="E419" s="15" t="s">
        <v>23</v>
      </c>
      <c r="F419" s="15">
        <v>0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M419" s="5" t="str">
        <f t="shared" si="121"/>
        <v>…</v>
      </c>
      <c r="N419" t="str">
        <f t="shared" si="122"/>
        <v>…</v>
      </c>
      <c r="O419" t="str">
        <f t="shared" si="123"/>
        <v>…</v>
      </c>
      <c r="P419" t="str">
        <f t="shared" si="124"/>
        <v>…</v>
      </c>
      <c r="Q419" t="str">
        <f t="shared" si="125"/>
        <v>…</v>
      </c>
      <c r="R419" t="str">
        <f t="shared" si="126"/>
        <v>…</v>
      </c>
      <c r="S419" t="str">
        <f t="shared" si="127"/>
        <v>…</v>
      </c>
      <c r="T419" t="str">
        <f t="shared" si="128"/>
        <v>…</v>
      </c>
      <c r="U419" s="5"/>
      <c r="V419" s="23">
        <f t="shared" si="129"/>
        <v>154</v>
      </c>
      <c r="W419">
        <f t="shared" si="130"/>
        <v>210</v>
      </c>
      <c r="X419">
        <f t="shared" si="131"/>
        <v>0</v>
      </c>
      <c r="Y419">
        <f t="shared" si="132"/>
        <v>0</v>
      </c>
      <c r="Z419">
        <f t="shared" si="133"/>
        <v>0</v>
      </c>
      <c r="AA419">
        <f t="shared" si="134"/>
        <v>0</v>
      </c>
      <c r="AB419">
        <f t="shared" si="135"/>
        <v>0</v>
      </c>
      <c r="AC419">
        <f t="shared" si="136"/>
        <v>0</v>
      </c>
      <c r="AD419" s="5"/>
      <c r="AE419" s="27">
        <f t="shared" si="137"/>
        <v>53914</v>
      </c>
      <c r="AF419" s="28">
        <f t="shared" si="138"/>
        <v>0</v>
      </c>
      <c r="AG419" s="28">
        <f t="shared" si="139"/>
        <v>0</v>
      </c>
      <c r="AH419" s="28">
        <f t="shared" si="140"/>
        <v>0</v>
      </c>
      <c r="AI419" s="5"/>
      <c r="AJ41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19" s="6" t="str" cm="1">
        <f t="array" ref="AK41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19" s="6" cm="1">
        <f t="array" ref="AL419">IF(ROW(Table4[[#This Row],[ID]])-1=ROW(Table4[[#Headers],[ID]]),0,SUMPRODUCT(MAX(($B$5:$B418=Table4[[#This Row],[ID]])*ROW($B$5:$B418))))</f>
        <v>417</v>
      </c>
      <c r="AM419" s="11" cm="1">
        <f t="array" aca="1" ref="AM419" ca="1">IF(Table4[[#This Row],[Prior of This Frm]]&lt;&gt;0,Table4[[#This Row],[Time]]-INDIRECT("R"&amp;Table4[[#This Row],[Prior of This Frm]]&amp;"C"&amp;COLUMN(Table4[[#This Row],[Time]]),FALSE),"")</f>
        <v>0.10700000000000109</v>
      </c>
      <c r="AN419" s="8">
        <f>IF(ROW(Table4[[#This Row],[Time]])-1=ROW(Table4[[#Headers],[Time]]),0,IF(A419&lt;A418,AN418+1,AN418))</f>
        <v>1</v>
      </c>
      <c r="AO419" s="29">
        <f>(Table4[[#This Row],[Time]]+(Table4[[#This Row],[Mins]]*60)-$A$5)/60/60/24</f>
        <v>2.3045138888888884E-4</v>
      </c>
      <c r="AP419" s="11">
        <f ca="1">IF(Table4[[#This Row],[Prior of This Frm]]&lt;&gt;0,IF(Table4[[#This Row],[Per Raw]]&lt;0,Table4[[#This Row],[Per Raw]]+60,Table4[[#This Row],[Per Raw]]),"")</f>
        <v>0.10700000000000109</v>
      </c>
      <c r="AQ419" s="20">
        <f>IF(Table4[[#This Row],[ID]]=401,(HEX2DEC(Table4[[#This Row],[H1]])+256*HEX2DEC(Table4[[#This Row],[H2]]))/1000,NA())</f>
        <v>53.914000000000001</v>
      </c>
      <c r="AR419" s="21">
        <f>IF(Table4[[#This Row],[ID]]=401,(HEX2DEC(Table4[[#This Row],[H5]])+256*HEX2DEC(Table4[[#This Row],[H6]]))/1000,NA())</f>
        <v>0</v>
      </c>
      <c r="AS419" s="16" t="e">
        <f>IF(Table4[[#This Row],[ID]]=402,HEX2DEC(Table4[[#This Row],[H1]])/100,NA())</f>
        <v>#N/A</v>
      </c>
      <c r="AT419" s="19" t="e">
        <f>IF(Table4[[#This Row],[ID]]=404,((HEX2DEC(F419)+256*HEX2DEC(G419))/10)*(9/5)+32,NA())</f>
        <v>#N/A</v>
      </c>
      <c r="AU419" s="28">
        <f>IF(Table4[[#This Row],[ID]]=402,(HEX2DEC(Table4[[#This Row],[H7]])*256*256+HEX2DEC(Table4[[#This Row],[H6]])*256+HEX2DEC(Table4[[#This Row],[H5]]))/AU$3,IF(ISNUMBER(AU418),AU418,NA()))</f>
        <v>1073427</v>
      </c>
      <c r="AV419" s="28">
        <f>IF(Table4[[#This Row],[ID]]=403,(HEX2DEC(Table4[[#This Row],[H7]])*256*256+HEX2DEC(Table4[[#This Row],[H6]])*256+HEX2DEC(Table4[[#This Row],[H5]]))/AV$3,IF(ISNUMBER(AV418),AV418,NA()))</f>
        <v>1073427</v>
      </c>
      <c r="AW419" s="30">
        <f>Table4[[#This Row],[Unk 402-D7,6,5]]/Table4[[#This Row],[Batt V]]</f>
        <v>19909.986274437066</v>
      </c>
      <c r="AX419" s="8" t="str" cm="1">
        <f t="array" aca="1" ref="AX419" ca="1">IF(Table4[[#This Row],[Prior of This Frm]]=0,"First",IF(Table4[[#This Row],[Data as String]]&lt;&gt;INDIRECT("R"&amp;AL419&amp;"C"&amp;COLUMN(Table4[[#This Row],[Data as String]]),FALSE),"Change",""))</f>
        <v/>
      </c>
      <c r="AY419" s="6" t="str" cm="1">
        <f t="array" aca="1" ref="AY419" ca="1">IF(Table4[[#This Row],[Prior of This Frm]]=0,"First",IF(Table4[[#This Row],[Data Masked States only]]&lt;&gt;INDIRECT("R"&amp;AL419&amp;"C"&amp;COLUMN(Table4[[#This Row],[Data Masked States only]]),FALSE),"Change",""))</f>
        <v/>
      </c>
      <c r="AZ419" s="6"/>
    </row>
    <row r="420" spans="1:52" hidden="1" x14ac:dyDescent="0.25">
      <c r="A420">
        <v>11.340999999999999</v>
      </c>
      <c r="B420">
        <v>400</v>
      </c>
      <c r="C420">
        <v>8</v>
      </c>
      <c r="D420" s="14">
        <v>0</v>
      </c>
      <c r="E420" s="15">
        <v>0</v>
      </c>
      <c r="F420" s="15">
        <v>0</v>
      </c>
      <c r="G420" s="15">
        <v>10</v>
      </c>
      <c r="H420" s="15">
        <v>39</v>
      </c>
      <c r="I420" s="15">
        <v>0</v>
      </c>
      <c r="J420" s="15">
        <v>0</v>
      </c>
      <c r="K420" s="15">
        <v>0</v>
      </c>
      <c r="M420" s="5" t="str">
        <f t="shared" si="121"/>
        <v>…</v>
      </c>
      <c r="N420" t="str">
        <f t="shared" si="122"/>
        <v>…</v>
      </c>
      <c r="O420" t="str">
        <f t="shared" si="123"/>
        <v>…</v>
      </c>
      <c r="P420" t="str">
        <f t="shared" si="124"/>
        <v>…</v>
      </c>
      <c r="Q420" t="str">
        <f t="shared" si="125"/>
        <v>9</v>
      </c>
      <c r="R420" t="str">
        <f t="shared" si="126"/>
        <v>…</v>
      </c>
      <c r="S420" t="str">
        <f t="shared" si="127"/>
        <v>…</v>
      </c>
      <c r="T420" t="str">
        <f t="shared" si="128"/>
        <v>…</v>
      </c>
      <c r="U420" s="5"/>
      <c r="V420" s="23">
        <f t="shared" si="129"/>
        <v>0</v>
      </c>
      <c r="W420">
        <f t="shared" si="130"/>
        <v>0</v>
      </c>
      <c r="X420">
        <f t="shared" si="131"/>
        <v>0</v>
      </c>
      <c r="Y420">
        <f t="shared" si="132"/>
        <v>16</v>
      </c>
      <c r="Z420">
        <f t="shared" si="133"/>
        <v>57</v>
      </c>
      <c r="AA420">
        <f t="shared" si="134"/>
        <v>0</v>
      </c>
      <c r="AB420">
        <f t="shared" si="135"/>
        <v>0</v>
      </c>
      <c r="AC420">
        <f t="shared" si="136"/>
        <v>0</v>
      </c>
      <c r="AD420" s="5"/>
      <c r="AE420" s="27">
        <f t="shared" si="137"/>
        <v>0</v>
      </c>
      <c r="AF420" s="28">
        <f t="shared" si="138"/>
        <v>4096</v>
      </c>
      <c r="AG420" s="28">
        <f t="shared" si="139"/>
        <v>57</v>
      </c>
      <c r="AH420" s="28">
        <f t="shared" si="140"/>
        <v>0</v>
      </c>
      <c r="AI420" s="5"/>
      <c r="AJ42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20" s="6" t="str" cm="1">
        <f t="array" ref="AK42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20" s="6" cm="1">
        <f t="array" ref="AL420">IF(ROW(Table4[[#This Row],[ID]])-1=ROW(Table4[[#Headers],[ID]]),0,SUMPRODUCT(MAX(($B$5:$B419=Table4[[#This Row],[ID]])*ROW($B$5:$B419))))</f>
        <v>418</v>
      </c>
      <c r="AM420" s="11" cm="1">
        <f t="array" aca="1" ref="AM420" ca="1">IF(Table4[[#This Row],[Prior of This Frm]]&lt;&gt;0,Table4[[#This Row],[Time]]-INDIRECT("R"&amp;Table4[[#This Row],[Prior of This Frm]]&amp;"C"&amp;COLUMN(Table4[[#This Row],[Time]]),FALSE),"")</f>
        <v>0.10699999999999932</v>
      </c>
      <c r="AN420" s="8">
        <f>IF(ROW(Table4[[#This Row],[Time]])-1=ROW(Table4[[#Headers],[Time]]),0,IF(A420&lt;A419,AN419+1,AN419))</f>
        <v>1</v>
      </c>
      <c r="AO420" s="29">
        <f>(Table4[[#This Row],[Time]]+(Table4[[#This Row],[Mins]]*60)-$A$5)/60/60/24</f>
        <v>2.3106481481481472E-4</v>
      </c>
      <c r="AP420" s="11">
        <f ca="1">IF(Table4[[#This Row],[Prior of This Frm]]&lt;&gt;0,IF(Table4[[#This Row],[Per Raw]]&lt;0,Table4[[#This Row],[Per Raw]]+60,Table4[[#This Row],[Per Raw]]),"")</f>
        <v>0.10699999999999932</v>
      </c>
      <c r="AQ420" s="20" t="e">
        <f>IF(Table4[[#This Row],[ID]]=401,(HEX2DEC(Table4[[#This Row],[H1]])+256*HEX2DEC(Table4[[#This Row],[H2]]))/1000,NA())</f>
        <v>#N/A</v>
      </c>
      <c r="AR420" s="21" t="e">
        <f>IF(Table4[[#This Row],[ID]]=401,(HEX2DEC(Table4[[#This Row],[H5]])+256*HEX2DEC(Table4[[#This Row],[H6]]))/1000,NA())</f>
        <v>#N/A</v>
      </c>
      <c r="AS420" s="17" t="e">
        <f>IF(Table4[[#This Row],[ID]]=402,HEX2DEC(Table4[[#This Row],[H1]])/100,NA())</f>
        <v>#N/A</v>
      </c>
      <c r="AT420" s="19" t="e">
        <f>IF(Table4[[#This Row],[ID]]=404,((HEX2DEC(F420)+256*HEX2DEC(G420))/10)*(9/5)+32,NA())</f>
        <v>#N/A</v>
      </c>
      <c r="AU420" s="28">
        <f>IF(Table4[[#This Row],[ID]]=402,(HEX2DEC(Table4[[#This Row],[H7]])*256*256+HEX2DEC(Table4[[#This Row],[H6]])*256+HEX2DEC(Table4[[#This Row],[H5]]))/AU$3,IF(ISNUMBER(AU419),AU419,NA()))</f>
        <v>1073427</v>
      </c>
      <c r="AV420" s="28">
        <f>IF(Table4[[#This Row],[ID]]=403,(HEX2DEC(Table4[[#This Row],[H7]])*256*256+HEX2DEC(Table4[[#This Row],[H6]])*256+HEX2DEC(Table4[[#This Row],[H5]]))/AV$3,IF(ISNUMBER(AV419),AV419,NA()))</f>
        <v>1073427</v>
      </c>
      <c r="AW420" s="30" t="e">
        <f>Table4[[#This Row],[Unk 402-D7,6,5]]/Table4[[#This Row],[Batt V]]</f>
        <v>#N/A</v>
      </c>
      <c r="AX420" s="8" t="str" cm="1">
        <f t="array" aca="1" ref="AX420" ca="1">IF(Table4[[#This Row],[Prior of This Frm]]=0,"First",IF(Table4[[#This Row],[Data as String]]&lt;&gt;INDIRECT("R"&amp;AL420&amp;"C"&amp;COLUMN(Table4[[#This Row],[Data as String]]),FALSE),"Change",""))</f>
        <v/>
      </c>
      <c r="AY420" s="6" t="str" cm="1">
        <f t="array" aca="1" ref="AY420" ca="1">IF(Table4[[#This Row],[Prior of This Frm]]=0,"First",IF(Table4[[#This Row],[Data Masked States only]]&lt;&gt;INDIRECT("R"&amp;AL420&amp;"C"&amp;COLUMN(Table4[[#This Row],[Data Masked States only]]),FALSE),"Change",""))</f>
        <v/>
      </c>
      <c r="AZ420" s="6"/>
    </row>
    <row r="421" spans="1:52" hidden="1" x14ac:dyDescent="0.25">
      <c r="A421">
        <v>11.394</v>
      </c>
      <c r="B421">
        <v>401</v>
      </c>
      <c r="C421">
        <v>8</v>
      </c>
      <c r="D421" s="14" t="s">
        <v>28</v>
      </c>
      <c r="E421" s="15" t="s">
        <v>23</v>
      </c>
      <c r="F421" s="15">
        <v>0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M421" s="5" t="str">
        <f t="shared" si="121"/>
        <v>…</v>
      </c>
      <c r="N421" t="str">
        <f t="shared" si="122"/>
        <v>…</v>
      </c>
      <c r="O421" t="str">
        <f t="shared" si="123"/>
        <v>…</v>
      </c>
      <c r="P421" t="str">
        <f t="shared" si="124"/>
        <v>…</v>
      </c>
      <c r="Q421" t="str">
        <f t="shared" si="125"/>
        <v>…</v>
      </c>
      <c r="R421" t="str">
        <f t="shared" si="126"/>
        <v>…</v>
      </c>
      <c r="S421" t="str">
        <f t="shared" si="127"/>
        <v>…</v>
      </c>
      <c r="T421" t="str">
        <f t="shared" si="128"/>
        <v>…</v>
      </c>
      <c r="U421" s="5"/>
      <c r="V421" s="23">
        <f t="shared" si="129"/>
        <v>154</v>
      </c>
      <c r="W421">
        <f t="shared" si="130"/>
        <v>210</v>
      </c>
      <c r="X421">
        <f t="shared" si="131"/>
        <v>0</v>
      </c>
      <c r="Y421">
        <f t="shared" si="132"/>
        <v>0</v>
      </c>
      <c r="Z421">
        <f t="shared" si="133"/>
        <v>0</v>
      </c>
      <c r="AA421">
        <f t="shared" si="134"/>
        <v>0</v>
      </c>
      <c r="AB421">
        <f t="shared" si="135"/>
        <v>0</v>
      </c>
      <c r="AC421">
        <f t="shared" si="136"/>
        <v>0</v>
      </c>
      <c r="AD421" s="5"/>
      <c r="AE421" s="27">
        <f t="shared" si="137"/>
        <v>53914</v>
      </c>
      <c r="AF421" s="28">
        <f t="shared" si="138"/>
        <v>0</v>
      </c>
      <c r="AG421" s="28">
        <f t="shared" si="139"/>
        <v>0</v>
      </c>
      <c r="AH421" s="28">
        <f t="shared" si="140"/>
        <v>0</v>
      </c>
      <c r="AI421" s="5"/>
      <c r="AJ42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21" s="6" t="str" cm="1">
        <f t="array" ref="AK42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21" s="6" cm="1">
        <f t="array" ref="AL421">IF(ROW(Table4[[#This Row],[ID]])-1=ROW(Table4[[#Headers],[ID]]),0,SUMPRODUCT(MAX(($B$5:$B420=Table4[[#This Row],[ID]])*ROW($B$5:$B420))))</f>
        <v>419</v>
      </c>
      <c r="AM421" s="11" cm="1">
        <f t="array" aca="1" ref="AM421" ca="1">IF(Table4[[#This Row],[Prior of This Frm]]&lt;&gt;0,Table4[[#This Row],[Time]]-INDIRECT("R"&amp;Table4[[#This Row],[Prior of This Frm]]&amp;"C"&amp;COLUMN(Table4[[#This Row],[Time]]),FALSE),"")</f>
        <v>0.10599999999999987</v>
      </c>
      <c r="AN421" s="8">
        <f>IF(ROW(Table4[[#This Row],[Time]])-1=ROW(Table4[[#Headers],[Time]]),0,IF(A421&lt;A420,AN420+1,AN420))</f>
        <v>1</v>
      </c>
      <c r="AO421" s="29">
        <f>(Table4[[#This Row],[Time]]+(Table4[[#This Row],[Mins]]*60)-$A$5)/60/60/24</f>
        <v>2.3167824074074076E-4</v>
      </c>
      <c r="AP421" s="11">
        <f ca="1">IF(Table4[[#This Row],[Prior of This Frm]]&lt;&gt;0,IF(Table4[[#This Row],[Per Raw]]&lt;0,Table4[[#This Row],[Per Raw]]+60,Table4[[#This Row],[Per Raw]]),"")</f>
        <v>0.10599999999999987</v>
      </c>
      <c r="AQ421" s="20">
        <f>IF(Table4[[#This Row],[ID]]=401,(HEX2DEC(Table4[[#This Row],[H1]])+256*HEX2DEC(Table4[[#This Row],[H2]]))/1000,NA())</f>
        <v>53.914000000000001</v>
      </c>
      <c r="AR421" s="21">
        <f>IF(Table4[[#This Row],[ID]]=401,(HEX2DEC(Table4[[#This Row],[H5]])+256*HEX2DEC(Table4[[#This Row],[H6]]))/1000,NA())</f>
        <v>0</v>
      </c>
      <c r="AS421" s="16" t="e">
        <f>IF(Table4[[#This Row],[ID]]=402,HEX2DEC(Table4[[#This Row],[H1]])/100,NA())</f>
        <v>#N/A</v>
      </c>
      <c r="AT421" s="19" t="e">
        <f>IF(Table4[[#This Row],[ID]]=404,((HEX2DEC(F421)+256*HEX2DEC(G421))/10)*(9/5)+32,NA())</f>
        <v>#N/A</v>
      </c>
      <c r="AU421" s="28">
        <f>IF(Table4[[#This Row],[ID]]=402,(HEX2DEC(Table4[[#This Row],[H7]])*256*256+HEX2DEC(Table4[[#This Row],[H6]])*256+HEX2DEC(Table4[[#This Row],[H5]]))/AU$3,IF(ISNUMBER(AU420),AU420,NA()))</f>
        <v>1073427</v>
      </c>
      <c r="AV421" s="28">
        <f>IF(Table4[[#This Row],[ID]]=403,(HEX2DEC(Table4[[#This Row],[H7]])*256*256+HEX2DEC(Table4[[#This Row],[H6]])*256+HEX2DEC(Table4[[#This Row],[H5]]))/AV$3,IF(ISNUMBER(AV420),AV420,NA()))</f>
        <v>1073427</v>
      </c>
      <c r="AW421" s="30">
        <f>Table4[[#This Row],[Unk 402-D7,6,5]]/Table4[[#This Row],[Batt V]]</f>
        <v>19909.986274437066</v>
      </c>
      <c r="AX421" s="8" t="str" cm="1">
        <f t="array" aca="1" ref="AX421" ca="1">IF(Table4[[#This Row],[Prior of This Frm]]=0,"First",IF(Table4[[#This Row],[Data as String]]&lt;&gt;INDIRECT("R"&amp;AL421&amp;"C"&amp;COLUMN(Table4[[#This Row],[Data as String]]),FALSE),"Change",""))</f>
        <v/>
      </c>
      <c r="AY421" s="6" t="str" cm="1">
        <f t="array" aca="1" ref="AY421" ca="1">IF(Table4[[#This Row],[Prior of This Frm]]=0,"First",IF(Table4[[#This Row],[Data Masked States only]]&lt;&gt;INDIRECT("R"&amp;AL421&amp;"C"&amp;COLUMN(Table4[[#This Row],[Data Masked States only]]),FALSE),"Change",""))</f>
        <v/>
      </c>
      <c r="AZ421" s="6"/>
    </row>
    <row r="422" spans="1:52" hidden="1" x14ac:dyDescent="0.25">
      <c r="A422">
        <v>11.446999999999999</v>
      </c>
      <c r="B422">
        <v>400</v>
      </c>
      <c r="C422">
        <v>8</v>
      </c>
      <c r="D422" s="14">
        <v>0</v>
      </c>
      <c r="E422" s="15">
        <v>0</v>
      </c>
      <c r="F422" s="15">
        <v>0</v>
      </c>
      <c r="G422" s="15">
        <v>10</v>
      </c>
      <c r="H422" s="15">
        <v>39</v>
      </c>
      <c r="I422" s="15">
        <v>0</v>
      </c>
      <c r="J422" s="15">
        <v>0</v>
      </c>
      <c r="K422" s="15">
        <v>0</v>
      </c>
      <c r="M422" s="5" t="str">
        <f t="shared" si="121"/>
        <v>…</v>
      </c>
      <c r="N422" t="str">
        <f t="shared" si="122"/>
        <v>…</v>
      </c>
      <c r="O422" t="str">
        <f t="shared" si="123"/>
        <v>…</v>
      </c>
      <c r="P422" t="str">
        <f t="shared" si="124"/>
        <v>…</v>
      </c>
      <c r="Q422" t="str">
        <f t="shared" si="125"/>
        <v>9</v>
      </c>
      <c r="R422" t="str">
        <f t="shared" si="126"/>
        <v>…</v>
      </c>
      <c r="S422" t="str">
        <f t="shared" si="127"/>
        <v>…</v>
      </c>
      <c r="T422" t="str">
        <f t="shared" si="128"/>
        <v>…</v>
      </c>
      <c r="U422" s="5"/>
      <c r="V422" s="23">
        <f t="shared" si="129"/>
        <v>0</v>
      </c>
      <c r="W422">
        <f t="shared" si="130"/>
        <v>0</v>
      </c>
      <c r="X422">
        <f t="shared" si="131"/>
        <v>0</v>
      </c>
      <c r="Y422">
        <f t="shared" si="132"/>
        <v>16</v>
      </c>
      <c r="Z422">
        <f t="shared" si="133"/>
        <v>57</v>
      </c>
      <c r="AA422">
        <f t="shared" si="134"/>
        <v>0</v>
      </c>
      <c r="AB422">
        <f t="shared" si="135"/>
        <v>0</v>
      </c>
      <c r="AC422">
        <f t="shared" si="136"/>
        <v>0</v>
      </c>
      <c r="AD422" s="5"/>
      <c r="AE422" s="27">
        <f t="shared" si="137"/>
        <v>0</v>
      </c>
      <c r="AF422" s="28">
        <f t="shared" si="138"/>
        <v>4096</v>
      </c>
      <c r="AG422" s="28">
        <f t="shared" si="139"/>
        <v>57</v>
      </c>
      <c r="AH422" s="28">
        <f t="shared" si="140"/>
        <v>0</v>
      </c>
      <c r="AI422" s="5"/>
      <c r="AJ42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22" s="6" t="str" cm="1">
        <f t="array" ref="AK42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22" s="6" cm="1">
        <f t="array" ref="AL422">IF(ROW(Table4[[#This Row],[ID]])-1=ROW(Table4[[#Headers],[ID]]),0,SUMPRODUCT(MAX(($B$5:$B421=Table4[[#This Row],[ID]])*ROW($B$5:$B421))))</f>
        <v>420</v>
      </c>
      <c r="AM422" s="11" cm="1">
        <f t="array" aca="1" ref="AM422" ca="1">IF(Table4[[#This Row],[Prior of This Frm]]&lt;&gt;0,Table4[[#This Row],[Time]]-INDIRECT("R"&amp;Table4[[#This Row],[Prior of This Frm]]&amp;"C"&amp;COLUMN(Table4[[#This Row],[Time]]),FALSE),"")</f>
        <v>0.10599999999999987</v>
      </c>
      <c r="AN422" s="8">
        <f>IF(ROW(Table4[[#This Row],[Time]])-1=ROW(Table4[[#Headers],[Time]]),0,IF(A422&lt;A421,AN421+1,AN421))</f>
        <v>1</v>
      </c>
      <c r="AO422" s="29">
        <f>(Table4[[#This Row],[Time]]+(Table4[[#This Row],[Mins]]*60)-$A$5)/60/60/24</f>
        <v>2.3229166666666667E-4</v>
      </c>
      <c r="AP422" s="11">
        <f ca="1">IF(Table4[[#This Row],[Prior of This Frm]]&lt;&gt;0,IF(Table4[[#This Row],[Per Raw]]&lt;0,Table4[[#This Row],[Per Raw]]+60,Table4[[#This Row],[Per Raw]]),"")</f>
        <v>0.10599999999999987</v>
      </c>
      <c r="AQ422" s="20" t="e">
        <f>IF(Table4[[#This Row],[ID]]=401,(HEX2DEC(Table4[[#This Row],[H1]])+256*HEX2DEC(Table4[[#This Row],[H2]]))/1000,NA())</f>
        <v>#N/A</v>
      </c>
      <c r="AR422" s="21" t="e">
        <f>IF(Table4[[#This Row],[ID]]=401,(HEX2DEC(Table4[[#This Row],[H5]])+256*HEX2DEC(Table4[[#This Row],[H6]]))/1000,NA())</f>
        <v>#N/A</v>
      </c>
      <c r="AS422" s="17" t="e">
        <f>IF(Table4[[#This Row],[ID]]=402,HEX2DEC(Table4[[#This Row],[H1]])/100,NA())</f>
        <v>#N/A</v>
      </c>
      <c r="AT422" s="19" t="e">
        <f>IF(Table4[[#This Row],[ID]]=404,((HEX2DEC(F422)+256*HEX2DEC(G422))/10)*(9/5)+32,NA())</f>
        <v>#N/A</v>
      </c>
      <c r="AU422" s="28">
        <f>IF(Table4[[#This Row],[ID]]=402,(HEX2DEC(Table4[[#This Row],[H7]])*256*256+HEX2DEC(Table4[[#This Row],[H6]])*256+HEX2DEC(Table4[[#This Row],[H5]]))/AU$3,IF(ISNUMBER(AU421),AU421,NA()))</f>
        <v>1073427</v>
      </c>
      <c r="AV422" s="28">
        <f>IF(Table4[[#This Row],[ID]]=403,(HEX2DEC(Table4[[#This Row],[H7]])*256*256+HEX2DEC(Table4[[#This Row],[H6]])*256+HEX2DEC(Table4[[#This Row],[H5]]))/AV$3,IF(ISNUMBER(AV421),AV421,NA()))</f>
        <v>1073427</v>
      </c>
      <c r="AW422" s="30" t="e">
        <f>Table4[[#This Row],[Unk 402-D7,6,5]]/Table4[[#This Row],[Batt V]]</f>
        <v>#N/A</v>
      </c>
      <c r="AX422" s="8" t="str" cm="1">
        <f t="array" aca="1" ref="AX422" ca="1">IF(Table4[[#This Row],[Prior of This Frm]]=0,"First",IF(Table4[[#This Row],[Data as String]]&lt;&gt;INDIRECT("R"&amp;AL422&amp;"C"&amp;COLUMN(Table4[[#This Row],[Data as String]]),FALSE),"Change",""))</f>
        <v/>
      </c>
      <c r="AY422" s="6" t="str" cm="1">
        <f t="array" aca="1" ref="AY422" ca="1">IF(Table4[[#This Row],[Prior of This Frm]]=0,"First",IF(Table4[[#This Row],[Data Masked States only]]&lt;&gt;INDIRECT("R"&amp;AL422&amp;"C"&amp;COLUMN(Table4[[#This Row],[Data Masked States only]]),FALSE),"Change",""))</f>
        <v/>
      </c>
      <c r="AZ422" s="6"/>
    </row>
    <row r="423" spans="1:52" hidden="1" x14ac:dyDescent="0.25">
      <c r="A423">
        <v>11.5</v>
      </c>
      <c r="B423">
        <v>401</v>
      </c>
      <c r="C423">
        <v>8</v>
      </c>
      <c r="D423" s="14" t="s">
        <v>28</v>
      </c>
      <c r="E423" s="15" t="s">
        <v>23</v>
      </c>
      <c r="F423" s="15">
        <v>0</v>
      </c>
      <c r="G423" s="15">
        <v>0</v>
      </c>
      <c r="H423" s="15">
        <v>0</v>
      </c>
      <c r="I423" s="15">
        <v>0</v>
      </c>
      <c r="J423" s="15">
        <v>0</v>
      </c>
      <c r="K423" s="15">
        <v>0</v>
      </c>
      <c r="M423" s="5" t="str">
        <f t="shared" si="121"/>
        <v>…</v>
      </c>
      <c r="N423" t="str">
        <f t="shared" si="122"/>
        <v>…</v>
      </c>
      <c r="O423" t="str">
        <f t="shared" si="123"/>
        <v>…</v>
      </c>
      <c r="P423" t="str">
        <f t="shared" si="124"/>
        <v>…</v>
      </c>
      <c r="Q423" t="str">
        <f t="shared" si="125"/>
        <v>…</v>
      </c>
      <c r="R423" t="str">
        <f t="shared" si="126"/>
        <v>…</v>
      </c>
      <c r="S423" t="str">
        <f t="shared" si="127"/>
        <v>…</v>
      </c>
      <c r="T423" t="str">
        <f t="shared" si="128"/>
        <v>…</v>
      </c>
      <c r="U423" s="5"/>
      <c r="V423" s="23">
        <f t="shared" si="129"/>
        <v>154</v>
      </c>
      <c r="W423">
        <f t="shared" si="130"/>
        <v>210</v>
      </c>
      <c r="X423">
        <f t="shared" si="131"/>
        <v>0</v>
      </c>
      <c r="Y423">
        <f t="shared" si="132"/>
        <v>0</v>
      </c>
      <c r="Z423">
        <f t="shared" si="133"/>
        <v>0</v>
      </c>
      <c r="AA423">
        <f t="shared" si="134"/>
        <v>0</v>
      </c>
      <c r="AB423">
        <f t="shared" si="135"/>
        <v>0</v>
      </c>
      <c r="AC423">
        <f t="shared" si="136"/>
        <v>0</v>
      </c>
      <c r="AD423" s="5"/>
      <c r="AE423" s="27">
        <f t="shared" si="137"/>
        <v>53914</v>
      </c>
      <c r="AF423" s="28">
        <f t="shared" si="138"/>
        <v>0</v>
      </c>
      <c r="AG423" s="28">
        <f t="shared" si="139"/>
        <v>0</v>
      </c>
      <c r="AH423" s="28">
        <f t="shared" si="140"/>
        <v>0</v>
      </c>
      <c r="AI423" s="5"/>
      <c r="AJ42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23" s="6" t="str" cm="1">
        <f t="array" ref="AK42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23" s="6" cm="1">
        <f t="array" ref="AL423">IF(ROW(Table4[[#This Row],[ID]])-1=ROW(Table4[[#Headers],[ID]]),0,SUMPRODUCT(MAX(($B$5:$B422=Table4[[#This Row],[ID]])*ROW($B$5:$B422))))</f>
        <v>421</v>
      </c>
      <c r="AM423" s="11" cm="1">
        <f t="array" aca="1" ref="AM423" ca="1">IF(Table4[[#This Row],[Prior of This Frm]]&lt;&gt;0,Table4[[#This Row],[Time]]-INDIRECT("R"&amp;Table4[[#This Row],[Prior of This Frm]]&amp;"C"&amp;COLUMN(Table4[[#This Row],[Time]]),FALSE),"")</f>
        <v>0.10599999999999987</v>
      </c>
      <c r="AN423" s="8">
        <f>IF(ROW(Table4[[#This Row],[Time]])-1=ROW(Table4[[#Headers],[Time]]),0,IF(A423&lt;A422,AN422+1,AN422))</f>
        <v>1</v>
      </c>
      <c r="AO423" s="29">
        <f>(Table4[[#This Row],[Time]]+(Table4[[#This Row],[Mins]]*60)-$A$5)/60/60/24</f>
        <v>2.3290509259259258E-4</v>
      </c>
      <c r="AP423" s="11">
        <f ca="1">IF(Table4[[#This Row],[Prior of This Frm]]&lt;&gt;0,IF(Table4[[#This Row],[Per Raw]]&lt;0,Table4[[#This Row],[Per Raw]]+60,Table4[[#This Row],[Per Raw]]),"")</f>
        <v>0.10599999999999987</v>
      </c>
      <c r="AQ423" s="20">
        <f>IF(Table4[[#This Row],[ID]]=401,(HEX2DEC(Table4[[#This Row],[H1]])+256*HEX2DEC(Table4[[#This Row],[H2]]))/1000,NA())</f>
        <v>53.914000000000001</v>
      </c>
      <c r="AR423" s="21">
        <f>IF(Table4[[#This Row],[ID]]=401,(HEX2DEC(Table4[[#This Row],[H5]])+256*HEX2DEC(Table4[[#This Row],[H6]]))/1000,NA())</f>
        <v>0</v>
      </c>
      <c r="AS423" s="16" t="e">
        <f>IF(Table4[[#This Row],[ID]]=402,HEX2DEC(Table4[[#This Row],[H1]])/100,NA())</f>
        <v>#N/A</v>
      </c>
      <c r="AT423" s="19" t="e">
        <f>IF(Table4[[#This Row],[ID]]=404,((HEX2DEC(F423)+256*HEX2DEC(G423))/10)*(9/5)+32,NA())</f>
        <v>#N/A</v>
      </c>
      <c r="AU423" s="28">
        <f>IF(Table4[[#This Row],[ID]]=402,(HEX2DEC(Table4[[#This Row],[H7]])*256*256+HEX2DEC(Table4[[#This Row],[H6]])*256+HEX2DEC(Table4[[#This Row],[H5]]))/AU$3,IF(ISNUMBER(AU422),AU422,NA()))</f>
        <v>1073427</v>
      </c>
      <c r="AV423" s="28">
        <f>IF(Table4[[#This Row],[ID]]=403,(HEX2DEC(Table4[[#This Row],[H7]])*256*256+HEX2DEC(Table4[[#This Row],[H6]])*256+HEX2DEC(Table4[[#This Row],[H5]]))/AV$3,IF(ISNUMBER(AV422),AV422,NA()))</f>
        <v>1073427</v>
      </c>
      <c r="AW423" s="30">
        <f>Table4[[#This Row],[Unk 402-D7,6,5]]/Table4[[#This Row],[Batt V]]</f>
        <v>19909.986274437066</v>
      </c>
      <c r="AX423" s="8" t="str" cm="1">
        <f t="array" aca="1" ref="AX423" ca="1">IF(Table4[[#This Row],[Prior of This Frm]]=0,"First",IF(Table4[[#This Row],[Data as String]]&lt;&gt;INDIRECT("R"&amp;AL423&amp;"C"&amp;COLUMN(Table4[[#This Row],[Data as String]]),FALSE),"Change",""))</f>
        <v/>
      </c>
      <c r="AY423" s="6" t="str" cm="1">
        <f t="array" aca="1" ref="AY423" ca="1">IF(Table4[[#This Row],[Prior of This Frm]]=0,"First",IF(Table4[[#This Row],[Data Masked States only]]&lt;&gt;INDIRECT("R"&amp;AL423&amp;"C"&amp;COLUMN(Table4[[#This Row],[Data Masked States only]]),FALSE),"Change",""))</f>
        <v/>
      </c>
      <c r="AZ423" s="6"/>
    </row>
    <row r="424" spans="1:52" hidden="1" x14ac:dyDescent="0.25">
      <c r="A424">
        <v>11.553000000000001</v>
      </c>
      <c r="B424">
        <v>400</v>
      </c>
      <c r="C424">
        <v>8</v>
      </c>
      <c r="D424" s="14">
        <v>0</v>
      </c>
      <c r="E424" s="15">
        <v>0</v>
      </c>
      <c r="F424" s="15">
        <v>0</v>
      </c>
      <c r="G424" s="15">
        <v>10</v>
      </c>
      <c r="H424" s="15">
        <v>39</v>
      </c>
      <c r="I424" s="15">
        <v>0</v>
      </c>
      <c r="J424" s="15">
        <v>0</v>
      </c>
      <c r="K424" s="15">
        <v>0</v>
      </c>
      <c r="M424" s="5" t="str">
        <f t="shared" si="121"/>
        <v>…</v>
      </c>
      <c r="N424" t="str">
        <f t="shared" si="122"/>
        <v>…</v>
      </c>
      <c r="O424" t="str">
        <f t="shared" si="123"/>
        <v>…</v>
      </c>
      <c r="P424" t="str">
        <f t="shared" si="124"/>
        <v>…</v>
      </c>
      <c r="Q424" t="str">
        <f t="shared" si="125"/>
        <v>9</v>
      </c>
      <c r="R424" t="str">
        <f t="shared" si="126"/>
        <v>…</v>
      </c>
      <c r="S424" t="str">
        <f t="shared" si="127"/>
        <v>…</v>
      </c>
      <c r="T424" t="str">
        <f t="shared" si="128"/>
        <v>…</v>
      </c>
      <c r="U424" s="5"/>
      <c r="V424" s="23">
        <f t="shared" si="129"/>
        <v>0</v>
      </c>
      <c r="W424">
        <f t="shared" si="130"/>
        <v>0</v>
      </c>
      <c r="X424">
        <f t="shared" si="131"/>
        <v>0</v>
      </c>
      <c r="Y424">
        <f t="shared" si="132"/>
        <v>16</v>
      </c>
      <c r="Z424">
        <f t="shared" si="133"/>
        <v>57</v>
      </c>
      <c r="AA424">
        <f t="shared" si="134"/>
        <v>0</v>
      </c>
      <c r="AB424">
        <f t="shared" si="135"/>
        <v>0</v>
      </c>
      <c r="AC424">
        <f t="shared" si="136"/>
        <v>0</v>
      </c>
      <c r="AD424" s="5"/>
      <c r="AE424" s="27">
        <f t="shared" si="137"/>
        <v>0</v>
      </c>
      <c r="AF424" s="28">
        <f t="shared" si="138"/>
        <v>4096</v>
      </c>
      <c r="AG424" s="28">
        <f t="shared" si="139"/>
        <v>57</v>
      </c>
      <c r="AH424" s="28">
        <f t="shared" si="140"/>
        <v>0</v>
      </c>
      <c r="AI424" s="5"/>
      <c r="AJ42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24" s="6" t="str" cm="1">
        <f t="array" ref="AK42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24" s="6" cm="1">
        <f t="array" ref="AL424">IF(ROW(Table4[[#This Row],[ID]])-1=ROW(Table4[[#Headers],[ID]]),0,SUMPRODUCT(MAX(($B$5:$B423=Table4[[#This Row],[ID]])*ROW($B$5:$B423))))</f>
        <v>422</v>
      </c>
      <c r="AM424" s="11" cm="1">
        <f t="array" aca="1" ref="AM424" ca="1">IF(Table4[[#This Row],[Prior of This Frm]]&lt;&gt;0,Table4[[#This Row],[Time]]-INDIRECT("R"&amp;Table4[[#This Row],[Prior of This Frm]]&amp;"C"&amp;COLUMN(Table4[[#This Row],[Time]]),FALSE),"")</f>
        <v>0.10600000000000165</v>
      </c>
      <c r="AN424" s="8">
        <f>IF(ROW(Table4[[#This Row],[Time]])-1=ROW(Table4[[#Headers],[Time]]),0,IF(A424&lt;A423,AN423+1,AN423))</f>
        <v>1</v>
      </c>
      <c r="AO424" s="29">
        <f>(Table4[[#This Row],[Time]]+(Table4[[#This Row],[Mins]]*60)-$A$5)/60/60/24</f>
        <v>2.3351851851851846E-4</v>
      </c>
      <c r="AP424" s="11">
        <f ca="1">IF(Table4[[#This Row],[Prior of This Frm]]&lt;&gt;0,IF(Table4[[#This Row],[Per Raw]]&lt;0,Table4[[#This Row],[Per Raw]]+60,Table4[[#This Row],[Per Raw]]),"")</f>
        <v>0.10600000000000165</v>
      </c>
      <c r="AQ424" s="20" t="e">
        <f>IF(Table4[[#This Row],[ID]]=401,(HEX2DEC(Table4[[#This Row],[H1]])+256*HEX2DEC(Table4[[#This Row],[H2]]))/1000,NA())</f>
        <v>#N/A</v>
      </c>
      <c r="AR424" s="21" t="e">
        <f>IF(Table4[[#This Row],[ID]]=401,(HEX2DEC(Table4[[#This Row],[H5]])+256*HEX2DEC(Table4[[#This Row],[H6]]))/1000,NA())</f>
        <v>#N/A</v>
      </c>
      <c r="AS424" s="17" t="e">
        <f>IF(Table4[[#This Row],[ID]]=402,HEX2DEC(Table4[[#This Row],[H1]])/100,NA())</f>
        <v>#N/A</v>
      </c>
      <c r="AT424" s="19" t="e">
        <f>IF(Table4[[#This Row],[ID]]=404,((HEX2DEC(F424)+256*HEX2DEC(G424))/10)*(9/5)+32,NA())</f>
        <v>#N/A</v>
      </c>
      <c r="AU424" s="28">
        <f>IF(Table4[[#This Row],[ID]]=402,(HEX2DEC(Table4[[#This Row],[H7]])*256*256+HEX2DEC(Table4[[#This Row],[H6]])*256+HEX2DEC(Table4[[#This Row],[H5]]))/AU$3,IF(ISNUMBER(AU423),AU423,NA()))</f>
        <v>1073427</v>
      </c>
      <c r="AV424" s="28">
        <f>IF(Table4[[#This Row],[ID]]=403,(HEX2DEC(Table4[[#This Row],[H7]])*256*256+HEX2DEC(Table4[[#This Row],[H6]])*256+HEX2DEC(Table4[[#This Row],[H5]]))/AV$3,IF(ISNUMBER(AV423),AV423,NA()))</f>
        <v>1073427</v>
      </c>
      <c r="AW424" s="30" t="e">
        <f>Table4[[#This Row],[Unk 402-D7,6,5]]/Table4[[#This Row],[Batt V]]</f>
        <v>#N/A</v>
      </c>
      <c r="AX424" s="8" t="str" cm="1">
        <f t="array" aca="1" ref="AX424" ca="1">IF(Table4[[#This Row],[Prior of This Frm]]=0,"First",IF(Table4[[#This Row],[Data as String]]&lt;&gt;INDIRECT("R"&amp;AL424&amp;"C"&amp;COLUMN(Table4[[#This Row],[Data as String]]),FALSE),"Change",""))</f>
        <v/>
      </c>
      <c r="AY424" s="6" t="str" cm="1">
        <f t="array" aca="1" ref="AY424" ca="1">IF(Table4[[#This Row],[Prior of This Frm]]=0,"First",IF(Table4[[#This Row],[Data Masked States only]]&lt;&gt;INDIRECT("R"&amp;AL424&amp;"C"&amp;COLUMN(Table4[[#This Row],[Data Masked States only]]),FALSE),"Change",""))</f>
        <v/>
      </c>
      <c r="AZ424" s="6"/>
    </row>
    <row r="425" spans="1:52" hidden="1" x14ac:dyDescent="0.25">
      <c r="A425">
        <v>11.606</v>
      </c>
      <c r="B425">
        <v>401</v>
      </c>
      <c r="C425">
        <v>8</v>
      </c>
      <c r="D425" s="14" t="s">
        <v>28</v>
      </c>
      <c r="E425" s="15" t="s">
        <v>23</v>
      </c>
      <c r="F425" s="15">
        <v>0</v>
      </c>
      <c r="G425" s="15">
        <v>0</v>
      </c>
      <c r="H425" s="15">
        <v>0</v>
      </c>
      <c r="I425" s="15">
        <v>0</v>
      </c>
      <c r="J425" s="15">
        <v>0</v>
      </c>
      <c r="K425" s="15">
        <v>0</v>
      </c>
      <c r="M425" s="5" t="str">
        <f t="shared" si="121"/>
        <v>…</v>
      </c>
      <c r="N425" t="str">
        <f t="shared" si="122"/>
        <v>…</v>
      </c>
      <c r="O425" t="str">
        <f t="shared" si="123"/>
        <v>…</v>
      </c>
      <c r="P425" t="str">
        <f t="shared" si="124"/>
        <v>…</v>
      </c>
      <c r="Q425" t="str">
        <f t="shared" si="125"/>
        <v>…</v>
      </c>
      <c r="R425" t="str">
        <f t="shared" si="126"/>
        <v>…</v>
      </c>
      <c r="S425" t="str">
        <f t="shared" si="127"/>
        <v>…</v>
      </c>
      <c r="T425" t="str">
        <f t="shared" si="128"/>
        <v>…</v>
      </c>
      <c r="U425" s="5"/>
      <c r="V425" s="23">
        <f t="shared" si="129"/>
        <v>154</v>
      </c>
      <c r="W425">
        <f t="shared" si="130"/>
        <v>210</v>
      </c>
      <c r="X425">
        <f t="shared" si="131"/>
        <v>0</v>
      </c>
      <c r="Y425">
        <f t="shared" si="132"/>
        <v>0</v>
      </c>
      <c r="Z425">
        <f t="shared" si="133"/>
        <v>0</v>
      </c>
      <c r="AA425">
        <f t="shared" si="134"/>
        <v>0</v>
      </c>
      <c r="AB425">
        <f t="shared" si="135"/>
        <v>0</v>
      </c>
      <c r="AC425">
        <f t="shared" si="136"/>
        <v>0</v>
      </c>
      <c r="AD425" s="5"/>
      <c r="AE425" s="27">
        <f t="shared" si="137"/>
        <v>53914</v>
      </c>
      <c r="AF425" s="28">
        <f t="shared" si="138"/>
        <v>0</v>
      </c>
      <c r="AG425" s="28">
        <f t="shared" si="139"/>
        <v>0</v>
      </c>
      <c r="AH425" s="28">
        <f t="shared" si="140"/>
        <v>0</v>
      </c>
      <c r="AI425" s="5"/>
      <c r="AJ42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25" s="6" t="str" cm="1">
        <f t="array" ref="AK42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25" s="6" cm="1">
        <f t="array" ref="AL425">IF(ROW(Table4[[#This Row],[ID]])-1=ROW(Table4[[#Headers],[ID]]),0,SUMPRODUCT(MAX(($B$5:$B424=Table4[[#This Row],[ID]])*ROW($B$5:$B424))))</f>
        <v>423</v>
      </c>
      <c r="AM425" s="11" cm="1">
        <f t="array" aca="1" ref="AM425" ca="1">IF(Table4[[#This Row],[Prior of This Frm]]&lt;&gt;0,Table4[[#This Row],[Time]]-INDIRECT("R"&amp;Table4[[#This Row],[Prior of This Frm]]&amp;"C"&amp;COLUMN(Table4[[#This Row],[Time]]),FALSE),"")</f>
        <v>0.10599999999999987</v>
      </c>
      <c r="AN425" s="8">
        <f>IF(ROW(Table4[[#This Row],[Time]])-1=ROW(Table4[[#Headers],[Time]]),0,IF(A425&lt;A424,AN424+1,AN424))</f>
        <v>1</v>
      </c>
      <c r="AO425" s="29">
        <f>(Table4[[#This Row],[Time]]+(Table4[[#This Row],[Mins]]*60)-$A$5)/60/60/24</f>
        <v>2.3413194444444436E-4</v>
      </c>
      <c r="AP425" s="11">
        <f ca="1">IF(Table4[[#This Row],[Prior of This Frm]]&lt;&gt;0,IF(Table4[[#This Row],[Per Raw]]&lt;0,Table4[[#This Row],[Per Raw]]+60,Table4[[#This Row],[Per Raw]]),"")</f>
        <v>0.10599999999999987</v>
      </c>
      <c r="AQ425" s="20">
        <f>IF(Table4[[#This Row],[ID]]=401,(HEX2DEC(Table4[[#This Row],[H1]])+256*HEX2DEC(Table4[[#This Row],[H2]]))/1000,NA())</f>
        <v>53.914000000000001</v>
      </c>
      <c r="AR425" s="21">
        <f>IF(Table4[[#This Row],[ID]]=401,(HEX2DEC(Table4[[#This Row],[H5]])+256*HEX2DEC(Table4[[#This Row],[H6]]))/1000,NA())</f>
        <v>0</v>
      </c>
      <c r="AS425" s="16" t="e">
        <f>IF(Table4[[#This Row],[ID]]=402,HEX2DEC(Table4[[#This Row],[H1]])/100,NA())</f>
        <v>#N/A</v>
      </c>
      <c r="AT425" s="19" t="e">
        <f>IF(Table4[[#This Row],[ID]]=404,((HEX2DEC(F425)+256*HEX2DEC(G425))/10)*(9/5)+32,NA())</f>
        <v>#N/A</v>
      </c>
      <c r="AU425" s="28">
        <f>IF(Table4[[#This Row],[ID]]=402,(HEX2DEC(Table4[[#This Row],[H7]])*256*256+HEX2DEC(Table4[[#This Row],[H6]])*256+HEX2DEC(Table4[[#This Row],[H5]]))/AU$3,IF(ISNUMBER(AU424),AU424,NA()))</f>
        <v>1073427</v>
      </c>
      <c r="AV425" s="28">
        <f>IF(Table4[[#This Row],[ID]]=403,(HEX2DEC(Table4[[#This Row],[H7]])*256*256+HEX2DEC(Table4[[#This Row],[H6]])*256+HEX2DEC(Table4[[#This Row],[H5]]))/AV$3,IF(ISNUMBER(AV424),AV424,NA()))</f>
        <v>1073427</v>
      </c>
      <c r="AW425" s="30">
        <f>Table4[[#This Row],[Unk 402-D7,6,5]]/Table4[[#This Row],[Batt V]]</f>
        <v>19909.986274437066</v>
      </c>
      <c r="AX425" s="8" t="str" cm="1">
        <f t="array" aca="1" ref="AX425" ca="1">IF(Table4[[#This Row],[Prior of This Frm]]=0,"First",IF(Table4[[#This Row],[Data as String]]&lt;&gt;INDIRECT("R"&amp;AL425&amp;"C"&amp;COLUMN(Table4[[#This Row],[Data as String]]),FALSE),"Change",""))</f>
        <v/>
      </c>
      <c r="AY425" s="6" t="str" cm="1">
        <f t="array" aca="1" ref="AY425" ca="1">IF(Table4[[#This Row],[Prior of This Frm]]=0,"First",IF(Table4[[#This Row],[Data Masked States only]]&lt;&gt;INDIRECT("R"&amp;AL425&amp;"C"&amp;COLUMN(Table4[[#This Row],[Data Masked States only]]),FALSE),"Change",""))</f>
        <v/>
      </c>
      <c r="AZ425" s="6"/>
    </row>
    <row r="426" spans="1:52" hidden="1" x14ac:dyDescent="0.25">
      <c r="A426">
        <v>11.659000000000001</v>
      </c>
      <c r="B426">
        <v>400</v>
      </c>
      <c r="C426">
        <v>8</v>
      </c>
      <c r="D426" s="14">
        <v>0</v>
      </c>
      <c r="E426" s="15">
        <v>0</v>
      </c>
      <c r="F426" s="15">
        <v>0</v>
      </c>
      <c r="G426" s="15">
        <v>10</v>
      </c>
      <c r="H426" s="15">
        <v>39</v>
      </c>
      <c r="I426" s="15">
        <v>0</v>
      </c>
      <c r="J426" s="15">
        <v>0</v>
      </c>
      <c r="K426" s="15">
        <v>0</v>
      </c>
      <c r="M426" s="5" t="str">
        <f t="shared" si="121"/>
        <v>…</v>
      </c>
      <c r="N426" t="str">
        <f t="shared" si="122"/>
        <v>…</v>
      </c>
      <c r="O426" t="str">
        <f t="shared" si="123"/>
        <v>…</v>
      </c>
      <c r="P426" t="str">
        <f t="shared" si="124"/>
        <v>…</v>
      </c>
      <c r="Q426" t="str">
        <f t="shared" si="125"/>
        <v>9</v>
      </c>
      <c r="R426" t="str">
        <f t="shared" si="126"/>
        <v>…</v>
      </c>
      <c r="S426" t="str">
        <f t="shared" si="127"/>
        <v>…</v>
      </c>
      <c r="T426" t="str">
        <f t="shared" si="128"/>
        <v>…</v>
      </c>
      <c r="U426" s="5"/>
      <c r="V426" s="23">
        <f t="shared" si="129"/>
        <v>0</v>
      </c>
      <c r="W426">
        <f t="shared" si="130"/>
        <v>0</v>
      </c>
      <c r="X426">
        <f t="shared" si="131"/>
        <v>0</v>
      </c>
      <c r="Y426">
        <f t="shared" si="132"/>
        <v>16</v>
      </c>
      <c r="Z426">
        <f t="shared" si="133"/>
        <v>57</v>
      </c>
      <c r="AA426">
        <f t="shared" si="134"/>
        <v>0</v>
      </c>
      <c r="AB426">
        <f t="shared" si="135"/>
        <v>0</v>
      </c>
      <c r="AC426">
        <f t="shared" si="136"/>
        <v>0</v>
      </c>
      <c r="AD426" s="5"/>
      <c r="AE426" s="27">
        <f t="shared" si="137"/>
        <v>0</v>
      </c>
      <c r="AF426" s="28">
        <f t="shared" si="138"/>
        <v>4096</v>
      </c>
      <c r="AG426" s="28">
        <f t="shared" si="139"/>
        <v>57</v>
      </c>
      <c r="AH426" s="28">
        <f t="shared" si="140"/>
        <v>0</v>
      </c>
      <c r="AI426" s="5"/>
      <c r="AJ42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26" s="6" t="str" cm="1">
        <f t="array" ref="AK42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26" s="6" cm="1">
        <f t="array" ref="AL426">IF(ROW(Table4[[#This Row],[ID]])-1=ROW(Table4[[#Headers],[ID]]),0,SUMPRODUCT(MAX(($B$5:$B425=Table4[[#This Row],[ID]])*ROW($B$5:$B425))))</f>
        <v>424</v>
      </c>
      <c r="AM426" s="11" cm="1">
        <f t="array" aca="1" ref="AM426" ca="1">IF(Table4[[#This Row],[Prior of This Frm]]&lt;&gt;0,Table4[[#This Row],[Time]]-INDIRECT("R"&amp;Table4[[#This Row],[Prior of This Frm]]&amp;"C"&amp;COLUMN(Table4[[#This Row],[Time]]),FALSE),"")</f>
        <v>0.10599999999999987</v>
      </c>
      <c r="AN426" s="8">
        <f>IF(ROW(Table4[[#This Row],[Time]])-1=ROW(Table4[[#Headers],[Time]]),0,IF(A426&lt;A425,AN425+1,AN425))</f>
        <v>1</v>
      </c>
      <c r="AO426" s="29">
        <f>(Table4[[#This Row],[Time]]+(Table4[[#This Row],[Mins]]*60)-$A$5)/60/60/24</f>
        <v>2.3474537037037043E-4</v>
      </c>
      <c r="AP426" s="11">
        <f ca="1">IF(Table4[[#This Row],[Prior of This Frm]]&lt;&gt;0,IF(Table4[[#This Row],[Per Raw]]&lt;0,Table4[[#This Row],[Per Raw]]+60,Table4[[#This Row],[Per Raw]]),"")</f>
        <v>0.10599999999999987</v>
      </c>
      <c r="AQ426" s="20" t="e">
        <f>IF(Table4[[#This Row],[ID]]=401,(HEX2DEC(Table4[[#This Row],[H1]])+256*HEX2DEC(Table4[[#This Row],[H2]]))/1000,NA())</f>
        <v>#N/A</v>
      </c>
      <c r="AR426" s="21" t="e">
        <f>IF(Table4[[#This Row],[ID]]=401,(HEX2DEC(Table4[[#This Row],[H5]])+256*HEX2DEC(Table4[[#This Row],[H6]]))/1000,NA())</f>
        <v>#N/A</v>
      </c>
      <c r="AS426" s="17" t="e">
        <f>IF(Table4[[#This Row],[ID]]=402,HEX2DEC(Table4[[#This Row],[H1]])/100,NA())</f>
        <v>#N/A</v>
      </c>
      <c r="AT426" s="19" t="e">
        <f>IF(Table4[[#This Row],[ID]]=404,((HEX2DEC(F426)+256*HEX2DEC(G426))/10)*(9/5)+32,NA())</f>
        <v>#N/A</v>
      </c>
      <c r="AU426" s="28">
        <f>IF(Table4[[#This Row],[ID]]=402,(HEX2DEC(Table4[[#This Row],[H7]])*256*256+HEX2DEC(Table4[[#This Row],[H6]])*256+HEX2DEC(Table4[[#This Row],[H5]]))/AU$3,IF(ISNUMBER(AU425),AU425,NA()))</f>
        <v>1073427</v>
      </c>
      <c r="AV426" s="28">
        <f>IF(Table4[[#This Row],[ID]]=403,(HEX2DEC(Table4[[#This Row],[H7]])*256*256+HEX2DEC(Table4[[#This Row],[H6]])*256+HEX2DEC(Table4[[#This Row],[H5]]))/AV$3,IF(ISNUMBER(AV425),AV425,NA()))</f>
        <v>1073427</v>
      </c>
      <c r="AW426" s="30" t="e">
        <f>Table4[[#This Row],[Unk 402-D7,6,5]]/Table4[[#This Row],[Batt V]]</f>
        <v>#N/A</v>
      </c>
      <c r="AX426" s="8" t="str" cm="1">
        <f t="array" aca="1" ref="AX426" ca="1">IF(Table4[[#This Row],[Prior of This Frm]]=0,"First",IF(Table4[[#This Row],[Data as String]]&lt;&gt;INDIRECT("R"&amp;AL426&amp;"C"&amp;COLUMN(Table4[[#This Row],[Data as String]]),FALSE),"Change",""))</f>
        <v/>
      </c>
      <c r="AY426" s="6" t="str" cm="1">
        <f t="array" aca="1" ref="AY426" ca="1">IF(Table4[[#This Row],[Prior of This Frm]]=0,"First",IF(Table4[[#This Row],[Data Masked States only]]&lt;&gt;INDIRECT("R"&amp;AL426&amp;"C"&amp;COLUMN(Table4[[#This Row],[Data Masked States only]]),FALSE),"Change",""))</f>
        <v/>
      </c>
      <c r="AZ426" s="6"/>
    </row>
    <row r="427" spans="1:52" hidden="1" x14ac:dyDescent="0.25">
      <c r="A427">
        <v>11.712999999999999</v>
      </c>
      <c r="B427">
        <v>401</v>
      </c>
      <c r="C427">
        <v>8</v>
      </c>
      <c r="D427" s="14" t="s">
        <v>28</v>
      </c>
      <c r="E427" s="15" t="s">
        <v>23</v>
      </c>
      <c r="F427" s="15">
        <v>0</v>
      </c>
      <c r="G427" s="15">
        <v>0</v>
      </c>
      <c r="H427" s="15">
        <v>0</v>
      </c>
      <c r="I427" s="15">
        <v>0</v>
      </c>
      <c r="J427" s="15">
        <v>0</v>
      </c>
      <c r="K427" s="15">
        <v>0</v>
      </c>
      <c r="M427" s="5" t="str">
        <f t="shared" si="121"/>
        <v>…</v>
      </c>
      <c r="N427" t="str">
        <f t="shared" si="122"/>
        <v>…</v>
      </c>
      <c r="O427" t="str">
        <f t="shared" si="123"/>
        <v>…</v>
      </c>
      <c r="P427" t="str">
        <f t="shared" si="124"/>
        <v>…</v>
      </c>
      <c r="Q427" t="str">
        <f t="shared" si="125"/>
        <v>…</v>
      </c>
      <c r="R427" t="str">
        <f t="shared" si="126"/>
        <v>…</v>
      </c>
      <c r="S427" t="str">
        <f t="shared" si="127"/>
        <v>…</v>
      </c>
      <c r="T427" t="str">
        <f t="shared" si="128"/>
        <v>…</v>
      </c>
      <c r="U427" s="5"/>
      <c r="V427" s="23">
        <f t="shared" si="129"/>
        <v>154</v>
      </c>
      <c r="W427">
        <f t="shared" si="130"/>
        <v>210</v>
      </c>
      <c r="X427">
        <f t="shared" si="131"/>
        <v>0</v>
      </c>
      <c r="Y427">
        <f t="shared" si="132"/>
        <v>0</v>
      </c>
      <c r="Z427">
        <f t="shared" si="133"/>
        <v>0</v>
      </c>
      <c r="AA427">
        <f t="shared" si="134"/>
        <v>0</v>
      </c>
      <c r="AB427">
        <f t="shared" si="135"/>
        <v>0</v>
      </c>
      <c r="AC427">
        <f t="shared" si="136"/>
        <v>0</v>
      </c>
      <c r="AD427" s="5"/>
      <c r="AE427" s="27">
        <f t="shared" si="137"/>
        <v>53914</v>
      </c>
      <c r="AF427" s="28">
        <f t="shared" si="138"/>
        <v>0</v>
      </c>
      <c r="AG427" s="28">
        <f t="shared" si="139"/>
        <v>0</v>
      </c>
      <c r="AH427" s="28">
        <f t="shared" si="140"/>
        <v>0</v>
      </c>
      <c r="AI427" s="5"/>
      <c r="AJ42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27" s="6" t="str" cm="1">
        <f t="array" ref="AK42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27" s="6" cm="1">
        <f t="array" ref="AL427">IF(ROW(Table4[[#This Row],[ID]])-1=ROW(Table4[[#Headers],[ID]]),0,SUMPRODUCT(MAX(($B$5:$B426=Table4[[#This Row],[ID]])*ROW($B$5:$B426))))</f>
        <v>425</v>
      </c>
      <c r="AM427" s="11" cm="1">
        <f t="array" aca="1" ref="AM427" ca="1">IF(Table4[[#This Row],[Prior of This Frm]]&lt;&gt;0,Table4[[#This Row],[Time]]-INDIRECT("R"&amp;Table4[[#This Row],[Prior of This Frm]]&amp;"C"&amp;COLUMN(Table4[[#This Row],[Time]]),FALSE),"")</f>
        <v>0.10699999999999932</v>
      </c>
      <c r="AN427" s="8">
        <f>IF(ROW(Table4[[#This Row],[Time]])-1=ROW(Table4[[#Headers],[Time]]),0,IF(A427&lt;A426,AN426+1,AN426))</f>
        <v>1</v>
      </c>
      <c r="AO427" s="29">
        <f>(Table4[[#This Row],[Time]]+(Table4[[#This Row],[Mins]]*60)-$A$5)/60/60/24</f>
        <v>2.3537037037037027E-4</v>
      </c>
      <c r="AP427" s="11">
        <f ca="1">IF(Table4[[#This Row],[Prior of This Frm]]&lt;&gt;0,IF(Table4[[#This Row],[Per Raw]]&lt;0,Table4[[#This Row],[Per Raw]]+60,Table4[[#This Row],[Per Raw]]),"")</f>
        <v>0.10699999999999932</v>
      </c>
      <c r="AQ427" s="20">
        <f>IF(Table4[[#This Row],[ID]]=401,(HEX2DEC(Table4[[#This Row],[H1]])+256*HEX2DEC(Table4[[#This Row],[H2]]))/1000,NA())</f>
        <v>53.914000000000001</v>
      </c>
      <c r="AR427" s="21">
        <f>IF(Table4[[#This Row],[ID]]=401,(HEX2DEC(Table4[[#This Row],[H5]])+256*HEX2DEC(Table4[[#This Row],[H6]]))/1000,NA())</f>
        <v>0</v>
      </c>
      <c r="AS427" s="17" t="e">
        <f>IF(Table4[[#This Row],[ID]]=402,HEX2DEC(Table4[[#This Row],[H1]])/100,NA())</f>
        <v>#N/A</v>
      </c>
      <c r="AT427" s="19" t="e">
        <f>IF(Table4[[#This Row],[ID]]=404,((HEX2DEC(F427)+256*HEX2DEC(G427))/10)*(9/5)+32,NA())</f>
        <v>#N/A</v>
      </c>
      <c r="AU427" s="28">
        <f>IF(Table4[[#This Row],[ID]]=402,(HEX2DEC(Table4[[#This Row],[H7]])*256*256+HEX2DEC(Table4[[#This Row],[H6]])*256+HEX2DEC(Table4[[#This Row],[H5]]))/AU$3,IF(ISNUMBER(AU426),AU426,NA()))</f>
        <v>1073427</v>
      </c>
      <c r="AV427" s="28">
        <f>IF(Table4[[#This Row],[ID]]=403,(HEX2DEC(Table4[[#This Row],[H7]])*256*256+HEX2DEC(Table4[[#This Row],[H6]])*256+HEX2DEC(Table4[[#This Row],[H5]]))/AV$3,IF(ISNUMBER(AV426),AV426,NA()))</f>
        <v>1073427</v>
      </c>
      <c r="AW427" s="30">
        <f>Table4[[#This Row],[Unk 402-D7,6,5]]/Table4[[#This Row],[Batt V]]</f>
        <v>19909.986274437066</v>
      </c>
      <c r="AX427" s="8" t="str" cm="1">
        <f t="array" aca="1" ref="AX427" ca="1">IF(Table4[[#This Row],[Prior of This Frm]]=0,"First",IF(Table4[[#This Row],[Data as String]]&lt;&gt;INDIRECT("R"&amp;AL427&amp;"C"&amp;COLUMN(Table4[[#This Row],[Data as String]]),FALSE),"Change",""))</f>
        <v/>
      </c>
      <c r="AY427" s="6" t="str" cm="1">
        <f t="array" aca="1" ref="AY427" ca="1">IF(Table4[[#This Row],[Prior of This Frm]]=0,"First",IF(Table4[[#This Row],[Data Masked States only]]&lt;&gt;INDIRECT("R"&amp;AL427&amp;"C"&amp;COLUMN(Table4[[#This Row],[Data Masked States only]]),FALSE),"Change",""))</f>
        <v/>
      </c>
      <c r="AZ427" s="6"/>
    </row>
    <row r="428" spans="1:52" hidden="1" x14ac:dyDescent="0.25">
      <c r="A428">
        <v>11.766</v>
      </c>
      <c r="B428">
        <v>400</v>
      </c>
      <c r="C428">
        <v>8</v>
      </c>
      <c r="D428" s="14">
        <v>0</v>
      </c>
      <c r="E428" s="15">
        <v>0</v>
      </c>
      <c r="F428" s="15">
        <v>0</v>
      </c>
      <c r="G428" s="15">
        <v>10</v>
      </c>
      <c r="H428" s="15">
        <v>39</v>
      </c>
      <c r="I428" s="15">
        <v>0</v>
      </c>
      <c r="J428" s="15">
        <v>0</v>
      </c>
      <c r="K428" s="15">
        <v>0</v>
      </c>
      <c r="M428" s="5" t="str">
        <f t="shared" si="121"/>
        <v>…</v>
      </c>
      <c r="N428" t="str">
        <f t="shared" si="122"/>
        <v>…</v>
      </c>
      <c r="O428" t="str">
        <f t="shared" si="123"/>
        <v>…</v>
      </c>
      <c r="P428" t="str">
        <f t="shared" si="124"/>
        <v>…</v>
      </c>
      <c r="Q428" t="str">
        <f t="shared" si="125"/>
        <v>9</v>
      </c>
      <c r="R428" t="str">
        <f t="shared" si="126"/>
        <v>…</v>
      </c>
      <c r="S428" t="str">
        <f t="shared" si="127"/>
        <v>…</v>
      </c>
      <c r="T428" t="str">
        <f t="shared" si="128"/>
        <v>…</v>
      </c>
      <c r="U428" s="5"/>
      <c r="V428" s="23">
        <f t="shared" si="129"/>
        <v>0</v>
      </c>
      <c r="W428">
        <f t="shared" si="130"/>
        <v>0</v>
      </c>
      <c r="X428">
        <f t="shared" si="131"/>
        <v>0</v>
      </c>
      <c r="Y428">
        <f t="shared" si="132"/>
        <v>16</v>
      </c>
      <c r="Z428">
        <f t="shared" si="133"/>
        <v>57</v>
      </c>
      <c r="AA428">
        <f t="shared" si="134"/>
        <v>0</v>
      </c>
      <c r="AB428">
        <f t="shared" si="135"/>
        <v>0</v>
      </c>
      <c r="AC428">
        <f t="shared" si="136"/>
        <v>0</v>
      </c>
      <c r="AD428" s="5"/>
      <c r="AE428" s="27">
        <f t="shared" si="137"/>
        <v>0</v>
      </c>
      <c r="AF428" s="28">
        <f t="shared" si="138"/>
        <v>4096</v>
      </c>
      <c r="AG428" s="28">
        <f t="shared" si="139"/>
        <v>57</v>
      </c>
      <c r="AH428" s="28">
        <f t="shared" si="140"/>
        <v>0</v>
      </c>
      <c r="AI428" s="5"/>
      <c r="AJ42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28" s="6" t="str" cm="1">
        <f t="array" ref="AK42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28" s="6" cm="1">
        <f t="array" ref="AL428">IF(ROW(Table4[[#This Row],[ID]])-1=ROW(Table4[[#Headers],[ID]]),0,SUMPRODUCT(MAX(($B$5:$B427=Table4[[#This Row],[ID]])*ROW($B$5:$B427))))</f>
        <v>426</v>
      </c>
      <c r="AM428" s="11" cm="1">
        <f t="array" aca="1" ref="AM428" ca="1">IF(Table4[[#This Row],[Prior of This Frm]]&lt;&gt;0,Table4[[#This Row],[Time]]-INDIRECT("R"&amp;Table4[[#This Row],[Prior of This Frm]]&amp;"C"&amp;COLUMN(Table4[[#This Row],[Time]]),FALSE),"")</f>
        <v>0.10699999999999932</v>
      </c>
      <c r="AN428" s="8">
        <f>IF(ROW(Table4[[#This Row],[Time]])-1=ROW(Table4[[#Headers],[Time]]),0,IF(A428&lt;A427,AN427+1,AN427))</f>
        <v>1</v>
      </c>
      <c r="AO428" s="29">
        <f>(Table4[[#This Row],[Time]]+(Table4[[#This Row],[Mins]]*60)-$A$5)/60/60/24</f>
        <v>2.3598379629629631E-4</v>
      </c>
      <c r="AP428" s="11">
        <f ca="1">IF(Table4[[#This Row],[Prior of This Frm]]&lt;&gt;0,IF(Table4[[#This Row],[Per Raw]]&lt;0,Table4[[#This Row],[Per Raw]]+60,Table4[[#This Row],[Per Raw]]),"")</f>
        <v>0.10699999999999932</v>
      </c>
      <c r="AQ428" s="20" t="e">
        <f>IF(Table4[[#This Row],[ID]]=401,(HEX2DEC(Table4[[#This Row],[H1]])+256*HEX2DEC(Table4[[#This Row],[H2]]))/1000,NA())</f>
        <v>#N/A</v>
      </c>
      <c r="AR428" s="21" t="e">
        <f>IF(Table4[[#This Row],[ID]]=401,(HEX2DEC(Table4[[#This Row],[H5]])+256*HEX2DEC(Table4[[#This Row],[H6]]))/1000,NA())</f>
        <v>#N/A</v>
      </c>
      <c r="AS428" s="17" t="e">
        <f>IF(Table4[[#This Row],[ID]]=402,HEX2DEC(Table4[[#This Row],[H1]])/100,NA())</f>
        <v>#N/A</v>
      </c>
      <c r="AT428" s="19" t="e">
        <f>IF(Table4[[#This Row],[ID]]=404,((HEX2DEC(F428)+256*HEX2DEC(G428))/10)*(9/5)+32,NA())</f>
        <v>#N/A</v>
      </c>
      <c r="AU428" s="28">
        <f>IF(Table4[[#This Row],[ID]]=402,(HEX2DEC(Table4[[#This Row],[H7]])*256*256+HEX2DEC(Table4[[#This Row],[H6]])*256+HEX2DEC(Table4[[#This Row],[H5]]))/AU$3,IF(ISNUMBER(AU427),AU427,NA()))</f>
        <v>1073427</v>
      </c>
      <c r="AV428" s="28">
        <f>IF(Table4[[#This Row],[ID]]=403,(HEX2DEC(Table4[[#This Row],[H7]])*256*256+HEX2DEC(Table4[[#This Row],[H6]])*256+HEX2DEC(Table4[[#This Row],[H5]]))/AV$3,IF(ISNUMBER(AV427),AV427,NA()))</f>
        <v>1073427</v>
      </c>
      <c r="AW428" s="30" t="e">
        <f>Table4[[#This Row],[Unk 402-D7,6,5]]/Table4[[#This Row],[Batt V]]</f>
        <v>#N/A</v>
      </c>
      <c r="AX428" s="8" t="str" cm="1">
        <f t="array" aca="1" ref="AX428" ca="1">IF(Table4[[#This Row],[Prior of This Frm]]=0,"First",IF(Table4[[#This Row],[Data as String]]&lt;&gt;INDIRECT("R"&amp;AL428&amp;"C"&amp;COLUMN(Table4[[#This Row],[Data as String]]),FALSE),"Change",""))</f>
        <v/>
      </c>
      <c r="AY428" s="6" t="str" cm="1">
        <f t="array" aca="1" ref="AY428" ca="1">IF(Table4[[#This Row],[Prior of This Frm]]=0,"First",IF(Table4[[#This Row],[Data Masked States only]]&lt;&gt;INDIRECT("R"&amp;AL428&amp;"C"&amp;COLUMN(Table4[[#This Row],[Data Masked States only]]),FALSE),"Change",""))</f>
        <v/>
      </c>
      <c r="AZ428" s="6"/>
    </row>
    <row r="429" spans="1:52" hidden="1" x14ac:dyDescent="0.25">
      <c r="A429">
        <v>11.818</v>
      </c>
      <c r="B429">
        <v>401</v>
      </c>
      <c r="C429">
        <v>8</v>
      </c>
      <c r="D429" s="14" t="s">
        <v>28</v>
      </c>
      <c r="E429" s="15" t="s">
        <v>23</v>
      </c>
      <c r="F429" s="15">
        <v>0</v>
      </c>
      <c r="G429" s="15">
        <v>0</v>
      </c>
      <c r="H429" s="15">
        <v>0</v>
      </c>
      <c r="I429" s="15">
        <v>0</v>
      </c>
      <c r="J429" s="15">
        <v>0</v>
      </c>
      <c r="K429" s="15">
        <v>0</v>
      </c>
      <c r="M429" s="5" t="str">
        <f t="shared" si="121"/>
        <v>…</v>
      </c>
      <c r="N429" t="str">
        <f t="shared" si="122"/>
        <v>…</v>
      </c>
      <c r="O429" t="str">
        <f t="shared" si="123"/>
        <v>…</v>
      </c>
      <c r="P429" t="str">
        <f t="shared" si="124"/>
        <v>…</v>
      </c>
      <c r="Q429" t="str">
        <f t="shared" si="125"/>
        <v>…</v>
      </c>
      <c r="R429" t="str">
        <f t="shared" si="126"/>
        <v>…</v>
      </c>
      <c r="S429" t="str">
        <f t="shared" si="127"/>
        <v>…</v>
      </c>
      <c r="T429" t="str">
        <f t="shared" si="128"/>
        <v>…</v>
      </c>
      <c r="U429" s="5"/>
      <c r="V429" s="23">
        <f t="shared" si="129"/>
        <v>154</v>
      </c>
      <c r="W429">
        <f t="shared" si="130"/>
        <v>210</v>
      </c>
      <c r="X429">
        <f t="shared" si="131"/>
        <v>0</v>
      </c>
      <c r="Y429">
        <f t="shared" si="132"/>
        <v>0</v>
      </c>
      <c r="Z429">
        <f t="shared" si="133"/>
        <v>0</v>
      </c>
      <c r="AA429">
        <f t="shared" si="134"/>
        <v>0</v>
      </c>
      <c r="AB429">
        <f t="shared" si="135"/>
        <v>0</v>
      </c>
      <c r="AC429">
        <f t="shared" si="136"/>
        <v>0</v>
      </c>
      <c r="AD429" s="5"/>
      <c r="AE429" s="27">
        <f t="shared" si="137"/>
        <v>53914</v>
      </c>
      <c r="AF429" s="28">
        <f t="shared" si="138"/>
        <v>0</v>
      </c>
      <c r="AG429" s="28">
        <f t="shared" si="139"/>
        <v>0</v>
      </c>
      <c r="AH429" s="28">
        <f t="shared" si="140"/>
        <v>0</v>
      </c>
      <c r="AI429" s="5"/>
      <c r="AJ42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29" s="6" t="str" cm="1">
        <f t="array" ref="AK42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29" s="6" cm="1">
        <f t="array" ref="AL429">IF(ROW(Table4[[#This Row],[ID]])-1=ROW(Table4[[#Headers],[ID]]),0,SUMPRODUCT(MAX(($B$5:$B428=Table4[[#This Row],[ID]])*ROW($B$5:$B428))))</f>
        <v>427</v>
      </c>
      <c r="AM429" s="11" cm="1">
        <f t="array" aca="1" ref="AM429" ca="1">IF(Table4[[#This Row],[Prior of This Frm]]&lt;&gt;0,Table4[[#This Row],[Time]]-INDIRECT("R"&amp;Table4[[#This Row],[Prior of This Frm]]&amp;"C"&amp;COLUMN(Table4[[#This Row],[Time]]),FALSE),"")</f>
        <v>0.10500000000000043</v>
      </c>
      <c r="AN429" s="8">
        <f>IF(ROW(Table4[[#This Row],[Time]])-1=ROW(Table4[[#Headers],[Time]]),0,IF(A429&lt;A428,AN428+1,AN428))</f>
        <v>1</v>
      </c>
      <c r="AO429" s="29">
        <f>(Table4[[#This Row],[Time]]+(Table4[[#This Row],[Mins]]*60)-$A$5)/60/60/24</f>
        <v>2.3658564814814812E-4</v>
      </c>
      <c r="AP429" s="11">
        <f ca="1">IF(Table4[[#This Row],[Prior of This Frm]]&lt;&gt;0,IF(Table4[[#This Row],[Per Raw]]&lt;0,Table4[[#This Row],[Per Raw]]+60,Table4[[#This Row],[Per Raw]]),"")</f>
        <v>0.10500000000000043</v>
      </c>
      <c r="AQ429" s="20">
        <f>IF(Table4[[#This Row],[ID]]=401,(HEX2DEC(Table4[[#This Row],[H1]])+256*HEX2DEC(Table4[[#This Row],[H2]]))/1000,NA())</f>
        <v>53.914000000000001</v>
      </c>
      <c r="AR429" s="21">
        <f>IF(Table4[[#This Row],[ID]]=401,(HEX2DEC(Table4[[#This Row],[H5]])+256*HEX2DEC(Table4[[#This Row],[H6]]))/1000,NA())</f>
        <v>0</v>
      </c>
      <c r="AS429" s="17" t="e">
        <f>IF(Table4[[#This Row],[ID]]=402,HEX2DEC(Table4[[#This Row],[H1]])/100,NA())</f>
        <v>#N/A</v>
      </c>
      <c r="AT429" s="19" t="e">
        <f>IF(Table4[[#This Row],[ID]]=404,((HEX2DEC(F429)+256*HEX2DEC(G429))/10)*(9/5)+32,NA())</f>
        <v>#N/A</v>
      </c>
      <c r="AU429" s="28">
        <f>IF(Table4[[#This Row],[ID]]=402,(HEX2DEC(Table4[[#This Row],[H7]])*256*256+HEX2DEC(Table4[[#This Row],[H6]])*256+HEX2DEC(Table4[[#This Row],[H5]]))/AU$3,IF(ISNUMBER(AU428),AU428,NA()))</f>
        <v>1073427</v>
      </c>
      <c r="AV429" s="28">
        <f>IF(Table4[[#This Row],[ID]]=403,(HEX2DEC(Table4[[#This Row],[H7]])*256*256+HEX2DEC(Table4[[#This Row],[H6]])*256+HEX2DEC(Table4[[#This Row],[H5]]))/AV$3,IF(ISNUMBER(AV428),AV428,NA()))</f>
        <v>1073427</v>
      </c>
      <c r="AW429" s="30">
        <f>Table4[[#This Row],[Unk 402-D7,6,5]]/Table4[[#This Row],[Batt V]]</f>
        <v>19909.986274437066</v>
      </c>
      <c r="AX429" s="8" t="str" cm="1">
        <f t="array" aca="1" ref="AX429" ca="1">IF(Table4[[#This Row],[Prior of This Frm]]=0,"First",IF(Table4[[#This Row],[Data as String]]&lt;&gt;INDIRECT("R"&amp;AL429&amp;"C"&amp;COLUMN(Table4[[#This Row],[Data as String]]),FALSE),"Change",""))</f>
        <v/>
      </c>
      <c r="AY429" s="6" t="str" cm="1">
        <f t="array" aca="1" ref="AY429" ca="1">IF(Table4[[#This Row],[Prior of This Frm]]=0,"First",IF(Table4[[#This Row],[Data Masked States only]]&lt;&gt;INDIRECT("R"&amp;AL429&amp;"C"&amp;COLUMN(Table4[[#This Row],[Data Masked States only]]),FALSE),"Change",""))</f>
        <v/>
      </c>
      <c r="AZ429" s="6"/>
    </row>
    <row r="430" spans="1:52" hidden="1" x14ac:dyDescent="0.25">
      <c r="A430">
        <v>11.871</v>
      </c>
      <c r="B430">
        <v>400</v>
      </c>
      <c r="C430">
        <v>8</v>
      </c>
      <c r="D430" s="14">
        <v>0</v>
      </c>
      <c r="E430" s="15">
        <v>0</v>
      </c>
      <c r="F430" s="15">
        <v>0</v>
      </c>
      <c r="G430" s="15">
        <v>10</v>
      </c>
      <c r="H430" s="15">
        <v>39</v>
      </c>
      <c r="I430" s="15">
        <v>0</v>
      </c>
      <c r="J430" s="15">
        <v>0</v>
      </c>
      <c r="K430" s="15">
        <v>0</v>
      </c>
      <c r="M430" s="5" t="str">
        <f t="shared" si="121"/>
        <v>…</v>
      </c>
      <c r="N430" t="str">
        <f t="shared" si="122"/>
        <v>…</v>
      </c>
      <c r="O430" t="str">
        <f t="shared" si="123"/>
        <v>…</v>
      </c>
      <c r="P430" t="str">
        <f t="shared" si="124"/>
        <v>…</v>
      </c>
      <c r="Q430" t="str">
        <f t="shared" si="125"/>
        <v>9</v>
      </c>
      <c r="R430" t="str">
        <f t="shared" si="126"/>
        <v>…</v>
      </c>
      <c r="S430" t="str">
        <f t="shared" si="127"/>
        <v>…</v>
      </c>
      <c r="T430" t="str">
        <f t="shared" si="128"/>
        <v>…</v>
      </c>
      <c r="U430" s="5"/>
      <c r="V430" s="23">
        <f t="shared" si="129"/>
        <v>0</v>
      </c>
      <c r="W430">
        <f t="shared" si="130"/>
        <v>0</v>
      </c>
      <c r="X430">
        <f t="shared" si="131"/>
        <v>0</v>
      </c>
      <c r="Y430">
        <f t="shared" si="132"/>
        <v>16</v>
      </c>
      <c r="Z430">
        <f t="shared" si="133"/>
        <v>57</v>
      </c>
      <c r="AA430">
        <f t="shared" si="134"/>
        <v>0</v>
      </c>
      <c r="AB430">
        <f t="shared" si="135"/>
        <v>0</v>
      </c>
      <c r="AC430">
        <f t="shared" si="136"/>
        <v>0</v>
      </c>
      <c r="AD430" s="5"/>
      <c r="AE430" s="27">
        <f t="shared" si="137"/>
        <v>0</v>
      </c>
      <c r="AF430" s="28">
        <f t="shared" si="138"/>
        <v>4096</v>
      </c>
      <c r="AG430" s="28">
        <f t="shared" si="139"/>
        <v>57</v>
      </c>
      <c r="AH430" s="28">
        <f t="shared" si="140"/>
        <v>0</v>
      </c>
      <c r="AI430" s="5"/>
      <c r="AJ43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30" s="6" t="str" cm="1">
        <f t="array" ref="AK43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30" s="6" cm="1">
        <f t="array" ref="AL430">IF(ROW(Table4[[#This Row],[ID]])-1=ROW(Table4[[#Headers],[ID]]),0,SUMPRODUCT(MAX(($B$5:$B429=Table4[[#This Row],[ID]])*ROW($B$5:$B429))))</f>
        <v>428</v>
      </c>
      <c r="AM430" s="11" cm="1">
        <f t="array" aca="1" ref="AM430" ca="1">IF(Table4[[#This Row],[Prior of This Frm]]&lt;&gt;0,Table4[[#This Row],[Time]]-INDIRECT("R"&amp;Table4[[#This Row],[Prior of This Frm]]&amp;"C"&amp;COLUMN(Table4[[#This Row],[Time]]),FALSE),"")</f>
        <v>0.10500000000000043</v>
      </c>
      <c r="AN430" s="8">
        <f>IF(ROW(Table4[[#This Row],[Time]])-1=ROW(Table4[[#Headers],[Time]]),0,IF(A430&lt;A429,AN429+1,AN429))</f>
        <v>1</v>
      </c>
      <c r="AO430" s="29">
        <f>(Table4[[#This Row],[Time]]+(Table4[[#This Row],[Mins]]*60)-$A$5)/60/60/24</f>
        <v>2.3719907407407395E-4</v>
      </c>
      <c r="AP430" s="11">
        <f ca="1">IF(Table4[[#This Row],[Prior of This Frm]]&lt;&gt;0,IF(Table4[[#This Row],[Per Raw]]&lt;0,Table4[[#This Row],[Per Raw]]+60,Table4[[#This Row],[Per Raw]]),"")</f>
        <v>0.10500000000000043</v>
      </c>
      <c r="AQ430" s="20" t="e">
        <f>IF(Table4[[#This Row],[ID]]=401,(HEX2DEC(Table4[[#This Row],[H1]])+256*HEX2DEC(Table4[[#This Row],[H2]]))/1000,NA())</f>
        <v>#N/A</v>
      </c>
      <c r="AR430" s="21" t="e">
        <f>IF(Table4[[#This Row],[ID]]=401,(HEX2DEC(Table4[[#This Row],[H5]])+256*HEX2DEC(Table4[[#This Row],[H6]]))/1000,NA())</f>
        <v>#N/A</v>
      </c>
      <c r="AS430" s="16" t="e">
        <f>IF(Table4[[#This Row],[ID]]=402,HEX2DEC(Table4[[#This Row],[H1]])/100,NA())</f>
        <v>#N/A</v>
      </c>
      <c r="AT430" s="19" t="e">
        <f>IF(Table4[[#This Row],[ID]]=404,((HEX2DEC(F430)+256*HEX2DEC(G430))/10)*(9/5)+32,NA())</f>
        <v>#N/A</v>
      </c>
      <c r="AU430" s="28">
        <f>IF(Table4[[#This Row],[ID]]=402,(HEX2DEC(Table4[[#This Row],[H7]])*256*256+HEX2DEC(Table4[[#This Row],[H6]])*256+HEX2DEC(Table4[[#This Row],[H5]]))/AU$3,IF(ISNUMBER(AU429),AU429,NA()))</f>
        <v>1073427</v>
      </c>
      <c r="AV430" s="28">
        <f>IF(Table4[[#This Row],[ID]]=403,(HEX2DEC(Table4[[#This Row],[H7]])*256*256+HEX2DEC(Table4[[#This Row],[H6]])*256+HEX2DEC(Table4[[#This Row],[H5]]))/AV$3,IF(ISNUMBER(AV429),AV429,NA()))</f>
        <v>1073427</v>
      </c>
      <c r="AW430" s="30" t="e">
        <f>Table4[[#This Row],[Unk 402-D7,6,5]]/Table4[[#This Row],[Batt V]]</f>
        <v>#N/A</v>
      </c>
      <c r="AX430" s="8" t="str" cm="1">
        <f t="array" aca="1" ref="AX430" ca="1">IF(Table4[[#This Row],[Prior of This Frm]]=0,"First",IF(Table4[[#This Row],[Data as String]]&lt;&gt;INDIRECT("R"&amp;AL430&amp;"C"&amp;COLUMN(Table4[[#This Row],[Data as String]]),FALSE),"Change",""))</f>
        <v/>
      </c>
      <c r="AY430" s="6" t="str" cm="1">
        <f t="array" aca="1" ref="AY430" ca="1">IF(Table4[[#This Row],[Prior of This Frm]]=0,"First",IF(Table4[[#This Row],[Data Masked States only]]&lt;&gt;INDIRECT("R"&amp;AL430&amp;"C"&amp;COLUMN(Table4[[#This Row],[Data Masked States only]]),FALSE),"Change",""))</f>
        <v/>
      </c>
      <c r="AZ430" s="6"/>
    </row>
    <row r="431" spans="1:52" hidden="1" x14ac:dyDescent="0.25">
      <c r="A431">
        <v>11.923999999999999</v>
      </c>
      <c r="B431">
        <v>401</v>
      </c>
      <c r="C431">
        <v>8</v>
      </c>
      <c r="D431" s="14" t="s">
        <v>28</v>
      </c>
      <c r="E431" s="15" t="s">
        <v>23</v>
      </c>
      <c r="F431" s="15">
        <v>0</v>
      </c>
      <c r="G431" s="15">
        <v>0</v>
      </c>
      <c r="H431" s="15">
        <v>0</v>
      </c>
      <c r="I431" s="15">
        <v>0</v>
      </c>
      <c r="J431" s="15">
        <v>0</v>
      </c>
      <c r="K431" s="15">
        <v>0</v>
      </c>
      <c r="M431" s="5" t="str">
        <f t="shared" si="121"/>
        <v>…</v>
      </c>
      <c r="N431" t="str">
        <f t="shared" si="122"/>
        <v>…</v>
      </c>
      <c r="O431" t="str">
        <f t="shared" si="123"/>
        <v>…</v>
      </c>
      <c r="P431" t="str">
        <f t="shared" si="124"/>
        <v>…</v>
      </c>
      <c r="Q431" t="str">
        <f t="shared" si="125"/>
        <v>…</v>
      </c>
      <c r="R431" t="str">
        <f t="shared" si="126"/>
        <v>…</v>
      </c>
      <c r="S431" t="str">
        <f t="shared" si="127"/>
        <v>…</v>
      </c>
      <c r="T431" t="str">
        <f t="shared" si="128"/>
        <v>…</v>
      </c>
      <c r="U431" s="5"/>
      <c r="V431" s="23">
        <f t="shared" si="129"/>
        <v>154</v>
      </c>
      <c r="W431">
        <f t="shared" si="130"/>
        <v>210</v>
      </c>
      <c r="X431">
        <f t="shared" si="131"/>
        <v>0</v>
      </c>
      <c r="Y431">
        <f t="shared" si="132"/>
        <v>0</v>
      </c>
      <c r="Z431">
        <f t="shared" si="133"/>
        <v>0</v>
      </c>
      <c r="AA431">
        <f t="shared" si="134"/>
        <v>0</v>
      </c>
      <c r="AB431">
        <f t="shared" si="135"/>
        <v>0</v>
      </c>
      <c r="AC431">
        <f t="shared" si="136"/>
        <v>0</v>
      </c>
      <c r="AD431" s="5"/>
      <c r="AE431" s="27">
        <f t="shared" si="137"/>
        <v>53914</v>
      </c>
      <c r="AF431" s="28">
        <f t="shared" si="138"/>
        <v>0</v>
      </c>
      <c r="AG431" s="28">
        <f t="shared" si="139"/>
        <v>0</v>
      </c>
      <c r="AH431" s="28">
        <f t="shared" si="140"/>
        <v>0</v>
      </c>
      <c r="AI431" s="5"/>
      <c r="AJ43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31" s="6" t="str" cm="1">
        <f t="array" ref="AK43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31" s="6" cm="1">
        <f t="array" ref="AL431">IF(ROW(Table4[[#This Row],[ID]])-1=ROW(Table4[[#Headers],[ID]]),0,SUMPRODUCT(MAX(($B$5:$B430=Table4[[#This Row],[ID]])*ROW($B$5:$B430))))</f>
        <v>429</v>
      </c>
      <c r="AM431" s="11" cm="1">
        <f t="array" aca="1" ref="AM431" ca="1">IF(Table4[[#This Row],[Prior of This Frm]]&lt;&gt;0,Table4[[#This Row],[Time]]-INDIRECT("R"&amp;Table4[[#This Row],[Prior of This Frm]]&amp;"C"&amp;COLUMN(Table4[[#This Row],[Time]]),FALSE),"")</f>
        <v>0.10599999999999987</v>
      </c>
      <c r="AN431" s="8">
        <f>IF(ROW(Table4[[#This Row],[Time]])-1=ROW(Table4[[#Headers],[Time]]),0,IF(A431&lt;A430,AN430+1,AN430))</f>
        <v>1</v>
      </c>
      <c r="AO431" s="29">
        <f>(Table4[[#This Row],[Time]]+(Table4[[#This Row],[Mins]]*60)-$A$5)/60/60/24</f>
        <v>2.3781250000000007E-4</v>
      </c>
      <c r="AP431" s="11">
        <f ca="1">IF(Table4[[#This Row],[Prior of This Frm]]&lt;&gt;0,IF(Table4[[#This Row],[Per Raw]]&lt;0,Table4[[#This Row],[Per Raw]]+60,Table4[[#This Row],[Per Raw]]),"")</f>
        <v>0.10599999999999987</v>
      </c>
      <c r="AQ431" s="20">
        <f>IF(Table4[[#This Row],[ID]]=401,(HEX2DEC(Table4[[#This Row],[H1]])+256*HEX2DEC(Table4[[#This Row],[H2]]))/1000,NA())</f>
        <v>53.914000000000001</v>
      </c>
      <c r="AR431" s="21">
        <f>IF(Table4[[#This Row],[ID]]=401,(HEX2DEC(Table4[[#This Row],[H5]])+256*HEX2DEC(Table4[[#This Row],[H6]]))/1000,NA())</f>
        <v>0</v>
      </c>
      <c r="AS431" s="17" t="e">
        <f>IF(Table4[[#This Row],[ID]]=402,HEX2DEC(Table4[[#This Row],[H1]])/100,NA())</f>
        <v>#N/A</v>
      </c>
      <c r="AT431" s="19" t="e">
        <f>IF(Table4[[#This Row],[ID]]=404,((HEX2DEC(F431)+256*HEX2DEC(G431))/10)*(9/5)+32,NA())</f>
        <v>#N/A</v>
      </c>
      <c r="AU431" s="28">
        <f>IF(Table4[[#This Row],[ID]]=402,(HEX2DEC(Table4[[#This Row],[H7]])*256*256+HEX2DEC(Table4[[#This Row],[H6]])*256+HEX2DEC(Table4[[#This Row],[H5]]))/AU$3,IF(ISNUMBER(AU430),AU430,NA()))</f>
        <v>1073427</v>
      </c>
      <c r="AV431" s="28">
        <f>IF(Table4[[#This Row],[ID]]=403,(HEX2DEC(Table4[[#This Row],[H7]])*256*256+HEX2DEC(Table4[[#This Row],[H6]])*256+HEX2DEC(Table4[[#This Row],[H5]]))/AV$3,IF(ISNUMBER(AV430),AV430,NA()))</f>
        <v>1073427</v>
      </c>
      <c r="AW431" s="30">
        <f>Table4[[#This Row],[Unk 402-D7,6,5]]/Table4[[#This Row],[Batt V]]</f>
        <v>19909.986274437066</v>
      </c>
      <c r="AX431" s="8" t="str" cm="1">
        <f t="array" aca="1" ref="AX431" ca="1">IF(Table4[[#This Row],[Prior of This Frm]]=0,"First",IF(Table4[[#This Row],[Data as String]]&lt;&gt;INDIRECT("R"&amp;AL431&amp;"C"&amp;COLUMN(Table4[[#This Row],[Data as String]]),FALSE),"Change",""))</f>
        <v/>
      </c>
      <c r="AY431" s="6" t="str" cm="1">
        <f t="array" aca="1" ref="AY431" ca="1">IF(Table4[[#This Row],[Prior of This Frm]]=0,"First",IF(Table4[[#This Row],[Data Masked States only]]&lt;&gt;INDIRECT("R"&amp;AL431&amp;"C"&amp;COLUMN(Table4[[#This Row],[Data Masked States only]]),FALSE),"Change",""))</f>
        <v/>
      </c>
      <c r="AZ431" s="6"/>
    </row>
    <row r="432" spans="1:52" hidden="1" x14ac:dyDescent="0.25">
      <c r="A432">
        <v>11.978</v>
      </c>
      <c r="B432">
        <v>400</v>
      </c>
      <c r="C432">
        <v>8</v>
      </c>
      <c r="D432" s="14">
        <v>0</v>
      </c>
      <c r="E432" s="15">
        <v>0</v>
      </c>
      <c r="F432" s="15">
        <v>0</v>
      </c>
      <c r="G432" s="15">
        <v>10</v>
      </c>
      <c r="H432" s="15">
        <v>39</v>
      </c>
      <c r="I432" s="15">
        <v>0</v>
      </c>
      <c r="J432" s="15">
        <v>0</v>
      </c>
      <c r="K432" s="15">
        <v>0</v>
      </c>
      <c r="M432" s="5" t="str">
        <f t="shared" si="121"/>
        <v>…</v>
      </c>
      <c r="N432" t="str">
        <f t="shared" si="122"/>
        <v>…</v>
      </c>
      <c r="O432" t="str">
        <f t="shared" si="123"/>
        <v>…</v>
      </c>
      <c r="P432" t="str">
        <f t="shared" si="124"/>
        <v>…</v>
      </c>
      <c r="Q432" t="str">
        <f t="shared" si="125"/>
        <v>9</v>
      </c>
      <c r="R432" t="str">
        <f t="shared" si="126"/>
        <v>…</v>
      </c>
      <c r="S432" t="str">
        <f t="shared" si="127"/>
        <v>…</v>
      </c>
      <c r="T432" t="str">
        <f t="shared" si="128"/>
        <v>…</v>
      </c>
      <c r="U432" s="5"/>
      <c r="V432" s="23">
        <f t="shared" si="129"/>
        <v>0</v>
      </c>
      <c r="W432">
        <f t="shared" si="130"/>
        <v>0</v>
      </c>
      <c r="X432">
        <f t="shared" si="131"/>
        <v>0</v>
      </c>
      <c r="Y432">
        <f t="shared" si="132"/>
        <v>16</v>
      </c>
      <c r="Z432">
        <f t="shared" si="133"/>
        <v>57</v>
      </c>
      <c r="AA432">
        <f t="shared" si="134"/>
        <v>0</v>
      </c>
      <c r="AB432">
        <f t="shared" si="135"/>
        <v>0</v>
      </c>
      <c r="AC432">
        <f t="shared" si="136"/>
        <v>0</v>
      </c>
      <c r="AD432" s="5"/>
      <c r="AE432" s="27">
        <f t="shared" si="137"/>
        <v>0</v>
      </c>
      <c r="AF432" s="28">
        <f t="shared" si="138"/>
        <v>4096</v>
      </c>
      <c r="AG432" s="28">
        <f t="shared" si="139"/>
        <v>57</v>
      </c>
      <c r="AH432" s="28">
        <f t="shared" si="140"/>
        <v>0</v>
      </c>
      <c r="AI432" s="5"/>
      <c r="AJ43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32" s="6" t="str" cm="1">
        <f t="array" ref="AK43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32" s="6" cm="1">
        <f t="array" ref="AL432">IF(ROW(Table4[[#This Row],[ID]])-1=ROW(Table4[[#Headers],[ID]]),0,SUMPRODUCT(MAX(($B$5:$B431=Table4[[#This Row],[ID]])*ROW($B$5:$B431))))</f>
        <v>430</v>
      </c>
      <c r="AM432" s="11" cm="1">
        <f t="array" aca="1" ref="AM432" ca="1">IF(Table4[[#This Row],[Prior of This Frm]]&lt;&gt;0,Table4[[#This Row],[Time]]-INDIRECT("R"&amp;Table4[[#This Row],[Prior of This Frm]]&amp;"C"&amp;COLUMN(Table4[[#This Row],[Time]]),FALSE),"")</f>
        <v>0.10699999999999932</v>
      </c>
      <c r="AN432" s="8">
        <f>IF(ROW(Table4[[#This Row],[Time]])-1=ROW(Table4[[#Headers],[Time]]),0,IF(A432&lt;A431,AN431+1,AN431))</f>
        <v>1</v>
      </c>
      <c r="AO432" s="29">
        <f>(Table4[[#This Row],[Time]]+(Table4[[#This Row],[Mins]]*60)-$A$5)/60/60/24</f>
        <v>2.3843749999999991E-4</v>
      </c>
      <c r="AP432" s="11">
        <f ca="1">IF(Table4[[#This Row],[Prior of This Frm]]&lt;&gt;0,IF(Table4[[#This Row],[Per Raw]]&lt;0,Table4[[#This Row],[Per Raw]]+60,Table4[[#This Row],[Per Raw]]),"")</f>
        <v>0.10699999999999932</v>
      </c>
      <c r="AQ432" s="20" t="e">
        <f>IF(Table4[[#This Row],[ID]]=401,(HEX2DEC(Table4[[#This Row],[H1]])+256*HEX2DEC(Table4[[#This Row],[H2]]))/1000,NA())</f>
        <v>#N/A</v>
      </c>
      <c r="AR432" s="21" t="e">
        <f>IF(Table4[[#This Row],[ID]]=401,(HEX2DEC(Table4[[#This Row],[H5]])+256*HEX2DEC(Table4[[#This Row],[H6]]))/1000,NA())</f>
        <v>#N/A</v>
      </c>
      <c r="AS432" s="16" t="e">
        <f>IF(Table4[[#This Row],[ID]]=402,HEX2DEC(Table4[[#This Row],[H1]])/100,NA())</f>
        <v>#N/A</v>
      </c>
      <c r="AT432" s="19" t="e">
        <f>IF(Table4[[#This Row],[ID]]=404,((HEX2DEC(F432)+256*HEX2DEC(G432))/10)*(9/5)+32,NA())</f>
        <v>#N/A</v>
      </c>
      <c r="AU432" s="28">
        <f>IF(Table4[[#This Row],[ID]]=402,(HEX2DEC(Table4[[#This Row],[H7]])*256*256+HEX2DEC(Table4[[#This Row],[H6]])*256+HEX2DEC(Table4[[#This Row],[H5]]))/AU$3,IF(ISNUMBER(AU431),AU431,NA()))</f>
        <v>1073427</v>
      </c>
      <c r="AV432" s="28">
        <f>IF(Table4[[#This Row],[ID]]=403,(HEX2DEC(Table4[[#This Row],[H7]])*256*256+HEX2DEC(Table4[[#This Row],[H6]])*256+HEX2DEC(Table4[[#This Row],[H5]]))/AV$3,IF(ISNUMBER(AV431),AV431,NA()))</f>
        <v>1073427</v>
      </c>
      <c r="AW432" s="30" t="e">
        <f>Table4[[#This Row],[Unk 402-D7,6,5]]/Table4[[#This Row],[Batt V]]</f>
        <v>#N/A</v>
      </c>
      <c r="AX432" s="8" t="str" cm="1">
        <f t="array" aca="1" ref="AX432" ca="1">IF(Table4[[#This Row],[Prior of This Frm]]=0,"First",IF(Table4[[#This Row],[Data as String]]&lt;&gt;INDIRECT("R"&amp;AL432&amp;"C"&amp;COLUMN(Table4[[#This Row],[Data as String]]),FALSE),"Change",""))</f>
        <v/>
      </c>
      <c r="AY432" s="6" t="str" cm="1">
        <f t="array" aca="1" ref="AY432" ca="1">IF(Table4[[#This Row],[Prior of This Frm]]=0,"First",IF(Table4[[#This Row],[Data Masked States only]]&lt;&gt;INDIRECT("R"&amp;AL432&amp;"C"&amp;COLUMN(Table4[[#This Row],[Data Masked States only]]),FALSE),"Change",""))</f>
        <v/>
      </c>
      <c r="AZ432" s="6"/>
    </row>
    <row r="433" spans="1:52" hidden="1" x14ac:dyDescent="0.25">
      <c r="A433">
        <v>12.031000000000001</v>
      </c>
      <c r="B433">
        <v>401</v>
      </c>
      <c r="C433">
        <v>8</v>
      </c>
      <c r="D433" s="14" t="s">
        <v>28</v>
      </c>
      <c r="E433" s="15" t="s">
        <v>23</v>
      </c>
      <c r="F433" s="15">
        <v>0</v>
      </c>
      <c r="G433" s="15">
        <v>0</v>
      </c>
      <c r="H433" s="15">
        <v>0</v>
      </c>
      <c r="I433" s="15">
        <v>0</v>
      </c>
      <c r="J433" s="15">
        <v>0</v>
      </c>
      <c r="K433" s="15">
        <v>0</v>
      </c>
      <c r="M433" s="5" t="str">
        <f t="shared" si="121"/>
        <v>…</v>
      </c>
      <c r="N433" t="str">
        <f t="shared" si="122"/>
        <v>…</v>
      </c>
      <c r="O433" t="str">
        <f t="shared" si="123"/>
        <v>…</v>
      </c>
      <c r="P433" t="str">
        <f t="shared" si="124"/>
        <v>…</v>
      </c>
      <c r="Q433" t="str">
        <f t="shared" si="125"/>
        <v>…</v>
      </c>
      <c r="R433" t="str">
        <f t="shared" si="126"/>
        <v>…</v>
      </c>
      <c r="S433" t="str">
        <f t="shared" si="127"/>
        <v>…</v>
      </c>
      <c r="T433" t="str">
        <f t="shared" si="128"/>
        <v>…</v>
      </c>
      <c r="U433" s="5"/>
      <c r="V433" s="23">
        <f t="shared" si="129"/>
        <v>154</v>
      </c>
      <c r="W433">
        <f t="shared" si="130"/>
        <v>210</v>
      </c>
      <c r="X433">
        <f t="shared" si="131"/>
        <v>0</v>
      </c>
      <c r="Y433">
        <f t="shared" si="132"/>
        <v>0</v>
      </c>
      <c r="Z433">
        <f t="shared" si="133"/>
        <v>0</v>
      </c>
      <c r="AA433">
        <f t="shared" si="134"/>
        <v>0</v>
      </c>
      <c r="AB433">
        <f t="shared" si="135"/>
        <v>0</v>
      </c>
      <c r="AC433">
        <f t="shared" si="136"/>
        <v>0</v>
      </c>
      <c r="AD433" s="5"/>
      <c r="AE433" s="27">
        <f t="shared" si="137"/>
        <v>53914</v>
      </c>
      <c r="AF433" s="28">
        <f t="shared" si="138"/>
        <v>0</v>
      </c>
      <c r="AG433" s="28">
        <f t="shared" si="139"/>
        <v>0</v>
      </c>
      <c r="AH433" s="28">
        <f t="shared" si="140"/>
        <v>0</v>
      </c>
      <c r="AI433" s="5"/>
      <c r="AJ43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33" s="6" t="str" cm="1">
        <f t="array" ref="AK43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33" s="6" cm="1">
        <f t="array" ref="AL433">IF(ROW(Table4[[#This Row],[ID]])-1=ROW(Table4[[#Headers],[ID]]),0,SUMPRODUCT(MAX(($B$5:$B432=Table4[[#This Row],[ID]])*ROW($B$5:$B432))))</f>
        <v>431</v>
      </c>
      <c r="AM433" s="11" cm="1">
        <f t="array" aca="1" ref="AM433" ca="1">IF(Table4[[#This Row],[Prior of This Frm]]&lt;&gt;0,Table4[[#This Row],[Time]]-INDIRECT("R"&amp;Table4[[#This Row],[Prior of This Frm]]&amp;"C"&amp;COLUMN(Table4[[#This Row],[Time]]),FALSE),"")</f>
        <v>0.10700000000000109</v>
      </c>
      <c r="AN433" s="8">
        <f>IF(ROW(Table4[[#This Row],[Time]])-1=ROW(Table4[[#Headers],[Time]]),0,IF(A433&lt;A432,AN432+1,AN432))</f>
        <v>1</v>
      </c>
      <c r="AO433" s="29">
        <f>(Table4[[#This Row],[Time]]+(Table4[[#This Row],[Mins]]*60)-$A$5)/60/60/24</f>
        <v>2.3905092592592598E-4</v>
      </c>
      <c r="AP433" s="11">
        <f ca="1">IF(Table4[[#This Row],[Prior of This Frm]]&lt;&gt;0,IF(Table4[[#This Row],[Per Raw]]&lt;0,Table4[[#This Row],[Per Raw]]+60,Table4[[#This Row],[Per Raw]]),"")</f>
        <v>0.10700000000000109</v>
      </c>
      <c r="AQ433" s="20">
        <f>IF(Table4[[#This Row],[ID]]=401,(HEX2DEC(Table4[[#This Row],[H1]])+256*HEX2DEC(Table4[[#This Row],[H2]]))/1000,NA())</f>
        <v>53.914000000000001</v>
      </c>
      <c r="AR433" s="21">
        <f>IF(Table4[[#This Row],[ID]]=401,(HEX2DEC(Table4[[#This Row],[H5]])+256*HEX2DEC(Table4[[#This Row],[H6]]))/1000,NA())</f>
        <v>0</v>
      </c>
      <c r="AS433" s="17" t="e">
        <f>IF(Table4[[#This Row],[ID]]=402,HEX2DEC(Table4[[#This Row],[H1]])/100,NA())</f>
        <v>#N/A</v>
      </c>
      <c r="AT433" s="19" t="e">
        <f>IF(Table4[[#This Row],[ID]]=404,((HEX2DEC(F433)+256*HEX2DEC(G433))/10)*(9/5)+32,NA())</f>
        <v>#N/A</v>
      </c>
      <c r="AU433" s="28">
        <f>IF(Table4[[#This Row],[ID]]=402,(HEX2DEC(Table4[[#This Row],[H7]])*256*256+HEX2DEC(Table4[[#This Row],[H6]])*256+HEX2DEC(Table4[[#This Row],[H5]]))/AU$3,IF(ISNUMBER(AU432),AU432,NA()))</f>
        <v>1073427</v>
      </c>
      <c r="AV433" s="28">
        <f>IF(Table4[[#This Row],[ID]]=403,(HEX2DEC(Table4[[#This Row],[H7]])*256*256+HEX2DEC(Table4[[#This Row],[H6]])*256+HEX2DEC(Table4[[#This Row],[H5]]))/AV$3,IF(ISNUMBER(AV432),AV432,NA()))</f>
        <v>1073427</v>
      </c>
      <c r="AW433" s="30">
        <f>Table4[[#This Row],[Unk 402-D7,6,5]]/Table4[[#This Row],[Batt V]]</f>
        <v>19909.986274437066</v>
      </c>
      <c r="AX433" s="8" t="str" cm="1">
        <f t="array" aca="1" ref="AX433" ca="1">IF(Table4[[#This Row],[Prior of This Frm]]=0,"First",IF(Table4[[#This Row],[Data as String]]&lt;&gt;INDIRECT("R"&amp;AL433&amp;"C"&amp;COLUMN(Table4[[#This Row],[Data as String]]),FALSE),"Change",""))</f>
        <v/>
      </c>
      <c r="AY433" s="6" t="str" cm="1">
        <f t="array" aca="1" ref="AY433" ca="1">IF(Table4[[#This Row],[Prior of This Frm]]=0,"First",IF(Table4[[#This Row],[Data Masked States only]]&lt;&gt;INDIRECT("R"&amp;AL433&amp;"C"&amp;COLUMN(Table4[[#This Row],[Data Masked States only]]),FALSE),"Change",""))</f>
        <v/>
      </c>
      <c r="AZ433" s="6"/>
    </row>
    <row r="434" spans="1:52" hidden="1" x14ac:dyDescent="0.25">
      <c r="A434">
        <v>12.084</v>
      </c>
      <c r="B434">
        <v>400</v>
      </c>
      <c r="C434">
        <v>8</v>
      </c>
      <c r="D434" s="14">
        <v>0</v>
      </c>
      <c r="E434" s="15">
        <v>0</v>
      </c>
      <c r="F434" s="15">
        <v>0</v>
      </c>
      <c r="G434" s="15">
        <v>10</v>
      </c>
      <c r="H434" s="15">
        <v>39</v>
      </c>
      <c r="I434" s="15">
        <v>0</v>
      </c>
      <c r="J434" s="15">
        <v>0</v>
      </c>
      <c r="K434" s="15">
        <v>0</v>
      </c>
      <c r="M434" s="5" t="str">
        <f t="shared" si="121"/>
        <v>…</v>
      </c>
      <c r="N434" t="str">
        <f t="shared" si="122"/>
        <v>…</v>
      </c>
      <c r="O434" t="str">
        <f t="shared" si="123"/>
        <v>…</v>
      </c>
      <c r="P434" t="str">
        <f t="shared" si="124"/>
        <v>…</v>
      </c>
      <c r="Q434" t="str">
        <f t="shared" si="125"/>
        <v>9</v>
      </c>
      <c r="R434" t="str">
        <f t="shared" si="126"/>
        <v>…</v>
      </c>
      <c r="S434" t="str">
        <f t="shared" si="127"/>
        <v>…</v>
      </c>
      <c r="T434" t="str">
        <f t="shared" si="128"/>
        <v>…</v>
      </c>
      <c r="U434" s="5"/>
      <c r="V434" s="23">
        <f t="shared" si="129"/>
        <v>0</v>
      </c>
      <c r="W434">
        <f t="shared" si="130"/>
        <v>0</v>
      </c>
      <c r="X434">
        <f t="shared" si="131"/>
        <v>0</v>
      </c>
      <c r="Y434">
        <f t="shared" si="132"/>
        <v>16</v>
      </c>
      <c r="Z434">
        <f t="shared" si="133"/>
        <v>57</v>
      </c>
      <c r="AA434">
        <f t="shared" si="134"/>
        <v>0</v>
      </c>
      <c r="AB434">
        <f t="shared" si="135"/>
        <v>0</v>
      </c>
      <c r="AC434">
        <f t="shared" si="136"/>
        <v>0</v>
      </c>
      <c r="AD434" s="5"/>
      <c r="AE434" s="27">
        <f t="shared" si="137"/>
        <v>0</v>
      </c>
      <c r="AF434" s="28">
        <f t="shared" si="138"/>
        <v>4096</v>
      </c>
      <c r="AG434" s="28">
        <f t="shared" si="139"/>
        <v>57</v>
      </c>
      <c r="AH434" s="28">
        <f t="shared" si="140"/>
        <v>0</v>
      </c>
      <c r="AI434" s="5"/>
      <c r="AJ43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34" s="6" t="str" cm="1">
        <f t="array" ref="AK43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34" s="6" cm="1">
        <f t="array" ref="AL434">IF(ROW(Table4[[#This Row],[ID]])-1=ROW(Table4[[#Headers],[ID]]),0,SUMPRODUCT(MAX(($B$5:$B433=Table4[[#This Row],[ID]])*ROW($B$5:$B433))))</f>
        <v>432</v>
      </c>
      <c r="AM434" s="11" cm="1">
        <f t="array" aca="1" ref="AM434" ca="1">IF(Table4[[#This Row],[Prior of This Frm]]&lt;&gt;0,Table4[[#This Row],[Time]]-INDIRECT("R"&amp;Table4[[#This Row],[Prior of This Frm]]&amp;"C"&amp;COLUMN(Table4[[#This Row],[Time]]),FALSE),"")</f>
        <v>0.10599999999999987</v>
      </c>
      <c r="AN434" s="8">
        <f>IF(ROW(Table4[[#This Row],[Time]])-1=ROW(Table4[[#Headers],[Time]]),0,IF(A434&lt;A433,AN433+1,AN433))</f>
        <v>1</v>
      </c>
      <c r="AO434" s="29">
        <f>(Table4[[#This Row],[Time]]+(Table4[[#This Row],[Mins]]*60)-$A$5)/60/60/24</f>
        <v>2.3966435185185188E-4</v>
      </c>
      <c r="AP434" s="11">
        <f ca="1">IF(Table4[[#This Row],[Prior of This Frm]]&lt;&gt;0,IF(Table4[[#This Row],[Per Raw]]&lt;0,Table4[[#This Row],[Per Raw]]+60,Table4[[#This Row],[Per Raw]]),"")</f>
        <v>0.10599999999999987</v>
      </c>
      <c r="AQ434" s="20" t="e">
        <f>IF(Table4[[#This Row],[ID]]=401,(HEX2DEC(Table4[[#This Row],[H1]])+256*HEX2DEC(Table4[[#This Row],[H2]]))/1000,NA())</f>
        <v>#N/A</v>
      </c>
      <c r="AR434" s="21" t="e">
        <f>IF(Table4[[#This Row],[ID]]=401,(HEX2DEC(Table4[[#This Row],[H5]])+256*HEX2DEC(Table4[[#This Row],[H6]]))/1000,NA())</f>
        <v>#N/A</v>
      </c>
      <c r="AS434" s="16" t="e">
        <f>IF(Table4[[#This Row],[ID]]=402,HEX2DEC(Table4[[#This Row],[H1]])/100,NA())</f>
        <v>#N/A</v>
      </c>
      <c r="AT434" s="19" t="e">
        <f>IF(Table4[[#This Row],[ID]]=404,((HEX2DEC(F434)+256*HEX2DEC(G434))/10)*(9/5)+32,NA())</f>
        <v>#N/A</v>
      </c>
      <c r="AU434" s="28">
        <f>IF(Table4[[#This Row],[ID]]=402,(HEX2DEC(Table4[[#This Row],[H7]])*256*256+HEX2DEC(Table4[[#This Row],[H6]])*256+HEX2DEC(Table4[[#This Row],[H5]]))/AU$3,IF(ISNUMBER(AU433),AU433,NA()))</f>
        <v>1073427</v>
      </c>
      <c r="AV434" s="28">
        <f>IF(Table4[[#This Row],[ID]]=403,(HEX2DEC(Table4[[#This Row],[H7]])*256*256+HEX2DEC(Table4[[#This Row],[H6]])*256+HEX2DEC(Table4[[#This Row],[H5]]))/AV$3,IF(ISNUMBER(AV433),AV433,NA()))</f>
        <v>1073427</v>
      </c>
      <c r="AW434" s="30" t="e">
        <f>Table4[[#This Row],[Unk 402-D7,6,5]]/Table4[[#This Row],[Batt V]]</f>
        <v>#N/A</v>
      </c>
      <c r="AX434" s="8" t="str" cm="1">
        <f t="array" aca="1" ref="AX434" ca="1">IF(Table4[[#This Row],[Prior of This Frm]]=0,"First",IF(Table4[[#This Row],[Data as String]]&lt;&gt;INDIRECT("R"&amp;AL434&amp;"C"&amp;COLUMN(Table4[[#This Row],[Data as String]]),FALSE),"Change",""))</f>
        <v/>
      </c>
      <c r="AY434" s="6" t="str" cm="1">
        <f t="array" aca="1" ref="AY434" ca="1">IF(Table4[[#This Row],[Prior of This Frm]]=0,"First",IF(Table4[[#This Row],[Data Masked States only]]&lt;&gt;INDIRECT("R"&amp;AL434&amp;"C"&amp;COLUMN(Table4[[#This Row],[Data Masked States only]]),FALSE),"Change",""))</f>
        <v/>
      </c>
      <c r="AZ434" s="6"/>
    </row>
    <row r="435" spans="1:52" hidden="1" x14ac:dyDescent="0.25">
      <c r="A435">
        <v>12.137</v>
      </c>
      <c r="B435">
        <v>401</v>
      </c>
      <c r="C435">
        <v>8</v>
      </c>
      <c r="D435" s="14" t="s">
        <v>28</v>
      </c>
      <c r="E435" s="15" t="s">
        <v>23</v>
      </c>
      <c r="F435" s="15">
        <v>0</v>
      </c>
      <c r="G435" s="15">
        <v>0</v>
      </c>
      <c r="H435" s="15">
        <v>0</v>
      </c>
      <c r="I435" s="15">
        <v>0</v>
      </c>
      <c r="J435" s="15">
        <v>0</v>
      </c>
      <c r="K435" s="15">
        <v>0</v>
      </c>
      <c r="M435" s="5" t="str">
        <f t="shared" si="121"/>
        <v>…</v>
      </c>
      <c r="N435" t="str">
        <f t="shared" si="122"/>
        <v>…</v>
      </c>
      <c r="O435" t="str">
        <f t="shared" si="123"/>
        <v>…</v>
      </c>
      <c r="P435" t="str">
        <f t="shared" si="124"/>
        <v>…</v>
      </c>
      <c r="Q435" t="str">
        <f t="shared" si="125"/>
        <v>…</v>
      </c>
      <c r="R435" t="str">
        <f t="shared" si="126"/>
        <v>…</v>
      </c>
      <c r="S435" t="str">
        <f t="shared" si="127"/>
        <v>…</v>
      </c>
      <c r="T435" t="str">
        <f t="shared" si="128"/>
        <v>…</v>
      </c>
      <c r="U435" s="5"/>
      <c r="V435" s="23">
        <f t="shared" si="129"/>
        <v>154</v>
      </c>
      <c r="W435">
        <f t="shared" si="130"/>
        <v>210</v>
      </c>
      <c r="X435">
        <f t="shared" si="131"/>
        <v>0</v>
      </c>
      <c r="Y435">
        <f t="shared" si="132"/>
        <v>0</v>
      </c>
      <c r="Z435">
        <f t="shared" si="133"/>
        <v>0</v>
      </c>
      <c r="AA435">
        <f t="shared" si="134"/>
        <v>0</v>
      </c>
      <c r="AB435">
        <f t="shared" si="135"/>
        <v>0</v>
      </c>
      <c r="AC435">
        <f t="shared" si="136"/>
        <v>0</v>
      </c>
      <c r="AD435" s="5"/>
      <c r="AE435" s="27">
        <f t="shared" si="137"/>
        <v>53914</v>
      </c>
      <c r="AF435" s="28">
        <f t="shared" si="138"/>
        <v>0</v>
      </c>
      <c r="AG435" s="28">
        <f t="shared" si="139"/>
        <v>0</v>
      </c>
      <c r="AH435" s="28">
        <f t="shared" si="140"/>
        <v>0</v>
      </c>
      <c r="AI435" s="5"/>
      <c r="AJ43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35" s="6" t="str" cm="1">
        <f t="array" ref="AK43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35" s="6" cm="1">
        <f t="array" ref="AL435">IF(ROW(Table4[[#This Row],[ID]])-1=ROW(Table4[[#Headers],[ID]]),0,SUMPRODUCT(MAX(($B$5:$B434=Table4[[#This Row],[ID]])*ROW($B$5:$B434))))</f>
        <v>433</v>
      </c>
      <c r="AM435" s="11" cm="1">
        <f t="array" aca="1" ref="AM435" ca="1">IF(Table4[[#This Row],[Prior of This Frm]]&lt;&gt;0,Table4[[#This Row],[Time]]-INDIRECT("R"&amp;Table4[[#This Row],[Prior of This Frm]]&amp;"C"&amp;COLUMN(Table4[[#This Row],[Time]]),FALSE),"")</f>
        <v>0.10599999999999987</v>
      </c>
      <c r="AN435" s="8">
        <f>IF(ROW(Table4[[#This Row],[Time]])-1=ROW(Table4[[#Headers],[Time]]),0,IF(A435&lt;A434,AN434+1,AN434))</f>
        <v>1</v>
      </c>
      <c r="AO435" s="29">
        <f>(Table4[[#This Row],[Time]]+(Table4[[#This Row],[Mins]]*60)-$A$5)/60/60/24</f>
        <v>2.4027777777777776E-4</v>
      </c>
      <c r="AP435" s="11">
        <f ca="1">IF(Table4[[#This Row],[Prior of This Frm]]&lt;&gt;0,IF(Table4[[#This Row],[Per Raw]]&lt;0,Table4[[#This Row],[Per Raw]]+60,Table4[[#This Row],[Per Raw]]),"")</f>
        <v>0.10599999999999987</v>
      </c>
      <c r="AQ435" s="20">
        <f>IF(Table4[[#This Row],[ID]]=401,(HEX2DEC(Table4[[#This Row],[H1]])+256*HEX2DEC(Table4[[#This Row],[H2]]))/1000,NA())</f>
        <v>53.914000000000001</v>
      </c>
      <c r="AR435" s="21">
        <f>IF(Table4[[#This Row],[ID]]=401,(HEX2DEC(Table4[[#This Row],[H5]])+256*HEX2DEC(Table4[[#This Row],[H6]]))/1000,NA())</f>
        <v>0</v>
      </c>
      <c r="AS435" s="17" t="e">
        <f>IF(Table4[[#This Row],[ID]]=402,HEX2DEC(Table4[[#This Row],[H1]])/100,NA())</f>
        <v>#N/A</v>
      </c>
      <c r="AT435" s="19" t="e">
        <f>IF(Table4[[#This Row],[ID]]=404,((HEX2DEC(F435)+256*HEX2DEC(G435))/10)*(9/5)+32,NA())</f>
        <v>#N/A</v>
      </c>
      <c r="AU435" s="28">
        <f>IF(Table4[[#This Row],[ID]]=402,(HEX2DEC(Table4[[#This Row],[H7]])*256*256+HEX2DEC(Table4[[#This Row],[H6]])*256+HEX2DEC(Table4[[#This Row],[H5]]))/AU$3,IF(ISNUMBER(AU434),AU434,NA()))</f>
        <v>1073427</v>
      </c>
      <c r="AV435" s="28">
        <f>IF(Table4[[#This Row],[ID]]=403,(HEX2DEC(Table4[[#This Row],[H7]])*256*256+HEX2DEC(Table4[[#This Row],[H6]])*256+HEX2DEC(Table4[[#This Row],[H5]]))/AV$3,IF(ISNUMBER(AV434),AV434,NA()))</f>
        <v>1073427</v>
      </c>
      <c r="AW435" s="30">
        <f>Table4[[#This Row],[Unk 402-D7,6,5]]/Table4[[#This Row],[Batt V]]</f>
        <v>19909.986274437066</v>
      </c>
      <c r="AX435" s="8" t="str" cm="1">
        <f t="array" aca="1" ref="AX435" ca="1">IF(Table4[[#This Row],[Prior of This Frm]]=0,"First",IF(Table4[[#This Row],[Data as String]]&lt;&gt;INDIRECT("R"&amp;AL435&amp;"C"&amp;COLUMN(Table4[[#This Row],[Data as String]]),FALSE),"Change",""))</f>
        <v/>
      </c>
      <c r="AY435" s="6" t="str" cm="1">
        <f t="array" aca="1" ref="AY435" ca="1">IF(Table4[[#This Row],[Prior of This Frm]]=0,"First",IF(Table4[[#This Row],[Data Masked States only]]&lt;&gt;INDIRECT("R"&amp;AL435&amp;"C"&amp;COLUMN(Table4[[#This Row],[Data Masked States only]]),FALSE),"Change",""))</f>
        <v/>
      </c>
      <c r="AZ435" s="6"/>
    </row>
    <row r="436" spans="1:52" hidden="1" x14ac:dyDescent="0.25">
      <c r="A436">
        <v>12.191000000000001</v>
      </c>
      <c r="B436">
        <v>400</v>
      </c>
      <c r="C436">
        <v>8</v>
      </c>
      <c r="D436" s="14">
        <v>0</v>
      </c>
      <c r="E436" s="15">
        <v>0</v>
      </c>
      <c r="F436" s="15">
        <v>0</v>
      </c>
      <c r="G436" s="15">
        <v>10</v>
      </c>
      <c r="H436" s="15">
        <v>39</v>
      </c>
      <c r="I436" s="15">
        <v>0</v>
      </c>
      <c r="J436" s="15">
        <v>0</v>
      </c>
      <c r="K436" s="15">
        <v>0</v>
      </c>
      <c r="M436" s="5" t="str">
        <f t="shared" si="121"/>
        <v>…</v>
      </c>
      <c r="N436" t="str">
        <f t="shared" si="122"/>
        <v>…</v>
      </c>
      <c r="O436" t="str">
        <f t="shared" si="123"/>
        <v>…</v>
      </c>
      <c r="P436" t="str">
        <f t="shared" si="124"/>
        <v>…</v>
      </c>
      <c r="Q436" t="str">
        <f t="shared" si="125"/>
        <v>9</v>
      </c>
      <c r="R436" t="str">
        <f t="shared" si="126"/>
        <v>…</v>
      </c>
      <c r="S436" t="str">
        <f t="shared" si="127"/>
        <v>…</v>
      </c>
      <c r="T436" t="str">
        <f t="shared" si="128"/>
        <v>…</v>
      </c>
      <c r="U436" s="5"/>
      <c r="V436" s="23">
        <f t="shared" si="129"/>
        <v>0</v>
      </c>
      <c r="W436">
        <f t="shared" si="130"/>
        <v>0</v>
      </c>
      <c r="X436">
        <f t="shared" si="131"/>
        <v>0</v>
      </c>
      <c r="Y436">
        <f t="shared" si="132"/>
        <v>16</v>
      </c>
      <c r="Z436">
        <f t="shared" si="133"/>
        <v>57</v>
      </c>
      <c r="AA436">
        <f t="shared" si="134"/>
        <v>0</v>
      </c>
      <c r="AB436">
        <f t="shared" si="135"/>
        <v>0</v>
      </c>
      <c r="AC436">
        <f t="shared" si="136"/>
        <v>0</v>
      </c>
      <c r="AD436" s="5"/>
      <c r="AE436" s="27">
        <f t="shared" si="137"/>
        <v>0</v>
      </c>
      <c r="AF436" s="28">
        <f t="shared" si="138"/>
        <v>4096</v>
      </c>
      <c r="AG436" s="28">
        <f t="shared" si="139"/>
        <v>57</v>
      </c>
      <c r="AH436" s="28">
        <f t="shared" si="140"/>
        <v>0</v>
      </c>
      <c r="AI436" s="5"/>
      <c r="AJ43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36" s="6" t="str" cm="1">
        <f t="array" ref="AK43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36" s="6" cm="1">
        <f t="array" ref="AL436">IF(ROW(Table4[[#This Row],[ID]])-1=ROW(Table4[[#Headers],[ID]]),0,SUMPRODUCT(MAX(($B$5:$B435=Table4[[#This Row],[ID]])*ROW($B$5:$B435))))</f>
        <v>434</v>
      </c>
      <c r="AM436" s="11" cm="1">
        <f t="array" aca="1" ref="AM436" ca="1">IF(Table4[[#This Row],[Prior of This Frm]]&lt;&gt;0,Table4[[#This Row],[Time]]-INDIRECT("R"&amp;Table4[[#This Row],[Prior of This Frm]]&amp;"C"&amp;COLUMN(Table4[[#This Row],[Time]]),FALSE),"")</f>
        <v>0.10700000000000109</v>
      </c>
      <c r="AN436" s="8">
        <f>IF(ROW(Table4[[#This Row],[Time]])-1=ROW(Table4[[#Headers],[Time]]),0,IF(A436&lt;A435,AN435+1,AN435))</f>
        <v>1</v>
      </c>
      <c r="AO436" s="29">
        <f>(Table4[[#This Row],[Time]]+(Table4[[#This Row],[Mins]]*60)-$A$5)/60/60/24</f>
        <v>2.4090277777777779E-4</v>
      </c>
      <c r="AP436" s="11">
        <f ca="1">IF(Table4[[#This Row],[Prior of This Frm]]&lt;&gt;0,IF(Table4[[#This Row],[Per Raw]]&lt;0,Table4[[#This Row],[Per Raw]]+60,Table4[[#This Row],[Per Raw]]),"")</f>
        <v>0.10700000000000109</v>
      </c>
      <c r="AQ436" s="20" t="e">
        <f>IF(Table4[[#This Row],[ID]]=401,(HEX2DEC(Table4[[#This Row],[H1]])+256*HEX2DEC(Table4[[#This Row],[H2]]))/1000,NA())</f>
        <v>#N/A</v>
      </c>
      <c r="AR436" s="21" t="e">
        <f>IF(Table4[[#This Row],[ID]]=401,(HEX2DEC(Table4[[#This Row],[H5]])+256*HEX2DEC(Table4[[#This Row],[H6]]))/1000,NA())</f>
        <v>#N/A</v>
      </c>
      <c r="AS436" s="16" t="e">
        <f>IF(Table4[[#This Row],[ID]]=402,HEX2DEC(Table4[[#This Row],[H1]])/100,NA())</f>
        <v>#N/A</v>
      </c>
      <c r="AT436" s="19" t="e">
        <f>IF(Table4[[#This Row],[ID]]=404,((HEX2DEC(F436)+256*HEX2DEC(G436))/10)*(9/5)+32,NA())</f>
        <v>#N/A</v>
      </c>
      <c r="AU436" s="28">
        <f>IF(Table4[[#This Row],[ID]]=402,(HEX2DEC(Table4[[#This Row],[H7]])*256*256+HEX2DEC(Table4[[#This Row],[H6]])*256+HEX2DEC(Table4[[#This Row],[H5]]))/AU$3,IF(ISNUMBER(AU435),AU435,NA()))</f>
        <v>1073427</v>
      </c>
      <c r="AV436" s="28">
        <f>IF(Table4[[#This Row],[ID]]=403,(HEX2DEC(Table4[[#This Row],[H7]])*256*256+HEX2DEC(Table4[[#This Row],[H6]])*256+HEX2DEC(Table4[[#This Row],[H5]]))/AV$3,IF(ISNUMBER(AV435),AV435,NA()))</f>
        <v>1073427</v>
      </c>
      <c r="AW436" s="30" t="e">
        <f>Table4[[#This Row],[Unk 402-D7,6,5]]/Table4[[#This Row],[Batt V]]</f>
        <v>#N/A</v>
      </c>
      <c r="AX436" s="8" t="str" cm="1">
        <f t="array" aca="1" ref="AX436" ca="1">IF(Table4[[#This Row],[Prior of This Frm]]=0,"First",IF(Table4[[#This Row],[Data as String]]&lt;&gt;INDIRECT("R"&amp;AL436&amp;"C"&amp;COLUMN(Table4[[#This Row],[Data as String]]),FALSE),"Change",""))</f>
        <v/>
      </c>
      <c r="AY436" s="6" t="str" cm="1">
        <f t="array" aca="1" ref="AY436" ca="1">IF(Table4[[#This Row],[Prior of This Frm]]=0,"First",IF(Table4[[#This Row],[Data Masked States only]]&lt;&gt;INDIRECT("R"&amp;AL436&amp;"C"&amp;COLUMN(Table4[[#This Row],[Data Masked States only]]),FALSE),"Change",""))</f>
        <v/>
      </c>
      <c r="AZ436" s="6"/>
    </row>
    <row r="437" spans="1:52" hidden="1" x14ac:dyDescent="0.25">
      <c r="A437">
        <v>12.243</v>
      </c>
      <c r="B437">
        <v>401</v>
      </c>
      <c r="C437">
        <v>8</v>
      </c>
      <c r="D437" s="14" t="s">
        <v>28</v>
      </c>
      <c r="E437" s="15" t="s">
        <v>23</v>
      </c>
      <c r="F437" s="15">
        <v>0</v>
      </c>
      <c r="G437" s="15">
        <v>0</v>
      </c>
      <c r="H437" s="15">
        <v>0</v>
      </c>
      <c r="I437" s="15">
        <v>0</v>
      </c>
      <c r="J437" s="15">
        <v>0</v>
      </c>
      <c r="K437" s="15">
        <v>0</v>
      </c>
      <c r="M437" s="5" t="str">
        <f t="shared" si="121"/>
        <v>…</v>
      </c>
      <c r="N437" t="str">
        <f t="shared" si="122"/>
        <v>…</v>
      </c>
      <c r="O437" t="str">
        <f t="shared" si="123"/>
        <v>…</v>
      </c>
      <c r="P437" t="str">
        <f t="shared" si="124"/>
        <v>…</v>
      </c>
      <c r="Q437" t="str">
        <f t="shared" si="125"/>
        <v>…</v>
      </c>
      <c r="R437" t="str">
        <f t="shared" si="126"/>
        <v>…</v>
      </c>
      <c r="S437" t="str">
        <f t="shared" si="127"/>
        <v>…</v>
      </c>
      <c r="T437" t="str">
        <f t="shared" si="128"/>
        <v>…</v>
      </c>
      <c r="U437" s="5"/>
      <c r="V437" s="23">
        <f t="shared" si="129"/>
        <v>154</v>
      </c>
      <c r="W437">
        <f t="shared" si="130"/>
        <v>210</v>
      </c>
      <c r="X437">
        <f t="shared" si="131"/>
        <v>0</v>
      </c>
      <c r="Y437">
        <f t="shared" si="132"/>
        <v>0</v>
      </c>
      <c r="Z437">
        <f t="shared" si="133"/>
        <v>0</v>
      </c>
      <c r="AA437">
        <f t="shared" si="134"/>
        <v>0</v>
      </c>
      <c r="AB437">
        <f t="shared" si="135"/>
        <v>0</v>
      </c>
      <c r="AC437">
        <f t="shared" si="136"/>
        <v>0</v>
      </c>
      <c r="AD437" s="5"/>
      <c r="AE437" s="27">
        <f t="shared" si="137"/>
        <v>53914</v>
      </c>
      <c r="AF437" s="28">
        <f t="shared" si="138"/>
        <v>0</v>
      </c>
      <c r="AG437" s="28">
        <f t="shared" si="139"/>
        <v>0</v>
      </c>
      <c r="AH437" s="28">
        <f t="shared" si="140"/>
        <v>0</v>
      </c>
      <c r="AI437" s="5"/>
      <c r="AJ43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37" s="6" t="str" cm="1">
        <f t="array" ref="AK43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37" s="6" cm="1">
        <f t="array" ref="AL437">IF(ROW(Table4[[#This Row],[ID]])-1=ROW(Table4[[#Headers],[ID]]),0,SUMPRODUCT(MAX(($B$5:$B436=Table4[[#This Row],[ID]])*ROW($B$5:$B436))))</f>
        <v>435</v>
      </c>
      <c r="AM437" s="11" cm="1">
        <f t="array" aca="1" ref="AM437" ca="1">IF(Table4[[#This Row],[Prior of This Frm]]&lt;&gt;0,Table4[[#This Row],[Time]]-INDIRECT("R"&amp;Table4[[#This Row],[Prior of This Frm]]&amp;"C"&amp;COLUMN(Table4[[#This Row],[Time]]),FALSE),"")</f>
        <v>0.10599999999999987</v>
      </c>
      <c r="AN437" s="8">
        <f>IF(ROW(Table4[[#This Row],[Time]])-1=ROW(Table4[[#Headers],[Time]]),0,IF(A437&lt;A436,AN436+1,AN436))</f>
        <v>1</v>
      </c>
      <c r="AO437" s="29">
        <f>(Table4[[#This Row],[Time]]+(Table4[[#This Row],[Mins]]*60)-$A$5)/60/60/24</f>
        <v>2.4150462962962957E-4</v>
      </c>
      <c r="AP437" s="11">
        <f ca="1">IF(Table4[[#This Row],[Prior of This Frm]]&lt;&gt;0,IF(Table4[[#This Row],[Per Raw]]&lt;0,Table4[[#This Row],[Per Raw]]+60,Table4[[#This Row],[Per Raw]]),"")</f>
        <v>0.10599999999999987</v>
      </c>
      <c r="AQ437" s="20">
        <f>IF(Table4[[#This Row],[ID]]=401,(HEX2DEC(Table4[[#This Row],[H1]])+256*HEX2DEC(Table4[[#This Row],[H2]]))/1000,NA())</f>
        <v>53.914000000000001</v>
      </c>
      <c r="AR437" s="21">
        <f>IF(Table4[[#This Row],[ID]]=401,(HEX2DEC(Table4[[#This Row],[H5]])+256*HEX2DEC(Table4[[#This Row],[H6]]))/1000,NA())</f>
        <v>0</v>
      </c>
      <c r="AS437" s="17" t="e">
        <f>IF(Table4[[#This Row],[ID]]=402,HEX2DEC(Table4[[#This Row],[H1]])/100,NA())</f>
        <v>#N/A</v>
      </c>
      <c r="AT437" s="19" t="e">
        <f>IF(Table4[[#This Row],[ID]]=404,((HEX2DEC(F437)+256*HEX2DEC(G437))/10)*(9/5)+32,NA())</f>
        <v>#N/A</v>
      </c>
      <c r="AU437" s="28">
        <f>IF(Table4[[#This Row],[ID]]=402,(HEX2DEC(Table4[[#This Row],[H7]])*256*256+HEX2DEC(Table4[[#This Row],[H6]])*256+HEX2DEC(Table4[[#This Row],[H5]]))/AU$3,IF(ISNUMBER(AU436),AU436,NA()))</f>
        <v>1073427</v>
      </c>
      <c r="AV437" s="28">
        <f>IF(Table4[[#This Row],[ID]]=403,(HEX2DEC(Table4[[#This Row],[H7]])*256*256+HEX2DEC(Table4[[#This Row],[H6]])*256+HEX2DEC(Table4[[#This Row],[H5]]))/AV$3,IF(ISNUMBER(AV436),AV436,NA()))</f>
        <v>1073427</v>
      </c>
      <c r="AW437" s="30">
        <f>Table4[[#This Row],[Unk 402-D7,6,5]]/Table4[[#This Row],[Batt V]]</f>
        <v>19909.986274437066</v>
      </c>
      <c r="AX437" s="8" t="str" cm="1">
        <f t="array" aca="1" ref="AX437" ca="1">IF(Table4[[#This Row],[Prior of This Frm]]=0,"First",IF(Table4[[#This Row],[Data as String]]&lt;&gt;INDIRECT("R"&amp;AL437&amp;"C"&amp;COLUMN(Table4[[#This Row],[Data as String]]),FALSE),"Change",""))</f>
        <v/>
      </c>
      <c r="AY437" s="6" t="str" cm="1">
        <f t="array" aca="1" ref="AY437" ca="1">IF(Table4[[#This Row],[Prior of This Frm]]=0,"First",IF(Table4[[#This Row],[Data Masked States only]]&lt;&gt;INDIRECT("R"&amp;AL437&amp;"C"&amp;COLUMN(Table4[[#This Row],[Data Masked States only]]),FALSE),"Change",""))</f>
        <v/>
      </c>
      <c r="AZ437" s="6"/>
    </row>
    <row r="438" spans="1:52" hidden="1" x14ac:dyDescent="0.25">
      <c r="A438">
        <v>12.295999999999999</v>
      </c>
      <c r="B438">
        <v>400</v>
      </c>
      <c r="C438">
        <v>8</v>
      </c>
      <c r="D438" s="14">
        <v>0</v>
      </c>
      <c r="E438" s="15">
        <v>0</v>
      </c>
      <c r="F438" s="15">
        <v>0</v>
      </c>
      <c r="G438" s="15">
        <v>10</v>
      </c>
      <c r="H438" s="15">
        <v>39</v>
      </c>
      <c r="I438" s="15">
        <v>0</v>
      </c>
      <c r="J438" s="15">
        <v>0</v>
      </c>
      <c r="K438" s="15">
        <v>0</v>
      </c>
      <c r="M438" s="5" t="str">
        <f t="shared" si="121"/>
        <v>…</v>
      </c>
      <c r="N438" t="str">
        <f t="shared" si="122"/>
        <v>…</v>
      </c>
      <c r="O438" t="str">
        <f t="shared" si="123"/>
        <v>…</v>
      </c>
      <c r="P438" t="str">
        <f t="shared" si="124"/>
        <v>…</v>
      </c>
      <c r="Q438" t="str">
        <f t="shared" si="125"/>
        <v>9</v>
      </c>
      <c r="R438" t="str">
        <f t="shared" si="126"/>
        <v>…</v>
      </c>
      <c r="S438" t="str">
        <f t="shared" si="127"/>
        <v>…</v>
      </c>
      <c r="T438" t="str">
        <f t="shared" si="128"/>
        <v>…</v>
      </c>
      <c r="U438" s="5"/>
      <c r="V438" s="23">
        <f t="shared" si="129"/>
        <v>0</v>
      </c>
      <c r="W438">
        <f t="shared" si="130"/>
        <v>0</v>
      </c>
      <c r="X438">
        <f t="shared" si="131"/>
        <v>0</v>
      </c>
      <c r="Y438">
        <f t="shared" si="132"/>
        <v>16</v>
      </c>
      <c r="Z438">
        <f t="shared" si="133"/>
        <v>57</v>
      </c>
      <c r="AA438">
        <f t="shared" si="134"/>
        <v>0</v>
      </c>
      <c r="AB438">
        <f t="shared" si="135"/>
        <v>0</v>
      </c>
      <c r="AC438">
        <f t="shared" si="136"/>
        <v>0</v>
      </c>
      <c r="AD438" s="5"/>
      <c r="AE438" s="27">
        <f t="shared" si="137"/>
        <v>0</v>
      </c>
      <c r="AF438" s="28">
        <f t="shared" si="138"/>
        <v>4096</v>
      </c>
      <c r="AG438" s="28">
        <f t="shared" si="139"/>
        <v>57</v>
      </c>
      <c r="AH438" s="28">
        <f t="shared" si="140"/>
        <v>0</v>
      </c>
      <c r="AI438" s="5"/>
      <c r="AJ43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38" s="6" t="str" cm="1">
        <f t="array" ref="AK43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38" s="6" cm="1">
        <f t="array" ref="AL438">IF(ROW(Table4[[#This Row],[ID]])-1=ROW(Table4[[#Headers],[ID]]),0,SUMPRODUCT(MAX(($B$5:$B437=Table4[[#This Row],[ID]])*ROW($B$5:$B437))))</f>
        <v>436</v>
      </c>
      <c r="AM438" s="11" cm="1">
        <f t="array" aca="1" ref="AM438" ca="1">IF(Table4[[#This Row],[Prior of This Frm]]&lt;&gt;0,Table4[[#This Row],[Time]]-INDIRECT("R"&amp;Table4[[#This Row],[Prior of This Frm]]&amp;"C"&amp;COLUMN(Table4[[#This Row],[Time]]),FALSE),"")</f>
        <v>0.10499999999999865</v>
      </c>
      <c r="AN438" s="8">
        <f>IF(ROW(Table4[[#This Row],[Time]])-1=ROW(Table4[[#Headers],[Time]]),0,IF(A438&lt;A437,AN437+1,AN437))</f>
        <v>1</v>
      </c>
      <c r="AO438" s="29">
        <f>(Table4[[#This Row],[Time]]+(Table4[[#This Row],[Mins]]*60)-$A$5)/60/60/24</f>
        <v>2.4211805555555545E-4</v>
      </c>
      <c r="AP438" s="11">
        <f ca="1">IF(Table4[[#This Row],[Prior of This Frm]]&lt;&gt;0,IF(Table4[[#This Row],[Per Raw]]&lt;0,Table4[[#This Row],[Per Raw]]+60,Table4[[#This Row],[Per Raw]]),"")</f>
        <v>0.10499999999999865</v>
      </c>
      <c r="AQ438" s="20" t="e">
        <f>IF(Table4[[#This Row],[ID]]=401,(HEX2DEC(Table4[[#This Row],[H1]])+256*HEX2DEC(Table4[[#This Row],[H2]]))/1000,NA())</f>
        <v>#N/A</v>
      </c>
      <c r="AR438" s="21" t="e">
        <f>IF(Table4[[#This Row],[ID]]=401,(HEX2DEC(Table4[[#This Row],[H5]])+256*HEX2DEC(Table4[[#This Row],[H6]]))/1000,NA())</f>
        <v>#N/A</v>
      </c>
      <c r="AS438" s="16" t="e">
        <f>IF(Table4[[#This Row],[ID]]=402,HEX2DEC(Table4[[#This Row],[H1]])/100,NA())</f>
        <v>#N/A</v>
      </c>
      <c r="AT438" s="19" t="e">
        <f>IF(Table4[[#This Row],[ID]]=404,((HEX2DEC(F438)+256*HEX2DEC(G438))/10)*(9/5)+32,NA())</f>
        <v>#N/A</v>
      </c>
      <c r="AU438" s="28">
        <f>IF(Table4[[#This Row],[ID]]=402,(HEX2DEC(Table4[[#This Row],[H7]])*256*256+HEX2DEC(Table4[[#This Row],[H6]])*256+HEX2DEC(Table4[[#This Row],[H5]]))/AU$3,IF(ISNUMBER(AU437),AU437,NA()))</f>
        <v>1073427</v>
      </c>
      <c r="AV438" s="28">
        <f>IF(Table4[[#This Row],[ID]]=403,(HEX2DEC(Table4[[#This Row],[H7]])*256*256+HEX2DEC(Table4[[#This Row],[H6]])*256+HEX2DEC(Table4[[#This Row],[H5]]))/AV$3,IF(ISNUMBER(AV437),AV437,NA()))</f>
        <v>1073427</v>
      </c>
      <c r="AW438" s="30" t="e">
        <f>Table4[[#This Row],[Unk 402-D7,6,5]]/Table4[[#This Row],[Batt V]]</f>
        <v>#N/A</v>
      </c>
      <c r="AX438" s="8" t="str" cm="1">
        <f t="array" aca="1" ref="AX438" ca="1">IF(Table4[[#This Row],[Prior of This Frm]]=0,"First",IF(Table4[[#This Row],[Data as String]]&lt;&gt;INDIRECT("R"&amp;AL438&amp;"C"&amp;COLUMN(Table4[[#This Row],[Data as String]]),FALSE),"Change",""))</f>
        <v/>
      </c>
      <c r="AY438" s="6" t="str" cm="1">
        <f t="array" aca="1" ref="AY438" ca="1">IF(Table4[[#This Row],[Prior of This Frm]]=0,"First",IF(Table4[[#This Row],[Data Masked States only]]&lt;&gt;INDIRECT("R"&amp;AL438&amp;"C"&amp;COLUMN(Table4[[#This Row],[Data Masked States only]]),FALSE),"Change",""))</f>
        <v/>
      </c>
      <c r="AZ438" s="6"/>
    </row>
    <row r="439" spans="1:52" hidden="1" x14ac:dyDescent="0.25">
      <c r="A439">
        <v>12.349</v>
      </c>
      <c r="B439">
        <v>401</v>
      </c>
      <c r="C439">
        <v>8</v>
      </c>
      <c r="D439" s="14" t="s">
        <v>28</v>
      </c>
      <c r="E439" s="15" t="s">
        <v>23</v>
      </c>
      <c r="F439" s="15">
        <v>0</v>
      </c>
      <c r="G439" s="15">
        <v>0</v>
      </c>
      <c r="H439" s="15">
        <v>0</v>
      </c>
      <c r="I439" s="15">
        <v>0</v>
      </c>
      <c r="J439" s="15">
        <v>0</v>
      </c>
      <c r="K439" s="15">
        <v>0</v>
      </c>
      <c r="M439" s="5" t="str">
        <f t="shared" si="121"/>
        <v>…</v>
      </c>
      <c r="N439" t="str">
        <f t="shared" si="122"/>
        <v>…</v>
      </c>
      <c r="O439" t="str">
        <f t="shared" si="123"/>
        <v>…</v>
      </c>
      <c r="P439" t="str">
        <f t="shared" si="124"/>
        <v>…</v>
      </c>
      <c r="Q439" t="str">
        <f t="shared" si="125"/>
        <v>…</v>
      </c>
      <c r="R439" t="str">
        <f t="shared" si="126"/>
        <v>…</v>
      </c>
      <c r="S439" t="str">
        <f t="shared" si="127"/>
        <v>…</v>
      </c>
      <c r="T439" t="str">
        <f t="shared" si="128"/>
        <v>…</v>
      </c>
      <c r="U439" s="5"/>
      <c r="V439" s="23">
        <f t="shared" si="129"/>
        <v>154</v>
      </c>
      <c r="W439">
        <f t="shared" si="130"/>
        <v>210</v>
      </c>
      <c r="X439">
        <f t="shared" si="131"/>
        <v>0</v>
      </c>
      <c r="Y439">
        <f t="shared" si="132"/>
        <v>0</v>
      </c>
      <c r="Z439">
        <f t="shared" si="133"/>
        <v>0</v>
      </c>
      <c r="AA439">
        <f t="shared" si="134"/>
        <v>0</v>
      </c>
      <c r="AB439">
        <f t="shared" si="135"/>
        <v>0</v>
      </c>
      <c r="AC439">
        <f t="shared" si="136"/>
        <v>0</v>
      </c>
      <c r="AD439" s="5"/>
      <c r="AE439" s="27">
        <f t="shared" si="137"/>
        <v>53914</v>
      </c>
      <c r="AF439" s="28">
        <f t="shared" si="138"/>
        <v>0</v>
      </c>
      <c r="AG439" s="28">
        <f t="shared" si="139"/>
        <v>0</v>
      </c>
      <c r="AH439" s="28">
        <f t="shared" si="140"/>
        <v>0</v>
      </c>
      <c r="AI439" s="5"/>
      <c r="AJ43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39" s="6" t="str" cm="1">
        <f t="array" ref="AK43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39" s="6" cm="1">
        <f t="array" ref="AL439">IF(ROW(Table4[[#This Row],[ID]])-1=ROW(Table4[[#Headers],[ID]]),0,SUMPRODUCT(MAX(($B$5:$B438=Table4[[#This Row],[ID]])*ROW($B$5:$B438))))</f>
        <v>437</v>
      </c>
      <c r="AM439" s="11" cm="1">
        <f t="array" aca="1" ref="AM439" ca="1">IF(Table4[[#This Row],[Prior of This Frm]]&lt;&gt;0,Table4[[#This Row],[Time]]-INDIRECT("R"&amp;Table4[[#This Row],[Prior of This Frm]]&amp;"C"&amp;COLUMN(Table4[[#This Row],[Time]]),FALSE),"")</f>
        <v>0.10599999999999987</v>
      </c>
      <c r="AN439" s="8">
        <f>IF(ROW(Table4[[#This Row],[Time]])-1=ROW(Table4[[#Headers],[Time]]),0,IF(A439&lt;A438,AN438+1,AN438))</f>
        <v>1</v>
      </c>
      <c r="AO439" s="29">
        <f>(Table4[[#This Row],[Time]]+(Table4[[#This Row],[Mins]]*60)-$A$5)/60/60/24</f>
        <v>2.4273148148148149E-4</v>
      </c>
      <c r="AP439" s="11">
        <f ca="1">IF(Table4[[#This Row],[Prior of This Frm]]&lt;&gt;0,IF(Table4[[#This Row],[Per Raw]]&lt;0,Table4[[#This Row],[Per Raw]]+60,Table4[[#This Row],[Per Raw]]),"")</f>
        <v>0.10599999999999987</v>
      </c>
      <c r="AQ439" s="20">
        <f>IF(Table4[[#This Row],[ID]]=401,(HEX2DEC(Table4[[#This Row],[H1]])+256*HEX2DEC(Table4[[#This Row],[H2]]))/1000,NA())</f>
        <v>53.914000000000001</v>
      </c>
      <c r="AR439" s="21">
        <f>IF(Table4[[#This Row],[ID]]=401,(HEX2DEC(Table4[[#This Row],[H5]])+256*HEX2DEC(Table4[[#This Row],[H6]]))/1000,NA())</f>
        <v>0</v>
      </c>
      <c r="AS439" s="17" t="e">
        <f>IF(Table4[[#This Row],[ID]]=402,HEX2DEC(Table4[[#This Row],[H1]])/100,NA())</f>
        <v>#N/A</v>
      </c>
      <c r="AT439" s="19" t="e">
        <f>IF(Table4[[#This Row],[ID]]=404,((HEX2DEC(F439)+256*HEX2DEC(G439))/10)*(9/5)+32,NA())</f>
        <v>#N/A</v>
      </c>
      <c r="AU439" s="28">
        <f>IF(Table4[[#This Row],[ID]]=402,(HEX2DEC(Table4[[#This Row],[H7]])*256*256+HEX2DEC(Table4[[#This Row],[H6]])*256+HEX2DEC(Table4[[#This Row],[H5]]))/AU$3,IF(ISNUMBER(AU438),AU438,NA()))</f>
        <v>1073427</v>
      </c>
      <c r="AV439" s="28">
        <f>IF(Table4[[#This Row],[ID]]=403,(HEX2DEC(Table4[[#This Row],[H7]])*256*256+HEX2DEC(Table4[[#This Row],[H6]])*256+HEX2DEC(Table4[[#This Row],[H5]]))/AV$3,IF(ISNUMBER(AV438),AV438,NA()))</f>
        <v>1073427</v>
      </c>
      <c r="AW439" s="30">
        <f>Table4[[#This Row],[Unk 402-D7,6,5]]/Table4[[#This Row],[Batt V]]</f>
        <v>19909.986274437066</v>
      </c>
      <c r="AX439" s="8" t="str" cm="1">
        <f t="array" aca="1" ref="AX439" ca="1">IF(Table4[[#This Row],[Prior of This Frm]]=0,"First",IF(Table4[[#This Row],[Data as String]]&lt;&gt;INDIRECT("R"&amp;AL439&amp;"C"&amp;COLUMN(Table4[[#This Row],[Data as String]]),FALSE),"Change",""))</f>
        <v/>
      </c>
      <c r="AY439" s="6" t="str" cm="1">
        <f t="array" aca="1" ref="AY439" ca="1">IF(Table4[[#This Row],[Prior of This Frm]]=0,"First",IF(Table4[[#This Row],[Data Masked States only]]&lt;&gt;INDIRECT("R"&amp;AL439&amp;"C"&amp;COLUMN(Table4[[#This Row],[Data Masked States only]]),FALSE),"Change",""))</f>
        <v/>
      </c>
      <c r="AZ439" s="6"/>
    </row>
    <row r="440" spans="1:52" hidden="1" x14ac:dyDescent="0.25">
      <c r="A440">
        <v>12.403</v>
      </c>
      <c r="B440">
        <v>400</v>
      </c>
      <c r="C440">
        <v>8</v>
      </c>
      <c r="D440" s="14">
        <v>0</v>
      </c>
      <c r="E440" s="15">
        <v>0</v>
      </c>
      <c r="F440" s="15">
        <v>0</v>
      </c>
      <c r="G440" s="15">
        <v>10</v>
      </c>
      <c r="H440" s="15">
        <v>39</v>
      </c>
      <c r="I440" s="15">
        <v>0</v>
      </c>
      <c r="J440" s="15">
        <v>0</v>
      </c>
      <c r="K440" s="15">
        <v>0</v>
      </c>
      <c r="M440" s="5" t="str">
        <f t="shared" si="121"/>
        <v>…</v>
      </c>
      <c r="N440" t="str">
        <f t="shared" si="122"/>
        <v>…</v>
      </c>
      <c r="O440" t="str">
        <f t="shared" si="123"/>
        <v>…</v>
      </c>
      <c r="P440" t="str">
        <f t="shared" si="124"/>
        <v>…</v>
      </c>
      <c r="Q440" t="str">
        <f t="shared" si="125"/>
        <v>9</v>
      </c>
      <c r="R440" t="str">
        <f t="shared" si="126"/>
        <v>…</v>
      </c>
      <c r="S440" t="str">
        <f t="shared" si="127"/>
        <v>…</v>
      </c>
      <c r="T440" t="str">
        <f t="shared" si="128"/>
        <v>…</v>
      </c>
      <c r="U440" s="5"/>
      <c r="V440" s="23">
        <f t="shared" si="129"/>
        <v>0</v>
      </c>
      <c r="W440">
        <f t="shared" si="130"/>
        <v>0</v>
      </c>
      <c r="X440">
        <f t="shared" si="131"/>
        <v>0</v>
      </c>
      <c r="Y440">
        <f t="shared" si="132"/>
        <v>16</v>
      </c>
      <c r="Z440">
        <f t="shared" si="133"/>
        <v>57</v>
      </c>
      <c r="AA440">
        <f t="shared" si="134"/>
        <v>0</v>
      </c>
      <c r="AB440">
        <f t="shared" si="135"/>
        <v>0</v>
      </c>
      <c r="AC440">
        <f t="shared" si="136"/>
        <v>0</v>
      </c>
      <c r="AD440" s="5"/>
      <c r="AE440" s="27">
        <f t="shared" si="137"/>
        <v>0</v>
      </c>
      <c r="AF440" s="28">
        <f t="shared" si="138"/>
        <v>4096</v>
      </c>
      <c r="AG440" s="28">
        <f t="shared" si="139"/>
        <v>57</v>
      </c>
      <c r="AH440" s="28">
        <f t="shared" si="140"/>
        <v>0</v>
      </c>
      <c r="AI440" s="5"/>
      <c r="AJ44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40" s="6" t="str" cm="1">
        <f t="array" ref="AK44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40" s="6" cm="1">
        <f t="array" ref="AL440">IF(ROW(Table4[[#This Row],[ID]])-1=ROW(Table4[[#Headers],[ID]]),0,SUMPRODUCT(MAX(($B$5:$B439=Table4[[#This Row],[ID]])*ROW($B$5:$B439))))</f>
        <v>438</v>
      </c>
      <c r="AM440" s="11" cm="1">
        <f t="array" aca="1" ref="AM440" ca="1">IF(Table4[[#This Row],[Prior of This Frm]]&lt;&gt;0,Table4[[#This Row],[Time]]-INDIRECT("R"&amp;Table4[[#This Row],[Prior of This Frm]]&amp;"C"&amp;COLUMN(Table4[[#This Row],[Time]]),FALSE),"")</f>
        <v>0.10700000000000109</v>
      </c>
      <c r="AN440" s="8">
        <f>IF(ROW(Table4[[#This Row],[Time]])-1=ROW(Table4[[#Headers],[Time]]),0,IF(A440&lt;A439,AN439+1,AN439))</f>
        <v>1</v>
      </c>
      <c r="AO440" s="29">
        <f>(Table4[[#This Row],[Time]]+(Table4[[#This Row],[Mins]]*60)-$A$5)/60/60/24</f>
        <v>2.4335648148148152E-4</v>
      </c>
      <c r="AP440" s="11">
        <f ca="1">IF(Table4[[#This Row],[Prior of This Frm]]&lt;&gt;0,IF(Table4[[#This Row],[Per Raw]]&lt;0,Table4[[#This Row],[Per Raw]]+60,Table4[[#This Row],[Per Raw]]),"")</f>
        <v>0.10700000000000109</v>
      </c>
      <c r="AQ440" s="20" t="e">
        <f>IF(Table4[[#This Row],[ID]]=401,(HEX2DEC(Table4[[#This Row],[H1]])+256*HEX2DEC(Table4[[#This Row],[H2]]))/1000,NA())</f>
        <v>#N/A</v>
      </c>
      <c r="AR440" s="21" t="e">
        <f>IF(Table4[[#This Row],[ID]]=401,(HEX2DEC(Table4[[#This Row],[H5]])+256*HEX2DEC(Table4[[#This Row],[H6]]))/1000,NA())</f>
        <v>#N/A</v>
      </c>
      <c r="AS440" s="16" t="e">
        <f>IF(Table4[[#This Row],[ID]]=402,HEX2DEC(Table4[[#This Row],[H1]])/100,NA())</f>
        <v>#N/A</v>
      </c>
      <c r="AT440" s="19" t="e">
        <f>IF(Table4[[#This Row],[ID]]=404,((HEX2DEC(F440)+256*HEX2DEC(G440))/10)*(9/5)+32,NA())</f>
        <v>#N/A</v>
      </c>
      <c r="AU440" s="28">
        <f>IF(Table4[[#This Row],[ID]]=402,(HEX2DEC(Table4[[#This Row],[H7]])*256*256+HEX2DEC(Table4[[#This Row],[H6]])*256+HEX2DEC(Table4[[#This Row],[H5]]))/AU$3,IF(ISNUMBER(AU439),AU439,NA()))</f>
        <v>1073427</v>
      </c>
      <c r="AV440" s="28">
        <f>IF(Table4[[#This Row],[ID]]=403,(HEX2DEC(Table4[[#This Row],[H7]])*256*256+HEX2DEC(Table4[[#This Row],[H6]])*256+HEX2DEC(Table4[[#This Row],[H5]]))/AV$3,IF(ISNUMBER(AV439),AV439,NA()))</f>
        <v>1073427</v>
      </c>
      <c r="AW440" s="30" t="e">
        <f>Table4[[#This Row],[Unk 402-D7,6,5]]/Table4[[#This Row],[Batt V]]</f>
        <v>#N/A</v>
      </c>
      <c r="AX440" s="8" t="str" cm="1">
        <f t="array" aca="1" ref="AX440" ca="1">IF(Table4[[#This Row],[Prior of This Frm]]=0,"First",IF(Table4[[#This Row],[Data as String]]&lt;&gt;INDIRECT("R"&amp;AL440&amp;"C"&amp;COLUMN(Table4[[#This Row],[Data as String]]),FALSE),"Change",""))</f>
        <v/>
      </c>
      <c r="AY440" s="6" t="str" cm="1">
        <f t="array" aca="1" ref="AY440" ca="1">IF(Table4[[#This Row],[Prior of This Frm]]=0,"First",IF(Table4[[#This Row],[Data Masked States only]]&lt;&gt;INDIRECT("R"&amp;AL440&amp;"C"&amp;COLUMN(Table4[[#This Row],[Data Masked States only]]),FALSE),"Change",""))</f>
        <v/>
      </c>
      <c r="AZ440" s="6"/>
    </row>
    <row r="441" spans="1:52" hidden="1" x14ac:dyDescent="0.25">
      <c r="A441">
        <v>12.456</v>
      </c>
      <c r="B441">
        <v>401</v>
      </c>
      <c r="C441">
        <v>8</v>
      </c>
      <c r="D441" s="14" t="s">
        <v>28</v>
      </c>
      <c r="E441" s="15" t="s">
        <v>23</v>
      </c>
      <c r="F441" s="15">
        <v>0</v>
      </c>
      <c r="G441" s="15">
        <v>0</v>
      </c>
      <c r="H441" s="15">
        <v>0</v>
      </c>
      <c r="I441" s="15">
        <v>0</v>
      </c>
      <c r="J441" s="15">
        <v>0</v>
      </c>
      <c r="K441" s="15">
        <v>0</v>
      </c>
      <c r="M441" s="5" t="str">
        <f t="shared" si="121"/>
        <v>…</v>
      </c>
      <c r="N441" t="str">
        <f t="shared" si="122"/>
        <v>…</v>
      </c>
      <c r="O441" t="str">
        <f t="shared" si="123"/>
        <v>…</v>
      </c>
      <c r="P441" t="str">
        <f t="shared" si="124"/>
        <v>…</v>
      </c>
      <c r="Q441" t="str">
        <f t="shared" si="125"/>
        <v>…</v>
      </c>
      <c r="R441" t="str">
        <f t="shared" si="126"/>
        <v>…</v>
      </c>
      <c r="S441" t="str">
        <f t="shared" si="127"/>
        <v>…</v>
      </c>
      <c r="T441" t="str">
        <f t="shared" si="128"/>
        <v>…</v>
      </c>
      <c r="U441" s="5"/>
      <c r="V441" s="23">
        <f t="shared" si="129"/>
        <v>154</v>
      </c>
      <c r="W441">
        <f t="shared" si="130"/>
        <v>210</v>
      </c>
      <c r="X441">
        <f t="shared" si="131"/>
        <v>0</v>
      </c>
      <c r="Y441">
        <f t="shared" si="132"/>
        <v>0</v>
      </c>
      <c r="Z441">
        <f t="shared" si="133"/>
        <v>0</v>
      </c>
      <c r="AA441">
        <f t="shared" si="134"/>
        <v>0</v>
      </c>
      <c r="AB441">
        <f t="shared" si="135"/>
        <v>0</v>
      </c>
      <c r="AC441">
        <f t="shared" si="136"/>
        <v>0</v>
      </c>
      <c r="AD441" s="5"/>
      <c r="AE441" s="27">
        <f t="shared" si="137"/>
        <v>53914</v>
      </c>
      <c r="AF441" s="28">
        <f t="shared" si="138"/>
        <v>0</v>
      </c>
      <c r="AG441" s="28">
        <f t="shared" si="139"/>
        <v>0</v>
      </c>
      <c r="AH441" s="28">
        <f t="shared" si="140"/>
        <v>0</v>
      </c>
      <c r="AI441" s="5"/>
      <c r="AJ44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41" s="6" t="str" cm="1">
        <f t="array" ref="AK44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41" s="6" cm="1">
        <f t="array" ref="AL441">IF(ROW(Table4[[#This Row],[ID]])-1=ROW(Table4[[#Headers],[ID]]),0,SUMPRODUCT(MAX(($B$5:$B440=Table4[[#This Row],[ID]])*ROW($B$5:$B440))))</f>
        <v>439</v>
      </c>
      <c r="AM441" s="11" cm="1">
        <f t="array" aca="1" ref="AM441" ca="1">IF(Table4[[#This Row],[Prior of This Frm]]&lt;&gt;0,Table4[[#This Row],[Time]]-INDIRECT("R"&amp;Table4[[#This Row],[Prior of This Frm]]&amp;"C"&amp;COLUMN(Table4[[#This Row],[Time]]),FALSE),"")</f>
        <v>0.10699999999999932</v>
      </c>
      <c r="AN441" s="8">
        <f>IF(ROW(Table4[[#This Row],[Time]])-1=ROW(Table4[[#Headers],[Time]]),0,IF(A441&lt;A440,AN440+1,AN440))</f>
        <v>1</v>
      </c>
      <c r="AO441" s="29">
        <f>(Table4[[#This Row],[Time]]+(Table4[[#This Row],[Mins]]*60)-$A$5)/60/60/24</f>
        <v>2.439699074074074E-4</v>
      </c>
      <c r="AP441" s="11">
        <f ca="1">IF(Table4[[#This Row],[Prior of This Frm]]&lt;&gt;0,IF(Table4[[#This Row],[Per Raw]]&lt;0,Table4[[#This Row],[Per Raw]]+60,Table4[[#This Row],[Per Raw]]),"")</f>
        <v>0.10699999999999932</v>
      </c>
      <c r="AQ441" s="20">
        <f>IF(Table4[[#This Row],[ID]]=401,(HEX2DEC(Table4[[#This Row],[H1]])+256*HEX2DEC(Table4[[#This Row],[H2]]))/1000,NA())</f>
        <v>53.914000000000001</v>
      </c>
      <c r="AR441" s="21">
        <f>IF(Table4[[#This Row],[ID]]=401,(HEX2DEC(Table4[[#This Row],[H5]])+256*HEX2DEC(Table4[[#This Row],[H6]]))/1000,NA())</f>
        <v>0</v>
      </c>
      <c r="AS441" s="17" t="e">
        <f>IF(Table4[[#This Row],[ID]]=402,HEX2DEC(Table4[[#This Row],[H1]])/100,NA())</f>
        <v>#N/A</v>
      </c>
      <c r="AT441" s="19" t="e">
        <f>IF(Table4[[#This Row],[ID]]=404,((HEX2DEC(F441)+256*HEX2DEC(G441))/10)*(9/5)+32,NA())</f>
        <v>#N/A</v>
      </c>
      <c r="AU441" s="28">
        <f>IF(Table4[[#This Row],[ID]]=402,(HEX2DEC(Table4[[#This Row],[H7]])*256*256+HEX2DEC(Table4[[#This Row],[H6]])*256+HEX2DEC(Table4[[#This Row],[H5]]))/AU$3,IF(ISNUMBER(AU440),AU440,NA()))</f>
        <v>1073427</v>
      </c>
      <c r="AV441" s="28">
        <f>IF(Table4[[#This Row],[ID]]=403,(HEX2DEC(Table4[[#This Row],[H7]])*256*256+HEX2DEC(Table4[[#This Row],[H6]])*256+HEX2DEC(Table4[[#This Row],[H5]]))/AV$3,IF(ISNUMBER(AV440),AV440,NA()))</f>
        <v>1073427</v>
      </c>
      <c r="AW441" s="30">
        <f>Table4[[#This Row],[Unk 402-D7,6,5]]/Table4[[#This Row],[Batt V]]</f>
        <v>19909.986274437066</v>
      </c>
      <c r="AX441" s="8" t="str" cm="1">
        <f t="array" aca="1" ref="AX441" ca="1">IF(Table4[[#This Row],[Prior of This Frm]]=0,"First",IF(Table4[[#This Row],[Data as String]]&lt;&gt;INDIRECT("R"&amp;AL441&amp;"C"&amp;COLUMN(Table4[[#This Row],[Data as String]]),FALSE),"Change",""))</f>
        <v/>
      </c>
      <c r="AY441" s="6" t="str" cm="1">
        <f t="array" aca="1" ref="AY441" ca="1">IF(Table4[[#This Row],[Prior of This Frm]]=0,"First",IF(Table4[[#This Row],[Data Masked States only]]&lt;&gt;INDIRECT("R"&amp;AL441&amp;"C"&amp;COLUMN(Table4[[#This Row],[Data Masked States only]]),FALSE),"Change",""))</f>
        <v/>
      </c>
      <c r="AZ441" s="6"/>
    </row>
    <row r="442" spans="1:52" hidden="1" x14ac:dyDescent="0.25">
      <c r="A442">
        <v>12.509</v>
      </c>
      <c r="B442">
        <v>400</v>
      </c>
      <c r="C442">
        <v>8</v>
      </c>
      <c r="D442" s="14">
        <v>0</v>
      </c>
      <c r="E442" s="15">
        <v>0</v>
      </c>
      <c r="F442" s="15">
        <v>0</v>
      </c>
      <c r="G442" s="15">
        <v>10</v>
      </c>
      <c r="H442" s="15">
        <v>39</v>
      </c>
      <c r="I442" s="15">
        <v>0</v>
      </c>
      <c r="J442" s="15">
        <v>0</v>
      </c>
      <c r="K442" s="15">
        <v>0</v>
      </c>
      <c r="M442" s="5" t="str">
        <f t="shared" si="121"/>
        <v>…</v>
      </c>
      <c r="N442" t="str">
        <f t="shared" si="122"/>
        <v>…</v>
      </c>
      <c r="O442" t="str">
        <f t="shared" si="123"/>
        <v>…</v>
      </c>
      <c r="P442" t="str">
        <f t="shared" si="124"/>
        <v>…</v>
      </c>
      <c r="Q442" t="str">
        <f t="shared" si="125"/>
        <v>9</v>
      </c>
      <c r="R442" t="str">
        <f t="shared" si="126"/>
        <v>…</v>
      </c>
      <c r="S442" t="str">
        <f t="shared" si="127"/>
        <v>…</v>
      </c>
      <c r="T442" t="str">
        <f t="shared" si="128"/>
        <v>…</v>
      </c>
      <c r="U442" s="5"/>
      <c r="V442" s="23">
        <f t="shared" si="129"/>
        <v>0</v>
      </c>
      <c r="W442">
        <f t="shared" si="130"/>
        <v>0</v>
      </c>
      <c r="X442">
        <f t="shared" si="131"/>
        <v>0</v>
      </c>
      <c r="Y442">
        <f t="shared" si="132"/>
        <v>16</v>
      </c>
      <c r="Z442">
        <f t="shared" si="133"/>
        <v>57</v>
      </c>
      <c r="AA442">
        <f t="shared" si="134"/>
        <v>0</v>
      </c>
      <c r="AB442">
        <f t="shared" si="135"/>
        <v>0</v>
      </c>
      <c r="AC442">
        <f t="shared" si="136"/>
        <v>0</v>
      </c>
      <c r="AD442" s="5"/>
      <c r="AE442" s="27">
        <f t="shared" si="137"/>
        <v>0</v>
      </c>
      <c r="AF442" s="28">
        <f t="shared" si="138"/>
        <v>4096</v>
      </c>
      <c r="AG442" s="28">
        <f t="shared" si="139"/>
        <v>57</v>
      </c>
      <c r="AH442" s="28">
        <f t="shared" si="140"/>
        <v>0</v>
      </c>
      <c r="AI442" s="5"/>
      <c r="AJ44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42" s="6" t="str" cm="1">
        <f t="array" ref="AK44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42" s="6" cm="1">
        <f t="array" ref="AL442">IF(ROW(Table4[[#This Row],[ID]])-1=ROW(Table4[[#Headers],[ID]]),0,SUMPRODUCT(MAX(($B$5:$B441=Table4[[#This Row],[ID]])*ROW($B$5:$B441))))</f>
        <v>440</v>
      </c>
      <c r="AM442" s="11" cm="1">
        <f t="array" aca="1" ref="AM442" ca="1">IF(Table4[[#This Row],[Prior of This Frm]]&lt;&gt;0,Table4[[#This Row],[Time]]-INDIRECT("R"&amp;Table4[[#This Row],[Prior of This Frm]]&amp;"C"&amp;COLUMN(Table4[[#This Row],[Time]]),FALSE),"")</f>
        <v>0.10599999999999987</v>
      </c>
      <c r="AN442" s="8">
        <f>IF(ROW(Table4[[#This Row],[Time]])-1=ROW(Table4[[#Headers],[Time]]),0,IF(A442&lt;A441,AN441+1,AN441))</f>
        <v>1</v>
      </c>
      <c r="AO442" s="29">
        <f>(Table4[[#This Row],[Time]]+(Table4[[#This Row],[Mins]]*60)-$A$5)/60/60/24</f>
        <v>2.4458333333333331E-4</v>
      </c>
      <c r="AP442" s="11">
        <f ca="1">IF(Table4[[#This Row],[Prior of This Frm]]&lt;&gt;0,IF(Table4[[#This Row],[Per Raw]]&lt;0,Table4[[#This Row],[Per Raw]]+60,Table4[[#This Row],[Per Raw]]),"")</f>
        <v>0.10599999999999987</v>
      </c>
      <c r="AQ442" s="20" t="e">
        <f>IF(Table4[[#This Row],[ID]]=401,(HEX2DEC(Table4[[#This Row],[H1]])+256*HEX2DEC(Table4[[#This Row],[H2]]))/1000,NA())</f>
        <v>#N/A</v>
      </c>
      <c r="AR442" s="21" t="e">
        <f>IF(Table4[[#This Row],[ID]]=401,(HEX2DEC(Table4[[#This Row],[H5]])+256*HEX2DEC(Table4[[#This Row],[H6]]))/1000,NA())</f>
        <v>#N/A</v>
      </c>
      <c r="AS442" s="16" t="e">
        <f>IF(Table4[[#This Row],[ID]]=402,HEX2DEC(Table4[[#This Row],[H1]])/100,NA())</f>
        <v>#N/A</v>
      </c>
      <c r="AT442" s="19" t="e">
        <f>IF(Table4[[#This Row],[ID]]=404,((HEX2DEC(F442)+256*HEX2DEC(G442))/10)*(9/5)+32,NA())</f>
        <v>#N/A</v>
      </c>
      <c r="AU442" s="28">
        <f>IF(Table4[[#This Row],[ID]]=402,(HEX2DEC(Table4[[#This Row],[H7]])*256*256+HEX2DEC(Table4[[#This Row],[H6]])*256+HEX2DEC(Table4[[#This Row],[H5]]))/AU$3,IF(ISNUMBER(AU441),AU441,NA()))</f>
        <v>1073427</v>
      </c>
      <c r="AV442" s="28">
        <f>IF(Table4[[#This Row],[ID]]=403,(HEX2DEC(Table4[[#This Row],[H7]])*256*256+HEX2DEC(Table4[[#This Row],[H6]])*256+HEX2DEC(Table4[[#This Row],[H5]]))/AV$3,IF(ISNUMBER(AV441),AV441,NA()))</f>
        <v>1073427</v>
      </c>
      <c r="AW442" s="30" t="e">
        <f>Table4[[#This Row],[Unk 402-D7,6,5]]/Table4[[#This Row],[Batt V]]</f>
        <v>#N/A</v>
      </c>
      <c r="AX442" s="8" t="str" cm="1">
        <f t="array" aca="1" ref="AX442" ca="1">IF(Table4[[#This Row],[Prior of This Frm]]=0,"First",IF(Table4[[#This Row],[Data as String]]&lt;&gt;INDIRECT("R"&amp;AL442&amp;"C"&amp;COLUMN(Table4[[#This Row],[Data as String]]),FALSE),"Change",""))</f>
        <v/>
      </c>
      <c r="AY442" s="6" t="str" cm="1">
        <f t="array" aca="1" ref="AY442" ca="1">IF(Table4[[#This Row],[Prior of This Frm]]=0,"First",IF(Table4[[#This Row],[Data Masked States only]]&lt;&gt;INDIRECT("R"&amp;AL442&amp;"C"&amp;COLUMN(Table4[[#This Row],[Data Masked States only]]),FALSE),"Change",""))</f>
        <v/>
      </c>
      <c r="AZ442" s="6"/>
    </row>
    <row r="443" spans="1:52" hidden="1" x14ac:dyDescent="0.25">
      <c r="A443">
        <v>12.561999999999999</v>
      </c>
      <c r="B443">
        <v>401</v>
      </c>
      <c r="C443">
        <v>8</v>
      </c>
      <c r="D443" s="14" t="s">
        <v>28</v>
      </c>
      <c r="E443" s="15" t="s">
        <v>23</v>
      </c>
      <c r="F443" s="15">
        <v>0</v>
      </c>
      <c r="G443" s="15">
        <v>0</v>
      </c>
      <c r="H443" s="15">
        <v>0</v>
      </c>
      <c r="I443" s="15">
        <v>0</v>
      </c>
      <c r="J443" s="15">
        <v>0</v>
      </c>
      <c r="K443" s="15">
        <v>0</v>
      </c>
      <c r="M443" s="5" t="str">
        <f t="shared" si="121"/>
        <v>…</v>
      </c>
      <c r="N443" t="str">
        <f t="shared" si="122"/>
        <v>…</v>
      </c>
      <c r="O443" t="str">
        <f t="shared" si="123"/>
        <v>…</v>
      </c>
      <c r="P443" t="str">
        <f t="shared" si="124"/>
        <v>…</v>
      </c>
      <c r="Q443" t="str">
        <f t="shared" si="125"/>
        <v>…</v>
      </c>
      <c r="R443" t="str">
        <f t="shared" si="126"/>
        <v>…</v>
      </c>
      <c r="S443" t="str">
        <f t="shared" si="127"/>
        <v>…</v>
      </c>
      <c r="T443" t="str">
        <f t="shared" si="128"/>
        <v>…</v>
      </c>
      <c r="U443" s="5"/>
      <c r="V443" s="23">
        <f t="shared" si="129"/>
        <v>154</v>
      </c>
      <c r="W443">
        <f t="shared" si="130"/>
        <v>210</v>
      </c>
      <c r="X443">
        <f t="shared" si="131"/>
        <v>0</v>
      </c>
      <c r="Y443">
        <f t="shared" si="132"/>
        <v>0</v>
      </c>
      <c r="Z443">
        <f t="shared" si="133"/>
        <v>0</v>
      </c>
      <c r="AA443">
        <f t="shared" si="134"/>
        <v>0</v>
      </c>
      <c r="AB443">
        <f t="shared" si="135"/>
        <v>0</v>
      </c>
      <c r="AC443">
        <f t="shared" si="136"/>
        <v>0</v>
      </c>
      <c r="AD443" s="5"/>
      <c r="AE443" s="27">
        <f t="shared" si="137"/>
        <v>53914</v>
      </c>
      <c r="AF443" s="28">
        <f t="shared" si="138"/>
        <v>0</v>
      </c>
      <c r="AG443" s="28">
        <f t="shared" si="139"/>
        <v>0</v>
      </c>
      <c r="AH443" s="28">
        <f t="shared" si="140"/>
        <v>0</v>
      </c>
      <c r="AI443" s="5"/>
      <c r="AJ44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43" s="6" t="str" cm="1">
        <f t="array" ref="AK44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43" s="6" cm="1">
        <f t="array" ref="AL443">IF(ROW(Table4[[#This Row],[ID]])-1=ROW(Table4[[#Headers],[ID]]),0,SUMPRODUCT(MAX(($B$5:$B442=Table4[[#This Row],[ID]])*ROW($B$5:$B442))))</f>
        <v>441</v>
      </c>
      <c r="AM443" s="11" cm="1">
        <f t="array" aca="1" ref="AM443" ca="1">IF(Table4[[#This Row],[Prior of This Frm]]&lt;&gt;0,Table4[[#This Row],[Time]]-INDIRECT("R"&amp;Table4[[#This Row],[Prior of This Frm]]&amp;"C"&amp;COLUMN(Table4[[#This Row],[Time]]),FALSE),"")</f>
        <v>0.10599999999999987</v>
      </c>
      <c r="AN443" s="8">
        <f>IF(ROW(Table4[[#This Row],[Time]])-1=ROW(Table4[[#Headers],[Time]]),0,IF(A443&lt;A442,AN442+1,AN442))</f>
        <v>1</v>
      </c>
      <c r="AO443" s="29">
        <f>(Table4[[#This Row],[Time]]+(Table4[[#This Row],[Mins]]*60)-$A$5)/60/60/24</f>
        <v>2.4519675925925919E-4</v>
      </c>
      <c r="AP443" s="11">
        <f ca="1">IF(Table4[[#This Row],[Prior of This Frm]]&lt;&gt;0,IF(Table4[[#This Row],[Per Raw]]&lt;0,Table4[[#This Row],[Per Raw]]+60,Table4[[#This Row],[Per Raw]]),"")</f>
        <v>0.10599999999999987</v>
      </c>
      <c r="AQ443" s="20">
        <f>IF(Table4[[#This Row],[ID]]=401,(HEX2DEC(Table4[[#This Row],[H1]])+256*HEX2DEC(Table4[[#This Row],[H2]]))/1000,NA())</f>
        <v>53.914000000000001</v>
      </c>
      <c r="AR443" s="21">
        <f>IF(Table4[[#This Row],[ID]]=401,(HEX2DEC(Table4[[#This Row],[H5]])+256*HEX2DEC(Table4[[#This Row],[H6]]))/1000,NA())</f>
        <v>0</v>
      </c>
      <c r="AS443" s="17" t="e">
        <f>IF(Table4[[#This Row],[ID]]=402,HEX2DEC(Table4[[#This Row],[H1]])/100,NA())</f>
        <v>#N/A</v>
      </c>
      <c r="AT443" s="19" t="e">
        <f>IF(Table4[[#This Row],[ID]]=404,((HEX2DEC(F443)+256*HEX2DEC(G443))/10)*(9/5)+32,NA())</f>
        <v>#N/A</v>
      </c>
      <c r="AU443" s="28">
        <f>IF(Table4[[#This Row],[ID]]=402,(HEX2DEC(Table4[[#This Row],[H7]])*256*256+HEX2DEC(Table4[[#This Row],[H6]])*256+HEX2DEC(Table4[[#This Row],[H5]]))/AU$3,IF(ISNUMBER(AU442),AU442,NA()))</f>
        <v>1073427</v>
      </c>
      <c r="AV443" s="28">
        <f>IF(Table4[[#This Row],[ID]]=403,(HEX2DEC(Table4[[#This Row],[H7]])*256*256+HEX2DEC(Table4[[#This Row],[H6]])*256+HEX2DEC(Table4[[#This Row],[H5]]))/AV$3,IF(ISNUMBER(AV442),AV442,NA()))</f>
        <v>1073427</v>
      </c>
      <c r="AW443" s="30">
        <f>Table4[[#This Row],[Unk 402-D7,6,5]]/Table4[[#This Row],[Batt V]]</f>
        <v>19909.986274437066</v>
      </c>
      <c r="AX443" s="8" t="str" cm="1">
        <f t="array" aca="1" ref="AX443" ca="1">IF(Table4[[#This Row],[Prior of This Frm]]=0,"First",IF(Table4[[#This Row],[Data as String]]&lt;&gt;INDIRECT("R"&amp;AL443&amp;"C"&amp;COLUMN(Table4[[#This Row],[Data as String]]),FALSE),"Change",""))</f>
        <v/>
      </c>
      <c r="AY443" s="6" t="str" cm="1">
        <f t="array" aca="1" ref="AY443" ca="1">IF(Table4[[#This Row],[Prior of This Frm]]=0,"First",IF(Table4[[#This Row],[Data Masked States only]]&lt;&gt;INDIRECT("R"&amp;AL443&amp;"C"&amp;COLUMN(Table4[[#This Row],[Data Masked States only]]),FALSE),"Change",""))</f>
        <v/>
      </c>
      <c r="AZ443" s="6"/>
    </row>
    <row r="444" spans="1:52" hidden="1" x14ac:dyDescent="0.25">
      <c r="A444">
        <v>12.564</v>
      </c>
      <c r="B444">
        <v>466</v>
      </c>
      <c r="C444">
        <v>8</v>
      </c>
      <c r="D444" s="14">
        <v>30</v>
      </c>
      <c r="E444" s="15">
        <v>32</v>
      </c>
      <c r="F444" s="15">
        <v>30</v>
      </c>
      <c r="G444" s="15">
        <v>35</v>
      </c>
      <c r="H444" s="15">
        <v>56</v>
      </c>
      <c r="I444" s="15">
        <v>35</v>
      </c>
      <c r="J444" s="15">
        <v>30</v>
      </c>
      <c r="K444" s="15">
        <v>31</v>
      </c>
      <c r="M444" s="5" t="str">
        <f t="shared" si="121"/>
        <v>0</v>
      </c>
      <c r="N444" t="str">
        <f t="shared" si="122"/>
        <v>2</v>
      </c>
      <c r="O444" t="str">
        <f t="shared" si="123"/>
        <v>0</v>
      </c>
      <c r="P444" t="str">
        <f t="shared" si="124"/>
        <v>5</v>
      </c>
      <c r="Q444" t="str">
        <f t="shared" si="125"/>
        <v>V</v>
      </c>
      <c r="R444" t="str">
        <f t="shared" si="126"/>
        <v>5</v>
      </c>
      <c r="S444" t="str">
        <f t="shared" si="127"/>
        <v>0</v>
      </c>
      <c r="T444" t="str">
        <f t="shared" si="128"/>
        <v>1</v>
      </c>
      <c r="U444" s="5"/>
      <c r="V444" s="23">
        <f t="shared" si="129"/>
        <v>48</v>
      </c>
      <c r="W444">
        <f t="shared" si="130"/>
        <v>50</v>
      </c>
      <c r="X444">
        <f t="shared" si="131"/>
        <v>48</v>
      </c>
      <c r="Y444">
        <f t="shared" si="132"/>
        <v>53</v>
      </c>
      <c r="Z444">
        <f t="shared" si="133"/>
        <v>86</v>
      </c>
      <c r="AA444">
        <f t="shared" si="134"/>
        <v>53</v>
      </c>
      <c r="AB444">
        <f t="shared" si="135"/>
        <v>48</v>
      </c>
      <c r="AC444">
        <f t="shared" si="136"/>
        <v>49</v>
      </c>
      <c r="AD444" s="5"/>
      <c r="AE444" s="27">
        <f t="shared" si="137"/>
        <v>12848</v>
      </c>
      <c r="AF444" s="28">
        <f t="shared" si="138"/>
        <v>13616</v>
      </c>
      <c r="AG444" s="28">
        <f t="shared" si="139"/>
        <v>13654</v>
      </c>
      <c r="AH444" s="28">
        <f t="shared" si="140"/>
        <v>12592</v>
      </c>
      <c r="AI444" s="5"/>
      <c r="AJ44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444" s="6" t="str" cm="1">
        <f t="array" ref="AK44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444" s="6" cm="1">
        <f t="array" ref="AL444">IF(ROW(Table4[[#This Row],[ID]])-1=ROW(Table4[[#Headers],[ID]]),0,SUMPRODUCT(MAX(($B$5:$B443=Table4[[#This Row],[ID]])*ROW($B$5:$B443))))</f>
        <v>400</v>
      </c>
      <c r="AM444" s="11" cm="1">
        <f t="array" aca="1" ref="AM444" ca="1">IF(Table4[[#This Row],[Prior of This Frm]]&lt;&gt;0,Table4[[#This Row],[Time]]-INDIRECT("R"&amp;Table4[[#This Row],[Prior of This Frm]]&amp;"C"&amp;COLUMN(Table4[[#This Row],[Time]]),FALSE),"")</f>
        <v>2.1229999999999993</v>
      </c>
      <c r="AN444" s="8">
        <f>IF(ROW(Table4[[#This Row],[Time]])-1=ROW(Table4[[#Headers],[Time]]),0,IF(A444&lt;A443,AN443+1,AN443))</f>
        <v>1</v>
      </c>
      <c r="AO444" s="29">
        <f>(Table4[[#This Row],[Time]]+(Table4[[#This Row],[Mins]]*60)-$A$5)/60/60/24</f>
        <v>2.4521990740740732E-4</v>
      </c>
      <c r="AP444" s="11">
        <f ca="1">IF(Table4[[#This Row],[Prior of This Frm]]&lt;&gt;0,IF(Table4[[#This Row],[Per Raw]]&lt;0,Table4[[#This Row],[Per Raw]]+60,Table4[[#This Row],[Per Raw]]),"")</f>
        <v>2.1229999999999993</v>
      </c>
      <c r="AQ444" s="20" t="e">
        <f>IF(Table4[[#This Row],[ID]]=401,(HEX2DEC(Table4[[#This Row],[H1]])+256*HEX2DEC(Table4[[#This Row],[H2]]))/1000,NA())</f>
        <v>#N/A</v>
      </c>
      <c r="AR444" s="21" t="e">
        <f>IF(Table4[[#This Row],[ID]]=401,(HEX2DEC(Table4[[#This Row],[H5]])+256*HEX2DEC(Table4[[#This Row],[H6]]))/1000,NA())</f>
        <v>#N/A</v>
      </c>
      <c r="AS444" s="16" t="e">
        <f>IF(Table4[[#This Row],[ID]]=402,HEX2DEC(Table4[[#This Row],[H1]])/100,NA())</f>
        <v>#N/A</v>
      </c>
      <c r="AT444" s="19" t="e">
        <f>IF(Table4[[#This Row],[ID]]=404,((HEX2DEC(F444)+256*HEX2DEC(G444))/10)*(9/5)+32,NA())</f>
        <v>#N/A</v>
      </c>
      <c r="AU444" s="28">
        <f>IF(Table4[[#This Row],[ID]]=402,(HEX2DEC(Table4[[#This Row],[H7]])*256*256+HEX2DEC(Table4[[#This Row],[H6]])*256+HEX2DEC(Table4[[#This Row],[H5]]))/AU$3,IF(ISNUMBER(AU443),AU443,NA()))</f>
        <v>1073427</v>
      </c>
      <c r="AV444" s="28">
        <f>IF(Table4[[#This Row],[ID]]=403,(HEX2DEC(Table4[[#This Row],[H7]])*256*256+HEX2DEC(Table4[[#This Row],[H6]])*256+HEX2DEC(Table4[[#This Row],[H5]]))/AV$3,IF(ISNUMBER(AV443),AV443,NA()))</f>
        <v>1073427</v>
      </c>
      <c r="AW444" s="30" t="e">
        <f>Table4[[#This Row],[Unk 402-D7,6,5]]/Table4[[#This Row],[Batt V]]</f>
        <v>#N/A</v>
      </c>
      <c r="AX444" s="8" t="str" cm="1">
        <f t="array" aca="1" ref="AX444" ca="1">IF(Table4[[#This Row],[Prior of This Frm]]=0,"First",IF(Table4[[#This Row],[Data as String]]&lt;&gt;INDIRECT("R"&amp;AL444&amp;"C"&amp;COLUMN(Table4[[#This Row],[Data as String]]),FALSE),"Change",""))</f>
        <v/>
      </c>
      <c r="AY444" s="6" t="str" cm="1">
        <f t="array" aca="1" ref="AY444" ca="1">IF(Table4[[#This Row],[Prior of This Frm]]=0,"First",IF(Table4[[#This Row],[Data Masked States only]]&lt;&gt;INDIRECT("R"&amp;AL444&amp;"C"&amp;COLUMN(Table4[[#This Row],[Data Masked States only]]),FALSE),"Change",""))</f>
        <v/>
      </c>
      <c r="AZ444" s="6"/>
    </row>
    <row r="445" spans="1:52" hidden="1" x14ac:dyDescent="0.25">
      <c r="A445">
        <v>12.568</v>
      </c>
      <c r="B445">
        <v>410</v>
      </c>
      <c r="C445">
        <v>8</v>
      </c>
      <c r="D445" s="14">
        <v>53</v>
      </c>
      <c r="E445" s="15">
        <v>37</v>
      </c>
      <c r="F445" s="15">
        <v>33</v>
      </c>
      <c r="G445" s="15" t="s">
        <v>8</v>
      </c>
      <c r="H445" s="15">
        <v>32</v>
      </c>
      <c r="I445" s="15">
        <v>32</v>
      </c>
      <c r="J445" s="15">
        <v>30</v>
      </c>
      <c r="K445" s="15">
        <v>33</v>
      </c>
      <c r="M445" s="5" t="str">
        <f t="shared" si="121"/>
        <v>S</v>
      </c>
      <c r="N445" t="str">
        <f t="shared" si="122"/>
        <v>7</v>
      </c>
      <c r="O445" t="str">
        <f t="shared" si="123"/>
        <v>3</v>
      </c>
      <c r="P445" t="str">
        <f t="shared" si="124"/>
        <v>-</v>
      </c>
      <c r="Q445" t="str">
        <f t="shared" si="125"/>
        <v>2</v>
      </c>
      <c r="R445" t="str">
        <f t="shared" si="126"/>
        <v>2</v>
      </c>
      <c r="S445" t="str">
        <f t="shared" si="127"/>
        <v>0</v>
      </c>
      <c r="T445" t="str">
        <f t="shared" si="128"/>
        <v>3</v>
      </c>
      <c r="U445" s="5"/>
      <c r="V445" s="23">
        <f t="shared" si="129"/>
        <v>83</v>
      </c>
      <c r="W445">
        <f t="shared" si="130"/>
        <v>55</v>
      </c>
      <c r="X445">
        <f t="shared" si="131"/>
        <v>51</v>
      </c>
      <c r="Y445">
        <f t="shared" si="132"/>
        <v>45</v>
      </c>
      <c r="Z445">
        <f t="shared" si="133"/>
        <v>50</v>
      </c>
      <c r="AA445">
        <f t="shared" si="134"/>
        <v>50</v>
      </c>
      <c r="AB445">
        <f t="shared" si="135"/>
        <v>48</v>
      </c>
      <c r="AC445">
        <f t="shared" si="136"/>
        <v>51</v>
      </c>
      <c r="AD445" s="5"/>
      <c r="AE445" s="27">
        <f t="shared" si="137"/>
        <v>14163</v>
      </c>
      <c r="AF445" s="28">
        <f t="shared" si="138"/>
        <v>11571</v>
      </c>
      <c r="AG445" s="28">
        <f t="shared" si="139"/>
        <v>12850</v>
      </c>
      <c r="AH445" s="28">
        <f t="shared" si="140"/>
        <v>13104</v>
      </c>
      <c r="AI445" s="5"/>
      <c r="AJ44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53:37:33:2D:32:32:30:33</v>
      </c>
      <c r="AK445" s="6" t="str" cm="1">
        <f t="array" ref="AK44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53:37:33:2D:32:32:30:33</v>
      </c>
      <c r="AL445" s="6" cm="1">
        <f t="array" ref="AL445">IF(ROW(Table4[[#This Row],[ID]])-1=ROW(Table4[[#Headers],[ID]]),0,SUMPRODUCT(MAX(($B$5:$B444=Table4[[#This Row],[ID]])*ROW($B$5:$B444))))</f>
        <v>357</v>
      </c>
      <c r="AM445" s="11" cm="1">
        <f t="array" aca="1" ref="AM445" ca="1">IF(Table4[[#This Row],[Prior of This Frm]]&lt;&gt;0,Table4[[#This Row],[Time]]-INDIRECT("R"&amp;Table4[[#This Row],[Prior of This Frm]]&amp;"C"&amp;COLUMN(Table4[[#This Row],[Time]]),FALSE),"")</f>
        <v>4.2469999999999999</v>
      </c>
      <c r="AN445" s="8">
        <f>IF(ROW(Table4[[#This Row],[Time]])-1=ROW(Table4[[#Headers],[Time]]),0,IF(A445&lt;A444,AN444+1,AN444))</f>
        <v>1</v>
      </c>
      <c r="AO445" s="29">
        <f>(Table4[[#This Row],[Time]]+(Table4[[#This Row],[Mins]]*60)-$A$5)/60/60/24</f>
        <v>2.4526620370370365E-4</v>
      </c>
      <c r="AP445" s="11">
        <f ca="1">IF(Table4[[#This Row],[Prior of This Frm]]&lt;&gt;0,IF(Table4[[#This Row],[Per Raw]]&lt;0,Table4[[#This Row],[Per Raw]]+60,Table4[[#This Row],[Per Raw]]),"")</f>
        <v>4.2469999999999999</v>
      </c>
      <c r="AQ445" s="20" t="e">
        <f>IF(Table4[[#This Row],[ID]]=401,(HEX2DEC(Table4[[#This Row],[H1]])+256*HEX2DEC(Table4[[#This Row],[H2]]))/1000,NA())</f>
        <v>#N/A</v>
      </c>
      <c r="AR445" s="21" t="e">
        <f>IF(Table4[[#This Row],[ID]]=401,(HEX2DEC(Table4[[#This Row],[H5]])+256*HEX2DEC(Table4[[#This Row],[H6]]))/1000,NA())</f>
        <v>#N/A</v>
      </c>
      <c r="AS445" s="17" t="e">
        <f>IF(Table4[[#This Row],[ID]]=402,HEX2DEC(Table4[[#This Row],[H1]])/100,NA())</f>
        <v>#N/A</v>
      </c>
      <c r="AT445" s="19" t="e">
        <f>IF(Table4[[#This Row],[ID]]=404,((HEX2DEC(F445)+256*HEX2DEC(G445))/10)*(9/5)+32,NA())</f>
        <v>#N/A</v>
      </c>
      <c r="AU445" s="28">
        <f>IF(Table4[[#This Row],[ID]]=402,(HEX2DEC(Table4[[#This Row],[H7]])*256*256+HEX2DEC(Table4[[#This Row],[H6]])*256+HEX2DEC(Table4[[#This Row],[H5]]))/AU$3,IF(ISNUMBER(AU444),AU444,NA()))</f>
        <v>1073427</v>
      </c>
      <c r="AV445" s="28">
        <f>IF(Table4[[#This Row],[ID]]=403,(HEX2DEC(Table4[[#This Row],[H7]])*256*256+HEX2DEC(Table4[[#This Row],[H6]])*256+HEX2DEC(Table4[[#This Row],[H5]]))/AV$3,IF(ISNUMBER(AV444),AV444,NA()))</f>
        <v>1073427</v>
      </c>
      <c r="AW445" s="30" t="e">
        <f>Table4[[#This Row],[Unk 402-D7,6,5]]/Table4[[#This Row],[Batt V]]</f>
        <v>#N/A</v>
      </c>
      <c r="AX445" s="8" t="str" cm="1">
        <f t="array" aca="1" ref="AX445" ca="1">IF(Table4[[#This Row],[Prior of This Frm]]=0,"First",IF(Table4[[#This Row],[Data as String]]&lt;&gt;INDIRECT("R"&amp;AL445&amp;"C"&amp;COLUMN(Table4[[#This Row],[Data as String]]),FALSE),"Change",""))</f>
        <v/>
      </c>
      <c r="AY445" s="6" t="str" cm="1">
        <f t="array" aca="1" ref="AY445" ca="1">IF(Table4[[#This Row],[Prior of This Frm]]=0,"First",IF(Table4[[#This Row],[Data Masked States only]]&lt;&gt;INDIRECT("R"&amp;AL445&amp;"C"&amp;COLUMN(Table4[[#This Row],[Data Masked States only]]),FALSE),"Change",""))</f>
        <v/>
      </c>
      <c r="AZ445" s="6"/>
    </row>
    <row r="446" spans="1:52" hidden="1" x14ac:dyDescent="0.25">
      <c r="A446">
        <v>12.57</v>
      </c>
      <c r="B446">
        <v>411</v>
      </c>
      <c r="C446">
        <v>8</v>
      </c>
      <c r="D446" s="14">
        <v>30</v>
      </c>
      <c r="E446" s="15">
        <v>34</v>
      </c>
      <c r="F446" s="15">
        <v>30</v>
      </c>
      <c r="G446" s="15">
        <v>31</v>
      </c>
      <c r="H446" s="15">
        <v>32</v>
      </c>
      <c r="I446" s="15">
        <v>39</v>
      </c>
      <c r="J446" s="15">
        <v>52</v>
      </c>
      <c r="K446" s="15">
        <v>53</v>
      </c>
      <c r="M446" s="5" t="str">
        <f t="shared" si="121"/>
        <v>0</v>
      </c>
      <c r="N446" t="str">
        <f t="shared" si="122"/>
        <v>4</v>
      </c>
      <c r="O446" t="str">
        <f t="shared" si="123"/>
        <v>0</v>
      </c>
      <c r="P446" t="str">
        <f t="shared" si="124"/>
        <v>1</v>
      </c>
      <c r="Q446" t="str">
        <f t="shared" si="125"/>
        <v>2</v>
      </c>
      <c r="R446" t="str">
        <f t="shared" si="126"/>
        <v>9</v>
      </c>
      <c r="S446" t="str">
        <f t="shared" si="127"/>
        <v>R</v>
      </c>
      <c r="T446" t="str">
        <f t="shared" si="128"/>
        <v>S</v>
      </c>
      <c r="U446" s="5"/>
      <c r="V446" s="23">
        <f t="shared" si="129"/>
        <v>48</v>
      </c>
      <c r="W446">
        <f t="shared" si="130"/>
        <v>52</v>
      </c>
      <c r="X446">
        <f t="shared" si="131"/>
        <v>48</v>
      </c>
      <c r="Y446">
        <f t="shared" si="132"/>
        <v>49</v>
      </c>
      <c r="Z446">
        <f t="shared" si="133"/>
        <v>50</v>
      </c>
      <c r="AA446">
        <f t="shared" si="134"/>
        <v>57</v>
      </c>
      <c r="AB446">
        <f t="shared" si="135"/>
        <v>82</v>
      </c>
      <c r="AC446">
        <f t="shared" si="136"/>
        <v>83</v>
      </c>
      <c r="AD446" s="5"/>
      <c r="AE446" s="27">
        <f t="shared" si="137"/>
        <v>13360</v>
      </c>
      <c r="AF446" s="28">
        <f t="shared" si="138"/>
        <v>12592</v>
      </c>
      <c r="AG446" s="28">
        <f t="shared" si="139"/>
        <v>14642</v>
      </c>
      <c r="AH446" s="28">
        <f t="shared" si="140"/>
        <v>21330</v>
      </c>
      <c r="AI446" s="5"/>
      <c r="AJ44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30:34:30:31:32:39:52:53</v>
      </c>
      <c r="AK446" s="6" t="str" cm="1">
        <f t="array" ref="AK44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30:34:30:31:32:39:52:53</v>
      </c>
      <c r="AL446" s="6" cm="1">
        <f t="array" ref="AL446">IF(ROW(Table4[[#This Row],[ID]])-1=ROW(Table4[[#Headers],[ID]]),0,SUMPRODUCT(MAX(($B$5:$B445=Table4[[#This Row],[ID]])*ROW($B$5:$B445))))</f>
        <v>358</v>
      </c>
      <c r="AM446" s="11" cm="1">
        <f t="array" aca="1" ref="AM446" ca="1">IF(Table4[[#This Row],[Prior of This Frm]]&lt;&gt;0,Table4[[#This Row],[Time]]-INDIRECT("R"&amp;Table4[[#This Row],[Prior of This Frm]]&amp;"C"&amp;COLUMN(Table4[[#This Row],[Time]]),FALSE),"")</f>
        <v>4.2460000000000004</v>
      </c>
      <c r="AN446" s="8">
        <f>IF(ROW(Table4[[#This Row],[Time]])-1=ROW(Table4[[#Headers],[Time]]),0,IF(A446&lt;A445,AN445+1,AN445))</f>
        <v>1</v>
      </c>
      <c r="AO446" s="29">
        <f>(Table4[[#This Row],[Time]]+(Table4[[#This Row],[Mins]]*60)-$A$5)/60/60/24</f>
        <v>2.4528935185185173E-4</v>
      </c>
      <c r="AP446" s="11">
        <f ca="1">IF(Table4[[#This Row],[Prior of This Frm]]&lt;&gt;0,IF(Table4[[#This Row],[Per Raw]]&lt;0,Table4[[#This Row],[Per Raw]]+60,Table4[[#This Row],[Per Raw]]),"")</f>
        <v>4.2460000000000004</v>
      </c>
      <c r="AQ446" s="20" t="e">
        <f>IF(Table4[[#This Row],[ID]]=401,(HEX2DEC(Table4[[#This Row],[H1]])+256*HEX2DEC(Table4[[#This Row],[H2]]))/1000,NA())</f>
        <v>#N/A</v>
      </c>
      <c r="AR446" s="21" t="e">
        <f>IF(Table4[[#This Row],[ID]]=401,(HEX2DEC(Table4[[#This Row],[H5]])+256*HEX2DEC(Table4[[#This Row],[H6]]))/1000,NA())</f>
        <v>#N/A</v>
      </c>
      <c r="AS446" s="16" t="e">
        <f>IF(Table4[[#This Row],[ID]]=402,HEX2DEC(Table4[[#This Row],[H1]])/100,NA())</f>
        <v>#N/A</v>
      </c>
      <c r="AT446" s="19" t="e">
        <f>IF(Table4[[#This Row],[ID]]=404,((HEX2DEC(F446)+256*HEX2DEC(G446))/10)*(9/5)+32,NA())</f>
        <v>#N/A</v>
      </c>
      <c r="AU446" s="28">
        <f>IF(Table4[[#This Row],[ID]]=402,(HEX2DEC(Table4[[#This Row],[H7]])*256*256+HEX2DEC(Table4[[#This Row],[H6]])*256+HEX2DEC(Table4[[#This Row],[H5]]))/AU$3,IF(ISNUMBER(AU445),AU445,NA()))</f>
        <v>1073427</v>
      </c>
      <c r="AV446" s="28">
        <f>IF(Table4[[#This Row],[ID]]=403,(HEX2DEC(Table4[[#This Row],[H7]])*256*256+HEX2DEC(Table4[[#This Row],[H6]])*256+HEX2DEC(Table4[[#This Row],[H5]]))/AV$3,IF(ISNUMBER(AV445),AV445,NA()))</f>
        <v>1073427</v>
      </c>
      <c r="AW446" s="30" t="e">
        <f>Table4[[#This Row],[Unk 402-D7,6,5]]/Table4[[#This Row],[Batt V]]</f>
        <v>#N/A</v>
      </c>
      <c r="AX446" s="8" t="str" cm="1">
        <f t="array" aca="1" ref="AX446" ca="1">IF(Table4[[#This Row],[Prior of This Frm]]=0,"First",IF(Table4[[#This Row],[Data as String]]&lt;&gt;INDIRECT("R"&amp;AL446&amp;"C"&amp;COLUMN(Table4[[#This Row],[Data as String]]),FALSE),"Change",""))</f>
        <v/>
      </c>
      <c r="AY446" s="6" t="str" cm="1">
        <f t="array" aca="1" ref="AY446" ca="1">IF(Table4[[#This Row],[Prior of This Frm]]=0,"First",IF(Table4[[#This Row],[Data Masked States only]]&lt;&gt;INDIRECT("R"&amp;AL446&amp;"C"&amp;COLUMN(Table4[[#This Row],[Data Masked States only]]),FALSE),"Change",""))</f>
        <v/>
      </c>
      <c r="AZ446" s="6"/>
    </row>
    <row r="447" spans="1:52" hidden="1" x14ac:dyDescent="0.25">
      <c r="A447">
        <v>12.573</v>
      </c>
      <c r="B447">
        <v>412</v>
      </c>
      <c r="C447">
        <v>8</v>
      </c>
      <c r="D447" s="14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</v>
      </c>
      <c r="J447" s="15">
        <v>0</v>
      </c>
      <c r="K447" s="15">
        <v>0</v>
      </c>
      <c r="M447" s="5" t="str">
        <f t="shared" si="121"/>
        <v>…</v>
      </c>
      <c r="N447" t="str">
        <f t="shared" si="122"/>
        <v>…</v>
      </c>
      <c r="O447" t="str">
        <f t="shared" si="123"/>
        <v>…</v>
      </c>
      <c r="P447" t="str">
        <f t="shared" si="124"/>
        <v>…</v>
      </c>
      <c r="Q447" t="str">
        <f t="shared" si="125"/>
        <v>…</v>
      </c>
      <c r="R447" t="str">
        <f t="shared" si="126"/>
        <v>…</v>
      </c>
      <c r="S447" t="str">
        <f t="shared" si="127"/>
        <v>…</v>
      </c>
      <c r="T447" t="str">
        <f t="shared" si="128"/>
        <v>…</v>
      </c>
      <c r="U447" s="5"/>
      <c r="V447" s="23">
        <f t="shared" si="129"/>
        <v>0</v>
      </c>
      <c r="W447">
        <f t="shared" si="130"/>
        <v>0</v>
      </c>
      <c r="X447">
        <f t="shared" si="131"/>
        <v>0</v>
      </c>
      <c r="Y447">
        <f t="shared" si="132"/>
        <v>0</v>
      </c>
      <c r="Z447">
        <f t="shared" si="133"/>
        <v>0</v>
      </c>
      <c r="AA447">
        <f t="shared" si="134"/>
        <v>0</v>
      </c>
      <c r="AB447">
        <f t="shared" si="135"/>
        <v>0</v>
      </c>
      <c r="AC447">
        <f t="shared" si="136"/>
        <v>0</v>
      </c>
      <c r="AD447" s="5"/>
      <c r="AE447" s="27">
        <f t="shared" si="137"/>
        <v>0</v>
      </c>
      <c r="AF447" s="28">
        <f t="shared" si="138"/>
        <v>0</v>
      </c>
      <c r="AG447" s="28">
        <f t="shared" si="139"/>
        <v>0</v>
      </c>
      <c r="AH447" s="28">
        <f t="shared" si="140"/>
        <v>0</v>
      </c>
      <c r="AI447" s="5"/>
      <c r="AJ44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00:00:00:00:00:00:00:00</v>
      </c>
      <c r="AK447" s="6" t="str" cm="1">
        <f t="array" ref="AK44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00:00:00:00:00:00:00:00</v>
      </c>
      <c r="AL447" s="6" cm="1">
        <f t="array" ref="AL447">IF(ROW(Table4[[#This Row],[ID]])-1=ROW(Table4[[#Headers],[ID]]),0,SUMPRODUCT(MAX(($B$5:$B446=Table4[[#This Row],[ID]])*ROW($B$5:$B446))))</f>
        <v>359</v>
      </c>
      <c r="AM447" s="11" cm="1">
        <f t="array" aca="1" ref="AM447" ca="1">IF(Table4[[#This Row],[Prior of This Frm]]&lt;&gt;0,Table4[[#This Row],[Time]]-INDIRECT("R"&amp;Table4[[#This Row],[Prior of This Frm]]&amp;"C"&amp;COLUMN(Table4[[#This Row],[Time]]),FALSE),"")</f>
        <v>4.2469999999999999</v>
      </c>
      <c r="AN447" s="8">
        <f>IF(ROW(Table4[[#This Row],[Time]])-1=ROW(Table4[[#Headers],[Time]]),0,IF(A447&lt;A446,AN446+1,AN446))</f>
        <v>1</v>
      </c>
      <c r="AO447" s="29">
        <f>(Table4[[#This Row],[Time]]+(Table4[[#This Row],[Mins]]*60)-$A$5)/60/60/24</f>
        <v>2.4532407407407413E-4</v>
      </c>
      <c r="AP447" s="11">
        <f ca="1">IF(Table4[[#This Row],[Prior of This Frm]]&lt;&gt;0,IF(Table4[[#This Row],[Per Raw]]&lt;0,Table4[[#This Row],[Per Raw]]+60,Table4[[#This Row],[Per Raw]]),"")</f>
        <v>4.2469999999999999</v>
      </c>
      <c r="AQ447" s="20" t="e">
        <f>IF(Table4[[#This Row],[ID]]=401,(HEX2DEC(Table4[[#This Row],[H1]])+256*HEX2DEC(Table4[[#This Row],[H2]]))/1000,NA())</f>
        <v>#N/A</v>
      </c>
      <c r="AR447" s="21" t="e">
        <f>IF(Table4[[#This Row],[ID]]=401,(HEX2DEC(Table4[[#This Row],[H5]])+256*HEX2DEC(Table4[[#This Row],[H6]]))/1000,NA())</f>
        <v>#N/A</v>
      </c>
      <c r="AS447" s="17" t="e">
        <f>IF(Table4[[#This Row],[ID]]=402,HEX2DEC(Table4[[#This Row],[H1]])/100,NA())</f>
        <v>#N/A</v>
      </c>
      <c r="AT447" s="19" t="e">
        <f>IF(Table4[[#This Row],[ID]]=404,((HEX2DEC(F447)+256*HEX2DEC(G447))/10)*(9/5)+32,NA())</f>
        <v>#N/A</v>
      </c>
      <c r="AU447" s="28">
        <f>IF(Table4[[#This Row],[ID]]=402,(HEX2DEC(Table4[[#This Row],[H7]])*256*256+HEX2DEC(Table4[[#This Row],[H6]])*256+HEX2DEC(Table4[[#This Row],[H5]]))/AU$3,IF(ISNUMBER(AU446),AU446,NA()))</f>
        <v>1073427</v>
      </c>
      <c r="AV447" s="28">
        <f>IF(Table4[[#This Row],[ID]]=403,(HEX2DEC(Table4[[#This Row],[H7]])*256*256+HEX2DEC(Table4[[#This Row],[H6]])*256+HEX2DEC(Table4[[#This Row],[H5]]))/AV$3,IF(ISNUMBER(AV446),AV446,NA()))</f>
        <v>1073427</v>
      </c>
      <c r="AW447" s="30" t="e">
        <f>Table4[[#This Row],[Unk 402-D7,6,5]]/Table4[[#This Row],[Batt V]]</f>
        <v>#N/A</v>
      </c>
      <c r="AX447" s="8" t="str" cm="1">
        <f t="array" aca="1" ref="AX447" ca="1">IF(Table4[[#This Row],[Prior of This Frm]]=0,"First",IF(Table4[[#This Row],[Data as String]]&lt;&gt;INDIRECT("R"&amp;AL447&amp;"C"&amp;COLUMN(Table4[[#This Row],[Data as String]]),FALSE),"Change",""))</f>
        <v/>
      </c>
      <c r="AY447" s="6" t="str" cm="1">
        <f t="array" aca="1" ref="AY447" ca="1">IF(Table4[[#This Row],[Prior of This Frm]]=0,"First",IF(Table4[[#This Row],[Data Masked States only]]&lt;&gt;INDIRECT("R"&amp;AL447&amp;"C"&amp;COLUMN(Table4[[#This Row],[Data Masked States only]]),FALSE),"Change",""))</f>
        <v/>
      </c>
      <c r="AZ447" s="6"/>
    </row>
    <row r="448" spans="1:52" hidden="1" x14ac:dyDescent="0.25">
      <c r="A448">
        <v>12.616</v>
      </c>
      <c r="B448">
        <v>400</v>
      </c>
      <c r="C448">
        <v>8</v>
      </c>
      <c r="D448" s="14">
        <v>0</v>
      </c>
      <c r="E448" s="15">
        <v>0</v>
      </c>
      <c r="F448" s="15">
        <v>0</v>
      </c>
      <c r="G448" s="15">
        <v>10</v>
      </c>
      <c r="H448" s="15">
        <v>39</v>
      </c>
      <c r="I448" s="15">
        <v>0</v>
      </c>
      <c r="J448" s="15">
        <v>0</v>
      </c>
      <c r="K448" s="15">
        <v>0</v>
      </c>
      <c r="M448" s="5" t="str">
        <f t="shared" si="121"/>
        <v>…</v>
      </c>
      <c r="N448" t="str">
        <f t="shared" si="122"/>
        <v>…</v>
      </c>
      <c r="O448" t="str">
        <f t="shared" si="123"/>
        <v>…</v>
      </c>
      <c r="P448" t="str">
        <f t="shared" si="124"/>
        <v>…</v>
      </c>
      <c r="Q448" t="str">
        <f t="shared" si="125"/>
        <v>9</v>
      </c>
      <c r="R448" t="str">
        <f t="shared" si="126"/>
        <v>…</v>
      </c>
      <c r="S448" t="str">
        <f t="shared" si="127"/>
        <v>…</v>
      </c>
      <c r="T448" t="str">
        <f t="shared" si="128"/>
        <v>…</v>
      </c>
      <c r="U448" s="5"/>
      <c r="V448" s="23">
        <f t="shared" si="129"/>
        <v>0</v>
      </c>
      <c r="W448">
        <f t="shared" si="130"/>
        <v>0</v>
      </c>
      <c r="X448">
        <f t="shared" si="131"/>
        <v>0</v>
      </c>
      <c r="Y448">
        <f t="shared" si="132"/>
        <v>16</v>
      </c>
      <c r="Z448">
        <f t="shared" si="133"/>
        <v>57</v>
      </c>
      <c r="AA448">
        <f t="shared" si="134"/>
        <v>0</v>
      </c>
      <c r="AB448">
        <f t="shared" si="135"/>
        <v>0</v>
      </c>
      <c r="AC448">
        <f t="shared" si="136"/>
        <v>0</v>
      </c>
      <c r="AD448" s="5"/>
      <c r="AE448" s="27">
        <f t="shared" si="137"/>
        <v>0</v>
      </c>
      <c r="AF448" s="28">
        <f t="shared" si="138"/>
        <v>4096</v>
      </c>
      <c r="AG448" s="28">
        <f t="shared" si="139"/>
        <v>57</v>
      </c>
      <c r="AH448" s="28">
        <f t="shared" si="140"/>
        <v>0</v>
      </c>
      <c r="AI448" s="5"/>
      <c r="AJ44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48" s="6" t="str" cm="1">
        <f t="array" ref="AK44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48" s="6" cm="1">
        <f t="array" ref="AL448">IF(ROW(Table4[[#This Row],[ID]])-1=ROW(Table4[[#Headers],[ID]]),0,SUMPRODUCT(MAX(($B$5:$B447=Table4[[#This Row],[ID]])*ROW($B$5:$B447))))</f>
        <v>442</v>
      </c>
      <c r="AM448" s="11" cm="1">
        <f t="array" aca="1" ref="AM448" ca="1">IF(Table4[[#This Row],[Prior of This Frm]]&lt;&gt;0,Table4[[#This Row],[Time]]-INDIRECT("R"&amp;Table4[[#This Row],[Prior of This Frm]]&amp;"C"&amp;COLUMN(Table4[[#This Row],[Time]]),FALSE),"")</f>
        <v>0.10699999999999932</v>
      </c>
      <c r="AN448" s="8">
        <f>IF(ROW(Table4[[#This Row],[Time]])-1=ROW(Table4[[#Headers],[Time]]),0,IF(A448&lt;A447,AN447+1,AN447))</f>
        <v>1</v>
      </c>
      <c r="AO448" s="29">
        <f>(Table4[[#This Row],[Time]]+(Table4[[#This Row],[Mins]]*60)-$A$5)/60/60/24</f>
        <v>2.4582175925925921E-4</v>
      </c>
      <c r="AP448" s="11">
        <f ca="1">IF(Table4[[#This Row],[Prior of This Frm]]&lt;&gt;0,IF(Table4[[#This Row],[Per Raw]]&lt;0,Table4[[#This Row],[Per Raw]]+60,Table4[[#This Row],[Per Raw]]),"")</f>
        <v>0.10699999999999932</v>
      </c>
      <c r="AQ448" s="20" t="e">
        <f>IF(Table4[[#This Row],[ID]]=401,(HEX2DEC(Table4[[#This Row],[H1]])+256*HEX2DEC(Table4[[#This Row],[H2]]))/1000,NA())</f>
        <v>#N/A</v>
      </c>
      <c r="AR448" s="21" t="e">
        <f>IF(Table4[[#This Row],[ID]]=401,(HEX2DEC(Table4[[#This Row],[H5]])+256*HEX2DEC(Table4[[#This Row],[H6]]))/1000,NA())</f>
        <v>#N/A</v>
      </c>
      <c r="AS448" s="16" t="e">
        <f>IF(Table4[[#This Row],[ID]]=402,HEX2DEC(Table4[[#This Row],[H1]])/100,NA())</f>
        <v>#N/A</v>
      </c>
      <c r="AT448" s="19" t="e">
        <f>IF(Table4[[#This Row],[ID]]=404,((HEX2DEC(F448)+256*HEX2DEC(G448))/10)*(9/5)+32,NA())</f>
        <v>#N/A</v>
      </c>
      <c r="AU448" s="28">
        <f>IF(Table4[[#This Row],[ID]]=402,(HEX2DEC(Table4[[#This Row],[H7]])*256*256+HEX2DEC(Table4[[#This Row],[H6]])*256+HEX2DEC(Table4[[#This Row],[H5]]))/AU$3,IF(ISNUMBER(AU447),AU447,NA()))</f>
        <v>1073427</v>
      </c>
      <c r="AV448" s="28">
        <f>IF(Table4[[#This Row],[ID]]=403,(HEX2DEC(Table4[[#This Row],[H7]])*256*256+HEX2DEC(Table4[[#This Row],[H6]])*256+HEX2DEC(Table4[[#This Row],[H5]]))/AV$3,IF(ISNUMBER(AV447),AV447,NA()))</f>
        <v>1073427</v>
      </c>
      <c r="AW448" s="30" t="e">
        <f>Table4[[#This Row],[Unk 402-D7,6,5]]/Table4[[#This Row],[Batt V]]</f>
        <v>#N/A</v>
      </c>
      <c r="AX448" s="8" t="str" cm="1">
        <f t="array" aca="1" ref="AX448" ca="1">IF(Table4[[#This Row],[Prior of This Frm]]=0,"First",IF(Table4[[#This Row],[Data as String]]&lt;&gt;INDIRECT("R"&amp;AL448&amp;"C"&amp;COLUMN(Table4[[#This Row],[Data as String]]),FALSE),"Change",""))</f>
        <v/>
      </c>
      <c r="AY448" s="6" t="str" cm="1">
        <f t="array" aca="1" ref="AY448" ca="1">IF(Table4[[#This Row],[Prior of This Frm]]=0,"First",IF(Table4[[#This Row],[Data Masked States only]]&lt;&gt;INDIRECT("R"&amp;AL448&amp;"C"&amp;COLUMN(Table4[[#This Row],[Data Masked States only]]),FALSE),"Change",""))</f>
        <v/>
      </c>
      <c r="AZ448" s="6"/>
    </row>
    <row r="449" spans="1:52" hidden="1" x14ac:dyDescent="0.25">
      <c r="A449">
        <v>12.667999999999999</v>
      </c>
      <c r="B449">
        <v>401</v>
      </c>
      <c r="C449">
        <v>8</v>
      </c>
      <c r="D449" s="14" t="s">
        <v>28</v>
      </c>
      <c r="E449" s="15" t="s">
        <v>23</v>
      </c>
      <c r="F449" s="15">
        <v>0</v>
      </c>
      <c r="G449" s="15">
        <v>0</v>
      </c>
      <c r="H449" s="15">
        <v>0</v>
      </c>
      <c r="I449" s="15">
        <v>0</v>
      </c>
      <c r="J449" s="15">
        <v>0</v>
      </c>
      <c r="K449" s="15">
        <v>0</v>
      </c>
      <c r="M449" s="5" t="str">
        <f t="shared" si="121"/>
        <v>…</v>
      </c>
      <c r="N449" t="str">
        <f t="shared" si="122"/>
        <v>…</v>
      </c>
      <c r="O449" t="str">
        <f t="shared" si="123"/>
        <v>…</v>
      </c>
      <c r="P449" t="str">
        <f t="shared" si="124"/>
        <v>…</v>
      </c>
      <c r="Q449" t="str">
        <f t="shared" si="125"/>
        <v>…</v>
      </c>
      <c r="R449" t="str">
        <f t="shared" si="126"/>
        <v>…</v>
      </c>
      <c r="S449" t="str">
        <f t="shared" si="127"/>
        <v>…</v>
      </c>
      <c r="T449" t="str">
        <f t="shared" si="128"/>
        <v>…</v>
      </c>
      <c r="U449" s="5"/>
      <c r="V449" s="23">
        <f t="shared" si="129"/>
        <v>154</v>
      </c>
      <c r="W449">
        <f t="shared" si="130"/>
        <v>210</v>
      </c>
      <c r="X449">
        <f t="shared" si="131"/>
        <v>0</v>
      </c>
      <c r="Y449">
        <f t="shared" si="132"/>
        <v>0</v>
      </c>
      <c r="Z449">
        <f t="shared" si="133"/>
        <v>0</v>
      </c>
      <c r="AA449">
        <f t="shared" si="134"/>
        <v>0</v>
      </c>
      <c r="AB449">
        <f t="shared" si="135"/>
        <v>0</v>
      </c>
      <c r="AC449">
        <f t="shared" si="136"/>
        <v>0</v>
      </c>
      <c r="AD449" s="5"/>
      <c r="AE449" s="27">
        <f t="shared" si="137"/>
        <v>53914</v>
      </c>
      <c r="AF449" s="28">
        <f t="shared" si="138"/>
        <v>0</v>
      </c>
      <c r="AG449" s="28">
        <f t="shared" si="139"/>
        <v>0</v>
      </c>
      <c r="AH449" s="28">
        <f t="shared" si="140"/>
        <v>0</v>
      </c>
      <c r="AI449" s="5"/>
      <c r="AJ44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49" s="6" t="str" cm="1">
        <f t="array" ref="AK44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49" s="6" cm="1">
        <f t="array" ref="AL449">IF(ROW(Table4[[#This Row],[ID]])-1=ROW(Table4[[#Headers],[ID]]),0,SUMPRODUCT(MAX(($B$5:$B448=Table4[[#This Row],[ID]])*ROW($B$5:$B448))))</f>
        <v>443</v>
      </c>
      <c r="AM449" s="11" cm="1">
        <f t="array" aca="1" ref="AM449" ca="1">IF(Table4[[#This Row],[Prior of This Frm]]&lt;&gt;0,Table4[[#This Row],[Time]]-INDIRECT("R"&amp;Table4[[#This Row],[Prior of This Frm]]&amp;"C"&amp;COLUMN(Table4[[#This Row],[Time]]),FALSE),"")</f>
        <v>0.10599999999999987</v>
      </c>
      <c r="AN449" s="8">
        <f>IF(ROW(Table4[[#This Row],[Time]])-1=ROW(Table4[[#Headers],[Time]]),0,IF(A449&lt;A448,AN448+1,AN448))</f>
        <v>1</v>
      </c>
      <c r="AO449" s="29">
        <f>(Table4[[#This Row],[Time]]+(Table4[[#This Row],[Mins]]*60)-$A$5)/60/60/24</f>
        <v>2.4642361111111116E-4</v>
      </c>
      <c r="AP449" s="11">
        <f ca="1">IF(Table4[[#This Row],[Prior of This Frm]]&lt;&gt;0,IF(Table4[[#This Row],[Per Raw]]&lt;0,Table4[[#This Row],[Per Raw]]+60,Table4[[#This Row],[Per Raw]]),"")</f>
        <v>0.10599999999999987</v>
      </c>
      <c r="AQ449" s="20">
        <f>IF(Table4[[#This Row],[ID]]=401,(HEX2DEC(Table4[[#This Row],[H1]])+256*HEX2DEC(Table4[[#This Row],[H2]]))/1000,NA())</f>
        <v>53.914000000000001</v>
      </c>
      <c r="AR449" s="21">
        <f>IF(Table4[[#This Row],[ID]]=401,(HEX2DEC(Table4[[#This Row],[H5]])+256*HEX2DEC(Table4[[#This Row],[H6]]))/1000,NA())</f>
        <v>0</v>
      </c>
      <c r="AS449" s="17" t="e">
        <f>IF(Table4[[#This Row],[ID]]=402,HEX2DEC(Table4[[#This Row],[H1]])/100,NA())</f>
        <v>#N/A</v>
      </c>
      <c r="AT449" s="19" t="e">
        <f>IF(Table4[[#This Row],[ID]]=404,((HEX2DEC(F449)+256*HEX2DEC(G449))/10)*(9/5)+32,NA())</f>
        <v>#N/A</v>
      </c>
      <c r="AU449" s="28">
        <f>IF(Table4[[#This Row],[ID]]=402,(HEX2DEC(Table4[[#This Row],[H7]])*256*256+HEX2DEC(Table4[[#This Row],[H6]])*256+HEX2DEC(Table4[[#This Row],[H5]]))/AU$3,IF(ISNUMBER(AU448),AU448,NA()))</f>
        <v>1073427</v>
      </c>
      <c r="AV449" s="28">
        <f>IF(Table4[[#This Row],[ID]]=403,(HEX2DEC(Table4[[#This Row],[H7]])*256*256+HEX2DEC(Table4[[#This Row],[H6]])*256+HEX2DEC(Table4[[#This Row],[H5]]))/AV$3,IF(ISNUMBER(AV448),AV448,NA()))</f>
        <v>1073427</v>
      </c>
      <c r="AW449" s="30">
        <f>Table4[[#This Row],[Unk 402-D7,6,5]]/Table4[[#This Row],[Batt V]]</f>
        <v>19909.986274437066</v>
      </c>
      <c r="AX449" s="8" t="str" cm="1">
        <f t="array" aca="1" ref="AX449" ca="1">IF(Table4[[#This Row],[Prior of This Frm]]=0,"First",IF(Table4[[#This Row],[Data as String]]&lt;&gt;INDIRECT("R"&amp;AL449&amp;"C"&amp;COLUMN(Table4[[#This Row],[Data as String]]),FALSE),"Change",""))</f>
        <v/>
      </c>
      <c r="AY449" s="6" t="str" cm="1">
        <f t="array" aca="1" ref="AY449" ca="1">IF(Table4[[#This Row],[Prior of This Frm]]=0,"First",IF(Table4[[#This Row],[Data Masked States only]]&lt;&gt;INDIRECT("R"&amp;AL449&amp;"C"&amp;COLUMN(Table4[[#This Row],[Data Masked States only]]),FALSE),"Change",""))</f>
        <v/>
      </c>
      <c r="AZ449" s="6"/>
    </row>
    <row r="450" spans="1:52" hidden="1" x14ac:dyDescent="0.25">
      <c r="A450">
        <v>12.721</v>
      </c>
      <c r="B450">
        <v>400</v>
      </c>
      <c r="C450">
        <v>8</v>
      </c>
      <c r="D450" s="14">
        <v>0</v>
      </c>
      <c r="E450" s="15">
        <v>0</v>
      </c>
      <c r="F450" s="15">
        <v>0</v>
      </c>
      <c r="G450" s="15">
        <v>10</v>
      </c>
      <c r="H450" s="15">
        <v>39</v>
      </c>
      <c r="I450" s="15">
        <v>0</v>
      </c>
      <c r="J450" s="15">
        <v>0</v>
      </c>
      <c r="K450" s="15">
        <v>0</v>
      </c>
      <c r="M450" s="5" t="str">
        <f t="shared" si="121"/>
        <v>…</v>
      </c>
      <c r="N450" t="str">
        <f t="shared" si="122"/>
        <v>…</v>
      </c>
      <c r="O450" t="str">
        <f t="shared" si="123"/>
        <v>…</v>
      </c>
      <c r="P450" t="str">
        <f t="shared" si="124"/>
        <v>…</v>
      </c>
      <c r="Q450" t="str">
        <f t="shared" si="125"/>
        <v>9</v>
      </c>
      <c r="R450" t="str">
        <f t="shared" si="126"/>
        <v>…</v>
      </c>
      <c r="S450" t="str">
        <f t="shared" si="127"/>
        <v>…</v>
      </c>
      <c r="T450" t="str">
        <f t="shared" si="128"/>
        <v>…</v>
      </c>
      <c r="U450" s="5"/>
      <c r="V450" s="23">
        <f t="shared" si="129"/>
        <v>0</v>
      </c>
      <c r="W450">
        <f t="shared" si="130"/>
        <v>0</v>
      </c>
      <c r="X450">
        <f t="shared" si="131"/>
        <v>0</v>
      </c>
      <c r="Y450">
        <f t="shared" si="132"/>
        <v>16</v>
      </c>
      <c r="Z450">
        <f t="shared" si="133"/>
        <v>57</v>
      </c>
      <c r="AA450">
        <f t="shared" si="134"/>
        <v>0</v>
      </c>
      <c r="AB450">
        <f t="shared" si="135"/>
        <v>0</v>
      </c>
      <c r="AC450">
        <f t="shared" si="136"/>
        <v>0</v>
      </c>
      <c r="AD450" s="5"/>
      <c r="AE450" s="27">
        <f t="shared" si="137"/>
        <v>0</v>
      </c>
      <c r="AF450" s="28">
        <f t="shared" si="138"/>
        <v>4096</v>
      </c>
      <c r="AG450" s="28">
        <f t="shared" si="139"/>
        <v>57</v>
      </c>
      <c r="AH450" s="28">
        <f t="shared" si="140"/>
        <v>0</v>
      </c>
      <c r="AI450" s="5"/>
      <c r="AJ45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50" s="6" t="str" cm="1">
        <f t="array" ref="AK45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50" s="6" cm="1">
        <f t="array" ref="AL450">IF(ROW(Table4[[#This Row],[ID]])-1=ROW(Table4[[#Headers],[ID]]),0,SUMPRODUCT(MAX(($B$5:$B449=Table4[[#This Row],[ID]])*ROW($B$5:$B449))))</f>
        <v>448</v>
      </c>
      <c r="AM450" s="11" cm="1">
        <f t="array" aca="1" ref="AM450" ca="1">IF(Table4[[#This Row],[Prior of This Frm]]&lt;&gt;0,Table4[[#This Row],[Time]]-INDIRECT("R"&amp;Table4[[#This Row],[Prior of This Frm]]&amp;"C"&amp;COLUMN(Table4[[#This Row],[Time]]),FALSE),"")</f>
        <v>0.10500000000000043</v>
      </c>
      <c r="AN450" s="8">
        <f>IF(ROW(Table4[[#This Row],[Time]])-1=ROW(Table4[[#Headers],[Time]]),0,IF(A450&lt;A449,AN449+1,AN449))</f>
        <v>1</v>
      </c>
      <c r="AO450" s="29">
        <f>(Table4[[#This Row],[Time]]+(Table4[[#This Row],[Mins]]*60)-$A$5)/60/60/24</f>
        <v>2.4703703703703704E-4</v>
      </c>
      <c r="AP450" s="11">
        <f ca="1">IF(Table4[[#This Row],[Prior of This Frm]]&lt;&gt;0,IF(Table4[[#This Row],[Per Raw]]&lt;0,Table4[[#This Row],[Per Raw]]+60,Table4[[#This Row],[Per Raw]]),"")</f>
        <v>0.10500000000000043</v>
      </c>
      <c r="AQ450" s="20" t="e">
        <f>IF(Table4[[#This Row],[ID]]=401,(HEX2DEC(Table4[[#This Row],[H1]])+256*HEX2DEC(Table4[[#This Row],[H2]]))/1000,NA())</f>
        <v>#N/A</v>
      </c>
      <c r="AR450" s="21" t="e">
        <f>IF(Table4[[#This Row],[ID]]=401,(HEX2DEC(Table4[[#This Row],[H5]])+256*HEX2DEC(Table4[[#This Row],[H6]]))/1000,NA())</f>
        <v>#N/A</v>
      </c>
      <c r="AS450" s="17" t="e">
        <f>IF(Table4[[#This Row],[ID]]=402,HEX2DEC(Table4[[#This Row],[H1]])/100,NA())</f>
        <v>#N/A</v>
      </c>
      <c r="AT450" s="19" t="e">
        <f>IF(Table4[[#This Row],[ID]]=404,((HEX2DEC(F450)+256*HEX2DEC(G450))/10)*(9/5)+32,NA())</f>
        <v>#N/A</v>
      </c>
      <c r="AU450" s="28">
        <f>IF(Table4[[#This Row],[ID]]=402,(HEX2DEC(Table4[[#This Row],[H7]])*256*256+HEX2DEC(Table4[[#This Row],[H6]])*256+HEX2DEC(Table4[[#This Row],[H5]]))/AU$3,IF(ISNUMBER(AU449),AU449,NA()))</f>
        <v>1073427</v>
      </c>
      <c r="AV450" s="28">
        <f>IF(Table4[[#This Row],[ID]]=403,(HEX2DEC(Table4[[#This Row],[H7]])*256*256+HEX2DEC(Table4[[#This Row],[H6]])*256+HEX2DEC(Table4[[#This Row],[H5]]))/AV$3,IF(ISNUMBER(AV449),AV449,NA()))</f>
        <v>1073427</v>
      </c>
      <c r="AW450" s="30" t="e">
        <f>Table4[[#This Row],[Unk 402-D7,6,5]]/Table4[[#This Row],[Batt V]]</f>
        <v>#N/A</v>
      </c>
      <c r="AX450" s="8" t="str" cm="1">
        <f t="array" aca="1" ref="AX450" ca="1">IF(Table4[[#This Row],[Prior of This Frm]]=0,"First",IF(Table4[[#This Row],[Data as String]]&lt;&gt;INDIRECT("R"&amp;AL450&amp;"C"&amp;COLUMN(Table4[[#This Row],[Data as String]]),FALSE),"Change",""))</f>
        <v/>
      </c>
      <c r="AY450" s="6" t="str" cm="1">
        <f t="array" aca="1" ref="AY450" ca="1">IF(Table4[[#This Row],[Prior of This Frm]]=0,"First",IF(Table4[[#This Row],[Data Masked States only]]&lt;&gt;INDIRECT("R"&amp;AL450&amp;"C"&amp;COLUMN(Table4[[#This Row],[Data Masked States only]]),FALSE),"Change",""))</f>
        <v/>
      </c>
      <c r="AZ450" s="6"/>
    </row>
    <row r="451" spans="1:52" hidden="1" x14ac:dyDescent="0.25">
      <c r="A451">
        <v>12.773999999999999</v>
      </c>
      <c r="B451">
        <v>401</v>
      </c>
      <c r="C451">
        <v>8</v>
      </c>
      <c r="D451" s="14" t="s">
        <v>28</v>
      </c>
      <c r="E451" s="15" t="s">
        <v>23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  <c r="M451" s="5" t="str">
        <f t="shared" si="121"/>
        <v>…</v>
      </c>
      <c r="N451" t="str">
        <f t="shared" si="122"/>
        <v>…</v>
      </c>
      <c r="O451" t="str">
        <f t="shared" si="123"/>
        <v>…</v>
      </c>
      <c r="P451" t="str">
        <f t="shared" si="124"/>
        <v>…</v>
      </c>
      <c r="Q451" t="str">
        <f t="shared" si="125"/>
        <v>…</v>
      </c>
      <c r="R451" t="str">
        <f t="shared" si="126"/>
        <v>…</v>
      </c>
      <c r="S451" t="str">
        <f t="shared" si="127"/>
        <v>…</v>
      </c>
      <c r="T451" t="str">
        <f t="shared" si="128"/>
        <v>…</v>
      </c>
      <c r="U451" s="5"/>
      <c r="V451" s="23">
        <f t="shared" si="129"/>
        <v>154</v>
      </c>
      <c r="W451">
        <f t="shared" si="130"/>
        <v>210</v>
      </c>
      <c r="X451">
        <f t="shared" si="131"/>
        <v>0</v>
      </c>
      <c r="Y451">
        <f t="shared" si="132"/>
        <v>0</v>
      </c>
      <c r="Z451">
        <f t="shared" si="133"/>
        <v>0</v>
      </c>
      <c r="AA451">
        <f t="shared" si="134"/>
        <v>0</v>
      </c>
      <c r="AB451">
        <f t="shared" si="135"/>
        <v>0</v>
      </c>
      <c r="AC451">
        <f t="shared" si="136"/>
        <v>0</v>
      </c>
      <c r="AD451" s="5"/>
      <c r="AE451" s="27">
        <f t="shared" si="137"/>
        <v>53914</v>
      </c>
      <c r="AF451" s="28">
        <f t="shared" si="138"/>
        <v>0</v>
      </c>
      <c r="AG451" s="28">
        <f t="shared" si="139"/>
        <v>0</v>
      </c>
      <c r="AH451" s="28">
        <f t="shared" si="140"/>
        <v>0</v>
      </c>
      <c r="AI451" s="5"/>
      <c r="AJ45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51" s="6" t="str" cm="1">
        <f t="array" ref="AK45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51" s="6" cm="1">
        <f t="array" ref="AL451">IF(ROW(Table4[[#This Row],[ID]])-1=ROW(Table4[[#Headers],[ID]]),0,SUMPRODUCT(MAX(($B$5:$B450=Table4[[#This Row],[ID]])*ROW($B$5:$B450))))</f>
        <v>449</v>
      </c>
      <c r="AM451" s="11" cm="1">
        <f t="array" aca="1" ref="AM451" ca="1">IF(Table4[[#This Row],[Prior of This Frm]]&lt;&gt;0,Table4[[#This Row],[Time]]-INDIRECT("R"&amp;Table4[[#This Row],[Prior of This Frm]]&amp;"C"&amp;COLUMN(Table4[[#This Row],[Time]]),FALSE),"")</f>
        <v>0.10599999999999987</v>
      </c>
      <c r="AN451" s="8">
        <f>IF(ROW(Table4[[#This Row],[Time]])-1=ROW(Table4[[#Headers],[Time]]),0,IF(A451&lt;A450,AN450+1,AN450))</f>
        <v>1</v>
      </c>
      <c r="AO451" s="29">
        <f>(Table4[[#This Row],[Time]]+(Table4[[#This Row],[Mins]]*60)-$A$5)/60/60/24</f>
        <v>2.4765046296296292E-4</v>
      </c>
      <c r="AP451" s="11">
        <f ca="1">IF(Table4[[#This Row],[Prior of This Frm]]&lt;&gt;0,IF(Table4[[#This Row],[Per Raw]]&lt;0,Table4[[#This Row],[Per Raw]]+60,Table4[[#This Row],[Per Raw]]),"")</f>
        <v>0.10599999999999987</v>
      </c>
      <c r="AQ451" s="20">
        <f>IF(Table4[[#This Row],[ID]]=401,(HEX2DEC(Table4[[#This Row],[H1]])+256*HEX2DEC(Table4[[#This Row],[H2]]))/1000,NA())</f>
        <v>53.914000000000001</v>
      </c>
      <c r="AR451" s="21">
        <f>IF(Table4[[#This Row],[ID]]=401,(HEX2DEC(Table4[[#This Row],[H5]])+256*HEX2DEC(Table4[[#This Row],[H6]]))/1000,NA())</f>
        <v>0</v>
      </c>
      <c r="AS451" s="16" t="e">
        <f>IF(Table4[[#This Row],[ID]]=402,HEX2DEC(Table4[[#This Row],[H1]])/100,NA())</f>
        <v>#N/A</v>
      </c>
      <c r="AT451" s="19" t="e">
        <f>IF(Table4[[#This Row],[ID]]=404,((HEX2DEC(F451)+256*HEX2DEC(G451))/10)*(9/5)+32,NA())</f>
        <v>#N/A</v>
      </c>
      <c r="AU451" s="28">
        <f>IF(Table4[[#This Row],[ID]]=402,(HEX2DEC(Table4[[#This Row],[H7]])*256*256+HEX2DEC(Table4[[#This Row],[H6]])*256+HEX2DEC(Table4[[#This Row],[H5]]))/AU$3,IF(ISNUMBER(AU450),AU450,NA()))</f>
        <v>1073427</v>
      </c>
      <c r="AV451" s="28">
        <f>IF(Table4[[#This Row],[ID]]=403,(HEX2DEC(Table4[[#This Row],[H7]])*256*256+HEX2DEC(Table4[[#This Row],[H6]])*256+HEX2DEC(Table4[[#This Row],[H5]]))/AV$3,IF(ISNUMBER(AV450),AV450,NA()))</f>
        <v>1073427</v>
      </c>
      <c r="AW451" s="30">
        <f>Table4[[#This Row],[Unk 402-D7,6,5]]/Table4[[#This Row],[Batt V]]</f>
        <v>19909.986274437066</v>
      </c>
      <c r="AX451" s="8" t="str" cm="1">
        <f t="array" aca="1" ref="AX451" ca="1">IF(Table4[[#This Row],[Prior of This Frm]]=0,"First",IF(Table4[[#This Row],[Data as String]]&lt;&gt;INDIRECT("R"&amp;AL451&amp;"C"&amp;COLUMN(Table4[[#This Row],[Data as String]]),FALSE),"Change",""))</f>
        <v/>
      </c>
      <c r="AY451" s="6" t="str" cm="1">
        <f t="array" aca="1" ref="AY451" ca="1">IF(Table4[[#This Row],[Prior of This Frm]]=0,"First",IF(Table4[[#This Row],[Data Masked States only]]&lt;&gt;INDIRECT("R"&amp;AL451&amp;"C"&amp;COLUMN(Table4[[#This Row],[Data Masked States only]]),FALSE),"Change",""))</f>
        <v/>
      </c>
      <c r="AZ451" s="6"/>
    </row>
    <row r="452" spans="1:52" hidden="1" x14ac:dyDescent="0.25">
      <c r="A452">
        <v>12.827999999999999</v>
      </c>
      <c r="B452">
        <v>400</v>
      </c>
      <c r="C452">
        <v>8</v>
      </c>
      <c r="D452" s="14">
        <v>0</v>
      </c>
      <c r="E452" s="15">
        <v>0</v>
      </c>
      <c r="F452" s="15">
        <v>0</v>
      </c>
      <c r="G452" s="15">
        <v>10</v>
      </c>
      <c r="H452" s="15">
        <v>39</v>
      </c>
      <c r="I452" s="15">
        <v>0</v>
      </c>
      <c r="J452" s="15">
        <v>0</v>
      </c>
      <c r="K452" s="15">
        <v>0</v>
      </c>
      <c r="M452" s="5" t="str">
        <f t="shared" si="121"/>
        <v>…</v>
      </c>
      <c r="N452" t="str">
        <f t="shared" si="122"/>
        <v>…</v>
      </c>
      <c r="O452" t="str">
        <f t="shared" si="123"/>
        <v>…</v>
      </c>
      <c r="P452" t="str">
        <f t="shared" si="124"/>
        <v>…</v>
      </c>
      <c r="Q452" t="str">
        <f t="shared" si="125"/>
        <v>9</v>
      </c>
      <c r="R452" t="str">
        <f t="shared" si="126"/>
        <v>…</v>
      </c>
      <c r="S452" t="str">
        <f t="shared" si="127"/>
        <v>…</v>
      </c>
      <c r="T452" t="str">
        <f t="shared" si="128"/>
        <v>…</v>
      </c>
      <c r="U452" s="5"/>
      <c r="V452" s="23">
        <f t="shared" si="129"/>
        <v>0</v>
      </c>
      <c r="W452">
        <f t="shared" si="130"/>
        <v>0</v>
      </c>
      <c r="X452">
        <f t="shared" si="131"/>
        <v>0</v>
      </c>
      <c r="Y452">
        <f t="shared" si="132"/>
        <v>16</v>
      </c>
      <c r="Z452">
        <f t="shared" si="133"/>
        <v>57</v>
      </c>
      <c r="AA452">
        <f t="shared" si="134"/>
        <v>0</v>
      </c>
      <c r="AB452">
        <f t="shared" si="135"/>
        <v>0</v>
      </c>
      <c r="AC452">
        <f t="shared" si="136"/>
        <v>0</v>
      </c>
      <c r="AD452" s="5"/>
      <c r="AE452" s="27">
        <f t="shared" si="137"/>
        <v>0</v>
      </c>
      <c r="AF452" s="28">
        <f t="shared" si="138"/>
        <v>4096</v>
      </c>
      <c r="AG452" s="28">
        <f t="shared" si="139"/>
        <v>57</v>
      </c>
      <c r="AH452" s="28">
        <f t="shared" si="140"/>
        <v>0</v>
      </c>
      <c r="AI452" s="5"/>
      <c r="AJ45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52" s="6" t="str" cm="1">
        <f t="array" ref="AK45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52" s="6" cm="1">
        <f t="array" ref="AL452">IF(ROW(Table4[[#This Row],[ID]])-1=ROW(Table4[[#Headers],[ID]]),0,SUMPRODUCT(MAX(($B$5:$B451=Table4[[#This Row],[ID]])*ROW($B$5:$B451))))</f>
        <v>450</v>
      </c>
      <c r="AM452" s="11" cm="1">
        <f t="array" aca="1" ref="AM452" ca="1">IF(Table4[[#This Row],[Prior of This Frm]]&lt;&gt;0,Table4[[#This Row],[Time]]-INDIRECT("R"&amp;Table4[[#This Row],[Prior of This Frm]]&amp;"C"&amp;COLUMN(Table4[[#This Row],[Time]]),FALSE),"")</f>
        <v>0.10699999999999932</v>
      </c>
      <c r="AN452" s="8">
        <f>IF(ROW(Table4[[#This Row],[Time]])-1=ROW(Table4[[#Headers],[Time]]),0,IF(A452&lt;A451,AN451+1,AN451))</f>
        <v>1</v>
      </c>
      <c r="AO452" s="29">
        <f>(Table4[[#This Row],[Time]]+(Table4[[#This Row],[Mins]]*60)-$A$5)/60/60/24</f>
        <v>2.4827546296296295E-4</v>
      </c>
      <c r="AP452" s="11">
        <f ca="1">IF(Table4[[#This Row],[Prior of This Frm]]&lt;&gt;0,IF(Table4[[#This Row],[Per Raw]]&lt;0,Table4[[#This Row],[Per Raw]]+60,Table4[[#This Row],[Per Raw]]),"")</f>
        <v>0.10699999999999932</v>
      </c>
      <c r="AQ452" s="20" t="e">
        <f>IF(Table4[[#This Row],[ID]]=401,(HEX2DEC(Table4[[#This Row],[H1]])+256*HEX2DEC(Table4[[#This Row],[H2]]))/1000,NA())</f>
        <v>#N/A</v>
      </c>
      <c r="AR452" s="21" t="e">
        <f>IF(Table4[[#This Row],[ID]]=401,(HEX2DEC(Table4[[#This Row],[H5]])+256*HEX2DEC(Table4[[#This Row],[H6]]))/1000,NA())</f>
        <v>#N/A</v>
      </c>
      <c r="AS452" s="17" t="e">
        <f>IF(Table4[[#This Row],[ID]]=402,HEX2DEC(Table4[[#This Row],[H1]])/100,NA())</f>
        <v>#N/A</v>
      </c>
      <c r="AT452" s="19" t="e">
        <f>IF(Table4[[#This Row],[ID]]=404,((HEX2DEC(F452)+256*HEX2DEC(G452))/10)*(9/5)+32,NA())</f>
        <v>#N/A</v>
      </c>
      <c r="AU452" s="28">
        <f>IF(Table4[[#This Row],[ID]]=402,(HEX2DEC(Table4[[#This Row],[H7]])*256*256+HEX2DEC(Table4[[#This Row],[H6]])*256+HEX2DEC(Table4[[#This Row],[H5]]))/AU$3,IF(ISNUMBER(AU451),AU451,NA()))</f>
        <v>1073427</v>
      </c>
      <c r="AV452" s="28">
        <f>IF(Table4[[#This Row],[ID]]=403,(HEX2DEC(Table4[[#This Row],[H7]])*256*256+HEX2DEC(Table4[[#This Row],[H6]])*256+HEX2DEC(Table4[[#This Row],[H5]]))/AV$3,IF(ISNUMBER(AV451),AV451,NA()))</f>
        <v>1073427</v>
      </c>
      <c r="AW452" s="30" t="e">
        <f>Table4[[#This Row],[Unk 402-D7,6,5]]/Table4[[#This Row],[Batt V]]</f>
        <v>#N/A</v>
      </c>
      <c r="AX452" s="8" t="str" cm="1">
        <f t="array" aca="1" ref="AX452" ca="1">IF(Table4[[#This Row],[Prior of This Frm]]=0,"First",IF(Table4[[#This Row],[Data as String]]&lt;&gt;INDIRECT("R"&amp;AL452&amp;"C"&amp;COLUMN(Table4[[#This Row],[Data as String]]),FALSE),"Change",""))</f>
        <v/>
      </c>
      <c r="AY452" s="6" t="str" cm="1">
        <f t="array" aca="1" ref="AY452" ca="1">IF(Table4[[#This Row],[Prior of This Frm]]=0,"First",IF(Table4[[#This Row],[Data Masked States only]]&lt;&gt;INDIRECT("R"&amp;AL452&amp;"C"&amp;COLUMN(Table4[[#This Row],[Data Masked States only]]),FALSE),"Change",""))</f>
        <v/>
      </c>
      <c r="AZ452" s="6"/>
    </row>
    <row r="453" spans="1:52" hidden="1" x14ac:dyDescent="0.25">
      <c r="A453">
        <v>12.881</v>
      </c>
      <c r="B453">
        <v>401</v>
      </c>
      <c r="C453">
        <v>8</v>
      </c>
      <c r="D453" s="14" t="s">
        <v>28</v>
      </c>
      <c r="E453" s="15" t="s">
        <v>23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M453" s="5" t="str">
        <f t="shared" ref="M453:M516" si="141">IF(OR(HEX2DEC(D453)&lt;32,HEX2DEC(D453)&gt;126),"…",CHAR(HEX2DEC(D453)))</f>
        <v>…</v>
      </c>
      <c r="N453" t="str">
        <f t="shared" ref="N453:N516" si="142">IF(OR(HEX2DEC(E453)&lt;32,HEX2DEC(E453)&gt;126),"…",CHAR(HEX2DEC(E453)))</f>
        <v>…</v>
      </c>
      <c r="O453" t="str">
        <f t="shared" ref="O453:O516" si="143">IF(OR(HEX2DEC(F453)&lt;32,HEX2DEC(F453)&gt;126),"…",CHAR(HEX2DEC(F453)))</f>
        <v>…</v>
      </c>
      <c r="P453" t="str">
        <f t="shared" ref="P453:P516" si="144">IF(OR(HEX2DEC(G453)&lt;32,HEX2DEC(G453)&gt;126),"…",CHAR(HEX2DEC(G453)))</f>
        <v>…</v>
      </c>
      <c r="Q453" t="str">
        <f t="shared" ref="Q453:Q516" si="145">IF(OR(HEX2DEC(H453)&lt;32,HEX2DEC(H453)&gt;126),"…",CHAR(HEX2DEC(H453)))</f>
        <v>…</v>
      </c>
      <c r="R453" t="str">
        <f t="shared" ref="R453:R516" si="146">IF(OR(HEX2DEC(I453)&lt;32,HEX2DEC(I453)&gt;126),"…",CHAR(HEX2DEC(I453)))</f>
        <v>…</v>
      </c>
      <c r="S453" t="str">
        <f t="shared" ref="S453:S516" si="147">IF(OR(HEX2DEC(J453)&lt;32,HEX2DEC(J453)&gt;126),"…",CHAR(HEX2DEC(J453)))</f>
        <v>…</v>
      </c>
      <c r="T453" t="str">
        <f t="shared" ref="T453:T516" si="148">IF(OR(HEX2DEC(K453)&lt;32,HEX2DEC(K453)&gt;126),"…",CHAR(HEX2DEC(K453)))</f>
        <v>…</v>
      </c>
      <c r="U453" s="5"/>
      <c r="V453" s="23">
        <f t="shared" ref="V453:V516" si="149">HEX2DEC(D453)</f>
        <v>154</v>
      </c>
      <c r="W453">
        <f t="shared" ref="W453:W516" si="150">HEX2DEC(E453)</f>
        <v>210</v>
      </c>
      <c r="X453">
        <f t="shared" ref="X453:X516" si="151">HEX2DEC(F453)</f>
        <v>0</v>
      </c>
      <c r="Y453">
        <f t="shared" ref="Y453:Y516" si="152">HEX2DEC(G453)</f>
        <v>0</v>
      </c>
      <c r="Z453">
        <f t="shared" ref="Z453:Z516" si="153">HEX2DEC(H453)</f>
        <v>0</v>
      </c>
      <c r="AA453">
        <f t="shared" ref="AA453:AA516" si="154">HEX2DEC(I453)</f>
        <v>0</v>
      </c>
      <c r="AB453">
        <f t="shared" ref="AB453:AB516" si="155">HEX2DEC(J453)</f>
        <v>0</v>
      </c>
      <c r="AC453">
        <f t="shared" ref="AC453:AC516" si="156">HEX2DEC(K453)</f>
        <v>0</v>
      </c>
      <c r="AD453" s="5"/>
      <c r="AE453" s="27">
        <f t="shared" ref="AE453:AE516" si="157">HEX2DEC(E453)*256+HEX2DEC(D453)</f>
        <v>53914</v>
      </c>
      <c r="AF453" s="28">
        <f t="shared" ref="AF453:AF516" si="158">HEX2DEC(G453)*256+HEX2DEC(F453)</f>
        <v>0</v>
      </c>
      <c r="AG453" s="28">
        <f t="shared" ref="AG453:AG516" si="159">HEX2DEC(I453)*256+HEX2DEC(H453)</f>
        <v>0</v>
      </c>
      <c r="AH453" s="28">
        <f t="shared" ref="AH453:AH516" si="160">HEX2DEC(K453)*256+HEX2DEC(J453)</f>
        <v>0</v>
      </c>
      <c r="AI453" s="5"/>
      <c r="AJ45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53" s="6" t="str" cm="1">
        <f t="array" ref="AK45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53" s="6" cm="1">
        <f t="array" ref="AL453">IF(ROW(Table4[[#This Row],[ID]])-1=ROW(Table4[[#Headers],[ID]]),0,SUMPRODUCT(MAX(($B$5:$B452=Table4[[#This Row],[ID]])*ROW($B$5:$B452))))</f>
        <v>451</v>
      </c>
      <c r="AM453" s="11" cm="1">
        <f t="array" aca="1" ref="AM453" ca="1">IF(Table4[[#This Row],[Prior of This Frm]]&lt;&gt;0,Table4[[#This Row],[Time]]-INDIRECT("R"&amp;Table4[[#This Row],[Prior of This Frm]]&amp;"C"&amp;COLUMN(Table4[[#This Row],[Time]]),FALSE),"")</f>
        <v>0.10700000000000109</v>
      </c>
      <c r="AN453" s="8">
        <f>IF(ROW(Table4[[#This Row],[Time]])-1=ROW(Table4[[#Headers],[Time]]),0,IF(A453&lt;A452,AN452+1,AN452))</f>
        <v>1</v>
      </c>
      <c r="AO453" s="29">
        <f>(Table4[[#This Row],[Time]]+(Table4[[#This Row],[Mins]]*60)-$A$5)/60/60/24</f>
        <v>2.4888888888888882E-4</v>
      </c>
      <c r="AP453" s="11">
        <f ca="1">IF(Table4[[#This Row],[Prior of This Frm]]&lt;&gt;0,IF(Table4[[#This Row],[Per Raw]]&lt;0,Table4[[#This Row],[Per Raw]]+60,Table4[[#This Row],[Per Raw]]),"")</f>
        <v>0.10700000000000109</v>
      </c>
      <c r="AQ453" s="20">
        <f>IF(Table4[[#This Row],[ID]]=401,(HEX2DEC(Table4[[#This Row],[H1]])+256*HEX2DEC(Table4[[#This Row],[H2]]))/1000,NA())</f>
        <v>53.914000000000001</v>
      </c>
      <c r="AR453" s="21">
        <f>IF(Table4[[#This Row],[ID]]=401,(HEX2DEC(Table4[[#This Row],[H5]])+256*HEX2DEC(Table4[[#This Row],[H6]]))/1000,NA())</f>
        <v>0</v>
      </c>
      <c r="AS453" s="16" t="e">
        <f>IF(Table4[[#This Row],[ID]]=402,HEX2DEC(Table4[[#This Row],[H1]])/100,NA())</f>
        <v>#N/A</v>
      </c>
      <c r="AT453" s="19" t="e">
        <f>IF(Table4[[#This Row],[ID]]=404,((HEX2DEC(F453)+256*HEX2DEC(G453))/10)*(9/5)+32,NA())</f>
        <v>#N/A</v>
      </c>
      <c r="AU453" s="28">
        <f>IF(Table4[[#This Row],[ID]]=402,(HEX2DEC(Table4[[#This Row],[H7]])*256*256+HEX2DEC(Table4[[#This Row],[H6]])*256+HEX2DEC(Table4[[#This Row],[H5]]))/AU$3,IF(ISNUMBER(AU452),AU452,NA()))</f>
        <v>1073427</v>
      </c>
      <c r="AV453" s="28">
        <f>IF(Table4[[#This Row],[ID]]=403,(HEX2DEC(Table4[[#This Row],[H7]])*256*256+HEX2DEC(Table4[[#This Row],[H6]])*256+HEX2DEC(Table4[[#This Row],[H5]]))/AV$3,IF(ISNUMBER(AV452),AV452,NA()))</f>
        <v>1073427</v>
      </c>
      <c r="AW453" s="30">
        <f>Table4[[#This Row],[Unk 402-D7,6,5]]/Table4[[#This Row],[Batt V]]</f>
        <v>19909.986274437066</v>
      </c>
      <c r="AX453" s="8" t="str" cm="1">
        <f t="array" aca="1" ref="AX453" ca="1">IF(Table4[[#This Row],[Prior of This Frm]]=0,"First",IF(Table4[[#This Row],[Data as String]]&lt;&gt;INDIRECT("R"&amp;AL453&amp;"C"&amp;COLUMN(Table4[[#This Row],[Data as String]]),FALSE),"Change",""))</f>
        <v/>
      </c>
      <c r="AY453" s="6" t="str" cm="1">
        <f t="array" aca="1" ref="AY453" ca="1">IF(Table4[[#This Row],[Prior of This Frm]]=0,"First",IF(Table4[[#This Row],[Data Masked States only]]&lt;&gt;INDIRECT("R"&amp;AL453&amp;"C"&amp;COLUMN(Table4[[#This Row],[Data Masked States only]]),FALSE),"Change",""))</f>
        <v/>
      </c>
      <c r="AZ453" s="6"/>
    </row>
    <row r="454" spans="1:52" hidden="1" x14ac:dyDescent="0.25">
      <c r="A454">
        <v>12.933999999999999</v>
      </c>
      <c r="B454">
        <v>400</v>
      </c>
      <c r="C454">
        <v>8</v>
      </c>
      <c r="D454" s="14">
        <v>0</v>
      </c>
      <c r="E454" s="15">
        <v>0</v>
      </c>
      <c r="F454" s="15">
        <v>0</v>
      </c>
      <c r="G454" s="15">
        <v>10</v>
      </c>
      <c r="H454" s="15">
        <v>39</v>
      </c>
      <c r="I454" s="15">
        <v>0</v>
      </c>
      <c r="J454" s="15">
        <v>0</v>
      </c>
      <c r="K454" s="15">
        <v>0</v>
      </c>
      <c r="M454" s="5" t="str">
        <f t="shared" si="141"/>
        <v>…</v>
      </c>
      <c r="N454" t="str">
        <f t="shared" si="142"/>
        <v>…</v>
      </c>
      <c r="O454" t="str">
        <f t="shared" si="143"/>
        <v>…</v>
      </c>
      <c r="P454" t="str">
        <f t="shared" si="144"/>
        <v>…</v>
      </c>
      <c r="Q454" t="str">
        <f t="shared" si="145"/>
        <v>9</v>
      </c>
      <c r="R454" t="str">
        <f t="shared" si="146"/>
        <v>…</v>
      </c>
      <c r="S454" t="str">
        <f t="shared" si="147"/>
        <v>…</v>
      </c>
      <c r="T454" t="str">
        <f t="shared" si="148"/>
        <v>…</v>
      </c>
      <c r="U454" s="5"/>
      <c r="V454" s="23">
        <f t="shared" si="149"/>
        <v>0</v>
      </c>
      <c r="W454">
        <f t="shared" si="150"/>
        <v>0</v>
      </c>
      <c r="X454">
        <f t="shared" si="151"/>
        <v>0</v>
      </c>
      <c r="Y454">
        <f t="shared" si="152"/>
        <v>16</v>
      </c>
      <c r="Z454">
        <f t="shared" si="153"/>
        <v>57</v>
      </c>
      <c r="AA454">
        <f t="shared" si="154"/>
        <v>0</v>
      </c>
      <c r="AB454">
        <f t="shared" si="155"/>
        <v>0</v>
      </c>
      <c r="AC454">
        <f t="shared" si="156"/>
        <v>0</v>
      </c>
      <c r="AD454" s="5"/>
      <c r="AE454" s="27">
        <f t="shared" si="157"/>
        <v>0</v>
      </c>
      <c r="AF454" s="28">
        <f t="shared" si="158"/>
        <v>4096</v>
      </c>
      <c r="AG454" s="28">
        <f t="shared" si="159"/>
        <v>57</v>
      </c>
      <c r="AH454" s="28">
        <f t="shared" si="160"/>
        <v>0</v>
      </c>
      <c r="AI454" s="5"/>
      <c r="AJ45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54" s="6" t="str" cm="1">
        <f t="array" ref="AK45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54" s="6" cm="1">
        <f t="array" ref="AL454">IF(ROW(Table4[[#This Row],[ID]])-1=ROW(Table4[[#Headers],[ID]]),0,SUMPRODUCT(MAX(($B$5:$B453=Table4[[#This Row],[ID]])*ROW($B$5:$B453))))</f>
        <v>452</v>
      </c>
      <c r="AM454" s="11" cm="1">
        <f t="array" aca="1" ref="AM454" ca="1">IF(Table4[[#This Row],[Prior of This Frm]]&lt;&gt;0,Table4[[#This Row],[Time]]-INDIRECT("R"&amp;Table4[[#This Row],[Prior of This Frm]]&amp;"C"&amp;COLUMN(Table4[[#This Row],[Time]]),FALSE),"")</f>
        <v>0.10599999999999987</v>
      </c>
      <c r="AN454" s="8">
        <f>IF(ROW(Table4[[#This Row],[Time]])-1=ROW(Table4[[#Headers],[Time]]),0,IF(A454&lt;A453,AN453+1,AN453))</f>
        <v>1</v>
      </c>
      <c r="AO454" s="29">
        <f>(Table4[[#This Row],[Time]]+(Table4[[#This Row],[Mins]]*60)-$A$5)/60/60/24</f>
        <v>2.4950231481481476E-4</v>
      </c>
      <c r="AP454" s="11">
        <f ca="1">IF(Table4[[#This Row],[Prior of This Frm]]&lt;&gt;0,IF(Table4[[#This Row],[Per Raw]]&lt;0,Table4[[#This Row],[Per Raw]]+60,Table4[[#This Row],[Per Raw]]),"")</f>
        <v>0.10599999999999987</v>
      </c>
      <c r="AQ454" s="20" t="e">
        <f>IF(Table4[[#This Row],[ID]]=401,(HEX2DEC(Table4[[#This Row],[H1]])+256*HEX2DEC(Table4[[#This Row],[H2]]))/1000,NA())</f>
        <v>#N/A</v>
      </c>
      <c r="AR454" s="21" t="e">
        <f>IF(Table4[[#This Row],[ID]]=401,(HEX2DEC(Table4[[#This Row],[H5]])+256*HEX2DEC(Table4[[#This Row],[H6]]))/1000,NA())</f>
        <v>#N/A</v>
      </c>
      <c r="AS454" s="17" t="e">
        <f>IF(Table4[[#This Row],[ID]]=402,HEX2DEC(Table4[[#This Row],[H1]])/100,NA())</f>
        <v>#N/A</v>
      </c>
      <c r="AT454" s="19" t="e">
        <f>IF(Table4[[#This Row],[ID]]=404,((HEX2DEC(F454)+256*HEX2DEC(G454))/10)*(9/5)+32,NA())</f>
        <v>#N/A</v>
      </c>
      <c r="AU454" s="28">
        <f>IF(Table4[[#This Row],[ID]]=402,(HEX2DEC(Table4[[#This Row],[H7]])*256*256+HEX2DEC(Table4[[#This Row],[H6]])*256+HEX2DEC(Table4[[#This Row],[H5]]))/AU$3,IF(ISNUMBER(AU453),AU453,NA()))</f>
        <v>1073427</v>
      </c>
      <c r="AV454" s="28">
        <f>IF(Table4[[#This Row],[ID]]=403,(HEX2DEC(Table4[[#This Row],[H7]])*256*256+HEX2DEC(Table4[[#This Row],[H6]])*256+HEX2DEC(Table4[[#This Row],[H5]]))/AV$3,IF(ISNUMBER(AV453),AV453,NA()))</f>
        <v>1073427</v>
      </c>
      <c r="AW454" s="30" t="e">
        <f>Table4[[#This Row],[Unk 402-D7,6,5]]/Table4[[#This Row],[Batt V]]</f>
        <v>#N/A</v>
      </c>
      <c r="AX454" s="8" t="str" cm="1">
        <f t="array" aca="1" ref="AX454" ca="1">IF(Table4[[#This Row],[Prior of This Frm]]=0,"First",IF(Table4[[#This Row],[Data as String]]&lt;&gt;INDIRECT("R"&amp;AL454&amp;"C"&amp;COLUMN(Table4[[#This Row],[Data as String]]),FALSE),"Change",""))</f>
        <v/>
      </c>
      <c r="AY454" s="6" t="str" cm="1">
        <f t="array" aca="1" ref="AY454" ca="1">IF(Table4[[#This Row],[Prior of This Frm]]=0,"First",IF(Table4[[#This Row],[Data Masked States only]]&lt;&gt;INDIRECT("R"&amp;AL454&amp;"C"&amp;COLUMN(Table4[[#This Row],[Data Masked States only]]),FALSE),"Change",""))</f>
        <v/>
      </c>
      <c r="AZ454" s="6"/>
    </row>
    <row r="455" spans="1:52" hidden="1" x14ac:dyDescent="0.25">
      <c r="A455">
        <v>12.986000000000001</v>
      </c>
      <c r="B455">
        <v>401</v>
      </c>
      <c r="C455">
        <v>8</v>
      </c>
      <c r="D455" s="14" t="s">
        <v>28</v>
      </c>
      <c r="E455" s="15" t="s">
        <v>23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M455" s="5" t="str">
        <f t="shared" si="141"/>
        <v>…</v>
      </c>
      <c r="N455" t="str">
        <f t="shared" si="142"/>
        <v>…</v>
      </c>
      <c r="O455" t="str">
        <f t="shared" si="143"/>
        <v>…</v>
      </c>
      <c r="P455" t="str">
        <f t="shared" si="144"/>
        <v>…</v>
      </c>
      <c r="Q455" t="str">
        <f t="shared" si="145"/>
        <v>…</v>
      </c>
      <c r="R455" t="str">
        <f t="shared" si="146"/>
        <v>…</v>
      </c>
      <c r="S455" t="str">
        <f t="shared" si="147"/>
        <v>…</v>
      </c>
      <c r="T455" t="str">
        <f t="shared" si="148"/>
        <v>…</v>
      </c>
      <c r="U455" s="5"/>
      <c r="V455" s="23">
        <f t="shared" si="149"/>
        <v>154</v>
      </c>
      <c r="W455">
        <f t="shared" si="150"/>
        <v>210</v>
      </c>
      <c r="X455">
        <f t="shared" si="151"/>
        <v>0</v>
      </c>
      <c r="Y455">
        <f t="shared" si="152"/>
        <v>0</v>
      </c>
      <c r="Z455">
        <f t="shared" si="153"/>
        <v>0</v>
      </c>
      <c r="AA455">
        <f t="shared" si="154"/>
        <v>0</v>
      </c>
      <c r="AB455">
        <f t="shared" si="155"/>
        <v>0</v>
      </c>
      <c r="AC455">
        <f t="shared" si="156"/>
        <v>0</v>
      </c>
      <c r="AD455" s="5"/>
      <c r="AE455" s="27">
        <f t="shared" si="157"/>
        <v>53914</v>
      </c>
      <c r="AF455" s="28">
        <f t="shared" si="158"/>
        <v>0</v>
      </c>
      <c r="AG455" s="28">
        <f t="shared" si="159"/>
        <v>0</v>
      </c>
      <c r="AH455" s="28">
        <f t="shared" si="160"/>
        <v>0</v>
      </c>
      <c r="AI455" s="5"/>
      <c r="AJ45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55" s="6" t="str" cm="1">
        <f t="array" ref="AK45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55" s="6" cm="1">
        <f t="array" ref="AL455">IF(ROW(Table4[[#This Row],[ID]])-1=ROW(Table4[[#Headers],[ID]]),0,SUMPRODUCT(MAX(($B$5:$B454=Table4[[#This Row],[ID]])*ROW($B$5:$B454))))</f>
        <v>453</v>
      </c>
      <c r="AM455" s="11" cm="1">
        <f t="array" aca="1" ref="AM455" ca="1">IF(Table4[[#This Row],[Prior of This Frm]]&lt;&gt;0,Table4[[#This Row],[Time]]-INDIRECT("R"&amp;Table4[[#This Row],[Prior of This Frm]]&amp;"C"&amp;COLUMN(Table4[[#This Row],[Time]]),FALSE),"")</f>
        <v>0.10500000000000043</v>
      </c>
      <c r="AN455" s="8">
        <f>IF(ROW(Table4[[#This Row],[Time]])-1=ROW(Table4[[#Headers],[Time]]),0,IF(A455&lt;A454,AN454+1,AN454))</f>
        <v>1</v>
      </c>
      <c r="AO455" s="29">
        <f>(Table4[[#This Row],[Time]]+(Table4[[#This Row],[Mins]]*60)-$A$5)/60/60/24</f>
        <v>2.5010416666666665E-4</v>
      </c>
      <c r="AP455" s="11">
        <f ca="1">IF(Table4[[#This Row],[Prior of This Frm]]&lt;&gt;0,IF(Table4[[#This Row],[Per Raw]]&lt;0,Table4[[#This Row],[Per Raw]]+60,Table4[[#This Row],[Per Raw]]),"")</f>
        <v>0.10500000000000043</v>
      </c>
      <c r="AQ455" s="20">
        <f>IF(Table4[[#This Row],[ID]]=401,(HEX2DEC(Table4[[#This Row],[H1]])+256*HEX2DEC(Table4[[#This Row],[H2]]))/1000,NA())</f>
        <v>53.914000000000001</v>
      </c>
      <c r="AR455" s="21">
        <f>IF(Table4[[#This Row],[ID]]=401,(HEX2DEC(Table4[[#This Row],[H5]])+256*HEX2DEC(Table4[[#This Row],[H6]]))/1000,NA())</f>
        <v>0</v>
      </c>
      <c r="AS455" s="16" t="e">
        <f>IF(Table4[[#This Row],[ID]]=402,HEX2DEC(Table4[[#This Row],[H1]])/100,NA())</f>
        <v>#N/A</v>
      </c>
      <c r="AT455" s="19" t="e">
        <f>IF(Table4[[#This Row],[ID]]=404,((HEX2DEC(F455)+256*HEX2DEC(G455))/10)*(9/5)+32,NA())</f>
        <v>#N/A</v>
      </c>
      <c r="AU455" s="28">
        <f>IF(Table4[[#This Row],[ID]]=402,(HEX2DEC(Table4[[#This Row],[H7]])*256*256+HEX2DEC(Table4[[#This Row],[H6]])*256+HEX2DEC(Table4[[#This Row],[H5]]))/AU$3,IF(ISNUMBER(AU454),AU454,NA()))</f>
        <v>1073427</v>
      </c>
      <c r="AV455" s="28">
        <f>IF(Table4[[#This Row],[ID]]=403,(HEX2DEC(Table4[[#This Row],[H7]])*256*256+HEX2DEC(Table4[[#This Row],[H6]])*256+HEX2DEC(Table4[[#This Row],[H5]]))/AV$3,IF(ISNUMBER(AV454),AV454,NA()))</f>
        <v>1073427</v>
      </c>
      <c r="AW455" s="30">
        <f>Table4[[#This Row],[Unk 402-D7,6,5]]/Table4[[#This Row],[Batt V]]</f>
        <v>19909.986274437066</v>
      </c>
      <c r="AX455" s="8" t="str" cm="1">
        <f t="array" aca="1" ref="AX455" ca="1">IF(Table4[[#This Row],[Prior of This Frm]]=0,"First",IF(Table4[[#This Row],[Data as String]]&lt;&gt;INDIRECT("R"&amp;AL455&amp;"C"&amp;COLUMN(Table4[[#This Row],[Data as String]]),FALSE),"Change",""))</f>
        <v/>
      </c>
      <c r="AY455" s="6" t="str" cm="1">
        <f t="array" aca="1" ref="AY455" ca="1">IF(Table4[[#This Row],[Prior of This Frm]]=0,"First",IF(Table4[[#This Row],[Data Masked States only]]&lt;&gt;INDIRECT("R"&amp;AL455&amp;"C"&amp;COLUMN(Table4[[#This Row],[Data Masked States only]]),FALSE),"Change",""))</f>
        <v/>
      </c>
      <c r="AZ455" s="6"/>
    </row>
    <row r="456" spans="1:52" hidden="1" x14ac:dyDescent="0.25">
      <c r="A456">
        <v>13.04</v>
      </c>
      <c r="B456">
        <v>400</v>
      </c>
      <c r="C456">
        <v>8</v>
      </c>
      <c r="D456" s="14">
        <v>0</v>
      </c>
      <c r="E456" s="15">
        <v>0</v>
      </c>
      <c r="F456" s="15">
        <v>0</v>
      </c>
      <c r="G456" s="15">
        <v>10</v>
      </c>
      <c r="H456" s="15">
        <v>39</v>
      </c>
      <c r="I456" s="15">
        <v>0</v>
      </c>
      <c r="J456" s="15">
        <v>0</v>
      </c>
      <c r="K456" s="15">
        <v>0</v>
      </c>
      <c r="M456" s="5" t="str">
        <f t="shared" si="141"/>
        <v>…</v>
      </c>
      <c r="N456" t="str">
        <f t="shared" si="142"/>
        <v>…</v>
      </c>
      <c r="O456" t="str">
        <f t="shared" si="143"/>
        <v>…</v>
      </c>
      <c r="P456" t="str">
        <f t="shared" si="144"/>
        <v>…</v>
      </c>
      <c r="Q456" t="str">
        <f t="shared" si="145"/>
        <v>9</v>
      </c>
      <c r="R456" t="str">
        <f t="shared" si="146"/>
        <v>…</v>
      </c>
      <c r="S456" t="str">
        <f t="shared" si="147"/>
        <v>…</v>
      </c>
      <c r="T456" t="str">
        <f t="shared" si="148"/>
        <v>…</v>
      </c>
      <c r="U456" s="5"/>
      <c r="V456" s="23">
        <f t="shared" si="149"/>
        <v>0</v>
      </c>
      <c r="W456">
        <f t="shared" si="150"/>
        <v>0</v>
      </c>
      <c r="X456">
        <f t="shared" si="151"/>
        <v>0</v>
      </c>
      <c r="Y456">
        <f t="shared" si="152"/>
        <v>16</v>
      </c>
      <c r="Z456">
        <f t="shared" si="153"/>
        <v>57</v>
      </c>
      <c r="AA456">
        <f t="shared" si="154"/>
        <v>0</v>
      </c>
      <c r="AB456">
        <f t="shared" si="155"/>
        <v>0</v>
      </c>
      <c r="AC456">
        <f t="shared" si="156"/>
        <v>0</v>
      </c>
      <c r="AD456" s="5"/>
      <c r="AE456" s="27">
        <f t="shared" si="157"/>
        <v>0</v>
      </c>
      <c r="AF456" s="28">
        <f t="shared" si="158"/>
        <v>4096</v>
      </c>
      <c r="AG456" s="28">
        <f t="shared" si="159"/>
        <v>57</v>
      </c>
      <c r="AH456" s="28">
        <f t="shared" si="160"/>
        <v>0</v>
      </c>
      <c r="AI456" s="5"/>
      <c r="AJ45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56" s="6" t="str" cm="1">
        <f t="array" ref="AK45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56" s="6" cm="1">
        <f t="array" ref="AL456">IF(ROW(Table4[[#This Row],[ID]])-1=ROW(Table4[[#Headers],[ID]]),0,SUMPRODUCT(MAX(($B$5:$B455=Table4[[#This Row],[ID]])*ROW($B$5:$B455))))</f>
        <v>454</v>
      </c>
      <c r="AM456" s="11" cm="1">
        <f t="array" aca="1" ref="AM456" ca="1">IF(Table4[[#This Row],[Prior of This Frm]]&lt;&gt;0,Table4[[#This Row],[Time]]-INDIRECT("R"&amp;Table4[[#This Row],[Prior of This Frm]]&amp;"C"&amp;COLUMN(Table4[[#This Row],[Time]]),FALSE),"")</f>
        <v>0.10599999999999987</v>
      </c>
      <c r="AN456" s="8">
        <f>IF(ROW(Table4[[#This Row],[Time]])-1=ROW(Table4[[#Headers],[Time]]),0,IF(A456&lt;A455,AN455+1,AN455))</f>
        <v>1</v>
      </c>
      <c r="AO456" s="29">
        <f>(Table4[[#This Row],[Time]]+(Table4[[#This Row],[Mins]]*60)-$A$5)/60/60/24</f>
        <v>2.5072916666666652E-4</v>
      </c>
      <c r="AP456" s="11">
        <f ca="1">IF(Table4[[#This Row],[Prior of This Frm]]&lt;&gt;0,IF(Table4[[#This Row],[Per Raw]]&lt;0,Table4[[#This Row],[Per Raw]]+60,Table4[[#This Row],[Per Raw]]),"")</f>
        <v>0.10599999999999987</v>
      </c>
      <c r="AQ456" s="20" t="e">
        <f>IF(Table4[[#This Row],[ID]]=401,(HEX2DEC(Table4[[#This Row],[H1]])+256*HEX2DEC(Table4[[#This Row],[H2]]))/1000,NA())</f>
        <v>#N/A</v>
      </c>
      <c r="AR456" s="21" t="e">
        <f>IF(Table4[[#This Row],[ID]]=401,(HEX2DEC(Table4[[#This Row],[H5]])+256*HEX2DEC(Table4[[#This Row],[H6]]))/1000,NA())</f>
        <v>#N/A</v>
      </c>
      <c r="AS456" s="17" t="e">
        <f>IF(Table4[[#This Row],[ID]]=402,HEX2DEC(Table4[[#This Row],[H1]])/100,NA())</f>
        <v>#N/A</v>
      </c>
      <c r="AT456" s="19" t="e">
        <f>IF(Table4[[#This Row],[ID]]=404,((HEX2DEC(F456)+256*HEX2DEC(G456))/10)*(9/5)+32,NA())</f>
        <v>#N/A</v>
      </c>
      <c r="AU456" s="28">
        <f>IF(Table4[[#This Row],[ID]]=402,(HEX2DEC(Table4[[#This Row],[H7]])*256*256+HEX2DEC(Table4[[#This Row],[H6]])*256+HEX2DEC(Table4[[#This Row],[H5]]))/AU$3,IF(ISNUMBER(AU455),AU455,NA()))</f>
        <v>1073427</v>
      </c>
      <c r="AV456" s="28">
        <f>IF(Table4[[#This Row],[ID]]=403,(HEX2DEC(Table4[[#This Row],[H7]])*256*256+HEX2DEC(Table4[[#This Row],[H6]])*256+HEX2DEC(Table4[[#This Row],[H5]]))/AV$3,IF(ISNUMBER(AV455),AV455,NA()))</f>
        <v>1073427</v>
      </c>
      <c r="AW456" s="30" t="e">
        <f>Table4[[#This Row],[Unk 402-D7,6,5]]/Table4[[#This Row],[Batt V]]</f>
        <v>#N/A</v>
      </c>
      <c r="AX456" s="8" t="str" cm="1">
        <f t="array" aca="1" ref="AX456" ca="1">IF(Table4[[#This Row],[Prior of This Frm]]=0,"First",IF(Table4[[#This Row],[Data as String]]&lt;&gt;INDIRECT("R"&amp;AL456&amp;"C"&amp;COLUMN(Table4[[#This Row],[Data as String]]),FALSE),"Change",""))</f>
        <v/>
      </c>
      <c r="AY456" s="6" t="str" cm="1">
        <f t="array" aca="1" ref="AY456" ca="1">IF(Table4[[#This Row],[Prior of This Frm]]=0,"First",IF(Table4[[#This Row],[Data Masked States only]]&lt;&gt;INDIRECT("R"&amp;AL456&amp;"C"&amp;COLUMN(Table4[[#This Row],[Data Masked States only]]),FALSE),"Change",""))</f>
        <v/>
      </c>
      <c r="AZ456" s="6"/>
    </row>
    <row r="457" spans="1:52" hidden="1" x14ac:dyDescent="0.25">
      <c r="A457">
        <v>13.093</v>
      </c>
      <c r="B457">
        <v>401</v>
      </c>
      <c r="C457">
        <v>8</v>
      </c>
      <c r="D457" s="14" t="s">
        <v>28</v>
      </c>
      <c r="E457" s="15" t="s">
        <v>23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M457" s="5" t="str">
        <f t="shared" si="141"/>
        <v>…</v>
      </c>
      <c r="N457" t="str">
        <f t="shared" si="142"/>
        <v>…</v>
      </c>
      <c r="O457" t="str">
        <f t="shared" si="143"/>
        <v>…</v>
      </c>
      <c r="P457" t="str">
        <f t="shared" si="144"/>
        <v>…</v>
      </c>
      <c r="Q457" t="str">
        <f t="shared" si="145"/>
        <v>…</v>
      </c>
      <c r="R457" t="str">
        <f t="shared" si="146"/>
        <v>…</v>
      </c>
      <c r="S457" t="str">
        <f t="shared" si="147"/>
        <v>…</v>
      </c>
      <c r="T457" t="str">
        <f t="shared" si="148"/>
        <v>…</v>
      </c>
      <c r="U457" s="5"/>
      <c r="V457" s="23">
        <f t="shared" si="149"/>
        <v>154</v>
      </c>
      <c r="W457">
        <f t="shared" si="150"/>
        <v>210</v>
      </c>
      <c r="X457">
        <f t="shared" si="151"/>
        <v>0</v>
      </c>
      <c r="Y457">
        <f t="shared" si="152"/>
        <v>0</v>
      </c>
      <c r="Z457">
        <f t="shared" si="153"/>
        <v>0</v>
      </c>
      <c r="AA457">
        <f t="shared" si="154"/>
        <v>0</v>
      </c>
      <c r="AB457">
        <f t="shared" si="155"/>
        <v>0</v>
      </c>
      <c r="AC457">
        <f t="shared" si="156"/>
        <v>0</v>
      </c>
      <c r="AD457" s="5"/>
      <c r="AE457" s="27">
        <f t="shared" si="157"/>
        <v>53914</v>
      </c>
      <c r="AF457" s="28">
        <f t="shared" si="158"/>
        <v>0</v>
      </c>
      <c r="AG457" s="28">
        <f t="shared" si="159"/>
        <v>0</v>
      </c>
      <c r="AH457" s="28">
        <f t="shared" si="160"/>
        <v>0</v>
      </c>
      <c r="AI457" s="5"/>
      <c r="AJ45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57" s="6" t="str" cm="1">
        <f t="array" ref="AK45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57" s="6" cm="1">
        <f t="array" ref="AL457">IF(ROW(Table4[[#This Row],[ID]])-1=ROW(Table4[[#Headers],[ID]]),0,SUMPRODUCT(MAX(($B$5:$B456=Table4[[#This Row],[ID]])*ROW($B$5:$B456))))</f>
        <v>455</v>
      </c>
      <c r="AM457" s="11" cm="1">
        <f t="array" aca="1" ref="AM457" ca="1">IF(Table4[[#This Row],[Prior of This Frm]]&lt;&gt;0,Table4[[#This Row],[Time]]-INDIRECT("R"&amp;Table4[[#This Row],[Prior of This Frm]]&amp;"C"&amp;COLUMN(Table4[[#This Row],[Time]]),FALSE),"")</f>
        <v>0.10699999999999932</v>
      </c>
      <c r="AN457" s="8">
        <f>IF(ROW(Table4[[#This Row],[Time]])-1=ROW(Table4[[#Headers],[Time]]),0,IF(A457&lt;A456,AN456+1,AN456))</f>
        <v>1</v>
      </c>
      <c r="AO457" s="29">
        <f>(Table4[[#This Row],[Time]]+(Table4[[#This Row],[Mins]]*60)-$A$5)/60/60/24</f>
        <v>2.5134259259259256E-4</v>
      </c>
      <c r="AP457" s="11">
        <f ca="1">IF(Table4[[#This Row],[Prior of This Frm]]&lt;&gt;0,IF(Table4[[#This Row],[Per Raw]]&lt;0,Table4[[#This Row],[Per Raw]]+60,Table4[[#This Row],[Per Raw]]),"")</f>
        <v>0.10699999999999932</v>
      </c>
      <c r="AQ457" s="20">
        <f>IF(Table4[[#This Row],[ID]]=401,(HEX2DEC(Table4[[#This Row],[H1]])+256*HEX2DEC(Table4[[#This Row],[H2]]))/1000,NA())</f>
        <v>53.914000000000001</v>
      </c>
      <c r="AR457" s="21">
        <f>IF(Table4[[#This Row],[ID]]=401,(HEX2DEC(Table4[[#This Row],[H5]])+256*HEX2DEC(Table4[[#This Row],[H6]]))/1000,NA())</f>
        <v>0</v>
      </c>
      <c r="AS457" s="16" t="e">
        <f>IF(Table4[[#This Row],[ID]]=402,HEX2DEC(Table4[[#This Row],[H1]])/100,NA())</f>
        <v>#N/A</v>
      </c>
      <c r="AT457" s="19" t="e">
        <f>IF(Table4[[#This Row],[ID]]=404,((HEX2DEC(F457)+256*HEX2DEC(G457))/10)*(9/5)+32,NA())</f>
        <v>#N/A</v>
      </c>
      <c r="AU457" s="28">
        <f>IF(Table4[[#This Row],[ID]]=402,(HEX2DEC(Table4[[#This Row],[H7]])*256*256+HEX2DEC(Table4[[#This Row],[H6]])*256+HEX2DEC(Table4[[#This Row],[H5]]))/AU$3,IF(ISNUMBER(AU456),AU456,NA()))</f>
        <v>1073427</v>
      </c>
      <c r="AV457" s="28">
        <f>IF(Table4[[#This Row],[ID]]=403,(HEX2DEC(Table4[[#This Row],[H7]])*256*256+HEX2DEC(Table4[[#This Row],[H6]])*256+HEX2DEC(Table4[[#This Row],[H5]]))/AV$3,IF(ISNUMBER(AV456),AV456,NA()))</f>
        <v>1073427</v>
      </c>
      <c r="AW457" s="30">
        <f>Table4[[#This Row],[Unk 402-D7,6,5]]/Table4[[#This Row],[Batt V]]</f>
        <v>19909.986274437066</v>
      </c>
      <c r="AX457" s="8" t="str" cm="1">
        <f t="array" aca="1" ref="AX457" ca="1">IF(Table4[[#This Row],[Prior of This Frm]]=0,"First",IF(Table4[[#This Row],[Data as String]]&lt;&gt;INDIRECT("R"&amp;AL457&amp;"C"&amp;COLUMN(Table4[[#This Row],[Data as String]]),FALSE),"Change",""))</f>
        <v/>
      </c>
      <c r="AY457" s="6" t="str" cm="1">
        <f t="array" aca="1" ref="AY457" ca="1">IF(Table4[[#This Row],[Prior of This Frm]]=0,"First",IF(Table4[[#This Row],[Data Masked States only]]&lt;&gt;INDIRECT("R"&amp;AL457&amp;"C"&amp;COLUMN(Table4[[#This Row],[Data Masked States only]]),FALSE),"Change",""))</f>
        <v/>
      </c>
      <c r="AZ457" s="6"/>
    </row>
    <row r="458" spans="1:52" hidden="1" x14ac:dyDescent="0.25">
      <c r="A458">
        <v>13.146000000000001</v>
      </c>
      <c r="B458">
        <v>400</v>
      </c>
      <c r="C458">
        <v>8</v>
      </c>
      <c r="D458" s="14">
        <v>0</v>
      </c>
      <c r="E458" s="15">
        <v>0</v>
      </c>
      <c r="F458" s="15">
        <v>0</v>
      </c>
      <c r="G458" s="15">
        <v>10</v>
      </c>
      <c r="H458" s="15">
        <v>39</v>
      </c>
      <c r="I458" s="15">
        <v>0</v>
      </c>
      <c r="J458" s="15">
        <v>0</v>
      </c>
      <c r="K458" s="15">
        <v>0</v>
      </c>
      <c r="M458" s="5" t="str">
        <f t="shared" si="141"/>
        <v>…</v>
      </c>
      <c r="N458" t="str">
        <f t="shared" si="142"/>
        <v>…</v>
      </c>
      <c r="O458" t="str">
        <f t="shared" si="143"/>
        <v>…</v>
      </c>
      <c r="P458" t="str">
        <f t="shared" si="144"/>
        <v>…</v>
      </c>
      <c r="Q458" t="str">
        <f t="shared" si="145"/>
        <v>9</v>
      </c>
      <c r="R458" t="str">
        <f t="shared" si="146"/>
        <v>…</v>
      </c>
      <c r="S458" t="str">
        <f t="shared" si="147"/>
        <v>…</v>
      </c>
      <c r="T458" t="str">
        <f t="shared" si="148"/>
        <v>…</v>
      </c>
      <c r="U458" s="5"/>
      <c r="V458" s="23">
        <f t="shared" si="149"/>
        <v>0</v>
      </c>
      <c r="W458">
        <f t="shared" si="150"/>
        <v>0</v>
      </c>
      <c r="X458">
        <f t="shared" si="151"/>
        <v>0</v>
      </c>
      <c r="Y458">
        <f t="shared" si="152"/>
        <v>16</v>
      </c>
      <c r="Z458">
        <f t="shared" si="153"/>
        <v>57</v>
      </c>
      <c r="AA458">
        <f t="shared" si="154"/>
        <v>0</v>
      </c>
      <c r="AB458">
        <f t="shared" si="155"/>
        <v>0</v>
      </c>
      <c r="AC458">
        <f t="shared" si="156"/>
        <v>0</v>
      </c>
      <c r="AD458" s="5"/>
      <c r="AE458" s="27">
        <f t="shared" si="157"/>
        <v>0</v>
      </c>
      <c r="AF458" s="28">
        <f t="shared" si="158"/>
        <v>4096</v>
      </c>
      <c r="AG458" s="28">
        <f t="shared" si="159"/>
        <v>57</v>
      </c>
      <c r="AH458" s="28">
        <f t="shared" si="160"/>
        <v>0</v>
      </c>
      <c r="AI458" s="5"/>
      <c r="AJ45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58" s="6" t="str" cm="1">
        <f t="array" ref="AK45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58" s="6" cm="1">
        <f t="array" ref="AL458">IF(ROW(Table4[[#This Row],[ID]])-1=ROW(Table4[[#Headers],[ID]]),0,SUMPRODUCT(MAX(($B$5:$B457=Table4[[#This Row],[ID]])*ROW($B$5:$B457))))</f>
        <v>456</v>
      </c>
      <c r="AM458" s="11" cm="1">
        <f t="array" aca="1" ref="AM458" ca="1">IF(Table4[[#This Row],[Prior of This Frm]]&lt;&gt;0,Table4[[#This Row],[Time]]-INDIRECT("R"&amp;Table4[[#This Row],[Prior of This Frm]]&amp;"C"&amp;COLUMN(Table4[[#This Row],[Time]]),FALSE),"")</f>
        <v>0.10600000000000165</v>
      </c>
      <c r="AN458" s="8">
        <f>IF(ROW(Table4[[#This Row],[Time]])-1=ROW(Table4[[#Headers],[Time]]),0,IF(A458&lt;A457,AN457+1,AN457))</f>
        <v>1</v>
      </c>
      <c r="AO458" s="29">
        <f>(Table4[[#This Row],[Time]]+(Table4[[#This Row],[Mins]]*60)-$A$5)/60/60/24</f>
        <v>2.5195601851851849E-4</v>
      </c>
      <c r="AP458" s="11">
        <f ca="1">IF(Table4[[#This Row],[Prior of This Frm]]&lt;&gt;0,IF(Table4[[#This Row],[Per Raw]]&lt;0,Table4[[#This Row],[Per Raw]]+60,Table4[[#This Row],[Per Raw]]),"")</f>
        <v>0.10600000000000165</v>
      </c>
      <c r="AQ458" s="20" t="e">
        <f>IF(Table4[[#This Row],[ID]]=401,(HEX2DEC(Table4[[#This Row],[H1]])+256*HEX2DEC(Table4[[#This Row],[H2]]))/1000,NA())</f>
        <v>#N/A</v>
      </c>
      <c r="AR458" s="21" t="e">
        <f>IF(Table4[[#This Row],[ID]]=401,(HEX2DEC(Table4[[#This Row],[H5]])+256*HEX2DEC(Table4[[#This Row],[H6]]))/1000,NA())</f>
        <v>#N/A</v>
      </c>
      <c r="AS458" s="17" t="e">
        <f>IF(Table4[[#This Row],[ID]]=402,HEX2DEC(Table4[[#This Row],[H1]])/100,NA())</f>
        <v>#N/A</v>
      </c>
      <c r="AT458" s="19" t="e">
        <f>IF(Table4[[#This Row],[ID]]=404,((HEX2DEC(F458)+256*HEX2DEC(G458))/10)*(9/5)+32,NA())</f>
        <v>#N/A</v>
      </c>
      <c r="AU458" s="28">
        <f>IF(Table4[[#This Row],[ID]]=402,(HEX2DEC(Table4[[#This Row],[H7]])*256*256+HEX2DEC(Table4[[#This Row],[H6]])*256+HEX2DEC(Table4[[#This Row],[H5]]))/AU$3,IF(ISNUMBER(AU457),AU457,NA()))</f>
        <v>1073427</v>
      </c>
      <c r="AV458" s="28">
        <f>IF(Table4[[#This Row],[ID]]=403,(HEX2DEC(Table4[[#This Row],[H7]])*256*256+HEX2DEC(Table4[[#This Row],[H6]])*256+HEX2DEC(Table4[[#This Row],[H5]]))/AV$3,IF(ISNUMBER(AV457),AV457,NA()))</f>
        <v>1073427</v>
      </c>
      <c r="AW458" s="30" t="e">
        <f>Table4[[#This Row],[Unk 402-D7,6,5]]/Table4[[#This Row],[Batt V]]</f>
        <v>#N/A</v>
      </c>
      <c r="AX458" s="8" t="str" cm="1">
        <f t="array" aca="1" ref="AX458" ca="1">IF(Table4[[#This Row],[Prior of This Frm]]=0,"First",IF(Table4[[#This Row],[Data as String]]&lt;&gt;INDIRECT("R"&amp;AL458&amp;"C"&amp;COLUMN(Table4[[#This Row],[Data as String]]),FALSE),"Change",""))</f>
        <v/>
      </c>
      <c r="AY458" s="6" t="str" cm="1">
        <f t="array" aca="1" ref="AY458" ca="1">IF(Table4[[#This Row],[Prior of This Frm]]=0,"First",IF(Table4[[#This Row],[Data Masked States only]]&lt;&gt;INDIRECT("R"&amp;AL458&amp;"C"&amp;COLUMN(Table4[[#This Row],[Data Masked States only]]),FALSE),"Change",""))</f>
        <v/>
      </c>
      <c r="AZ458" s="6"/>
    </row>
    <row r="459" spans="1:52" hidden="1" x14ac:dyDescent="0.25">
      <c r="A459">
        <v>13.199</v>
      </c>
      <c r="B459">
        <v>401</v>
      </c>
      <c r="C459">
        <v>8</v>
      </c>
      <c r="D459" s="14" t="s">
        <v>28</v>
      </c>
      <c r="E459" s="15" t="s">
        <v>23</v>
      </c>
      <c r="F459" s="15">
        <v>0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M459" s="5" t="str">
        <f t="shared" si="141"/>
        <v>…</v>
      </c>
      <c r="N459" t="str">
        <f t="shared" si="142"/>
        <v>…</v>
      </c>
      <c r="O459" t="str">
        <f t="shared" si="143"/>
        <v>…</v>
      </c>
      <c r="P459" t="str">
        <f t="shared" si="144"/>
        <v>…</v>
      </c>
      <c r="Q459" t="str">
        <f t="shared" si="145"/>
        <v>…</v>
      </c>
      <c r="R459" t="str">
        <f t="shared" si="146"/>
        <v>…</v>
      </c>
      <c r="S459" t="str">
        <f t="shared" si="147"/>
        <v>…</v>
      </c>
      <c r="T459" t="str">
        <f t="shared" si="148"/>
        <v>…</v>
      </c>
      <c r="U459" s="5"/>
      <c r="V459" s="23">
        <f t="shared" si="149"/>
        <v>154</v>
      </c>
      <c r="W459">
        <f t="shared" si="150"/>
        <v>210</v>
      </c>
      <c r="X459">
        <f t="shared" si="151"/>
        <v>0</v>
      </c>
      <c r="Y459">
        <f t="shared" si="152"/>
        <v>0</v>
      </c>
      <c r="Z459">
        <f t="shared" si="153"/>
        <v>0</v>
      </c>
      <c r="AA459">
        <f t="shared" si="154"/>
        <v>0</v>
      </c>
      <c r="AB459">
        <f t="shared" si="155"/>
        <v>0</v>
      </c>
      <c r="AC459">
        <f t="shared" si="156"/>
        <v>0</v>
      </c>
      <c r="AD459" s="5"/>
      <c r="AE459" s="27">
        <f t="shared" si="157"/>
        <v>53914</v>
      </c>
      <c r="AF459" s="28">
        <f t="shared" si="158"/>
        <v>0</v>
      </c>
      <c r="AG459" s="28">
        <f t="shared" si="159"/>
        <v>0</v>
      </c>
      <c r="AH459" s="28">
        <f t="shared" si="160"/>
        <v>0</v>
      </c>
      <c r="AI459" s="5"/>
      <c r="AJ45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59" s="6" t="str" cm="1">
        <f t="array" ref="AK45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59" s="6" cm="1">
        <f t="array" ref="AL459">IF(ROW(Table4[[#This Row],[ID]])-1=ROW(Table4[[#Headers],[ID]]),0,SUMPRODUCT(MAX(($B$5:$B458=Table4[[#This Row],[ID]])*ROW($B$5:$B458))))</f>
        <v>457</v>
      </c>
      <c r="AM459" s="11" cm="1">
        <f t="array" aca="1" ref="AM459" ca="1">IF(Table4[[#This Row],[Prior of This Frm]]&lt;&gt;0,Table4[[#This Row],[Time]]-INDIRECT("R"&amp;Table4[[#This Row],[Prior of This Frm]]&amp;"C"&amp;COLUMN(Table4[[#This Row],[Time]]),FALSE),"")</f>
        <v>0.10599999999999987</v>
      </c>
      <c r="AN459" s="8">
        <f>IF(ROW(Table4[[#This Row],[Time]])-1=ROW(Table4[[#Headers],[Time]]),0,IF(A459&lt;A458,AN458+1,AN458))</f>
        <v>1</v>
      </c>
      <c r="AO459" s="29">
        <f>(Table4[[#This Row],[Time]]+(Table4[[#This Row],[Mins]]*60)-$A$5)/60/60/24</f>
        <v>2.5256944444444437E-4</v>
      </c>
      <c r="AP459" s="11">
        <f ca="1">IF(Table4[[#This Row],[Prior of This Frm]]&lt;&gt;0,IF(Table4[[#This Row],[Per Raw]]&lt;0,Table4[[#This Row],[Per Raw]]+60,Table4[[#This Row],[Per Raw]]),"")</f>
        <v>0.10599999999999987</v>
      </c>
      <c r="AQ459" s="20">
        <f>IF(Table4[[#This Row],[ID]]=401,(HEX2DEC(Table4[[#This Row],[H1]])+256*HEX2DEC(Table4[[#This Row],[H2]]))/1000,NA())</f>
        <v>53.914000000000001</v>
      </c>
      <c r="AR459" s="21">
        <f>IF(Table4[[#This Row],[ID]]=401,(HEX2DEC(Table4[[#This Row],[H5]])+256*HEX2DEC(Table4[[#This Row],[H6]]))/1000,NA())</f>
        <v>0</v>
      </c>
      <c r="AS459" s="16" t="e">
        <f>IF(Table4[[#This Row],[ID]]=402,HEX2DEC(Table4[[#This Row],[H1]])/100,NA())</f>
        <v>#N/A</v>
      </c>
      <c r="AT459" s="19" t="e">
        <f>IF(Table4[[#This Row],[ID]]=404,((HEX2DEC(F459)+256*HEX2DEC(G459))/10)*(9/5)+32,NA())</f>
        <v>#N/A</v>
      </c>
      <c r="AU459" s="28">
        <f>IF(Table4[[#This Row],[ID]]=402,(HEX2DEC(Table4[[#This Row],[H7]])*256*256+HEX2DEC(Table4[[#This Row],[H6]])*256+HEX2DEC(Table4[[#This Row],[H5]]))/AU$3,IF(ISNUMBER(AU458),AU458,NA()))</f>
        <v>1073427</v>
      </c>
      <c r="AV459" s="28">
        <f>IF(Table4[[#This Row],[ID]]=403,(HEX2DEC(Table4[[#This Row],[H7]])*256*256+HEX2DEC(Table4[[#This Row],[H6]])*256+HEX2DEC(Table4[[#This Row],[H5]]))/AV$3,IF(ISNUMBER(AV458),AV458,NA()))</f>
        <v>1073427</v>
      </c>
      <c r="AW459" s="30">
        <f>Table4[[#This Row],[Unk 402-D7,6,5]]/Table4[[#This Row],[Batt V]]</f>
        <v>19909.986274437066</v>
      </c>
      <c r="AX459" s="8" t="str" cm="1">
        <f t="array" aca="1" ref="AX459" ca="1">IF(Table4[[#This Row],[Prior of This Frm]]=0,"First",IF(Table4[[#This Row],[Data as String]]&lt;&gt;INDIRECT("R"&amp;AL459&amp;"C"&amp;COLUMN(Table4[[#This Row],[Data as String]]),FALSE),"Change",""))</f>
        <v/>
      </c>
      <c r="AY459" s="6" t="str" cm="1">
        <f t="array" aca="1" ref="AY459" ca="1">IF(Table4[[#This Row],[Prior of This Frm]]=0,"First",IF(Table4[[#This Row],[Data Masked States only]]&lt;&gt;INDIRECT("R"&amp;AL459&amp;"C"&amp;COLUMN(Table4[[#This Row],[Data Masked States only]]),FALSE),"Change",""))</f>
        <v/>
      </c>
      <c r="AZ459" s="6"/>
    </row>
    <row r="460" spans="1:52" hidden="1" x14ac:dyDescent="0.25">
      <c r="A460">
        <v>13.253</v>
      </c>
      <c r="B460">
        <v>400</v>
      </c>
      <c r="C460">
        <v>8</v>
      </c>
      <c r="D460" s="14">
        <v>0</v>
      </c>
      <c r="E460" s="15">
        <v>0</v>
      </c>
      <c r="F460" s="15">
        <v>0</v>
      </c>
      <c r="G460" s="15">
        <v>10</v>
      </c>
      <c r="H460" s="15">
        <v>39</v>
      </c>
      <c r="I460" s="15">
        <v>0</v>
      </c>
      <c r="J460" s="15">
        <v>0</v>
      </c>
      <c r="K460" s="15">
        <v>0</v>
      </c>
      <c r="M460" s="5" t="str">
        <f t="shared" si="141"/>
        <v>…</v>
      </c>
      <c r="N460" t="str">
        <f t="shared" si="142"/>
        <v>…</v>
      </c>
      <c r="O460" t="str">
        <f t="shared" si="143"/>
        <v>…</v>
      </c>
      <c r="P460" t="str">
        <f t="shared" si="144"/>
        <v>…</v>
      </c>
      <c r="Q460" t="str">
        <f t="shared" si="145"/>
        <v>9</v>
      </c>
      <c r="R460" t="str">
        <f t="shared" si="146"/>
        <v>…</v>
      </c>
      <c r="S460" t="str">
        <f t="shared" si="147"/>
        <v>…</v>
      </c>
      <c r="T460" t="str">
        <f t="shared" si="148"/>
        <v>…</v>
      </c>
      <c r="U460" s="5"/>
      <c r="V460" s="23">
        <f t="shared" si="149"/>
        <v>0</v>
      </c>
      <c r="W460">
        <f t="shared" si="150"/>
        <v>0</v>
      </c>
      <c r="X460">
        <f t="shared" si="151"/>
        <v>0</v>
      </c>
      <c r="Y460">
        <f t="shared" si="152"/>
        <v>16</v>
      </c>
      <c r="Z460">
        <f t="shared" si="153"/>
        <v>57</v>
      </c>
      <c r="AA460">
        <f t="shared" si="154"/>
        <v>0</v>
      </c>
      <c r="AB460">
        <f t="shared" si="155"/>
        <v>0</v>
      </c>
      <c r="AC460">
        <f t="shared" si="156"/>
        <v>0</v>
      </c>
      <c r="AD460" s="5"/>
      <c r="AE460" s="27">
        <f t="shared" si="157"/>
        <v>0</v>
      </c>
      <c r="AF460" s="28">
        <f t="shared" si="158"/>
        <v>4096</v>
      </c>
      <c r="AG460" s="28">
        <f t="shared" si="159"/>
        <v>57</v>
      </c>
      <c r="AH460" s="28">
        <f t="shared" si="160"/>
        <v>0</v>
      </c>
      <c r="AI460" s="5"/>
      <c r="AJ46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60" s="6" t="str" cm="1">
        <f t="array" ref="AK46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60" s="6" cm="1">
        <f t="array" ref="AL460">IF(ROW(Table4[[#This Row],[ID]])-1=ROW(Table4[[#Headers],[ID]]),0,SUMPRODUCT(MAX(($B$5:$B459=Table4[[#This Row],[ID]])*ROW($B$5:$B459))))</f>
        <v>458</v>
      </c>
      <c r="AM460" s="11" cm="1">
        <f t="array" aca="1" ref="AM460" ca="1">IF(Table4[[#This Row],[Prior of This Frm]]&lt;&gt;0,Table4[[#This Row],[Time]]-INDIRECT("R"&amp;Table4[[#This Row],[Prior of This Frm]]&amp;"C"&amp;COLUMN(Table4[[#This Row],[Time]]),FALSE),"")</f>
        <v>0.10699999999999932</v>
      </c>
      <c r="AN460" s="8">
        <f>IF(ROW(Table4[[#This Row],[Time]])-1=ROW(Table4[[#Headers],[Time]]),0,IF(A460&lt;A459,AN459+1,AN459))</f>
        <v>1</v>
      </c>
      <c r="AO460" s="29">
        <f>(Table4[[#This Row],[Time]]+(Table4[[#This Row],[Mins]]*60)-$A$5)/60/60/24</f>
        <v>2.531944444444444E-4</v>
      </c>
      <c r="AP460" s="11">
        <f ca="1">IF(Table4[[#This Row],[Prior of This Frm]]&lt;&gt;0,IF(Table4[[#This Row],[Per Raw]]&lt;0,Table4[[#This Row],[Per Raw]]+60,Table4[[#This Row],[Per Raw]]),"")</f>
        <v>0.10699999999999932</v>
      </c>
      <c r="AQ460" s="20" t="e">
        <f>IF(Table4[[#This Row],[ID]]=401,(HEX2DEC(Table4[[#This Row],[H1]])+256*HEX2DEC(Table4[[#This Row],[H2]]))/1000,NA())</f>
        <v>#N/A</v>
      </c>
      <c r="AR460" s="21" t="e">
        <f>IF(Table4[[#This Row],[ID]]=401,(HEX2DEC(Table4[[#This Row],[H5]])+256*HEX2DEC(Table4[[#This Row],[H6]]))/1000,NA())</f>
        <v>#N/A</v>
      </c>
      <c r="AS460" s="17" t="e">
        <f>IF(Table4[[#This Row],[ID]]=402,HEX2DEC(Table4[[#This Row],[H1]])/100,NA())</f>
        <v>#N/A</v>
      </c>
      <c r="AT460" s="19" t="e">
        <f>IF(Table4[[#This Row],[ID]]=404,((HEX2DEC(F460)+256*HEX2DEC(G460))/10)*(9/5)+32,NA())</f>
        <v>#N/A</v>
      </c>
      <c r="AU460" s="28">
        <f>IF(Table4[[#This Row],[ID]]=402,(HEX2DEC(Table4[[#This Row],[H7]])*256*256+HEX2DEC(Table4[[#This Row],[H6]])*256+HEX2DEC(Table4[[#This Row],[H5]]))/AU$3,IF(ISNUMBER(AU459),AU459,NA()))</f>
        <v>1073427</v>
      </c>
      <c r="AV460" s="28">
        <f>IF(Table4[[#This Row],[ID]]=403,(HEX2DEC(Table4[[#This Row],[H7]])*256*256+HEX2DEC(Table4[[#This Row],[H6]])*256+HEX2DEC(Table4[[#This Row],[H5]]))/AV$3,IF(ISNUMBER(AV459),AV459,NA()))</f>
        <v>1073427</v>
      </c>
      <c r="AW460" s="30" t="e">
        <f>Table4[[#This Row],[Unk 402-D7,6,5]]/Table4[[#This Row],[Batt V]]</f>
        <v>#N/A</v>
      </c>
      <c r="AX460" s="8" t="str" cm="1">
        <f t="array" aca="1" ref="AX460" ca="1">IF(Table4[[#This Row],[Prior of This Frm]]=0,"First",IF(Table4[[#This Row],[Data as String]]&lt;&gt;INDIRECT("R"&amp;AL460&amp;"C"&amp;COLUMN(Table4[[#This Row],[Data as String]]),FALSE),"Change",""))</f>
        <v/>
      </c>
      <c r="AY460" s="6" t="str" cm="1">
        <f t="array" aca="1" ref="AY460" ca="1">IF(Table4[[#This Row],[Prior of This Frm]]=0,"First",IF(Table4[[#This Row],[Data Masked States only]]&lt;&gt;INDIRECT("R"&amp;AL460&amp;"C"&amp;COLUMN(Table4[[#This Row],[Data Masked States only]]),FALSE),"Change",""))</f>
        <v/>
      </c>
      <c r="AZ460" s="6"/>
    </row>
    <row r="461" spans="1:52" hidden="1" x14ac:dyDescent="0.25">
      <c r="A461">
        <v>13.305999999999999</v>
      </c>
      <c r="B461">
        <v>401</v>
      </c>
      <c r="C461">
        <v>8</v>
      </c>
      <c r="D461" s="14" t="s">
        <v>28</v>
      </c>
      <c r="E461" s="15" t="s">
        <v>23</v>
      </c>
      <c r="F461" s="15">
        <v>0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M461" s="5" t="str">
        <f t="shared" si="141"/>
        <v>…</v>
      </c>
      <c r="N461" t="str">
        <f t="shared" si="142"/>
        <v>…</v>
      </c>
      <c r="O461" t="str">
        <f t="shared" si="143"/>
        <v>…</v>
      </c>
      <c r="P461" t="str">
        <f t="shared" si="144"/>
        <v>…</v>
      </c>
      <c r="Q461" t="str">
        <f t="shared" si="145"/>
        <v>…</v>
      </c>
      <c r="R461" t="str">
        <f t="shared" si="146"/>
        <v>…</v>
      </c>
      <c r="S461" t="str">
        <f t="shared" si="147"/>
        <v>…</v>
      </c>
      <c r="T461" t="str">
        <f t="shared" si="148"/>
        <v>…</v>
      </c>
      <c r="U461" s="5"/>
      <c r="V461" s="23">
        <f t="shared" si="149"/>
        <v>154</v>
      </c>
      <c r="W461">
        <f t="shared" si="150"/>
        <v>210</v>
      </c>
      <c r="X461">
        <f t="shared" si="151"/>
        <v>0</v>
      </c>
      <c r="Y461">
        <f t="shared" si="152"/>
        <v>0</v>
      </c>
      <c r="Z461">
        <f t="shared" si="153"/>
        <v>0</v>
      </c>
      <c r="AA461">
        <f t="shared" si="154"/>
        <v>0</v>
      </c>
      <c r="AB461">
        <f t="shared" si="155"/>
        <v>0</v>
      </c>
      <c r="AC461">
        <f t="shared" si="156"/>
        <v>0</v>
      </c>
      <c r="AD461" s="5"/>
      <c r="AE461" s="27">
        <f t="shared" si="157"/>
        <v>53914</v>
      </c>
      <c r="AF461" s="28">
        <f t="shared" si="158"/>
        <v>0</v>
      </c>
      <c r="AG461" s="28">
        <f t="shared" si="159"/>
        <v>0</v>
      </c>
      <c r="AH461" s="28">
        <f t="shared" si="160"/>
        <v>0</v>
      </c>
      <c r="AI461" s="5"/>
      <c r="AJ46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61" s="6" t="str" cm="1">
        <f t="array" ref="AK46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61" s="6" cm="1">
        <f t="array" ref="AL461">IF(ROW(Table4[[#This Row],[ID]])-1=ROW(Table4[[#Headers],[ID]]),0,SUMPRODUCT(MAX(($B$5:$B460=Table4[[#This Row],[ID]])*ROW($B$5:$B460))))</f>
        <v>459</v>
      </c>
      <c r="AM461" s="11" cm="1">
        <f t="array" aca="1" ref="AM461" ca="1">IF(Table4[[#This Row],[Prior of This Frm]]&lt;&gt;0,Table4[[#This Row],[Time]]-INDIRECT("R"&amp;Table4[[#This Row],[Prior of This Frm]]&amp;"C"&amp;COLUMN(Table4[[#This Row],[Time]]),FALSE),"")</f>
        <v>0.10699999999999932</v>
      </c>
      <c r="AN461" s="8">
        <f>IF(ROW(Table4[[#This Row],[Time]])-1=ROW(Table4[[#Headers],[Time]]),0,IF(A461&lt;A460,AN460+1,AN460))</f>
        <v>1</v>
      </c>
      <c r="AO461" s="29">
        <f>(Table4[[#This Row],[Time]]+(Table4[[#This Row],[Mins]]*60)-$A$5)/60/60/24</f>
        <v>2.5380787037037033E-4</v>
      </c>
      <c r="AP461" s="11">
        <f ca="1">IF(Table4[[#This Row],[Prior of This Frm]]&lt;&gt;0,IF(Table4[[#This Row],[Per Raw]]&lt;0,Table4[[#This Row],[Per Raw]]+60,Table4[[#This Row],[Per Raw]]),"")</f>
        <v>0.10699999999999932</v>
      </c>
      <c r="AQ461" s="20">
        <f>IF(Table4[[#This Row],[ID]]=401,(HEX2DEC(Table4[[#This Row],[H1]])+256*HEX2DEC(Table4[[#This Row],[H2]]))/1000,NA())</f>
        <v>53.914000000000001</v>
      </c>
      <c r="AR461" s="21">
        <f>IF(Table4[[#This Row],[ID]]=401,(HEX2DEC(Table4[[#This Row],[H5]])+256*HEX2DEC(Table4[[#This Row],[H6]]))/1000,NA())</f>
        <v>0</v>
      </c>
      <c r="AS461" s="16" t="e">
        <f>IF(Table4[[#This Row],[ID]]=402,HEX2DEC(Table4[[#This Row],[H1]])/100,NA())</f>
        <v>#N/A</v>
      </c>
      <c r="AT461" s="19" t="e">
        <f>IF(Table4[[#This Row],[ID]]=404,((HEX2DEC(F461)+256*HEX2DEC(G461))/10)*(9/5)+32,NA())</f>
        <v>#N/A</v>
      </c>
      <c r="AU461" s="28">
        <f>IF(Table4[[#This Row],[ID]]=402,(HEX2DEC(Table4[[#This Row],[H7]])*256*256+HEX2DEC(Table4[[#This Row],[H6]])*256+HEX2DEC(Table4[[#This Row],[H5]]))/AU$3,IF(ISNUMBER(AU460),AU460,NA()))</f>
        <v>1073427</v>
      </c>
      <c r="AV461" s="28">
        <f>IF(Table4[[#This Row],[ID]]=403,(HEX2DEC(Table4[[#This Row],[H7]])*256*256+HEX2DEC(Table4[[#This Row],[H6]])*256+HEX2DEC(Table4[[#This Row],[H5]]))/AV$3,IF(ISNUMBER(AV460),AV460,NA()))</f>
        <v>1073427</v>
      </c>
      <c r="AW461" s="30">
        <f>Table4[[#This Row],[Unk 402-D7,6,5]]/Table4[[#This Row],[Batt V]]</f>
        <v>19909.986274437066</v>
      </c>
      <c r="AX461" s="8" t="str" cm="1">
        <f t="array" aca="1" ref="AX461" ca="1">IF(Table4[[#This Row],[Prior of This Frm]]=0,"First",IF(Table4[[#This Row],[Data as String]]&lt;&gt;INDIRECT("R"&amp;AL461&amp;"C"&amp;COLUMN(Table4[[#This Row],[Data as String]]),FALSE),"Change",""))</f>
        <v/>
      </c>
      <c r="AY461" s="6" t="str" cm="1">
        <f t="array" aca="1" ref="AY461" ca="1">IF(Table4[[#This Row],[Prior of This Frm]]=0,"First",IF(Table4[[#This Row],[Data Masked States only]]&lt;&gt;INDIRECT("R"&amp;AL461&amp;"C"&amp;COLUMN(Table4[[#This Row],[Data Masked States only]]),FALSE),"Change",""))</f>
        <v/>
      </c>
      <c r="AZ461" s="6"/>
    </row>
    <row r="462" spans="1:52" hidden="1" x14ac:dyDescent="0.25">
      <c r="A462">
        <v>13.358000000000001</v>
      </c>
      <c r="B462">
        <v>400</v>
      </c>
      <c r="C462">
        <v>8</v>
      </c>
      <c r="D462" s="14">
        <v>0</v>
      </c>
      <c r="E462" s="15">
        <v>0</v>
      </c>
      <c r="F462" s="15">
        <v>0</v>
      </c>
      <c r="G462" s="15">
        <v>10</v>
      </c>
      <c r="H462" s="15">
        <v>39</v>
      </c>
      <c r="I462" s="15">
        <v>0</v>
      </c>
      <c r="J462" s="15">
        <v>0</v>
      </c>
      <c r="K462" s="15">
        <v>0</v>
      </c>
      <c r="M462" s="5" t="str">
        <f t="shared" si="141"/>
        <v>…</v>
      </c>
      <c r="N462" t="str">
        <f t="shared" si="142"/>
        <v>…</v>
      </c>
      <c r="O462" t="str">
        <f t="shared" si="143"/>
        <v>…</v>
      </c>
      <c r="P462" t="str">
        <f t="shared" si="144"/>
        <v>…</v>
      </c>
      <c r="Q462" t="str">
        <f t="shared" si="145"/>
        <v>9</v>
      </c>
      <c r="R462" t="str">
        <f t="shared" si="146"/>
        <v>…</v>
      </c>
      <c r="S462" t="str">
        <f t="shared" si="147"/>
        <v>…</v>
      </c>
      <c r="T462" t="str">
        <f t="shared" si="148"/>
        <v>…</v>
      </c>
      <c r="U462" s="5"/>
      <c r="V462" s="23">
        <f t="shared" si="149"/>
        <v>0</v>
      </c>
      <c r="W462">
        <f t="shared" si="150"/>
        <v>0</v>
      </c>
      <c r="X462">
        <f t="shared" si="151"/>
        <v>0</v>
      </c>
      <c r="Y462">
        <f t="shared" si="152"/>
        <v>16</v>
      </c>
      <c r="Z462">
        <f t="shared" si="153"/>
        <v>57</v>
      </c>
      <c r="AA462">
        <f t="shared" si="154"/>
        <v>0</v>
      </c>
      <c r="AB462">
        <f t="shared" si="155"/>
        <v>0</v>
      </c>
      <c r="AC462">
        <f t="shared" si="156"/>
        <v>0</v>
      </c>
      <c r="AD462" s="5"/>
      <c r="AE462" s="27">
        <f t="shared" si="157"/>
        <v>0</v>
      </c>
      <c r="AF462" s="28">
        <f t="shared" si="158"/>
        <v>4096</v>
      </c>
      <c r="AG462" s="28">
        <f t="shared" si="159"/>
        <v>57</v>
      </c>
      <c r="AH462" s="28">
        <f t="shared" si="160"/>
        <v>0</v>
      </c>
      <c r="AI462" s="5"/>
      <c r="AJ46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62" s="6" t="str" cm="1">
        <f t="array" ref="AK46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62" s="6" cm="1">
        <f t="array" ref="AL462">IF(ROW(Table4[[#This Row],[ID]])-1=ROW(Table4[[#Headers],[ID]]),0,SUMPRODUCT(MAX(($B$5:$B461=Table4[[#This Row],[ID]])*ROW($B$5:$B461))))</f>
        <v>460</v>
      </c>
      <c r="AM462" s="11" cm="1">
        <f t="array" aca="1" ref="AM462" ca="1">IF(Table4[[#This Row],[Prior of This Frm]]&lt;&gt;0,Table4[[#This Row],[Time]]-INDIRECT("R"&amp;Table4[[#This Row],[Prior of This Frm]]&amp;"C"&amp;COLUMN(Table4[[#This Row],[Time]]),FALSE),"")</f>
        <v>0.10500000000000043</v>
      </c>
      <c r="AN462" s="8">
        <f>IF(ROW(Table4[[#This Row],[Time]])-1=ROW(Table4[[#Headers],[Time]]),0,IF(A462&lt;A461,AN461+1,AN461))</f>
        <v>1</v>
      </c>
      <c r="AO462" s="29">
        <f>(Table4[[#This Row],[Time]]+(Table4[[#This Row],[Mins]]*60)-$A$5)/60/60/24</f>
        <v>2.5440972222222222E-4</v>
      </c>
      <c r="AP462" s="11">
        <f ca="1">IF(Table4[[#This Row],[Prior of This Frm]]&lt;&gt;0,IF(Table4[[#This Row],[Per Raw]]&lt;0,Table4[[#This Row],[Per Raw]]+60,Table4[[#This Row],[Per Raw]]),"")</f>
        <v>0.10500000000000043</v>
      </c>
      <c r="AQ462" s="20" t="e">
        <f>IF(Table4[[#This Row],[ID]]=401,(HEX2DEC(Table4[[#This Row],[H1]])+256*HEX2DEC(Table4[[#This Row],[H2]]))/1000,NA())</f>
        <v>#N/A</v>
      </c>
      <c r="AR462" s="21" t="e">
        <f>IF(Table4[[#This Row],[ID]]=401,(HEX2DEC(Table4[[#This Row],[H5]])+256*HEX2DEC(Table4[[#This Row],[H6]]))/1000,NA())</f>
        <v>#N/A</v>
      </c>
      <c r="AS462" s="17" t="e">
        <f>IF(Table4[[#This Row],[ID]]=402,HEX2DEC(Table4[[#This Row],[H1]])/100,NA())</f>
        <v>#N/A</v>
      </c>
      <c r="AT462" s="19" t="e">
        <f>IF(Table4[[#This Row],[ID]]=404,((HEX2DEC(F462)+256*HEX2DEC(G462))/10)*(9/5)+32,NA())</f>
        <v>#N/A</v>
      </c>
      <c r="AU462" s="28">
        <f>IF(Table4[[#This Row],[ID]]=402,(HEX2DEC(Table4[[#This Row],[H7]])*256*256+HEX2DEC(Table4[[#This Row],[H6]])*256+HEX2DEC(Table4[[#This Row],[H5]]))/AU$3,IF(ISNUMBER(AU461),AU461,NA()))</f>
        <v>1073427</v>
      </c>
      <c r="AV462" s="28">
        <f>IF(Table4[[#This Row],[ID]]=403,(HEX2DEC(Table4[[#This Row],[H7]])*256*256+HEX2DEC(Table4[[#This Row],[H6]])*256+HEX2DEC(Table4[[#This Row],[H5]]))/AV$3,IF(ISNUMBER(AV461),AV461,NA()))</f>
        <v>1073427</v>
      </c>
      <c r="AW462" s="30" t="e">
        <f>Table4[[#This Row],[Unk 402-D7,6,5]]/Table4[[#This Row],[Batt V]]</f>
        <v>#N/A</v>
      </c>
      <c r="AX462" s="8" t="str" cm="1">
        <f t="array" aca="1" ref="AX462" ca="1">IF(Table4[[#This Row],[Prior of This Frm]]=0,"First",IF(Table4[[#This Row],[Data as String]]&lt;&gt;INDIRECT("R"&amp;AL462&amp;"C"&amp;COLUMN(Table4[[#This Row],[Data as String]]),FALSE),"Change",""))</f>
        <v/>
      </c>
      <c r="AY462" s="6" t="str" cm="1">
        <f t="array" aca="1" ref="AY462" ca="1">IF(Table4[[#This Row],[Prior of This Frm]]=0,"First",IF(Table4[[#This Row],[Data Masked States only]]&lt;&gt;INDIRECT("R"&amp;AL462&amp;"C"&amp;COLUMN(Table4[[#This Row],[Data Masked States only]]),FALSE),"Change",""))</f>
        <v/>
      </c>
      <c r="AZ462" s="6"/>
    </row>
    <row r="463" spans="1:52" hidden="1" x14ac:dyDescent="0.25">
      <c r="A463">
        <v>13.411</v>
      </c>
      <c r="B463">
        <v>401</v>
      </c>
      <c r="C463">
        <v>8</v>
      </c>
      <c r="D463" s="14" t="s">
        <v>28</v>
      </c>
      <c r="E463" s="15" t="s">
        <v>23</v>
      </c>
      <c r="F463" s="15">
        <v>0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  <c r="M463" s="5" t="str">
        <f t="shared" si="141"/>
        <v>…</v>
      </c>
      <c r="N463" t="str">
        <f t="shared" si="142"/>
        <v>…</v>
      </c>
      <c r="O463" t="str">
        <f t="shared" si="143"/>
        <v>…</v>
      </c>
      <c r="P463" t="str">
        <f t="shared" si="144"/>
        <v>…</v>
      </c>
      <c r="Q463" t="str">
        <f t="shared" si="145"/>
        <v>…</v>
      </c>
      <c r="R463" t="str">
        <f t="shared" si="146"/>
        <v>…</v>
      </c>
      <c r="S463" t="str">
        <f t="shared" si="147"/>
        <v>…</v>
      </c>
      <c r="T463" t="str">
        <f t="shared" si="148"/>
        <v>…</v>
      </c>
      <c r="U463" s="5"/>
      <c r="V463" s="23">
        <f t="shared" si="149"/>
        <v>154</v>
      </c>
      <c r="W463">
        <f t="shared" si="150"/>
        <v>210</v>
      </c>
      <c r="X463">
        <f t="shared" si="151"/>
        <v>0</v>
      </c>
      <c r="Y463">
        <f t="shared" si="152"/>
        <v>0</v>
      </c>
      <c r="Z463">
        <f t="shared" si="153"/>
        <v>0</v>
      </c>
      <c r="AA463">
        <f t="shared" si="154"/>
        <v>0</v>
      </c>
      <c r="AB463">
        <f t="shared" si="155"/>
        <v>0</v>
      </c>
      <c r="AC463">
        <f t="shared" si="156"/>
        <v>0</v>
      </c>
      <c r="AD463" s="5"/>
      <c r="AE463" s="27">
        <f t="shared" si="157"/>
        <v>53914</v>
      </c>
      <c r="AF463" s="28">
        <f t="shared" si="158"/>
        <v>0</v>
      </c>
      <c r="AG463" s="28">
        <f t="shared" si="159"/>
        <v>0</v>
      </c>
      <c r="AH463" s="28">
        <f t="shared" si="160"/>
        <v>0</v>
      </c>
      <c r="AI463" s="5"/>
      <c r="AJ46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63" s="6" t="str" cm="1">
        <f t="array" ref="AK46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63" s="6" cm="1">
        <f t="array" ref="AL463">IF(ROW(Table4[[#This Row],[ID]])-1=ROW(Table4[[#Headers],[ID]]),0,SUMPRODUCT(MAX(($B$5:$B462=Table4[[#This Row],[ID]])*ROW($B$5:$B462))))</f>
        <v>461</v>
      </c>
      <c r="AM463" s="11" cm="1">
        <f t="array" aca="1" ref="AM463" ca="1">IF(Table4[[#This Row],[Prior of This Frm]]&lt;&gt;0,Table4[[#This Row],[Time]]-INDIRECT("R"&amp;Table4[[#This Row],[Prior of This Frm]]&amp;"C"&amp;COLUMN(Table4[[#This Row],[Time]]),FALSE),"")</f>
        <v>0.10500000000000043</v>
      </c>
      <c r="AN463" s="8">
        <f>IF(ROW(Table4[[#This Row],[Time]])-1=ROW(Table4[[#Headers],[Time]]),0,IF(A463&lt;A462,AN462+1,AN462))</f>
        <v>1</v>
      </c>
      <c r="AO463" s="29">
        <f>(Table4[[#This Row],[Time]]+(Table4[[#This Row],[Mins]]*60)-$A$5)/60/60/24</f>
        <v>2.5502314814814816E-4</v>
      </c>
      <c r="AP463" s="11">
        <f ca="1">IF(Table4[[#This Row],[Prior of This Frm]]&lt;&gt;0,IF(Table4[[#This Row],[Per Raw]]&lt;0,Table4[[#This Row],[Per Raw]]+60,Table4[[#This Row],[Per Raw]]),"")</f>
        <v>0.10500000000000043</v>
      </c>
      <c r="AQ463" s="20">
        <f>IF(Table4[[#This Row],[ID]]=401,(HEX2DEC(Table4[[#This Row],[H1]])+256*HEX2DEC(Table4[[#This Row],[H2]]))/1000,NA())</f>
        <v>53.914000000000001</v>
      </c>
      <c r="AR463" s="21">
        <f>IF(Table4[[#This Row],[ID]]=401,(HEX2DEC(Table4[[#This Row],[H5]])+256*HEX2DEC(Table4[[#This Row],[H6]]))/1000,NA())</f>
        <v>0</v>
      </c>
      <c r="AS463" s="16" t="e">
        <f>IF(Table4[[#This Row],[ID]]=402,HEX2DEC(Table4[[#This Row],[H1]])/100,NA())</f>
        <v>#N/A</v>
      </c>
      <c r="AT463" s="19" t="e">
        <f>IF(Table4[[#This Row],[ID]]=404,((HEX2DEC(F463)+256*HEX2DEC(G463))/10)*(9/5)+32,NA())</f>
        <v>#N/A</v>
      </c>
      <c r="AU463" s="28">
        <f>IF(Table4[[#This Row],[ID]]=402,(HEX2DEC(Table4[[#This Row],[H7]])*256*256+HEX2DEC(Table4[[#This Row],[H6]])*256+HEX2DEC(Table4[[#This Row],[H5]]))/AU$3,IF(ISNUMBER(AU462),AU462,NA()))</f>
        <v>1073427</v>
      </c>
      <c r="AV463" s="28">
        <f>IF(Table4[[#This Row],[ID]]=403,(HEX2DEC(Table4[[#This Row],[H7]])*256*256+HEX2DEC(Table4[[#This Row],[H6]])*256+HEX2DEC(Table4[[#This Row],[H5]]))/AV$3,IF(ISNUMBER(AV462),AV462,NA()))</f>
        <v>1073427</v>
      </c>
      <c r="AW463" s="30">
        <f>Table4[[#This Row],[Unk 402-D7,6,5]]/Table4[[#This Row],[Batt V]]</f>
        <v>19909.986274437066</v>
      </c>
      <c r="AX463" s="8" t="str" cm="1">
        <f t="array" aca="1" ref="AX463" ca="1">IF(Table4[[#This Row],[Prior of This Frm]]=0,"First",IF(Table4[[#This Row],[Data as String]]&lt;&gt;INDIRECT("R"&amp;AL463&amp;"C"&amp;COLUMN(Table4[[#This Row],[Data as String]]),FALSE),"Change",""))</f>
        <v/>
      </c>
      <c r="AY463" s="6" t="str" cm="1">
        <f t="array" aca="1" ref="AY463" ca="1">IF(Table4[[#This Row],[Prior of This Frm]]=0,"First",IF(Table4[[#This Row],[Data Masked States only]]&lt;&gt;INDIRECT("R"&amp;AL463&amp;"C"&amp;COLUMN(Table4[[#This Row],[Data Masked States only]]),FALSE),"Change",""))</f>
        <v/>
      </c>
      <c r="AZ463" s="6"/>
    </row>
    <row r="464" spans="1:52" hidden="1" x14ac:dyDescent="0.25">
      <c r="A464">
        <v>13.465</v>
      </c>
      <c r="B464">
        <v>400</v>
      </c>
      <c r="C464">
        <v>8</v>
      </c>
      <c r="D464" s="14">
        <v>0</v>
      </c>
      <c r="E464" s="15">
        <v>0</v>
      </c>
      <c r="F464" s="15">
        <v>0</v>
      </c>
      <c r="G464" s="15">
        <v>10</v>
      </c>
      <c r="H464" s="15">
        <v>39</v>
      </c>
      <c r="I464" s="15">
        <v>0</v>
      </c>
      <c r="J464" s="15">
        <v>0</v>
      </c>
      <c r="K464" s="15">
        <v>0</v>
      </c>
      <c r="M464" s="5" t="str">
        <f t="shared" si="141"/>
        <v>…</v>
      </c>
      <c r="N464" t="str">
        <f t="shared" si="142"/>
        <v>…</v>
      </c>
      <c r="O464" t="str">
        <f t="shared" si="143"/>
        <v>…</v>
      </c>
      <c r="P464" t="str">
        <f t="shared" si="144"/>
        <v>…</v>
      </c>
      <c r="Q464" t="str">
        <f t="shared" si="145"/>
        <v>9</v>
      </c>
      <c r="R464" t="str">
        <f t="shared" si="146"/>
        <v>…</v>
      </c>
      <c r="S464" t="str">
        <f t="shared" si="147"/>
        <v>…</v>
      </c>
      <c r="T464" t="str">
        <f t="shared" si="148"/>
        <v>…</v>
      </c>
      <c r="U464" s="5"/>
      <c r="V464" s="23">
        <f t="shared" si="149"/>
        <v>0</v>
      </c>
      <c r="W464">
        <f t="shared" si="150"/>
        <v>0</v>
      </c>
      <c r="X464">
        <f t="shared" si="151"/>
        <v>0</v>
      </c>
      <c r="Y464">
        <f t="shared" si="152"/>
        <v>16</v>
      </c>
      <c r="Z464">
        <f t="shared" si="153"/>
        <v>57</v>
      </c>
      <c r="AA464">
        <f t="shared" si="154"/>
        <v>0</v>
      </c>
      <c r="AB464">
        <f t="shared" si="155"/>
        <v>0</v>
      </c>
      <c r="AC464">
        <f t="shared" si="156"/>
        <v>0</v>
      </c>
      <c r="AD464" s="5"/>
      <c r="AE464" s="27">
        <f t="shared" si="157"/>
        <v>0</v>
      </c>
      <c r="AF464" s="28">
        <f t="shared" si="158"/>
        <v>4096</v>
      </c>
      <c r="AG464" s="28">
        <f t="shared" si="159"/>
        <v>57</v>
      </c>
      <c r="AH464" s="28">
        <f t="shared" si="160"/>
        <v>0</v>
      </c>
      <c r="AI464" s="5"/>
      <c r="AJ46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64" s="6" t="str" cm="1">
        <f t="array" ref="AK46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64" s="6" cm="1">
        <f t="array" ref="AL464">IF(ROW(Table4[[#This Row],[ID]])-1=ROW(Table4[[#Headers],[ID]]),0,SUMPRODUCT(MAX(($B$5:$B463=Table4[[#This Row],[ID]])*ROW($B$5:$B463))))</f>
        <v>462</v>
      </c>
      <c r="AM464" s="11" cm="1">
        <f t="array" aca="1" ref="AM464" ca="1">IF(Table4[[#This Row],[Prior of This Frm]]&lt;&gt;0,Table4[[#This Row],[Time]]-INDIRECT("R"&amp;Table4[[#This Row],[Prior of This Frm]]&amp;"C"&amp;COLUMN(Table4[[#This Row],[Time]]),FALSE),"")</f>
        <v>0.10699999999999932</v>
      </c>
      <c r="AN464" s="8">
        <f>IF(ROW(Table4[[#This Row],[Time]])-1=ROW(Table4[[#Headers],[Time]]),0,IF(A464&lt;A463,AN463+1,AN463))</f>
        <v>1</v>
      </c>
      <c r="AO464" s="29">
        <f>(Table4[[#This Row],[Time]]+(Table4[[#This Row],[Mins]]*60)-$A$5)/60/60/24</f>
        <v>2.5564814814814818E-4</v>
      </c>
      <c r="AP464" s="11">
        <f ca="1">IF(Table4[[#This Row],[Prior of This Frm]]&lt;&gt;0,IF(Table4[[#This Row],[Per Raw]]&lt;0,Table4[[#This Row],[Per Raw]]+60,Table4[[#This Row],[Per Raw]]),"")</f>
        <v>0.10699999999999932</v>
      </c>
      <c r="AQ464" s="20" t="e">
        <f>IF(Table4[[#This Row],[ID]]=401,(HEX2DEC(Table4[[#This Row],[H1]])+256*HEX2DEC(Table4[[#This Row],[H2]]))/1000,NA())</f>
        <v>#N/A</v>
      </c>
      <c r="AR464" s="21" t="e">
        <f>IF(Table4[[#This Row],[ID]]=401,(HEX2DEC(Table4[[#This Row],[H5]])+256*HEX2DEC(Table4[[#This Row],[H6]]))/1000,NA())</f>
        <v>#N/A</v>
      </c>
      <c r="AS464" s="17" t="e">
        <f>IF(Table4[[#This Row],[ID]]=402,HEX2DEC(Table4[[#This Row],[H1]])/100,NA())</f>
        <v>#N/A</v>
      </c>
      <c r="AT464" s="19" t="e">
        <f>IF(Table4[[#This Row],[ID]]=404,((HEX2DEC(F464)+256*HEX2DEC(G464))/10)*(9/5)+32,NA())</f>
        <v>#N/A</v>
      </c>
      <c r="AU464" s="28">
        <f>IF(Table4[[#This Row],[ID]]=402,(HEX2DEC(Table4[[#This Row],[H7]])*256*256+HEX2DEC(Table4[[#This Row],[H6]])*256+HEX2DEC(Table4[[#This Row],[H5]]))/AU$3,IF(ISNUMBER(AU463),AU463,NA()))</f>
        <v>1073427</v>
      </c>
      <c r="AV464" s="28">
        <f>IF(Table4[[#This Row],[ID]]=403,(HEX2DEC(Table4[[#This Row],[H7]])*256*256+HEX2DEC(Table4[[#This Row],[H6]])*256+HEX2DEC(Table4[[#This Row],[H5]]))/AV$3,IF(ISNUMBER(AV463),AV463,NA()))</f>
        <v>1073427</v>
      </c>
      <c r="AW464" s="30" t="e">
        <f>Table4[[#This Row],[Unk 402-D7,6,5]]/Table4[[#This Row],[Batt V]]</f>
        <v>#N/A</v>
      </c>
      <c r="AX464" s="8" t="str" cm="1">
        <f t="array" aca="1" ref="AX464" ca="1">IF(Table4[[#This Row],[Prior of This Frm]]=0,"First",IF(Table4[[#This Row],[Data as String]]&lt;&gt;INDIRECT("R"&amp;AL464&amp;"C"&amp;COLUMN(Table4[[#This Row],[Data as String]]),FALSE),"Change",""))</f>
        <v/>
      </c>
      <c r="AY464" s="6" t="str" cm="1">
        <f t="array" aca="1" ref="AY464" ca="1">IF(Table4[[#This Row],[Prior of This Frm]]=0,"First",IF(Table4[[#This Row],[Data Masked States only]]&lt;&gt;INDIRECT("R"&amp;AL464&amp;"C"&amp;COLUMN(Table4[[#This Row],[Data Masked States only]]),FALSE),"Change",""))</f>
        <v/>
      </c>
      <c r="AZ464" s="6"/>
    </row>
    <row r="465" spans="1:52" hidden="1" x14ac:dyDescent="0.25">
      <c r="A465">
        <v>13.518000000000001</v>
      </c>
      <c r="B465">
        <v>401</v>
      </c>
      <c r="C465">
        <v>8</v>
      </c>
      <c r="D465" s="14" t="s">
        <v>28</v>
      </c>
      <c r="E465" s="15" t="s">
        <v>23</v>
      </c>
      <c r="F465" s="15">
        <v>0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M465" s="5" t="str">
        <f t="shared" si="141"/>
        <v>…</v>
      </c>
      <c r="N465" t="str">
        <f t="shared" si="142"/>
        <v>…</v>
      </c>
      <c r="O465" t="str">
        <f t="shared" si="143"/>
        <v>…</v>
      </c>
      <c r="P465" t="str">
        <f t="shared" si="144"/>
        <v>…</v>
      </c>
      <c r="Q465" t="str">
        <f t="shared" si="145"/>
        <v>…</v>
      </c>
      <c r="R465" t="str">
        <f t="shared" si="146"/>
        <v>…</v>
      </c>
      <c r="S465" t="str">
        <f t="shared" si="147"/>
        <v>…</v>
      </c>
      <c r="T465" t="str">
        <f t="shared" si="148"/>
        <v>…</v>
      </c>
      <c r="U465" s="5"/>
      <c r="V465" s="23">
        <f t="shared" si="149"/>
        <v>154</v>
      </c>
      <c r="W465">
        <f t="shared" si="150"/>
        <v>210</v>
      </c>
      <c r="X465">
        <f t="shared" si="151"/>
        <v>0</v>
      </c>
      <c r="Y465">
        <f t="shared" si="152"/>
        <v>0</v>
      </c>
      <c r="Z465">
        <f t="shared" si="153"/>
        <v>0</v>
      </c>
      <c r="AA465">
        <f t="shared" si="154"/>
        <v>0</v>
      </c>
      <c r="AB465">
        <f t="shared" si="155"/>
        <v>0</v>
      </c>
      <c r="AC465">
        <f t="shared" si="156"/>
        <v>0</v>
      </c>
      <c r="AD465" s="5"/>
      <c r="AE465" s="27">
        <f t="shared" si="157"/>
        <v>53914</v>
      </c>
      <c r="AF465" s="28">
        <f t="shared" si="158"/>
        <v>0</v>
      </c>
      <c r="AG465" s="28">
        <f t="shared" si="159"/>
        <v>0</v>
      </c>
      <c r="AH465" s="28">
        <f t="shared" si="160"/>
        <v>0</v>
      </c>
      <c r="AI465" s="5"/>
      <c r="AJ46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65" s="6" t="str" cm="1">
        <f t="array" ref="AK46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65" s="6" cm="1">
        <f t="array" ref="AL465">IF(ROW(Table4[[#This Row],[ID]])-1=ROW(Table4[[#Headers],[ID]]),0,SUMPRODUCT(MAX(($B$5:$B464=Table4[[#This Row],[ID]])*ROW($B$5:$B464))))</f>
        <v>463</v>
      </c>
      <c r="AM465" s="11" cm="1">
        <f t="array" aca="1" ref="AM465" ca="1">IF(Table4[[#This Row],[Prior of This Frm]]&lt;&gt;0,Table4[[#This Row],[Time]]-INDIRECT("R"&amp;Table4[[#This Row],[Prior of This Frm]]&amp;"C"&amp;COLUMN(Table4[[#This Row],[Time]]),FALSE),"")</f>
        <v>0.10700000000000109</v>
      </c>
      <c r="AN465" s="8">
        <f>IF(ROW(Table4[[#This Row],[Time]])-1=ROW(Table4[[#Headers],[Time]]),0,IF(A465&lt;A464,AN464+1,AN464))</f>
        <v>1</v>
      </c>
      <c r="AO465" s="29">
        <f>(Table4[[#This Row],[Time]]+(Table4[[#This Row],[Mins]]*60)-$A$5)/60/60/24</f>
        <v>2.5626157407407406E-4</v>
      </c>
      <c r="AP465" s="11">
        <f ca="1">IF(Table4[[#This Row],[Prior of This Frm]]&lt;&gt;0,IF(Table4[[#This Row],[Per Raw]]&lt;0,Table4[[#This Row],[Per Raw]]+60,Table4[[#This Row],[Per Raw]]),"")</f>
        <v>0.10700000000000109</v>
      </c>
      <c r="AQ465" s="20">
        <f>IF(Table4[[#This Row],[ID]]=401,(HEX2DEC(Table4[[#This Row],[H1]])+256*HEX2DEC(Table4[[#This Row],[H2]]))/1000,NA())</f>
        <v>53.914000000000001</v>
      </c>
      <c r="AR465" s="21">
        <f>IF(Table4[[#This Row],[ID]]=401,(HEX2DEC(Table4[[#This Row],[H5]])+256*HEX2DEC(Table4[[#This Row],[H6]]))/1000,NA())</f>
        <v>0</v>
      </c>
      <c r="AS465" s="16" t="e">
        <f>IF(Table4[[#This Row],[ID]]=402,HEX2DEC(Table4[[#This Row],[H1]])/100,NA())</f>
        <v>#N/A</v>
      </c>
      <c r="AT465" s="19" t="e">
        <f>IF(Table4[[#This Row],[ID]]=404,((HEX2DEC(F465)+256*HEX2DEC(G465))/10)*(9/5)+32,NA())</f>
        <v>#N/A</v>
      </c>
      <c r="AU465" s="28">
        <f>IF(Table4[[#This Row],[ID]]=402,(HEX2DEC(Table4[[#This Row],[H7]])*256*256+HEX2DEC(Table4[[#This Row],[H6]])*256+HEX2DEC(Table4[[#This Row],[H5]]))/AU$3,IF(ISNUMBER(AU464),AU464,NA()))</f>
        <v>1073427</v>
      </c>
      <c r="AV465" s="28">
        <f>IF(Table4[[#This Row],[ID]]=403,(HEX2DEC(Table4[[#This Row],[H7]])*256*256+HEX2DEC(Table4[[#This Row],[H6]])*256+HEX2DEC(Table4[[#This Row],[H5]]))/AV$3,IF(ISNUMBER(AV464),AV464,NA()))</f>
        <v>1073427</v>
      </c>
      <c r="AW465" s="30">
        <f>Table4[[#This Row],[Unk 402-D7,6,5]]/Table4[[#This Row],[Batt V]]</f>
        <v>19909.986274437066</v>
      </c>
      <c r="AX465" s="8" t="str" cm="1">
        <f t="array" aca="1" ref="AX465" ca="1">IF(Table4[[#This Row],[Prior of This Frm]]=0,"First",IF(Table4[[#This Row],[Data as String]]&lt;&gt;INDIRECT("R"&amp;AL465&amp;"C"&amp;COLUMN(Table4[[#This Row],[Data as String]]),FALSE),"Change",""))</f>
        <v/>
      </c>
      <c r="AY465" s="6" t="str" cm="1">
        <f t="array" aca="1" ref="AY465" ca="1">IF(Table4[[#This Row],[Prior of This Frm]]=0,"First",IF(Table4[[#This Row],[Data Masked States only]]&lt;&gt;INDIRECT("R"&amp;AL465&amp;"C"&amp;COLUMN(Table4[[#This Row],[Data Masked States only]]),FALSE),"Change",""))</f>
        <v/>
      </c>
      <c r="AZ465" s="6"/>
    </row>
    <row r="466" spans="1:52" hidden="1" x14ac:dyDescent="0.25">
      <c r="A466">
        <v>13.571</v>
      </c>
      <c r="B466">
        <v>400</v>
      </c>
      <c r="C466">
        <v>8</v>
      </c>
      <c r="D466" s="14">
        <v>0</v>
      </c>
      <c r="E466" s="15">
        <v>0</v>
      </c>
      <c r="F466" s="15">
        <v>0</v>
      </c>
      <c r="G466" s="15">
        <v>10</v>
      </c>
      <c r="H466" s="15">
        <v>39</v>
      </c>
      <c r="I466" s="15">
        <v>0</v>
      </c>
      <c r="J466" s="15">
        <v>0</v>
      </c>
      <c r="K466" s="15">
        <v>0</v>
      </c>
      <c r="M466" s="5" t="str">
        <f t="shared" si="141"/>
        <v>…</v>
      </c>
      <c r="N466" t="str">
        <f t="shared" si="142"/>
        <v>…</v>
      </c>
      <c r="O466" t="str">
        <f t="shared" si="143"/>
        <v>…</v>
      </c>
      <c r="P466" t="str">
        <f t="shared" si="144"/>
        <v>…</v>
      </c>
      <c r="Q466" t="str">
        <f t="shared" si="145"/>
        <v>9</v>
      </c>
      <c r="R466" t="str">
        <f t="shared" si="146"/>
        <v>…</v>
      </c>
      <c r="S466" t="str">
        <f t="shared" si="147"/>
        <v>…</v>
      </c>
      <c r="T466" t="str">
        <f t="shared" si="148"/>
        <v>…</v>
      </c>
      <c r="U466" s="5"/>
      <c r="V466" s="23">
        <f t="shared" si="149"/>
        <v>0</v>
      </c>
      <c r="W466">
        <f t="shared" si="150"/>
        <v>0</v>
      </c>
      <c r="X466">
        <f t="shared" si="151"/>
        <v>0</v>
      </c>
      <c r="Y466">
        <f t="shared" si="152"/>
        <v>16</v>
      </c>
      <c r="Z466">
        <f t="shared" si="153"/>
        <v>57</v>
      </c>
      <c r="AA466">
        <f t="shared" si="154"/>
        <v>0</v>
      </c>
      <c r="AB466">
        <f t="shared" si="155"/>
        <v>0</v>
      </c>
      <c r="AC466">
        <f t="shared" si="156"/>
        <v>0</v>
      </c>
      <c r="AD466" s="5"/>
      <c r="AE466" s="27">
        <f t="shared" si="157"/>
        <v>0</v>
      </c>
      <c r="AF466" s="28">
        <f t="shared" si="158"/>
        <v>4096</v>
      </c>
      <c r="AG466" s="28">
        <f t="shared" si="159"/>
        <v>57</v>
      </c>
      <c r="AH466" s="28">
        <f t="shared" si="160"/>
        <v>0</v>
      </c>
      <c r="AI466" s="5"/>
      <c r="AJ46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66" s="6" t="str" cm="1">
        <f t="array" ref="AK46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66" s="6" cm="1">
        <f t="array" ref="AL466">IF(ROW(Table4[[#This Row],[ID]])-1=ROW(Table4[[#Headers],[ID]]),0,SUMPRODUCT(MAX(($B$5:$B465=Table4[[#This Row],[ID]])*ROW($B$5:$B465))))</f>
        <v>464</v>
      </c>
      <c r="AM466" s="11" cm="1">
        <f t="array" aca="1" ref="AM466" ca="1">IF(Table4[[#This Row],[Prior of This Frm]]&lt;&gt;0,Table4[[#This Row],[Time]]-INDIRECT("R"&amp;Table4[[#This Row],[Prior of This Frm]]&amp;"C"&amp;COLUMN(Table4[[#This Row],[Time]]),FALSE),"")</f>
        <v>0.10599999999999987</v>
      </c>
      <c r="AN466" s="8">
        <f>IF(ROW(Table4[[#This Row],[Time]])-1=ROW(Table4[[#Headers],[Time]]),0,IF(A466&lt;A465,AN465+1,AN465))</f>
        <v>1</v>
      </c>
      <c r="AO466" s="29">
        <f>(Table4[[#This Row],[Time]]+(Table4[[#This Row],[Mins]]*60)-$A$5)/60/60/24</f>
        <v>2.56875E-4</v>
      </c>
      <c r="AP466" s="11">
        <f ca="1">IF(Table4[[#This Row],[Prior of This Frm]]&lt;&gt;0,IF(Table4[[#This Row],[Per Raw]]&lt;0,Table4[[#This Row],[Per Raw]]+60,Table4[[#This Row],[Per Raw]]),"")</f>
        <v>0.10599999999999987</v>
      </c>
      <c r="AQ466" s="20" t="e">
        <f>IF(Table4[[#This Row],[ID]]=401,(HEX2DEC(Table4[[#This Row],[H1]])+256*HEX2DEC(Table4[[#This Row],[H2]]))/1000,NA())</f>
        <v>#N/A</v>
      </c>
      <c r="AR466" s="21" t="e">
        <f>IF(Table4[[#This Row],[ID]]=401,(HEX2DEC(Table4[[#This Row],[H5]])+256*HEX2DEC(Table4[[#This Row],[H6]]))/1000,NA())</f>
        <v>#N/A</v>
      </c>
      <c r="AS466" s="17" t="e">
        <f>IF(Table4[[#This Row],[ID]]=402,HEX2DEC(Table4[[#This Row],[H1]])/100,NA())</f>
        <v>#N/A</v>
      </c>
      <c r="AT466" s="19" t="e">
        <f>IF(Table4[[#This Row],[ID]]=404,((HEX2DEC(F466)+256*HEX2DEC(G466))/10)*(9/5)+32,NA())</f>
        <v>#N/A</v>
      </c>
      <c r="AU466" s="28">
        <f>IF(Table4[[#This Row],[ID]]=402,(HEX2DEC(Table4[[#This Row],[H7]])*256*256+HEX2DEC(Table4[[#This Row],[H6]])*256+HEX2DEC(Table4[[#This Row],[H5]]))/AU$3,IF(ISNUMBER(AU465),AU465,NA()))</f>
        <v>1073427</v>
      </c>
      <c r="AV466" s="28">
        <f>IF(Table4[[#This Row],[ID]]=403,(HEX2DEC(Table4[[#This Row],[H7]])*256*256+HEX2DEC(Table4[[#This Row],[H6]])*256+HEX2DEC(Table4[[#This Row],[H5]]))/AV$3,IF(ISNUMBER(AV465),AV465,NA()))</f>
        <v>1073427</v>
      </c>
      <c r="AW466" s="30" t="e">
        <f>Table4[[#This Row],[Unk 402-D7,6,5]]/Table4[[#This Row],[Batt V]]</f>
        <v>#N/A</v>
      </c>
      <c r="AX466" s="8" t="str" cm="1">
        <f t="array" aca="1" ref="AX466" ca="1">IF(Table4[[#This Row],[Prior of This Frm]]=0,"First",IF(Table4[[#This Row],[Data as String]]&lt;&gt;INDIRECT("R"&amp;AL466&amp;"C"&amp;COLUMN(Table4[[#This Row],[Data as String]]),FALSE),"Change",""))</f>
        <v/>
      </c>
      <c r="AY466" s="6" t="str" cm="1">
        <f t="array" aca="1" ref="AY466" ca="1">IF(Table4[[#This Row],[Prior of This Frm]]=0,"First",IF(Table4[[#This Row],[Data Masked States only]]&lt;&gt;INDIRECT("R"&amp;AL466&amp;"C"&amp;COLUMN(Table4[[#This Row],[Data Masked States only]]),FALSE),"Change",""))</f>
        <v/>
      </c>
      <c r="AZ466" s="6"/>
    </row>
    <row r="467" spans="1:52" hidden="1" x14ac:dyDescent="0.25">
      <c r="A467">
        <v>13.624000000000001</v>
      </c>
      <c r="B467">
        <v>401</v>
      </c>
      <c r="C467">
        <v>8</v>
      </c>
      <c r="D467" s="14" t="s">
        <v>28</v>
      </c>
      <c r="E467" s="15" t="s">
        <v>23</v>
      </c>
      <c r="F467" s="15">
        <v>0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M467" s="5" t="str">
        <f t="shared" si="141"/>
        <v>…</v>
      </c>
      <c r="N467" t="str">
        <f t="shared" si="142"/>
        <v>…</v>
      </c>
      <c r="O467" t="str">
        <f t="shared" si="143"/>
        <v>…</v>
      </c>
      <c r="P467" t="str">
        <f t="shared" si="144"/>
        <v>…</v>
      </c>
      <c r="Q467" t="str">
        <f t="shared" si="145"/>
        <v>…</v>
      </c>
      <c r="R467" t="str">
        <f t="shared" si="146"/>
        <v>…</v>
      </c>
      <c r="S467" t="str">
        <f t="shared" si="147"/>
        <v>…</v>
      </c>
      <c r="T467" t="str">
        <f t="shared" si="148"/>
        <v>…</v>
      </c>
      <c r="U467" s="5"/>
      <c r="V467" s="23">
        <f t="shared" si="149"/>
        <v>154</v>
      </c>
      <c r="W467">
        <f t="shared" si="150"/>
        <v>210</v>
      </c>
      <c r="X467">
        <f t="shared" si="151"/>
        <v>0</v>
      </c>
      <c r="Y467">
        <f t="shared" si="152"/>
        <v>0</v>
      </c>
      <c r="Z467">
        <f t="shared" si="153"/>
        <v>0</v>
      </c>
      <c r="AA467">
        <f t="shared" si="154"/>
        <v>0</v>
      </c>
      <c r="AB467">
        <f t="shared" si="155"/>
        <v>0</v>
      </c>
      <c r="AC467">
        <f t="shared" si="156"/>
        <v>0</v>
      </c>
      <c r="AD467" s="5"/>
      <c r="AE467" s="27">
        <f t="shared" si="157"/>
        <v>53914</v>
      </c>
      <c r="AF467" s="28">
        <f t="shared" si="158"/>
        <v>0</v>
      </c>
      <c r="AG467" s="28">
        <f t="shared" si="159"/>
        <v>0</v>
      </c>
      <c r="AH467" s="28">
        <f t="shared" si="160"/>
        <v>0</v>
      </c>
      <c r="AI467" s="5"/>
      <c r="AJ46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67" s="6" t="str" cm="1">
        <f t="array" ref="AK46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67" s="6" cm="1">
        <f t="array" ref="AL467">IF(ROW(Table4[[#This Row],[ID]])-1=ROW(Table4[[#Headers],[ID]]),0,SUMPRODUCT(MAX(($B$5:$B466=Table4[[#This Row],[ID]])*ROW($B$5:$B466))))</f>
        <v>465</v>
      </c>
      <c r="AM467" s="11" cm="1">
        <f t="array" aca="1" ref="AM467" ca="1">IF(Table4[[#This Row],[Prior of This Frm]]&lt;&gt;0,Table4[[#This Row],[Time]]-INDIRECT("R"&amp;Table4[[#This Row],[Prior of This Frm]]&amp;"C"&amp;COLUMN(Table4[[#This Row],[Time]]),FALSE),"")</f>
        <v>0.10599999999999987</v>
      </c>
      <c r="AN467" s="8">
        <f>IF(ROW(Table4[[#This Row],[Time]])-1=ROW(Table4[[#Headers],[Time]]),0,IF(A467&lt;A466,AN466+1,AN466))</f>
        <v>1</v>
      </c>
      <c r="AO467" s="29">
        <f>(Table4[[#This Row],[Time]]+(Table4[[#This Row],[Mins]]*60)-$A$5)/60/60/24</f>
        <v>2.5748842592592582E-4</v>
      </c>
      <c r="AP467" s="11">
        <f ca="1">IF(Table4[[#This Row],[Prior of This Frm]]&lt;&gt;0,IF(Table4[[#This Row],[Per Raw]]&lt;0,Table4[[#This Row],[Per Raw]]+60,Table4[[#This Row],[Per Raw]]),"")</f>
        <v>0.10599999999999987</v>
      </c>
      <c r="AQ467" s="20">
        <f>IF(Table4[[#This Row],[ID]]=401,(HEX2DEC(Table4[[#This Row],[H1]])+256*HEX2DEC(Table4[[#This Row],[H2]]))/1000,NA())</f>
        <v>53.914000000000001</v>
      </c>
      <c r="AR467" s="21">
        <f>IF(Table4[[#This Row],[ID]]=401,(HEX2DEC(Table4[[#This Row],[H5]])+256*HEX2DEC(Table4[[#This Row],[H6]]))/1000,NA())</f>
        <v>0</v>
      </c>
      <c r="AS467" s="16" t="e">
        <f>IF(Table4[[#This Row],[ID]]=402,HEX2DEC(Table4[[#This Row],[H1]])/100,NA())</f>
        <v>#N/A</v>
      </c>
      <c r="AT467" s="19" t="e">
        <f>IF(Table4[[#This Row],[ID]]=404,((HEX2DEC(F467)+256*HEX2DEC(G467))/10)*(9/5)+32,NA())</f>
        <v>#N/A</v>
      </c>
      <c r="AU467" s="28">
        <f>IF(Table4[[#This Row],[ID]]=402,(HEX2DEC(Table4[[#This Row],[H7]])*256*256+HEX2DEC(Table4[[#This Row],[H6]])*256+HEX2DEC(Table4[[#This Row],[H5]]))/AU$3,IF(ISNUMBER(AU466),AU466,NA()))</f>
        <v>1073427</v>
      </c>
      <c r="AV467" s="28">
        <f>IF(Table4[[#This Row],[ID]]=403,(HEX2DEC(Table4[[#This Row],[H7]])*256*256+HEX2DEC(Table4[[#This Row],[H6]])*256+HEX2DEC(Table4[[#This Row],[H5]]))/AV$3,IF(ISNUMBER(AV466),AV466,NA()))</f>
        <v>1073427</v>
      </c>
      <c r="AW467" s="30">
        <f>Table4[[#This Row],[Unk 402-D7,6,5]]/Table4[[#This Row],[Batt V]]</f>
        <v>19909.986274437066</v>
      </c>
      <c r="AX467" s="8" t="str" cm="1">
        <f t="array" aca="1" ref="AX467" ca="1">IF(Table4[[#This Row],[Prior of This Frm]]=0,"First",IF(Table4[[#This Row],[Data as String]]&lt;&gt;INDIRECT("R"&amp;AL467&amp;"C"&amp;COLUMN(Table4[[#This Row],[Data as String]]),FALSE),"Change",""))</f>
        <v/>
      </c>
      <c r="AY467" s="6" t="str" cm="1">
        <f t="array" aca="1" ref="AY467" ca="1">IF(Table4[[#This Row],[Prior of This Frm]]=0,"First",IF(Table4[[#This Row],[Data Masked States only]]&lt;&gt;INDIRECT("R"&amp;AL467&amp;"C"&amp;COLUMN(Table4[[#This Row],[Data Masked States only]]),FALSE),"Change",""))</f>
        <v/>
      </c>
      <c r="AZ467" s="6"/>
    </row>
    <row r="468" spans="1:52" hidden="1" x14ac:dyDescent="0.25">
      <c r="A468">
        <v>13.625999999999999</v>
      </c>
      <c r="B468">
        <v>402</v>
      </c>
      <c r="C468">
        <v>8</v>
      </c>
      <c r="D468" s="14">
        <v>64</v>
      </c>
      <c r="E468" s="15">
        <v>0</v>
      </c>
      <c r="F468" s="15">
        <v>0</v>
      </c>
      <c r="G468" s="15">
        <v>0</v>
      </c>
      <c r="H468" s="15">
        <v>13</v>
      </c>
      <c r="I468" s="15">
        <v>61</v>
      </c>
      <c r="J468" s="15">
        <v>10</v>
      </c>
      <c r="K468" s="15">
        <v>0</v>
      </c>
      <c r="M468" s="5" t="str">
        <f t="shared" si="141"/>
        <v>d</v>
      </c>
      <c r="N468" t="str">
        <f t="shared" si="142"/>
        <v>…</v>
      </c>
      <c r="O468" t="str">
        <f t="shared" si="143"/>
        <v>…</v>
      </c>
      <c r="P468" t="str">
        <f t="shared" si="144"/>
        <v>…</v>
      </c>
      <c r="Q468" t="str">
        <f t="shared" si="145"/>
        <v>…</v>
      </c>
      <c r="R468" t="str">
        <f t="shared" si="146"/>
        <v>a</v>
      </c>
      <c r="S468" t="str">
        <f t="shared" si="147"/>
        <v>…</v>
      </c>
      <c r="T468" t="str">
        <f t="shared" si="148"/>
        <v>…</v>
      </c>
      <c r="U468" s="5"/>
      <c r="V468" s="23">
        <f t="shared" si="149"/>
        <v>100</v>
      </c>
      <c r="W468">
        <f t="shared" si="150"/>
        <v>0</v>
      </c>
      <c r="X468">
        <f t="shared" si="151"/>
        <v>0</v>
      </c>
      <c r="Y468">
        <f t="shared" si="152"/>
        <v>0</v>
      </c>
      <c r="Z468">
        <f t="shared" si="153"/>
        <v>19</v>
      </c>
      <c r="AA468">
        <f t="shared" si="154"/>
        <v>97</v>
      </c>
      <c r="AB468">
        <f t="shared" si="155"/>
        <v>16</v>
      </c>
      <c r="AC468">
        <f t="shared" si="156"/>
        <v>0</v>
      </c>
      <c r="AD468" s="5"/>
      <c r="AE468" s="27">
        <f t="shared" si="157"/>
        <v>100</v>
      </c>
      <c r="AF468" s="28">
        <f t="shared" si="158"/>
        <v>0</v>
      </c>
      <c r="AG468" s="28">
        <f t="shared" si="159"/>
        <v>24851</v>
      </c>
      <c r="AH468" s="28">
        <f t="shared" si="160"/>
        <v>16</v>
      </c>
      <c r="AI468" s="5"/>
      <c r="AJ46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468" s="6" t="str" cm="1">
        <f t="array" ref="AK46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468" s="6" cm="1">
        <f t="array" ref="AL468">IF(ROW(Table4[[#This Row],[ID]])-1=ROW(Table4[[#Headers],[ID]]),0,SUMPRODUCT(MAX(($B$5:$B467=Table4[[#This Row],[ID]])*ROW($B$5:$B467))))</f>
        <v>401</v>
      </c>
      <c r="AM468" s="11" cm="1">
        <f t="array" aca="1" ref="AM468" ca="1">IF(Table4[[#This Row],[Prior of This Frm]]&lt;&gt;0,Table4[[#This Row],[Time]]-INDIRECT("R"&amp;Table4[[#This Row],[Prior of This Frm]]&amp;"C"&amp;COLUMN(Table4[[#This Row],[Time]]),FALSE),"")</f>
        <v>3.1829999999999998</v>
      </c>
      <c r="AN468" s="8">
        <f>IF(ROW(Table4[[#This Row],[Time]])-1=ROW(Table4[[#Headers],[Time]]),0,IF(A468&lt;A467,AN467+1,AN467))</f>
        <v>1</v>
      </c>
      <c r="AO468" s="29">
        <f>(Table4[[#This Row],[Time]]+(Table4[[#This Row],[Mins]]*60)-$A$5)/60/60/24</f>
        <v>2.5751157407407412E-4</v>
      </c>
      <c r="AP468" s="11">
        <f ca="1">IF(Table4[[#This Row],[Prior of This Frm]]&lt;&gt;0,IF(Table4[[#This Row],[Per Raw]]&lt;0,Table4[[#This Row],[Per Raw]]+60,Table4[[#This Row],[Per Raw]]),"")</f>
        <v>3.1829999999999998</v>
      </c>
      <c r="AQ468" s="20" t="e">
        <f>IF(Table4[[#This Row],[ID]]=401,(HEX2DEC(Table4[[#This Row],[H1]])+256*HEX2DEC(Table4[[#This Row],[H2]]))/1000,NA())</f>
        <v>#N/A</v>
      </c>
      <c r="AR468" s="21" t="e">
        <f>IF(Table4[[#This Row],[ID]]=401,(HEX2DEC(Table4[[#This Row],[H5]])+256*HEX2DEC(Table4[[#This Row],[H6]]))/1000,NA())</f>
        <v>#N/A</v>
      </c>
      <c r="AS468" s="17">
        <f>IF(Table4[[#This Row],[ID]]=402,HEX2DEC(Table4[[#This Row],[H1]])/100,NA())</f>
        <v>1</v>
      </c>
      <c r="AT468" s="19" t="e">
        <f>IF(Table4[[#This Row],[ID]]=404,((HEX2DEC(F468)+256*HEX2DEC(G468))/10)*(9/5)+32,NA())</f>
        <v>#N/A</v>
      </c>
      <c r="AU468" s="28">
        <f>IF(Table4[[#This Row],[ID]]=402,(HEX2DEC(Table4[[#This Row],[H7]])*256*256+HEX2DEC(Table4[[#This Row],[H6]])*256+HEX2DEC(Table4[[#This Row],[H5]]))/AU$3,IF(ISNUMBER(AU467),AU467,NA()))</f>
        <v>1073427</v>
      </c>
      <c r="AV468" s="28">
        <f>IF(Table4[[#This Row],[ID]]=403,(HEX2DEC(Table4[[#This Row],[H7]])*256*256+HEX2DEC(Table4[[#This Row],[H6]])*256+HEX2DEC(Table4[[#This Row],[H5]]))/AV$3,IF(ISNUMBER(AV467),AV467,NA()))</f>
        <v>1073427</v>
      </c>
      <c r="AW468" s="30" t="e">
        <f>Table4[[#This Row],[Unk 402-D7,6,5]]/Table4[[#This Row],[Batt V]]</f>
        <v>#N/A</v>
      </c>
      <c r="AX468" s="8" t="str" cm="1">
        <f t="array" aca="1" ref="AX468" ca="1">IF(Table4[[#This Row],[Prior of This Frm]]=0,"First",IF(Table4[[#This Row],[Data as String]]&lt;&gt;INDIRECT("R"&amp;AL468&amp;"C"&amp;COLUMN(Table4[[#This Row],[Data as String]]),FALSE),"Change",""))</f>
        <v/>
      </c>
      <c r="AY468" s="6" t="str" cm="1">
        <f t="array" aca="1" ref="AY468" ca="1">IF(Table4[[#This Row],[Prior of This Frm]]=0,"First",IF(Table4[[#This Row],[Data Masked States only]]&lt;&gt;INDIRECT("R"&amp;AL468&amp;"C"&amp;COLUMN(Table4[[#This Row],[Data Masked States only]]),FALSE),"Change",""))</f>
        <v/>
      </c>
      <c r="AZ468" s="6"/>
    </row>
    <row r="469" spans="1:52" hidden="1" x14ac:dyDescent="0.25">
      <c r="A469">
        <v>13.629</v>
      </c>
      <c r="B469">
        <v>403</v>
      </c>
      <c r="C469">
        <v>8</v>
      </c>
      <c r="D469" s="14">
        <v>64</v>
      </c>
      <c r="E469" s="15">
        <v>0</v>
      </c>
      <c r="F469" s="15">
        <v>0</v>
      </c>
      <c r="G469" s="15">
        <v>0</v>
      </c>
      <c r="H469" s="15">
        <v>13</v>
      </c>
      <c r="I469" s="15">
        <v>61</v>
      </c>
      <c r="J469" s="15">
        <v>10</v>
      </c>
      <c r="K469" s="15">
        <v>0</v>
      </c>
      <c r="M469" s="5" t="str">
        <f t="shared" si="141"/>
        <v>d</v>
      </c>
      <c r="N469" t="str">
        <f t="shared" si="142"/>
        <v>…</v>
      </c>
      <c r="O469" t="str">
        <f t="shared" si="143"/>
        <v>…</v>
      </c>
      <c r="P469" t="str">
        <f t="shared" si="144"/>
        <v>…</v>
      </c>
      <c r="Q469" t="str">
        <f t="shared" si="145"/>
        <v>…</v>
      </c>
      <c r="R469" t="str">
        <f t="shared" si="146"/>
        <v>a</v>
      </c>
      <c r="S469" t="str">
        <f t="shared" si="147"/>
        <v>…</v>
      </c>
      <c r="T469" t="str">
        <f t="shared" si="148"/>
        <v>…</v>
      </c>
      <c r="U469" s="5"/>
      <c r="V469" s="23">
        <f t="shared" si="149"/>
        <v>100</v>
      </c>
      <c r="W469">
        <f t="shared" si="150"/>
        <v>0</v>
      </c>
      <c r="X469">
        <f t="shared" si="151"/>
        <v>0</v>
      </c>
      <c r="Y469">
        <f t="shared" si="152"/>
        <v>0</v>
      </c>
      <c r="Z469">
        <f t="shared" si="153"/>
        <v>19</v>
      </c>
      <c r="AA469">
        <f t="shared" si="154"/>
        <v>97</v>
      </c>
      <c r="AB469">
        <f t="shared" si="155"/>
        <v>16</v>
      </c>
      <c r="AC469">
        <f t="shared" si="156"/>
        <v>0</v>
      </c>
      <c r="AD469" s="5"/>
      <c r="AE469" s="27">
        <f t="shared" si="157"/>
        <v>100</v>
      </c>
      <c r="AF469" s="28">
        <f t="shared" si="158"/>
        <v>0</v>
      </c>
      <c r="AG469" s="28">
        <f t="shared" si="159"/>
        <v>24851</v>
      </c>
      <c r="AH469" s="28">
        <f t="shared" si="160"/>
        <v>16</v>
      </c>
      <c r="AI469" s="5"/>
      <c r="AJ46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469" s="6" t="str" cm="1">
        <f t="array" ref="AK46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469" s="6" cm="1">
        <f t="array" ref="AL469">IF(ROW(Table4[[#This Row],[ID]])-1=ROW(Table4[[#Headers],[ID]]),0,SUMPRODUCT(MAX(($B$5:$B468=Table4[[#This Row],[ID]])*ROW($B$5:$B468))))</f>
        <v>402</v>
      </c>
      <c r="AM469" s="11" cm="1">
        <f t="array" aca="1" ref="AM469" ca="1">IF(Table4[[#This Row],[Prior of This Frm]]&lt;&gt;0,Table4[[#This Row],[Time]]-INDIRECT("R"&amp;Table4[[#This Row],[Prior of This Frm]]&amp;"C"&amp;COLUMN(Table4[[#This Row],[Time]]),FALSE),"")</f>
        <v>3.1829999999999998</v>
      </c>
      <c r="AN469" s="8">
        <f>IF(ROW(Table4[[#This Row],[Time]])-1=ROW(Table4[[#Headers],[Time]]),0,IF(A469&lt;A468,AN468+1,AN468))</f>
        <v>1</v>
      </c>
      <c r="AO469" s="29">
        <f>(Table4[[#This Row],[Time]]+(Table4[[#This Row],[Mins]]*60)-$A$5)/60/60/24</f>
        <v>2.5754629629629635E-4</v>
      </c>
      <c r="AP469" s="11">
        <f ca="1">IF(Table4[[#This Row],[Prior of This Frm]]&lt;&gt;0,IF(Table4[[#This Row],[Per Raw]]&lt;0,Table4[[#This Row],[Per Raw]]+60,Table4[[#This Row],[Per Raw]]),"")</f>
        <v>3.1829999999999998</v>
      </c>
      <c r="AQ469" s="20" t="e">
        <f>IF(Table4[[#This Row],[ID]]=401,(HEX2DEC(Table4[[#This Row],[H1]])+256*HEX2DEC(Table4[[#This Row],[H2]]))/1000,NA())</f>
        <v>#N/A</v>
      </c>
      <c r="AR469" s="21" t="e">
        <f>IF(Table4[[#This Row],[ID]]=401,(HEX2DEC(Table4[[#This Row],[H5]])+256*HEX2DEC(Table4[[#This Row],[H6]]))/1000,NA())</f>
        <v>#N/A</v>
      </c>
      <c r="AS469" s="16" t="e">
        <f>IF(Table4[[#This Row],[ID]]=402,HEX2DEC(Table4[[#This Row],[H1]])/100,NA())</f>
        <v>#N/A</v>
      </c>
      <c r="AT469" s="19" t="e">
        <f>IF(Table4[[#This Row],[ID]]=404,((HEX2DEC(F469)+256*HEX2DEC(G469))/10)*(9/5)+32,NA())</f>
        <v>#N/A</v>
      </c>
      <c r="AU469" s="28">
        <f>IF(Table4[[#This Row],[ID]]=402,(HEX2DEC(Table4[[#This Row],[H7]])*256*256+HEX2DEC(Table4[[#This Row],[H6]])*256+HEX2DEC(Table4[[#This Row],[H5]]))/AU$3,IF(ISNUMBER(AU468),AU468,NA()))</f>
        <v>1073427</v>
      </c>
      <c r="AV469" s="28">
        <f>IF(Table4[[#This Row],[ID]]=403,(HEX2DEC(Table4[[#This Row],[H7]])*256*256+HEX2DEC(Table4[[#This Row],[H6]])*256+HEX2DEC(Table4[[#This Row],[H5]]))/AV$3,IF(ISNUMBER(AV468),AV468,NA()))</f>
        <v>1073427</v>
      </c>
      <c r="AW469" s="30" t="e">
        <f>Table4[[#This Row],[Unk 402-D7,6,5]]/Table4[[#This Row],[Batt V]]</f>
        <v>#N/A</v>
      </c>
      <c r="AX469" s="8" t="str" cm="1">
        <f t="array" aca="1" ref="AX469" ca="1">IF(Table4[[#This Row],[Prior of This Frm]]=0,"First",IF(Table4[[#This Row],[Data as String]]&lt;&gt;INDIRECT("R"&amp;AL469&amp;"C"&amp;COLUMN(Table4[[#This Row],[Data as String]]),FALSE),"Change",""))</f>
        <v/>
      </c>
      <c r="AY469" s="6" t="str" cm="1">
        <f t="array" aca="1" ref="AY469" ca="1">IF(Table4[[#This Row],[Prior of This Frm]]=0,"First",IF(Table4[[#This Row],[Data Masked States only]]&lt;&gt;INDIRECT("R"&amp;AL469&amp;"C"&amp;COLUMN(Table4[[#This Row],[Data Masked States only]]),FALSE),"Change",""))</f>
        <v/>
      </c>
      <c r="AZ469" s="6"/>
    </row>
    <row r="470" spans="1:52" hidden="1" x14ac:dyDescent="0.25">
      <c r="A470">
        <v>13.632</v>
      </c>
      <c r="B470">
        <v>404</v>
      </c>
      <c r="C470">
        <v>8</v>
      </c>
      <c r="D470" s="14">
        <v>0</v>
      </c>
      <c r="E470" s="15">
        <v>5</v>
      </c>
      <c r="F470" s="15" t="s">
        <v>29</v>
      </c>
      <c r="G470" s="15">
        <v>0</v>
      </c>
      <c r="H470" s="15" t="s">
        <v>2</v>
      </c>
      <c r="I470" s="15" t="s">
        <v>2</v>
      </c>
      <c r="J470" s="15" t="s">
        <v>2</v>
      </c>
      <c r="K470" s="15" t="s">
        <v>2</v>
      </c>
      <c r="M470" s="5" t="str">
        <f t="shared" si="141"/>
        <v>…</v>
      </c>
      <c r="N470" t="str">
        <f t="shared" si="142"/>
        <v>…</v>
      </c>
      <c r="O470" t="str">
        <f t="shared" si="143"/>
        <v>…</v>
      </c>
      <c r="P470" t="str">
        <f t="shared" si="144"/>
        <v>…</v>
      </c>
      <c r="Q470" t="str">
        <f t="shared" si="145"/>
        <v>…</v>
      </c>
      <c r="R470" t="str">
        <f t="shared" si="146"/>
        <v>…</v>
      </c>
      <c r="S470" t="str">
        <f t="shared" si="147"/>
        <v>…</v>
      </c>
      <c r="T470" t="str">
        <f t="shared" si="148"/>
        <v>…</v>
      </c>
      <c r="U470" s="5"/>
      <c r="V470" s="23">
        <f t="shared" si="149"/>
        <v>0</v>
      </c>
      <c r="W470">
        <f t="shared" si="150"/>
        <v>5</v>
      </c>
      <c r="X470">
        <f t="shared" si="151"/>
        <v>160</v>
      </c>
      <c r="Y470">
        <f t="shared" si="152"/>
        <v>0</v>
      </c>
      <c r="Z470">
        <f t="shared" si="153"/>
        <v>255</v>
      </c>
      <c r="AA470">
        <f t="shared" si="154"/>
        <v>255</v>
      </c>
      <c r="AB470">
        <f t="shared" si="155"/>
        <v>255</v>
      </c>
      <c r="AC470">
        <f t="shared" si="156"/>
        <v>255</v>
      </c>
      <c r="AD470" s="5"/>
      <c r="AE470" s="27">
        <f t="shared" si="157"/>
        <v>1280</v>
      </c>
      <c r="AF470" s="28">
        <f t="shared" si="158"/>
        <v>160</v>
      </c>
      <c r="AG470" s="28">
        <f t="shared" si="159"/>
        <v>65535</v>
      </c>
      <c r="AH470" s="28">
        <f t="shared" si="160"/>
        <v>65535</v>
      </c>
      <c r="AI470" s="5"/>
      <c r="AJ47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470" s="6" t="str" cm="1">
        <f t="array" ref="AK47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470" s="6" cm="1">
        <f t="array" ref="AL470">IF(ROW(Table4[[#This Row],[ID]])-1=ROW(Table4[[#Headers],[ID]]),0,SUMPRODUCT(MAX(($B$5:$B469=Table4[[#This Row],[ID]])*ROW($B$5:$B469))))</f>
        <v>403</v>
      </c>
      <c r="AM470" s="11" cm="1">
        <f t="array" aca="1" ref="AM470" ca="1">IF(Table4[[#This Row],[Prior of This Frm]]&lt;&gt;0,Table4[[#This Row],[Time]]-INDIRECT("R"&amp;Table4[[#This Row],[Prior of This Frm]]&amp;"C"&amp;COLUMN(Table4[[#This Row],[Time]]),FALSE),"")</f>
        <v>3.1829999999999998</v>
      </c>
      <c r="AN470" s="8">
        <f>IF(ROW(Table4[[#This Row],[Time]])-1=ROW(Table4[[#Headers],[Time]]),0,IF(A470&lt;A469,AN469+1,AN469))</f>
        <v>1</v>
      </c>
      <c r="AO470" s="29">
        <f>(Table4[[#This Row],[Time]]+(Table4[[#This Row],[Mins]]*60)-$A$5)/60/60/24</f>
        <v>2.5758101851851859E-4</v>
      </c>
      <c r="AP470" s="11">
        <f ca="1">IF(Table4[[#This Row],[Prior of This Frm]]&lt;&gt;0,IF(Table4[[#This Row],[Per Raw]]&lt;0,Table4[[#This Row],[Per Raw]]+60,Table4[[#This Row],[Per Raw]]),"")</f>
        <v>3.1829999999999998</v>
      </c>
      <c r="AQ470" s="20" t="e">
        <f>IF(Table4[[#This Row],[ID]]=401,(HEX2DEC(Table4[[#This Row],[H1]])+256*HEX2DEC(Table4[[#This Row],[H2]]))/1000,NA())</f>
        <v>#N/A</v>
      </c>
      <c r="AR470" s="21" t="e">
        <f>IF(Table4[[#This Row],[ID]]=401,(HEX2DEC(Table4[[#This Row],[H5]])+256*HEX2DEC(Table4[[#This Row],[H6]]))/1000,NA())</f>
        <v>#N/A</v>
      </c>
      <c r="AS470" s="17" t="e">
        <f>IF(Table4[[#This Row],[ID]]=402,HEX2DEC(Table4[[#This Row],[H1]])/100,NA())</f>
        <v>#N/A</v>
      </c>
      <c r="AT470" s="19">
        <f>IF(Table4[[#This Row],[ID]]=404,((HEX2DEC(F470)+256*HEX2DEC(G470))/10)*(9/5)+32,NA())</f>
        <v>60.8</v>
      </c>
      <c r="AU470" s="28">
        <f>IF(Table4[[#This Row],[ID]]=402,(HEX2DEC(Table4[[#This Row],[H7]])*256*256+HEX2DEC(Table4[[#This Row],[H6]])*256+HEX2DEC(Table4[[#This Row],[H5]]))/AU$3,IF(ISNUMBER(AU469),AU469,NA()))</f>
        <v>1073427</v>
      </c>
      <c r="AV470" s="28">
        <f>IF(Table4[[#This Row],[ID]]=403,(HEX2DEC(Table4[[#This Row],[H7]])*256*256+HEX2DEC(Table4[[#This Row],[H6]])*256+HEX2DEC(Table4[[#This Row],[H5]]))/AV$3,IF(ISNUMBER(AV469),AV469,NA()))</f>
        <v>1073427</v>
      </c>
      <c r="AW470" s="30" t="e">
        <f>Table4[[#This Row],[Unk 402-D7,6,5]]/Table4[[#This Row],[Batt V]]</f>
        <v>#N/A</v>
      </c>
      <c r="AX470" s="8" t="str" cm="1">
        <f t="array" aca="1" ref="AX470" ca="1">IF(Table4[[#This Row],[Prior of This Frm]]=0,"First",IF(Table4[[#This Row],[Data as String]]&lt;&gt;INDIRECT("R"&amp;AL470&amp;"C"&amp;COLUMN(Table4[[#This Row],[Data as String]]),FALSE),"Change",""))</f>
        <v/>
      </c>
      <c r="AY470" s="6" t="str" cm="1">
        <f t="array" aca="1" ref="AY470" ca="1">IF(Table4[[#This Row],[Prior of This Frm]]=0,"First",IF(Table4[[#This Row],[Data Masked States only]]&lt;&gt;INDIRECT("R"&amp;AL470&amp;"C"&amp;COLUMN(Table4[[#This Row],[Data Masked States only]]),FALSE),"Change",""))</f>
        <v/>
      </c>
      <c r="AZ470" s="6"/>
    </row>
    <row r="471" spans="1:52" hidden="1" x14ac:dyDescent="0.25">
      <c r="A471">
        <v>13.678000000000001</v>
      </c>
      <c r="B471">
        <v>400</v>
      </c>
      <c r="C471">
        <v>8</v>
      </c>
      <c r="D471" s="14">
        <v>0</v>
      </c>
      <c r="E471" s="15">
        <v>0</v>
      </c>
      <c r="F471" s="15">
        <v>0</v>
      </c>
      <c r="G471" s="15">
        <v>10</v>
      </c>
      <c r="H471" s="15">
        <v>39</v>
      </c>
      <c r="I471" s="15">
        <v>0</v>
      </c>
      <c r="J471" s="15">
        <v>0</v>
      </c>
      <c r="K471" s="15">
        <v>0</v>
      </c>
      <c r="M471" s="5" t="str">
        <f t="shared" si="141"/>
        <v>…</v>
      </c>
      <c r="N471" t="str">
        <f t="shared" si="142"/>
        <v>…</v>
      </c>
      <c r="O471" t="str">
        <f t="shared" si="143"/>
        <v>…</v>
      </c>
      <c r="P471" t="str">
        <f t="shared" si="144"/>
        <v>…</v>
      </c>
      <c r="Q471" t="str">
        <f t="shared" si="145"/>
        <v>9</v>
      </c>
      <c r="R471" t="str">
        <f t="shared" si="146"/>
        <v>…</v>
      </c>
      <c r="S471" t="str">
        <f t="shared" si="147"/>
        <v>…</v>
      </c>
      <c r="T471" t="str">
        <f t="shared" si="148"/>
        <v>…</v>
      </c>
      <c r="U471" s="5"/>
      <c r="V471" s="23">
        <f t="shared" si="149"/>
        <v>0</v>
      </c>
      <c r="W471">
        <f t="shared" si="150"/>
        <v>0</v>
      </c>
      <c r="X471">
        <f t="shared" si="151"/>
        <v>0</v>
      </c>
      <c r="Y471">
        <f t="shared" si="152"/>
        <v>16</v>
      </c>
      <c r="Z471">
        <f t="shared" si="153"/>
        <v>57</v>
      </c>
      <c r="AA471">
        <f t="shared" si="154"/>
        <v>0</v>
      </c>
      <c r="AB471">
        <f t="shared" si="155"/>
        <v>0</v>
      </c>
      <c r="AC471">
        <f t="shared" si="156"/>
        <v>0</v>
      </c>
      <c r="AD471" s="5"/>
      <c r="AE471" s="27">
        <f t="shared" si="157"/>
        <v>0</v>
      </c>
      <c r="AF471" s="28">
        <f t="shared" si="158"/>
        <v>4096</v>
      </c>
      <c r="AG471" s="28">
        <f t="shared" si="159"/>
        <v>57</v>
      </c>
      <c r="AH471" s="28">
        <f t="shared" si="160"/>
        <v>0</v>
      </c>
      <c r="AI471" s="5"/>
      <c r="AJ47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71" s="6" t="str" cm="1">
        <f t="array" ref="AK47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71" s="6" cm="1">
        <f t="array" ref="AL471">IF(ROW(Table4[[#This Row],[ID]])-1=ROW(Table4[[#Headers],[ID]]),0,SUMPRODUCT(MAX(($B$5:$B470=Table4[[#This Row],[ID]])*ROW($B$5:$B470))))</f>
        <v>466</v>
      </c>
      <c r="AM471" s="11" cm="1">
        <f t="array" aca="1" ref="AM471" ca="1">IF(Table4[[#This Row],[Prior of This Frm]]&lt;&gt;0,Table4[[#This Row],[Time]]-INDIRECT("R"&amp;Table4[[#This Row],[Prior of This Frm]]&amp;"C"&amp;COLUMN(Table4[[#This Row],[Time]]),FALSE),"")</f>
        <v>0.10700000000000109</v>
      </c>
      <c r="AN471" s="8">
        <f>IF(ROW(Table4[[#This Row],[Time]])-1=ROW(Table4[[#Headers],[Time]]),0,IF(A471&lt;A470,AN470+1,AN470))</f>
        <v>1</v>
      </c>
      <c r="AO471" s="29">
        <f>(Table4[[#This Row],[Time]]+(Table4[[#This Row],[Mins]]*60)-$A$5)/60/60/24</f>
        <v>2.581134259259259E-4</v>
      </c>
      <c r="AP471" s="11">
        <f ca="1">IF(Table4[[#This Row],[Prior of This Frm]]&lt;&gt;0,IF(Table4[[#This Row],[Per Raw]]&lt;0,Table4[[#This Row],[Per Raw]]+60,Table4[[#This Row],[Per Raw]]),"")</f>
        <v>0.10700000000000109</v>
      </c>
      <c r="AQ471" s="20" t="e">
        <f>IF(Table4[[#This Row],[ID]]=401,(HEX2DEC(Table4[[#This Row],[H1]])+256*HEX2DEC(Table4[[#This Row],[H2]]))/1000,NA())</f>
        <v>#N/A</v>
      </c>
      <c r="AR471" s="21" t="e">
        <f>IF(Table4[[#This Row],[ID]]=401,(HEX2DEC(Table4[[#This Row],[H5]])+256*HEX2DEC(Table4[[#This Row],[H6]]))/1000,NA())</f>
        <v>#N/A</v>
      </c>
      <c r="AS471" s="16" t="e">
        <f>IF(Table4[[#This Row],[ID]]=402,HEX2DEC(Table4[[#This Row],[H1]])/100,NA())</f>
        <v>#N/A</v>
      </c>
      <c r="AT471" s="19" t="e">
        <f>IF(Table4[[#This Row],[ID]]=404,((HEX2DEC(F471)+256*HEX2DEC(G471))/10)*(9/5)+32,NA())</f>
        <v>#N/A</v>
      </c>
      <c r="AU471" s="28">
        <f>IF(Table4[[#This Row],[ID]]=402,(HEX2DEC(Table4[[#This Row],[H7]])*256*256+HEX2DEC(Table4[[#This Row],[H6]])*256+HEX2DEC(Table4[[#This Row],[H5]]))/AU$3,IF(ISNUMBER(AU470),AU470,NA()))</f>
        <v>1073427</v>
      </c>
      <c r="AV471" s="28">
        <f>IF(Table4[[#This Row],[ID]]=403,(HEX2DEC(Table4[[#This Row],[H7]])*256*256+HEX2DEC(Table4[[#This Row],[H6]])*256+HEX2DEC(Table4[[#This Row],[H5]]))/AV$3,IF(ISNUMBER(AV470),AV470,NA()))</f>
        <v>1073427</v>
      </c>
      <c r="AW471" s="30" t="e">
        <f>Table4[[#This Row],[Unk 402-D7,6,5]]/Table4[[#This Row],[Batt V]]</f>
        <v>#N/A</v>
      </c>
      <c r="AX471" s="8" t="str" cm="1">
        <f t="array" aca="1" ref="AX471" ca="1">IF(Table4[[#This Row],[Prior of This Frm]]=0,"First",IF(Table4[[#This Row],[Data as String]]&lt;&gt;INDIRECT("R"&amp;AL471&amp;"C"&amp;COLUMN(Table4[[#This Row],[Data as String]]),FALSE),"Change",""))</f>
        <v/>
      </c>
      <c r="AY471" s="6" t="str" cm="1">
        <f t="array" aca="1" ref="AY471" ca="1">IF(Table4[[#This Row],[Prior of This Frm]]=0,"First",IF(Table4[[#This Row],[Data Masked States only]]&lt;&gt;INDIRECT("R"&amp;AL471&amp;"C"&amp;COLUMN(Table4[[#This Row],[Data Masked States only]]),FALSE),"Change",""))</f>
        <v/>
      </c>
      <c r="AZ471" s="6"/>
    </row>
    <row r="472" spans="1:52" hidden="1" x14ac:dyDescent="0.25">
      <c r="A472">
        <v>13.73</v>
      </c>
      <c r="B472">
        <v>401</v>
      </c>
      <c r="C472">
        <v>8</v>
      </c>
      <c r="D472" s="14" t="s">
        <v>28</v>
      </c>
      <c r="E472" s="15" t="s">
        <v>23</v>
      </c>
      <c r="F472" s="15">
        <v>0</v>
      </c>
      <c r="G472" s="15">
        <v>0</v>
      </c>
      <c r="H472" s="15">
        <v>0</v>
      </c>
      <c r="I472" s="15">
        <v>0</v>
      </c>
      <c r="J472" s="15">
        <v>0</v>
      </c>
      <c r="K472" s="15">
        <v>0</v>
      </c>
      <c r="M472" s="5" t="str">
        <f t="shared" si="141"/>
        <v>…</v>
      </c>
      <c r="N472" t="str">
        <f t="shared" si="142"/>
        <v>…</v>
      </c>
      <c r="O472" t="str">
        <f t="shared" si="143"/>
        <v>…</v>
      </c>
      <c r="P472" t="str">
        <f t="shared" si="144"/>
        <v>…</v>
      </c>
      <c r="Q472" t="str">
        <f t="shared" si="145"/>
        <v>…</v>
      </c>
      <c r="R472" t="str">
        <f t="shared" si="146"/>
        <v>…</v>
      </c>
      <c r="S472" t="str">
        <f t="shared" si="147"/>
        <v>…</v>
      </c>
      <c r="T472" t="str">
        <f t="shared" si="148"/>
        <v>…</v>
      </c>
      <c r="U472" s="5"/>
      <c r="V472" s="23">
        <f t="shared" si="149"/>
        <v>154</v>
      </c>
      <c r="W472">
        <f t="shared" si="150"/>
        <v>210</v>
      </c>
      <c r="X472">
        <f t="shared" si="151"/>
        <v>0</v>
      </c>
      <c r="Y472">
        <f t="shared" si="152"/>
        <v>0</v>
      </c>
      <c r="Z472">
        <f t="shared" si="153"/>
        <v>0</v>
      </c>
      <c r="AA472">
        <f t="shared" si="154"/>
        <v>0</v>
      </c>
      <c r="AB472">
        <f t="shared" si="155"/>
        <v>0</v>
      </c>
      <c r="AC472">
        <f t="shared" si="156"/>
        <v>0</v>
      </c>
      <c r="AD472" s="5"/>
      <c r="AE472" s="27">
        <f t="shared" si="157"/>
        <v>53914</v>
      </c>
      <c r="AF472" s="28">
        <f t="shared" si="158"/>
        <v>0</v>
      </c>
      <c r="AG472" s="28">
        <f t="shared" si="159"/>
        <v>0</v>
      </c>
      <c r="AH472" s="28">
        <f t="shared" si="160"/>
        <v>0</v>
      </c>
      <c r="AI472" s="5"/>
      <c r="AJ47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72" s="6" t="str" cm="1">
        <f t="array" ref="AK47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72" s="6" cm="1">
        <f t="array" ref="AL472">IF(ROW(Table4[[#This Row],[ID]])-1=ROW(Table4[[#Headers],[ID]]),0,SUMPRODUCT(MAX(($B$5:$B471=Table4[[#This Row],[ID]])*ROW($B$5:$B471))))</f>
        <v>467</v>
      </c>
      <c r="AM472" s="11" cm="1">
        <f t="array" aca="1" ref="AM472" ca="1">IF(Table4[[#This Row],[Prior of This Frm]]&lt;&gt;0,Table4[[#This Row],[Time]]-INDIRECT("R"&amp;Table4[[#This Row],[Prior of This Frm]]&amp;"C"&amp;COLUMN(Table4[[#This Row],[Time]]),FALSE),"")</f>
        <v>0.10599999999999987</v>
      </c>
      <c r="AN472" s="8">
        <f>IF(ROW(Table4[[#This Row],[Time]])-1=ROW(Table4[[#Headers],[Time]]),0,IF(A472&lt;A471,AN471+1,AN471))</f>
        <v>1</v>
      </c>
      <c r="AO472" s="29">
        <f>(Table4[[#This Row],[Time]]+(Table4[[#This Row],[Mins]]*60)-$A$5)/60/60/24</f>
        <v>2.587152777777778E-4</v>
      </c>
      <c r="AP472" s="11">
        <f ca="1">IF(Table4[[#This Row],[Prior of This Frm]]&lt;&gt;0,IF(Table4[[#This Row],[Per Raw]]&lt;0,Table4[[#This Row],[Per Raw]]+60,Table4[[#This Row],[Per Raw]]),"")</f>
        <v>0.10599999999999987</v>
      </c>
      <c r="AQ472" s="20">
        <f>IF(Table4[[#This Row],[ID]]=401,(HEX2DEC(Table4[[#This Row],[H1]])+256*HEX2DEC(Table4[[#This Row],[H2]]))/1000,NA())</f>
        <v>53.914000000000001</v>
      </c>
      <c r="AR472" s="21">
        <f>IF(Table4[[#This Row],[ID]]=401,(HEX2DEC(Table4[[#This Row],[H5]])+256*HEX2DEC(Table4[[#This Row],[H6]]))/1000,NA())</f>
        <v>0</v>
      </c>
      <c r="AS472" s="17" t="e">
        <f>IF(Table4[[#This Row],[ID]]=402,HEX2DEC(Table4[[#This Row],[H1]])/100,NA())</f>
        <v>#N/A</v>
      </c>
      <c r="AT472" s="19" t="e">
        <f>IF(Table4[[#This Row],[ID]]=404,((HEX2DEC(F472)+256*HEX2DEC(G472))/10)*(9/5)+32,NA())</f>
        <v>#N/A</v>
      </c>
      <c r="AU472" s="28">
        <f>IF(Table4[[#This Row],[ID]]=402,(HEX2DEC(Table4[[#This Row],[H7]])*256*256+HEX2DEC(Table4[[#This Row],[H6]])*256+HEX2DEC(Table4[[#This Row],[H5]]))/AU$3,IF(ISNUMBER(AU471),AU471,NA()))</f>
        <v>1073427</v>
      </c>
      <c r="AV472" s="28">
        <f>IF(Table4[[#This Row],[ID]]=403,(HEX2DEC(Table4[[#This Row],[H7]])*256*256+HEX2DEC(Table4[[#This Row],[H6]])*256+HEX2DEC(Table4[[#This Row],[H5]]))/AV$3,IF(ISNUMBER(AV471),AV471,NA()))</f>
        <v>1073427</v>
      </c>
      <c r="AW472" s="30">
        <f>Table4[[#This Row],[Unk 402-D7,6,5]]/Table4[[#This Row],[Batt V]]</f>
        <v>19909.986274437066</v>
      </c>
      <c r="AX472" s="8" t="str" cm="1">
        <f t="array" aca="1" ref="AX472" ca="1">IF(Table4[[#This Row],[Prior of This Frm]]=0,"First",IF(Table4[[#This Row],[Data as String]]&lt;&gt;INDIRECT("R"&amp;AL472&amp;"C"&amp;COLUMN(Table4[[#This Row],[Data as String]]),FALSE),"Change",""))</f>
        <v/>
      </c>
      <c r="AY472" s="6" t="str" cm="1">
        <f t="array" aca="1" ref="AY472" ca="1">IF(Table4[[#This Row],[Prior of This Frm]]=0,"First",IF(Table4[[#This Row],[Data Masked States only]]&lt;&gt;INDIRECT("R"&amp;AL472&amp;"C"&amp;COLUMN(Table4[[#This Row],[Data Masked States only]]),FALSE),"Change",""))</f>
        <v/>
      </c>
      <c r="AZ472" s="6"/>
    </row>
    <row r="473" spans="1:52" hidden="1" x14ac:dyDescent="0.25">
      <c r="A473">
        <v>13.782999999999999</v>
      </c>
      <c r="B473">
        <v>400</v>
      </c>
      <c r="C473">
        <v>8</v>
      </c>
      <c r="D473" s="14">
        <v>0</v>
      </c>
      <c r="E473" s="15">
        <v>0</v>
      </c>
      <c r="F473" s="15">
        <v>0</v>
      </c>
      <c r="G473" s="15">
        <v>10</v>
      </c>
      <c r="H473" s="15">
        <v>39</v>
      </c>
      <c r="I473" s="15">
        <v>0</v>
      </c>
      <c r="J473" s="15">
        <v>0</v>
      </c>
      <c r="K473" s="15">
        <v>0</v>
      </c>
      <c r="M473" s="5" t="str">
        <f t="shared" si="141"/>
        <v>…</v>
      </c>
      <c r="N473" t="str">
        <f t="shared" si="142"/>
        <v>…</v>
      </c>
      <c r="O473" t="str">
        <f t="shared" si="143"/>
        <v>…</v>
      </c>
      <c r="P473" t="str">
        <f t="shared" si="144"/>
        <v>…</v>
      </c>
      <c r="Q473" t="str">
        <f t="shared" si="145"/>
        <v>9</v>
      </c>
      <c r="R473" t="str">
        <f t="shared" si="146"/>
        <v>…</v>
      </c>
      <c r="S473" t="str">
        <f t="shared" si="147"/>
        <v>…</v>
      </c>
      <c r="T473" t="str">
        <f t="shared" si="148"/>
        <v>…</v>
      </c>
      <c r="U473" s="5"/>
      <c r="V473" s="23">
        <f t="shared" si="149"/>
        <v>0</v>
      </c>
      <c r="W473">
        <f t="shared" si="150"/>
        <v>0</v>
      </c>
      <c r="X473">
        <f t="shared" si="151"/>
        <v>0</v>
      </c>
      <c r="Y473">
        <f t="shared" si="152"/>
        <v>16</v>
      </c>
      <c r="Z473">
        <f t="shared" si="153"/>
        <v>57</v>
      </c>
      <c r="AA473">
        <f t="shared" si="154"/>
        <v>0</v>
      </c>
      <c r="AB473">
        <f t="shared" si="155"/>
        <v>0</v>
      </c>
      <c r="AC473">
        <f t="shared" si="156"/>
        <v>0</v>
      </c>
      <c r="AD473" s="5"/>
      <c r="AE473" s="27">
        <f t="shared" si="157"/>
        <v>0</v>
      </c>
      <c r="AF473" s="28">
        <f t="shared" si="158"/>
        <v>4096</v>
      </c>
      <c r="AG473" s="28">
        <f t="shared" si="159"/>
        <v>57</v>
      </c>
      <c r="AH473" s="28">
        <f t="shared" si="160"/>
        <v>0</v>
      </c>
      <c r="AI473" s="5"/>
      <c r="AJ47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73" s="6" t="str" cm="1">
        <f t="array" ref="AK47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73" s="6" cm="1">
        <f t="array" ref="AL473">IF(ROW(Table4[[#This Row],[ID]])-1=ROW(Table4[[#Headers],[ID]]),0,SUMPRODUCT(MAX(($B$5:$B472=Table4[[#This Row],[ID]])*ROW($B$5:$B472))))</f>
        <v>471</v>
      </c>
      <c r="AM473" s="11" cm="1">
        <f t="array" aca="1" ref="AM473" ca="1">IF(Table4[[#This Row],[Prior of This Frm]]&lt;&gt;0,Table4[[#This Row],[Time]]-INDIRECT("R"&amp;Table4[[#This Row],[Prior of This Frm]]&amp;"C"&amp;COLUMN(Table4[[#This Row],[Time]]),FALSE),"")</f>
        <v>0.10499999999999865</v>
      </c>
      <c r="AN473" s="8">
        <f>IF(ROW(Table4[[#This Row],[Time]])-1=ROW(Table4[[#Headers],[Time]]),0,IF(A473&lt;A472,AN472+1,AN472))</f>
        <v>1</v>
      </c>
      <c r="AO473" s="29">
        <f>(Table4[[#This Row],[Time]]+(Table4[[#This Row],[Mins]]*60)-$A$5)/60/60/24</f>
        <v>2.5932870370370373E-4</v>
      </c>
      <c r="AP473" s="11">
        <f ca="1">IF(Table4[[#This Row],[Prior of This Frm]]&lt;&gt;0,IF(Table4[[#This Row],[Per Raw]]&lt;0,Table4[[#This Row],[Per Raw]]+60,Table4[[#This Row],[Per Raw]]),"")</f>
        <v>0.10499999999999865</v>
      </c>
      <c r="AQ473" s="20" t="e">
        <f>IF(Table4[[#This Row],[ID]]=401,(HEX2DEC(Table4[[#This Row],[H1]])+256*HEX2DEC(Table4[[#This Row],[H2]]))/1000,NA())</f>
        <v>#N/A</v>
      </c>
      <c r="AR473" s="21" t="e">
        <f>IF(Table4[[#This Row],[ID]]=401,(HEX2DEC(Table4[[#This Row],[H5]])+256*HEX2DEC(Table4[[#This Row],[H6]]))/1000,NA())</f>
        <v>#N/A</v>
      </c>
      <c r="AS473" s="16" t="e">
        <f>IF(Table4[[#This Row],[ID]]=402,HEX2DEC(Table4[[#This Row],[H1]])/100,NA())</f>
        <v>#N/A</v>
      </c>
      <c r="AT473" s="19" t="e">
        <f>IF(Table4[[#This Row],[ID]]=404,((HEX2DEC(F473)+256*HEX2DEC(G473))/10)*(9/5)+32,NA())</f>
        <v>#N/A</v>
      </c>
      <c r="AU473" s="28">
        <f>IF(Table4[[#This Row],[ID]]=402,(HEX2DEC(Table4[[#This Row],[H7]])*256*256+HEX2DEC(Table4[[#This Row],[H6]])*256+HEX2DEC(Table4[[#This Row],[H5]]))/AU$3,IF(ISNUMBER(AU472),AU472,NA()))</f>
        <v>1073427</v>
      </c>
      <c r="AV473" s="28">
        <f>IF(Table4[[#This Row],[ID]]=403,(HEX2DEC(Table4[[#This Row],[H7]])*256*256+HEX2DEC(Table4[[#This Row],[H6]])*256+HEX2DEC(Table4[[#This Row],[H5]]))/AV$3,IF(ISNUMBER(AV472),AV472,NA()))</f>
        <v>1073427</v>
      </c>
      <c r="AW473" s="30" t="e">
        <f>Table4[[#This Row],[Unk 402-D7,6,5]]/Table4[[#This Row],[Batt V]]</f>
        <v>#N/A</v>
      </c>
      <c r="AX473" s="8" t="str" cm="1">
        <f t="array" aca="1" ref="AX473" ca="1">IF(Table4[[#This Row],[Prior of This Frm]]=0,"First",IF(Table4[[#This Row],[Data as String]]&lt;&gt;INDIRECT("R"&amp;AL473&amp;"C"&amp;COLUMN(Table4[[#This Row],[Data as String]]),FALSE),"Change",""))</f>
        <v/>
      </c>
      <c r="AY473" s="6" t="str" cm="1">
        <f t="array" aca="1" ref="AY473" ca="1">IF(Table4[[#This Row],[Prior of This Frm]]=0,"First",IF(Table4[[#This Row],[Data Masked States only]]&lt;&gt;INDIRECT("R"&amp;AL473&amp;"C"&amp;COLUMN(Table4[[#This Row],[Data Masked States only]]),FALSE),"Change",""))</f>
        <v/>
      </c>
      <c r="AZ473" s="6"/>
    </row>
    <row r="474" spans="1:52" hidden="1" x14ac:dyDescent="0.25">
      <c r="A474">
        <v>13.836</v>
      </c>
      <c r="B474">
        <v>401</v>
      </c>
      <c r="C474">
        <v>8</v>
      </c>
      <c r="D474" s="14" t="s">
        <v>28</v>
      </c>
      <c r="E474" s="15" t="s">
        <v>23</v>
      </c>
      <c r="F474" s="15">
        <v>0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  <c r="M474" s="5" t="str">
        <f t="shared" si="141"/>
        <v>…</v>
      </c>
      <c r="N474" t="str">
        <f t="shared" si="142"/>
        <v>…</v>
      </c>
      <c r="O474" t="str">
        <f t="shared" si="143"/>
        <v>…</v>
      </c>
      <c r="P474" t="str">
        <f t="shared" si="144"/>
        <v>…</v>
      </c>
      <c r="Q474" t="str">
        <f t="shared" si="145"/>
        <v>…</v>
      </c>
      <c r="R474" t="str">
        <f t="shared" si="146"/>
        <v>…</v>
      </c>
      <c r="S474" t="str">
        <f t="shared" si="147"/>
        <v>…</v>
      </c>
      <c r="T474" t="str">
        <f t="shared" si="148"/>
        <v>…</v>
      </c>
      <c r="U474" s="5"/>
      <c r="V474" s="23">
        <f t="shared" si="149"/>
        <v>154</v>
      </c>
      <c r="W474">
        <f t="shared" si="150"/>
        <v>210</v>
      </c>
      <c r="X474">
        <f t="shared" si="151"/>
        <v>0</v>
      </c>
      <c r="Y474">
        <f t="shared" si="152"/>
        <v>0</v>
      </c>
      <c r="Z474">
        <f t="shared" si="153"/>
        <v>0</v>
      </c>
      <c r="AA474">
        <f t="shared" si="154"/>
        <v>0</v>
      </c>
      <c r="AB474">
        <f t="shared" si="155"/>
        <v>0</v>
      </c>
      <c r="AC474">
        <f t="shared" si="156"/>
        <v>0</v>
      </c>
      <c r="AD474" s="5"/>
      <c r="AE474" s="27">
        <f t="shared" si="157"/>
        <v>53914</v>
      </c>
      <c r="AF474" s="28">
        <f t="shared" si="158"/>
        <v>0</v>
      </c>
      <c r="AG474" s="28">
        <f t="shared" si="159"/>
        <v>0</v>
      </c>
      <c r="AH474" s="28">
        <f t="shared" si="160"/>
        <v>0</v>
      </c>
      <c r="AI474" s="5"/>
      <c r="AJ47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74" s="6" t="str" cm="1">
        <f t="array" ref="AK47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74" s="6" cm="1">
        <f t="array" ref="AL474">IF(ROW(Table4[[#This Row],[ID]])-1=ROW(Table4[[#Headers],[ID]]),0,SUMPRODUCT(MAX(($B$5:$B473=Table4[[#This Row],[ID]])*ROW($B$5:$B473))))</f>
        <v>472</v>
      </c>
      <c r="AM474" s="11" cm="1">
        <f t="array" aca="1" ref="AM474" ca="1">IF(Table4[[#This Row],[Prior of This Frm]]&lt;&gt;0,Table4[[#This Row],[Time]]-INDIRECT("R"&amp;Table4[[#This Row],[Prior of This Frm]]&amp;"C"&amp;COLUMN(Table4[[#This Row],[Time]]),FALSE),"")</f>
        <v>0.10599999999999987</v>
      </c>
      <c r="AN474" s="8">
        <f>IF(ROW(Table4[[#This Row],[Time]])-1=ROW(Table4[[#Headers],[Time]]),0,IF(A474&lt;A473,AN473+1,AN473))</f>
        <v>1</v>
      </c>
      <c r="AO474" s="29">
        <f>(Table4[[#This Row],[Time]]+(Table4[[#This Row],[Mins]]*60)-$A$5)/60/60/24</f>
        <v>2.5994212962962955E-4</v>
      </c>
      <c r="AP474" s="11">
        <f ca="1">IF(Table4[[#This Row],[Prior of This Frm]]&lt;&gt;0,IF(Table4[[#This Row],[Per Raw]]&lt;0,Table4[[#This Row],[Per Raw]]+60,Table4[[#This Row],[Per Raw]]),"")</f>
        <v>0.10599999999999987</v>
      </c>
      <c r="AQ474" s="20">
        <f>IF(Table4[[#This Row],[ID]]=401,(HEX2DEC(Table4[[#This Row],[H1]])+256*HEX2DEC(Table4[[#This Row],[H2]]))/1000,NA())</f>
        <v>53.914000000000001</v>
      </c>
      <c r="AR474" s="21">
        <f>IF(Table4[[#This Row],[ID]]=401,(HEX2DEC(Table4[[#This Row],[H5]])+256*HEX2DEC(Table4[[#This Row],[H6]]))/1000,NA())</f>
        <v>0</v>
      </c>
      <c r="AS474" s="17" t="e">
        <f>IF(Table4[[#This Row],[ID]]=402,HEX2DEC(Table4[[#This Row],[H1]])/100,NA())</f>
        <v>#N/A</v>
      </c>
      <c r="AT474" s="19" t="e">
        <f>IF(Table4[[#This Row],[ID]]=404,((HEX2DEC(F474)+256*HEX2DEC(G474))/10)*(9/5)+32,NA())</f>
        <v>#N/A</v>
      </c>
      <c r="AU474" s="28">
        <f>IF(Table4[[#This Row],[ID]]=402,(HEX2DEC(Table4[[#This Row],[H7]])*256*256+HEX2DEC(Table4[[#This Row],[H6]])*256+HEX2DEC(Table4[[#This Row],[H5]]))/AU$3,IF(ISNUMBER(AU473),AU473,NA()))</f>
        <v>1073427</v>
      </c>
      <c r="AV474" s="28">
        <f>IF(Table4[[#This Row],[ID]]=403,(HEX2DEC(Table4[[#This Row],[H7]])*256*256+HEX2DEC(Table4[[#This Row],[H6]])*256+HEX2DEC(Table4[[#This Row],[H5]]))/AV$3,IF(ISNUMBER(AV473),AV473,NA()))</f>
        <v>1073427</v>
      </c>
      <c r="AW474" s="30">
        <f>Table4[[#This Row],[Unk 402-D7,6,5]]/Table4[[#This Row],[Batt V]]</f>
        <v>19909.986274437066</v>
      </c>
      <c r="AX474" s="8" t="str" cm="1">
        <f t="array" aca="1" ref="AX474" ca="1">IF(Table4[[#This Row],[Prior of This Frm]]=0,"First",IF(Table4[[#This Row],[Data as String]]&lt;&gt;INDIRECT("R"&amp;AL474&amp;"C"&amp;COLUMN(Table4[[#This Row],[Data as String]]),FALSE),"Change",""))</f>
        <v/>
      </c>
      <c r="AY474" s="6" t="str" cm="1">
        <f t="array" aca="1" ref="AY474" ca="1">IF(Table4[[#This Row],[Prior of This Frm]]=0,"First",IF(Table4[[#This Row],[Data Masked States only]]&lt;&gt;INDIRECT("R"&amp;AL474&amp;"C"&amp;COLUMN(Table4[[#This Row],[Data Masked States only]]),FALSE),"Change",""))</f>
        <v/>
      </c>
      <c r="AZ474" s="6"/>
    </row>
    <row r="475" spans="1:52" hidden="1" x14ac:dyDescent="0.25">
      <c r="A475">
        <v>13.89</v>
      </c>
      <c r="B475">
        <v>400</v>
      </c>
      <c r="C475">
        <v>8</v>
      </c>
      <c r="D475" s="14">
        <v>0</v>
      </c>
      <c r="E475" s="15">
        <v>0</v>
      </c>
      <c r="F475" s="15">
        <v>0</v>
      </c>
      <c r="G475" s="15">
        <v>10</v>
      </c>
      <c r="H475" s="15">
        <v>39</v>
      </c>
      <c r="I475" s="15">
        <v>0</v>
      </c>
      <c r="J475" s="15">
        <v>0</v>
      </c>
      <c r="K475" s="15">
        <v>0</v>
      </c>
      <c r="M475" s="5" t="str">
        <f t="shared" si="141"/>
        <v>…</v>
      </c>
      <c r="N475" t="str">
        <f t="shared" si="142"/>
        <v>…</v>
      </c>
      <c r="O475" t="str">
        <f t="shared" si="143"/>
        <v>…</v>
      </c>
      <c r="P475" t="str">
        <f t="shared" si="144"/>
        <v>…</v>
      </c>
      <c r="Q475" t="str">
        <f t="shared" si="145"/>
        <v>9</v>
      </c>
      <c r="R475" t="str">
        <f t="shared" si="146"/>
        <v>…</v>
      </c>
      <c r="S475" t="str">
        <f t="shared" si="147"/>
        <v>…</v>
      </c>
      <c r="T475" t="str">
        <f t="shared" si="148"/>
        <v>…</v>
      </c>
      <c r="U475" s="5"/>
      <c r="V475" s="23">
        <f t="shared" si="149"/>
        <v>0</v>
      </c>
      <c r="W475">
        <f t="shared" si="150"/>
        <v>0</v>
      </c>
      <c r="X475">
        <f t="shared" si="151"/>
        <v>0</v>
      </c>
      <c r="Y475">
        <f t="shared" si="152"/>
        <v>16</v>
      </c>
      <c r="Z475">
        <f t="shared" si="153"/>
        <v>57</v>
      </c>
      <c r="AA475">
        <f t="shared" si="154"/>
        <v>0</v>
      </c>
      <c r="AB475">
        <f t="shared" si="155"/>
        <v>0</v>
      </c>
      <c r="AC475">
        <f t="shared" si="156"/>
        <v>0</v>
      </c>
      <c r="AD475" s="5"/>
      <c r="AE475" s="27">
        <f t="shared" si="157"/>
        <v>0</v>
      </c>
      <c r="AF475" s="28">
        <f t="shared" si="158"/>
        <v>4096</v>
      </c>
      <c r="AG475" s="28">
        <f t="shared" si="159"/>
        <v>57</v>
      </c>
      <c r="AH475" s="28">
        <f t="shared" si="160"/>
        <v>0</v>
      </c>
      <c r="AI475" s="5"/>
      <c r="AJ47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75" s="6" t="str" cm="1">
        <f t="array" ref="AK47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75" s="6" cm="1">
        <f t="array" ref="AL475">IF(ROW(Table4[[#This Row],[ID]])-1=ROW(Table4[[#Headers],[ID]]),0,SUMPRODUCT(MAX(($B$5:$B474=Table4[[#This Row],[ID]])*ROW($B$5:$B474))))</f>
        <v>473</v>
      </c>
      <c r="AM475" s="11" cm="1">
        <f t="array" aca="1" ref="AM475" ca="1">IF(Table4[[#This Row],[Prior of This Frm]]&lt;&gt;0,Table4[[#This Row],[Time]]-INDIRECT("R"&amp;Table4[[#This Row],[Prior of This Frm]]&amp;"C"&amp;COLUMN(Table4[[#This Row],[Time]]),FALSE),"")</f>
        <v>0.10700000000000109</v>
      </c>
      <c r="AN475" s="8">
        <f>IF(ROW(Table4[[#This Row],[Time]])-1=ROW(Table4[[#Headers],[Time]]),0,IF(A475&lt;A474,AN474+1,AN474))</f>
        <v>1</v>
      </c>
      <c r="AO475" s="29">
        <f>(Table4[[#This Row],[Time]]+(Table4[[#This Row],[Mins]]*60)-$A$5)/60/60/24</f>
        <v>2.6056712962962964E-4</v>
      </c>
      <c r="AP475" s="11">
        <f ca="1">IF(Table4[[#This Row],[Prior of This Frm]]&lt;&gt;0,IF(Table4[[#This Row],[Per Raw]]&lt;0,Table4[[#This Row],[Per Raw]]+60,Table4[[#This Row],[Per Raw]]),"")</f>
        <v>0.10700000000000109</v>
      </c>
      <c r="AQ475" s="20" t="e">
        <f>IF(Table4[[#This Row],[ID]]=401,(HEX2DEC(Table4[[#This Row],[H1]])+256*HEX2DEC(Table4[[#This Row],[H2]]))/1000,NA())</f>
        <v>#N/A</v>
      </c>
      <c r="AR475" s="21" t="e">
        <f>IF(Table4[[#This Row],[ID]]=401,(HEX2DEC(Table4[[#This Row],[H5]])+256*HEX2DEC(Table4[[#This Row],[H6]]))/1000,NA())</f>
        <v>#N/A</v>
      </c>
      <c r="AS475" s="16" t="e">
        <f>IF(Table4[[#This Row],[ID]]=402,HEX2DEC(Table4[[#This Row],[H1]])/100,NA())</f>
        <v>#N/A</v>
      </c>
      <c r="AT475" s="19" t="e">
        <f>IF(Table4[[#This Row],[ID]]=404,((HEX2DEC(F475)+256*HEX2DEC(G475))/10)*(9/5)+32,NA())</f>
        <v>#N/A</v>
      </c>
      <c r="AU475" s="28">
        <f>IF(Table4[[#This Row],[ID]]=402,(HEX2DEC(Table4[[#This Row],[H7]])*256*256+HEX2DEC(Table4[[#This Row],[H6]])*256+HEX2DEC(Table4[[#This Row],[H5]]))/AU$3,IF(ISNUMBER(AU474),AU474,NA()))</f>
        <v>1073427</v>
      </c>
      <c r="AV475" s="28">
        <f>IF(Table4[[#This Row],[ID]]=403,(HEX2DEC(Table4[[#This Row],[H7]])*256*256+HEX2DEC(Table4[[#This Row],[H6]])*256+HEX2DEC(Table4[[#This Row],[H5]]))/AV$3,IF(ISNUMBER(AV474),AV474,NA()))</f>
        <v>1073427</v>
      </c>
      <c r="AW475" s="30" t="e">
        <f>Table4[[#This Row],[Unk 402-D7,6,5]]/Table4[[#This Row],[Batt V]]</f>
        <v>#N/A</v>
      </c>
      <c r="AX475" s="8" t="str" cm="1">
        <f t="array" aca="1" ref="AX475" ca="1">IF(Table4[[#This Row],[Prior of This Frm]]=0,"First",IF(Table4[[#This Row],[Data as String]]&lt;&gt;INDIRECT("R"&amp;AL475&amp;"C"&amp;COLUMN(Table4[[#This Row],[Data as String]]),FALSE),"Change",""))</f>
        <v/>
      </c>
      <c r="AY475" s="6" t="str" cm="1">
        <f t="array" aca="1" ref="AY475" ca="1">IF(Table4[[#This Row],[Prior of This Frm]]=0,"First",IF(Table4[[#This Row],[Data Masked States only]]&lt;&gt;INDIRECT("R"&amp;AL475&amp;"C"&amp;COLUMN(Table4[[#This Row],[Data Masked States only]]),FALSE),"Change",""))</f>
        <v/>
      </c>
      <c r="AZ475" s="6"/>
    </row>
    <row r="476" spans="1:52" hidden="1" x14ac:dyDescent="0.25">
      <c r="A476">
        <v>13.943</v>
      </c>
      <c r="B476">
        <v>401</v>
      </c>
      <c r="C476">
        <v>8</v>
      </c>
      <c r="D476" s="14" t="s">
        <v>28</v>
      </c>
      <c r="E476" s="15" t="s">
        <v>23</v>
      </c>
      <c r="F476" s="15">
        <v>0</v>
      </c>
      <c r="G476" s="15">
        <v>0</v>
      </c>
      <c r="H476" s="15">
        <v>0</v>
      </c>
      <c r="I476" s="15">
        <v>0</v>
      </c>
      <c r="J476" s="15">
        <v>0</v>
      </c>
      <c r="K476" s="15">
        <v>0</v>
      </c>
      <c r="M476" s="5" t="str">
        <f t="shared" si="141"/>
        <v>…</v>
      </c>
      <c r="N476" t="str">
        <f t="shared" si="142"/>
        <v>…</v>
      </c>
      <c r="O476" t="str">
        <f t="shared" si="143"/>
        <v>…</v>
      </c>
      <c r="P476" t="str">
        <f t="shared" si="144"/>
        <v>…</v>
      </c>
      <c r="Q476" t="str">
        <f t="shared" si="145"/>
        <v>…</v>
      </c>
      <c r="R476" t="str">
        <f t="shared" si="146"/>
        <v>…</v>
      </c>
      <c r="S476" t="str">
        <f t="shared" si="147"/>
        <v>…</v>
      </c>
      <c r="T476" t="str">
        <f t="shared" si="148"/>
        <v>…</v>
      </c>
      <c r="U476" s="5"/>
      <c r="V476" s="23">
        <f t="shared" si="149"/>
        <v>154</v>
      </c>
      <c r="W476">
        <f t="shared" si="150"/>
        <v>210</v>
      </c>
      <c r="X476">
        <f t="shared" si="151"/>
        <v>0</v>
      </c>
      <c r="Y476">
        <f t="shared" si="152"/>
        <v>0</v>
      </c>
      <c r="Z476">
        <f t="shared" si="153"/>
        <v>0</v>
      </c>
      <c r="AA476">
        <f t="shared" si="154"/>
        <v>0</v>
      </c>
      <c r="AB476">
        <f t="shared" si="155"/>
        <v>0</v>
      </c>
      <c r="AC476">
        <f t="shared" si="156"/>
        <v>0</v>
      </c>
      <c r="AD476" s="5"/>
      <c r="AE476" s="27">
        <f t="shared" si="157"/>
        <v>53914</v>
      </c>
      <c r="AF476" s="28">
        <f t="shared" si="158"/>
        <v>0</v>
      </c>
      <c r="AG476" s="28">
        <f t="shared" si="159"/>
        <v>0</v>
      </c>
      <c r="AH476" s="28">
        <f t="shared" si="160"/>
        <v>0</v>
      </c>
      <c r="AI476" s="5"/>
      <c r="AJ47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76" s="6" t="str" cm="1">
        <f t="array" ref="AK47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76" s="6" cm="1">
        <f t="array" ref="AL476">IF(ROW(Table4[[#This Row],[ID]])-1=ROW(Table4[[#Headers],[ID]]),0,SUMPRODUCT(MAX(($B$5:$B475=Table4[[#This Row],[ID]])*ROW($B$5:$B475))))</f>
        <v>474</v>
      </c>
      <c r="AM476" s="11" cm="1">
        <f t="array" aca="1" ref="AM476" ca="1">IF(Table4[[#This Row],[Prior of This Frm]]&lt;&gt;0,Table4[[#This Row],[Time]]-INDIRECT("R"&amp;Table4[[#This Row],[Prior of This Frm]]&amp;"C"&amp;COLUMN(Table4[[#This Row],[Time]]),FALSE),"")</f>
        <v>0.10699999999999932</v>
      </c>
      <c r="AN476" s="8">
        <f>IF(ROW(Table4[[#This Row],[Time]])-1=ROW(Table4[[#Headers],[Time]]),0,IF(A476&lt;A475,AN475+1,AN475))</f>
        <v>1</v>
      </c>
      <c r="AO476" s="29">
        <f>(Table4[[#This Row],[Time]]+(Table4[[#This Row],[Mins]]*60)-$A$5)/60/60/24</f>
        <v>2.6118055555555551E-4</v>
      </c>
      <c r="AP476" s="11">
        <f ca="1">IF(Table4[[#This Row],[Prior of This Frm]]&lt;&gt;0,IF(Table4[[#This Row],[Per Raw]]&lt;0,Table4[[#This Row],[Per Raw]]+60,Table4[[#This Row],[Per Raw]]),"")</f>
        <v>0.10699999999999932</v>
      </c>
      <c r="AQ476" s="20">
        <f>IF(Table4[[#This Row],[ID]]=401,(HEX2DEC(Table4[[#This Row],[H1]])+256*HEX2DEC(Table4[[#This Row],[H2]]))/1000,NA())</f>
        <v>53.914000000000001</v>
      </c>
      <c r="AR476" s="21">
        <f>IF(Table4[[#This Row],[ID]]=401,(HEX2DEC(Table4[[#This Row],[H5]])+256*HEX2DEC(Table4[[#This Row],[H6]]))/1000,NA())</f>
        <v>0</v>
      </c>
      <c r="AS476" s="17" t="e">
        <f>IF(Table4[[#This Row],[ID]]=402,HEX2DEC(Table4[[#This Row],[H1]])/100,NA())</f>
        <v>#N/A</v>
      </c>
      <c r="AT476" s="19" t="e">
        <f>IF(Table4[[#This Row],[ID]]=404,((HEX2DEC(F476)+256*HEX2DEC(G476))/10)*(9/5)+32,NA())</f>
        <v>#N/A</v>
      </c>
      <c r="AU476" s="28">
        <f>IF(Table4[[#This Row],[ID]]=402,(HEX2DEC(Table4[[#This Row],[H7]])*256*256+HEX2DEC(Table4[[#This Row],[H6]])*256+HEX2DEC(Table4[[#This Row],[H5]]))/AU$3,IF(ISNUMBER(AU475),AU475,NA()))</f>
        <v>1073427</v>
      </c>
      <c r="AV476" s="28">
        <f>IF(Table4[[#This Row],[ID]]=403,(HEX2DEC(Table4[[#This Row],[H7]])*256*256+HEX2DEC(Table4[[#This Row],[H6]])*256+HEX2DEC(Table4[[#This Row],[H5]]))/AV$3,IF(ISNUMBER(AV475),AV475,NA()))</f>
        <v>1073427</v>
      </c>
      <c r="AW476" s="30">
        <f>Table4[[#This Row],[Unk 402-D7,6,5]]/Table4[[#This Row],[Batt V]]</f>
        <v>19909.986274437066</v>
      </c>
      <c r="AX476" s="8" t="str" cm="1">
        <f t="array" aca="1" ref="AX476" ca="1">IF(Table4[[#This Row],[Prior of This Frm]]=0,"First",IF(Table4[[#This Row],[Data as String]]&lt;&gt;INDIRECT("R"&amp;AL476&amp;"C"&amp;COLUMN(Table4[[#This Row],[Data as String]]),FALSE),"Change",""))</f>
        <v/>
      </c>
      <c r="AY476" s="6" t="str" cm="1">
        <f t="array" aca="1" ref="AY476" ca="1">IF(Table4[[#This Row],[Prior of This Frm]]=0,"First",IF(Table4[[#This Row],[Data Masked States only]]&lt;&gt;INDIRECT("R"&amp;AL476&amp;"C"&amp;COLUMN(Table4[[#This Row],[Data Masked States only]]),FALSE),"Change",""))</f>
        <v/>
      </c>
      <c r="AZ476" s="6"/>
    </row>
    <row r="477" spans="1:52" hidden="1" x14ac:dyDescent="0.25">
      <c r="A477">
        <v>13.996</v>
      </c>
      <c r="B477">
        <v>400</v>
      </c>
      <c r="C477">
        <v>8</v>
      </c>
      <c r="D477" s="14">
        <v>0</v>
      </c>
      <c r="E477" s="15">
        <v>0</v>
      </c>
      <c r="F477" s="15">
        <v>0</v>
      </c>
      <c r="G477" s="15">
        <v>10</v>
      </c>
      <c r="H477" s="15">
        <v>39</v>
      </c>
      <c r="I477" s="15">
        <v>0</v>
      </c>
      <c r="J477" s="15">
        <v>0</v>
      </c>
      <c r="K477" s="15">
        <v>0</v>
      </c>
      <c r="M477" s="5" t="str">
        <f t="shared" si="141"/>
        <v>…</v>
      </c>
      <c r="N477" t="str">
        <f t="shared" si="142"/>
        <v>…</v>
      </c>
      <c r="O477" t="str">
        <f t="shared" si="143"/>
        <v>…</v>
      </c>
      <c r="P477" t="str">
        <f t="shared" si="144"/>
        <v>…</v>
      </c>
      <c r="Q477" t="str">
        <f t="shared" si="145"/>
        <v>9</v>
      </c>
      <c r="R477" t="str">
        <f t="shared" si="146"/>
        <v>…</v>
      </c>
      <c r="S477" t="str">
        <f t="shared" si="147"/>
        <v>…</v>
      </c>
      <c r="T477" t="str">
        <f t="shared" si="148"/>
        <v>…</v>
      </c>
      <c r="U477" s="5"/>
      <c r="V477" s="23">
        <f t="shared" si="149"/>
        <v>0</v>
      </c>
      <c r="W477">
        <f t="shared" si="150"/>
        <v>0</v>
      </c>
      <c r="X477">
        <f t="shared" si="151"/>
        <v>0</v>
      </c>
      <c r="Y477">
        <f t="shared" si="152"/>
        <v>16</v>
      </c>
      <c r="Z477">
        <f t="shared" si="153"/>
        <v>57</v>
      </c>
      <c r="AA477">
        <f t="shared" si="154"/>
        <v>0</v>
      </c>
      <c r="AB477">
        <f t="shared" si="155"/>
        <v>0</v>
      </c>
      <c r="AC477">
        <f t="shared" si="156"/>
        <v>0</v>
      </c>
      <c r="AD477" s="5"/>
      <c r="AE477" s="27">
        <f t="shared" si="157"/>
        <v>0</v>
      </c>
      <c r="AF477" s="28">
        <f t="shared" si="158"/>
        <v>4096</v>
      </c>
      <c r="AG477" s="28">
        <f t="shared" si="159"/>
        <v>57</v>
      </c>
      <c r="AH477" s="28">
        <f t="shared" si="160"/>
        <v>0</v>
      </c>
      <c r="AI477" s="5"/>
      <c r="AJ47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77" s="6" t="str" cm="1">
        <f t="array" ref="AK47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77" s="6" cm="1">
        <f t="array" ref="AL477">IF(ROW(Table4[[#This Row],[ID]])-1=ROW(Table4[[#Headers],[ID]]),0,SUMPRODUCT(MAX(($B$5:$B476=Table4[[#This Row],[ID]])*ROW($B$5:$B476))))</f>
        <v>475</v>
      </c>
      <c r="AM477" s="11" cm="1">
        <f t="array" aca="1" ref="AM477" ca="1">IF(Table4[[#This Row],[Prior of This Frm]]&lt;&gt;0,Table4[[#This Row],[Time]]-INDIRECT("R"&amp;Table4[[#This Row],[Prior of This Frm]]&amp;"C"&amp;COLUMN(Table4[[#This Row],[Time]]),FALSE),"")</f>
        <v>0.10599999999999987</v>
      </c>
      <c r="AN477" s="8">
        <f>IF(ROW(Table4[[#This Row],[Time]])-1=ROW(Table4[[#Headers],[Time]]),0,IF(A477&lt;A476,AN476+1,AN476))</f>
        <v>1</v>
      </c>
      <c r="AO477" s="29">
        <f>(Table4[[#This Row],[Time]]+(Table4[[#This Row],[Mins]]*60)-$A$5)/60/60/24</f>
        <v>2.6179398148148139E-4</v>
      </c>
      <c r="AP477" s="11">
        <f ca="1">IF(Table4[[#This Row],[Prior of This Frm]]&lt;&gt;0,IF(Table4[[#This Row],[Per Raw]]&lt;0,Table4[[#This Row],[Per Raw]]+60,Table4[[#This Row],[Per Raw]]),"")</f>
        <v>0.10599999999999987</v>
      </c>
      <c r="AQ477" s="20" t="e">
        <f>IF(Table4[[#This Row],[ID]]=401,(HEX2DEC(Table4[[#This Row],[H1]])+256*HEX2DEC(Table4[[#This Row],[H2]]))/1000,NA())</f>
        <v>#N/A</v>
      </c>
      <c r="AR477" s="21" t="e">
        <f>IF(Table4[[#This Row],[ID]]=401,(HEX2DEC(Table4[[#This Row],[H5]])+256*HEX2DEC(Table4[[#This Row],[H6]]))/1000,NA())</f>
        <v>#N/A</v>
      </c>
      <c r="AS477" s="16" t="e">
        <f>IF(Table4[[#This Row],[ID]]=402,HEX2DEC(Table4[[#This Row],[H1]])/100,NA())</f>
        <v>#N/A</v>
      </c>
      <c r="AT477" s="19" t="e">
        <f>IF(Table4[[#This Row],[ID]]=404,((HEX2DEC(F477)+256*HEX2DEC(G477))/10)*(9/5)+32,NA())</f>
        <v>#N/A</v>
      </c>
      <c r="AU477" s="28">
        <f>IF(Table4[[#This Row],[ID]]=402,(HEX2DEC(Table4[[#This Row],[H7]])*256*256+HEX2DEC(Table4[[#This Row],[H6]])*256+HEX2DEC(Table4[[#This Row],[H5]]))/AU$3,IF(ISNUMBER(AU476),AU476,NA()))</f>
        <v>1073427</v>
      </c>
      <c r="AV477" s="28">
        <f>IF(Table4[[#This Row],[ID]]=403,(HEX2DEC(Table4[[#This Row],[H7]])*256*256+HEX2DEC(Table4[[#This Row],[H6]])*256+HEX2DEC(Table4[[#This Row],[H5]]))/AV$3,IF(ISNUMBER(AV476),AV476,NA()))</f>
        <v>1073427</v>
      </c>
      <c r="AW477" s="30" t="e">
        <f>Table4[[#This Row],[Unk 402-D7,6,5]]/Table4[[#This Row],[Batt V]]</f>
        <v>#N/A</v>
      </c>
      <c r="AX477" s="8" t="str" cm="1">
        <f t="array" aca="1" ref="AX477" ca="1">IF(Table4[[#This Row],[Prior of This Frm]]=0,"First",IF(Table4[[#This Row],[Data as String]]&lt;&gt;INDIRECT("R"&amp;AL477&amp;"C"&amp;COLUMN(Table4[[#This Row],[Data as String]]),FALSE),"Change",""))</f>
        <v/>
      </c>
      <c r="AY477" s="6" t="str" cm="1">
        <f t="array" aca="1" ref="AY477" ca="1">IF(Table4[[#This Row],[Prior of This Frm]]=0,"First",IF(Table4[[#This Row],[Data Masked States only]]&lt;&gt;INDIRECT("R"&amp;AL477&amp;"C"&amp;COLUMN(Table4[[#This Row],[Data Masked States only]]),FALSE),"Change",""))</f>
        <v/>
      </c>
      <c r="AZ477" s="6"/>
    </row>
    <row r="478" spans="1:52" hidden="1" x14ac:dyDescent="0.25">
      <c r="A478">
        <v>14.048</v>
      </c>
      <c r="B478">
        <v>401</v>
      </c>
      <c r="C478">
        <v>8</v>
      </c>
      <c r="D478" s="14" t="s">
        <v>28</v>
      </c>
      <c r="E478" s="15" t="s">
        <v>23</v>
      </c>
      <c r="F478" s="15">
        <v>0</v>
      </c>
      <c r="G478" s="15">
        <v>0</v>
      </c>
      <c r="H478" s="15">
        <v>0</v>
      </c>
      <c r="I478" s="15">
        <v>0</v>
      </c>
      <c r="J478" s="15">
        <v>0</v>
      </c>
      <c r="K478" s="15">
        <v>0</v>
      </c>
      <c r="M478" s="5" t="str">
        <f t="shared" si="141"/>
        <v>…</v>
      </c>
      <c r="N478" t="str">
        <f t="shared" si="142"/>
        <v>…</v>
      </c>
      <c r="O478" t="str">
        <f t="shared" si="143"/>
        <v>…</v>
      </c>
      <c r="P478" t="str">
        <f t="shared" si="144"/>
        <v>…</v>
      </c>
      <c r="Q478" t="str">
        <f t="shared" si="145"/>
        <v>…</v>
      </c>
      <c r="R478" t="str">
        <f t="shared" si="146"/>
        <v>…</v>
      </c>
      <c r="S478" t="str">
        <f t="shared" si="147"/>
        <v>…</v>
      </c>
      <c r="T478" t="str">
        <f t="shared" si="148"/>
        <v>…</v>
      </c>
      <c r="U478" s="5"/>
      <c r="V478" s="23">
        <f t="shared" si="149"/>
        <v>154</v>
      </c>
      <c r="W478">
        <f t="shared" si="150"/>
        <v>210</v>
      </c>
      <c r="X478">
        <f t="shared" si="151"/>
        <v>0</v>
      </c>
      <c r="Y478">
        <f t="shared" si="152"/>
        <v>0</v>
      </c>
      <c r="Z478">
        <f t="shared" si="153"/>
        <v>0</v>
      </c>
      <c r="AA478">
        <f t="shared" si="154"/>
        <v>0</v>
      </c>
      <c r="AB478">
        <f t="shared" si="155"/>
        <v>0</v>
      </c>
      <c r="AC478">
        <f t="shared" si="156"/>
        <v>0</v>
      </c>
      <c r="AD478" s="5"/>
      <c r="AE478" s="27">
        <f t="shared" si="157"/>
        <v>53914</v>
      </c>
      <c r="AF478" s="28">
        <f t="shared" si="158"/>
        <v>0</v>
      </c>
      <c r="AG478" s="28">
        <f t="shared" si="159"/>
        <v>0</v>
      </c>
      <c r="AH478" s="28">
        <f t="shared" si="160"/>
        <v>0</v>
      </c>
      <c r="AI478" s="5"/>
      <c r="AJ47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78" s="6" t="str" cm="1">
        <f t="array" ref="AK47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78" s="6" cm="1">
        <f t="array" ref="AL478">IF(ROW(Table4[[#This Row],[ID]])-1=ROW(Table4[[#Headers],[ID]]),0,SUMPRODUCT(MAX(($B$5:$B477=Table4[[#This Row],[ID]])*ROW($B$5:$B477))))</f>
        <v>476</v>
      </c>
      <c r="AM478" s="11" cm="1">
        <f t="array" aca="1" ref="AM478" ca="1">IF(Table4[[#This Row],[Prior of This Frm]]&lt;&gt;0,Table4[[#This Row],[Time]]-INDIRECT("R"&amp;Table4[[#This Row],[Prior of This Frm]]&amp;"C"&amp;COLUMN(Table4[[#This Row],[Time]]),FALSE),"")</f>
        <v>0.10500000000000043</v>
      </c>
      <c r="AN478" s="8">
        <f>IF(ROW(Table4[[#This Row],[Time]])-1=ROW(Table4[[#Headers],[Time]]),0,IF(A478&lt;A477,AN477+1,AN477))</f>
        <v>1</v>
      </c>
      <c r="AO478" s="29">
        <f>(Table4[[#This Row],[Time]]+(Table4[[#This Row],[Mins]]*60)-$A$5)/60/60/24</f>
        <v>2.6239583333333329E-4</v>
      </c>
      <c r="AP478" s="11">
        <f ca="1">IF(Table4[[#This Row],[Prior of This Frm]]&lt;&gt;0,IF(Table4[[#This Row],[Per Raw]]&lt;0,Table4[[#This Row],[Per Raw]]+60,Table4[[#This Row],[Per Raw]]),"")</f>
        <v>0.10500000000000043</v>
      </c>
      <c r="AQ478" s="20">
        <f>IF(Table4[[#This Row],[ID]]=401,(HEX2DEC(Table4[[#This Row],[H1]])+256*HEX2DEC(Table4[[#This Row],[H2]]))/1000,NA())</f>
        <v>53.914000000000001</v>
      </c>
      <c r="AR478" s="21">
        <f>IF(Table4[[#This Row],[ID]]=401,(HEX2DEC(Table4[[#This Row],[H5]])+256*HEX2DEC(Table4[[#This Row],[H6]]))/1000,NA())</f>
        <v>0</v>
      </c>
      <c r="AS478" s="17" t="e">
        <f>IF(Table4[[#This Row],[ID]]=402,HEX2DEC(Table4[[#This Row],[H1]])/100,NA())</f>
        <v>#N/A</v>
      </c>
      <c r="AT478" s="19" t="e">
        <f>IF(Table4[[#This Row],[ID]]=404,((HEX2DEC(F478)+256*HEX2DEC(G478))/10)*(9/5)+32,NA())</f>
        <v>#N/A</v>
      </c>
      <c r="AU478" s="28">
        <f>IF(Table4[[#This Row],[ID]]=402,(HEX2DEC(Table4[[#This Row],[H7]])*256*256+HEX2DEC(Table4[[#This Row],[H6]])*256+HEX2DEC(Table4[[#This Row],[H5]]))/AU$3,IF(ISNUMBER(AU477),AU477,NA()))</f>
        <v>1073427</v>
      </c>
      <c r="AV478" s="28">
        <f>IF(Table4[[#This Row],[ID]]=403,(HEX2DEC(Table4[[#This Row],[H7]])*256*256+HEX2DEC(Table4[[#This Row],[H6]])*256+HEX2DEC(Table4[[#This Row],[H5]]))/AV$3,IF(ISNUMBER(AV477),AV477,NA()))</f>
        <v>1073427</v>
      </c>
      <c r="AW478" s="30">
        <f>Table4[[#This Row],[Unk 402-D7,6,5]]/Table4[[#This Row],[Batt V]]</f>
        <v>19909.986274437066</v>
      </c>
      <c r="AX478" s="8" t="str" cm="1">
        <f t="array" aca="1" ref="AX478" ca="1">IF(Table4[[#This Row],[Prior of This Frm]]=0,"First",IF(Table4[[#This Row],[Data as String]]&lt;&gt;INDIRECT("R"&amp;AL478&amp;"C"&amp;COLUMN(Table4[[#This Row],[Data as String]]),FALSE),"Change",""))</f>
        <v/>
      </c>
      <c r="AY478" s="6" t="str" cm="1">
        <f t="array" aca="1" ref="AY478" ca="1">IF(Table4[[#This Row],[Prior of This Frm]]=0,"First",IF(Table4[[#This Row],[Data Masked States only]]&lt;&gt;INDIRECT("R"&amp;AL478&amp;"C"&amp;COLUMN(Table4[[#This Row],[Data Masked States only]]),FALSE),"Change",""))</f>
        <v/>
      </c>
      <c r="AZ478" s="6"/>
    </row>
    <row r="479" spans="1:52" hidden="1" x14ac:dyDescent="0.25">
      <c r="A479">
        <v>14.102</v>
      </c>
      <c r="B479">
        <v>400</v>
      </c>
      <c r="C479">
        <v>8</v>
      </c>
      <c r="D479" s="14">
        <v>0</v>
      </c>
      <c r="E479" s="15">
        <v>0</v>
      </c>
      <c r="F479" s="15">
        <v>0</v>
      </c>
      <c r="G479" s="15">
        <v>10</v>
      </c>
      <c r="H479" s="15">
        <v>39</v>
      </c>
      <c r="I479" s="15">
        <v>0</v>
      </c>
      <c r="J479" s="15">
        <v>0</v>
      </c>
      <c r="K479" s="15">
        <v>0</v>
      </c>
      <c r="M479" s="5" t="str">
        <f t="shared" si="141"/>
        <v>…</v>
      </c>
      <c r="N479" t="str">
        <f t="shared" si="142"/>
        <v>…</v>
      </c>
      <c r="O479" t="str">
        <f t="shared" si="143"/>
        <v>…</v>
      </c>
      <c r="P479" t="str">
        <f t="shared" si="144"/>
        <v>…</v>
      </c>
      <c r="Q479" t="str">
        <f t="shared" si="145"/>
        <v>9</v>
      </c>
      <c r="R479" t="str">
        <f t="shared" si="146"/>
        <v>…</v>
      </c>
      <c r="S479" t="str">
        <f t="shared" si="147"/>
        <v>…</v>
      </c>
      <c r="T479" t="str">
        <f t="shared" si="148"/>
        <v>…</v>
      </c>
      <c r="U479" s="5"/>
      <c r="V479" s="23">
        <f t="shared" si="149"/>
        <v>0</v>
      </c>
      <c r="W479">
        <f t="shared" si="150"/>
        <v>0</v>
      </c>
      <c r="X479">
        <f t="shared" si="151"/>
        <v>0</v>
      </c>
      <c r="Y479">
        <f t="shared" si="152"/>
        <v>16</v>
      </c>
      <c r="Z479">
        <f t="shared" si="153"/>
        <v>57</v>
      </c>
      <c r="AA479">
        <f t="shared" si="154"/>
        <v>0</v>
      </c>
      <c r="AB479">
        <f t="shared" si="155"/>
        <v>0</v>
      </c>
      <c r="AC479">
        <f t="shared" si="156"/>
        <v>0</v>
      </c>
      <c r="AD479" s="5"/>
      <c r="AE479" s="27">
        <f t="shared" si="157"/>
        <v>0</v>
      </c>
      <c r="AF479" s="28">
        <f t="shared" si="158"/>
        <v>4096</v>
      </c>
      <c r="AG479" s="28">
        <f t="shared" si="159"/>
        <v>57</v>
      </c>
      <c r="AH479" s="28">
        <f t="shared" si="160"/>
        <v>0</v>
      </c>
      <c r="AI479" s="5"/>
      <c r="AJ47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79" s="6" t="str" cm="1">
        <f t="array" ref="AK47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79" s="6" cm="1">
        <f t="array" ref="AL479">IF(ROW(Table4[[#This Row],[ID]])-1=ROW(Table4[[#Headers],[ID]]),0,SUMPRODUCT(MAX(($B$5:$B478=Table4[[#This Row],[ID]])*ROW($B$5:$B478))))</f>
        <v>477</v>
      </c>
      <c r="AM479" s="11" cm="1">
        <f t="array" aca="1" ref="AM479" ca="1">IF(Table4[[#This Row],[Prior of This Frm]]&lt;&gt;0,Table4[[#This Row],[Time]]-INDIRECT("R"&amp;Table4[[#This Row],[Prior of This Frm]]&amp;"C"&amp;COLUMN(Table4[[#This Row],[Time]]),FALSE),"")</f>
        <v>0.10599999999999987</v>
      </c>
      <c r="AN479" s="8">
        <f>IF(ROW(Table4[[#This Row],[Time]])-1=ROW(Table4[[#Headers],[Time]]),0,IF(A479&lt;A478,AN478+1,AN478))</f>
        <v>1</v>
      </c>
      <c r="AO479" s="29">
        <f>(Table4[[#This Row],[Time]]+(Table4[[#This Row],[Mins]]*60)-$A$5)/60/60/24</f>
        <v>2.6302083333333337E-4</v>
      </c>
      <c r="AP479" s="11">
        <f ca="1">IF(Table4[[#This Row],[Prior of This Frm]]&lt;&gt;0,IF(Table4[[#This Row],[Per Raw]]&lt;0,Table4[[#This Row],[Per Raw]]+60,Table4[[#This Row],[Per Raw]]),"")</f>
        <v>0.10599999999999987</v>
      </c>
      <c r="AQ479" s="20" t="e">
        <f>IF(Table4[[#This Row],[ID]]=401,(HEX2DEC(Table4[[#This Row],[H1]])+256*HEX2DEC(Table4[[#This Row],[H2]]))/1000,NA())</f>
        <v>#N/A</v>
      </c>
      <c r="AR479" s="21" t="e">
        <f>IF(Table4[[#This Row],[ID]]=401,(HEX2DEC(Table4[[#This Row],[H5]])+256*HEX2DEC(Table4[[#This Row],[H6]]))/1000,NA())</f>
        <v>#N/A</v>
      </c>
      <c r="AS479" s="16" t="e">
        <f>IF(Table4[[#This Row],[ID]]=402,HEX2DEC(Table4[[#This Row],[H1]])/100,NA())</f>
        <v>#N/A</v>
      </c>
      <c r="AT479" s="19" t="e">
        <f>IF(Table4[[#This Row],[ID]]=404,((HEX2DEC(F479)+256*HEX2DEC(G479))/10)*(9/5)+32,NA())</f>
        <v>#N/A</v>
      </c>
      <c r="AU479" s="28">
        <f>IF(Table4[[#This Row],[ID]]=402,(HEX2DEC(Table4[[#This Row],[H7]])*256*256+HEX2DEC(Table4[[#This Row],[H6]])*256+HEX2DEC(Table4[[#This Row],[H5]]))/AU$3,IF(ISNUMBER(AU478),AU478,NA()))</f>
        <v>1073427</v>
      </c>
      <c r="AV479" s="28">
        <f>IF(Table4[[#This Row],[ID]]=403,(HEX2DEC(Table4[[#This Row],[H7]])*256*256+HEX2DEC(Table4[[#This Row],[H6]])*256+HEX2DEC(Table4[[#This Row],[H5]]))/AV$3,IF(ISNUMBER(AV478),AV478,NA()))</f>
        <v>1073427</v>
      </c>
      <c r="AW479" s="30" t="e">
        <f>Table4[[#This Row],[Unk 402-D7,6,5]]/Table4[[#This Row],[Batt V]]</f>
        <v>#N/A</v>
      </c>
      <c r="AX479" s="8" t="str" cm="1">
        <f t="array" aca="1" ref="AX479" ca="1">IF(Table4[[#This Row],[Prior of This Frm]]=0,"First",IF(Table4[[#This Row],[Data as String]]&lt;&gt;INDIRECT("R"&amp;AL479&amp;"C"&amp;COLUMN(Table4[[#This Row],[Data as String]]),FALSE),"Change",""))</f>
        <v/>
      </c>
      <c r="AY479" s="6" t="str" cm="1">
        <f t="array" aca="1" ref="AY479" ca="1">IF(Table4[[#This Row],[Prior of This Frm]]=0,"First",IF(Table4[[#This Row],[Data Masked States only]]&lt;&gt;INDIRECT("R"&amp;AL479&amp;"C"&amp;COLUMN(Table4[[#This Row],[Data Masked States only]]),FALSE),"Change",""))</f>
        <v/>
      </c>
      <c r="AZ479" s="6"/>
    </row>
    <row r="480" spans="1:52" hidden="1" x14ac:dyDescent="0.25">
      <c r="A480">
        <v>14.154999999999999</v>
      </c>
      <c r="B480">
        <v>401</v>
      </c>
      <c r="C480">
        <v>8</v>
      </c>
      <c r="D480" s="14" t="s">
        <v>28</v>
      </c>
      <c r="E480" s="15" t="s">
        <v>23</v>
      </c>
      <c r="F480" s="15">
        <v>0</v>
      </c>
      <c r="G480" s="15">
        <v>0</v>
      </c>
      <c r="H480" s="15">
        <v>0</v>
      </c>
      <c r="I480" s="15">
        <v>0</v>
      </c>
      <c r="J480" s="15">
        <v>0</v>
      </c>
      <c r="K480" s="15">
        <v>0</v>
      </c>
      <c r="M480" s="5" t="str">
        <f t="shared" si="141"/>
        <v>…</v>
      </c>
      <c r="N480" t="str">
        <f t="shared" si="142"/>
        <v>…</v>
      </c>
      <c r="O480" t="str">
        <f t="shared" si="143"/>
        <v>…</v>
      </c>
      <c r="P480" t="str">
        <f t="shared" si="144"/>
        <v>…</v>
      </c>
      <c r="Q480" t="str">
        <f t="shared" si="145"/>
        <v>…</v>
      </c>
      <c r="R480" t="str">
        <f t="shared" si="146"/>
        <v>…</v>
      </c>
      <c r="S480" t="str">
        <f t="shared" si="147"/>
        <v>…</v>
      </c>
      <c r="T480" t="str">
        <f t="shared" si="148"/>
        <v>…</v>
      </c>
      <c r="U480" s="5"/>
      <c r="V480" s="23">
        <f t="shared" si="149"/>
        <v>154</v>
      </c>
      <c r="W480">
        <f t="shared" si="150"/>
        <v>210</v>
      </c>
      <c r="X480">
        <f t="shared" si="151"/>
        <v>0</v>
      </c>
      <c r="Y480">
        <f t="shared" si="152"/>
        <v>0</v>
      </c>
      <c r="Z480">
        <f t="shared" si="153"/>
        <v>0</v>
      </c>
      <c r="AA480">
        <f t="shared" si="154"/>
        <v>0</v>
      </c>
      <c r="AB480">
        <f t="shared" si="155"/>
        <v>0</v>
      </c>
      <c r="AC480">
        <f t="shared" si="156"/>
        <v>0</v>
      </c>
      <c r="AD480" s="5"/>
      <c r="AE480" s="27">
        <f t="shared" si="157"/>
        <v>53914</v>
      </c>
      <c r="AF480" s="28">
        <f t="shared" si="158"/>
        <v>0</v>
      </c>
      <c r="AG480" s="28">
        <f t="shared" si="159"/>
        <v>0</v>
      </c>
      <c r="AH480" s="28">
        <f t="shared" si="160"/>
        <v>0</v>
      </c>
      <c r="AI480" s="5"/>
      <c r="AJ48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80" s="6" t="str" cm="1">
        <f t="array" ref="AK48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80" s="6" cm="1">
        <f t="array" ref="AL480">IF(ROW(Table4[[#This Row],[ID]])-1=ROW(Table4[[#Headers],[ID]]),0,SUMPRODUCT(MAX(($B$5:$B479=Table4[[#This Row],[ID]])*ROW($B$5:$B479))))</f>
        <v>478</v>
      </c>
      <c r="AM480" s="11" cm="1">
        <f t="array" aca="1" ref="AM480" ca="1">IF(Table4[[#This Row],[Prior of This Frm]]&lt;&gt;0,Table4[[#This Row],[Time]]-INDIRECT("R"&amp;Table4[[#This Row],[Prior of This Frm]]&amp;"C"&amp;COLUMN(Table4[[#This Row],[Time]]),FALSE),"")</f>
        <v>0.10699999999999932</v>
      </c>
      <c r="AN480" s="8">
        <f>IF(ROW(Table4[[#This Row],[Time]])-1=ROW(Table4[[#Headers],[Time]]),0,IF(A480&lt;A479,AN479+1,AN479))</f>
        <v>1</v>
      </c>
      <c r="AO480" s="29">
        <f>(Table4[[#This Row],[Time]]+(Table4[[#This Row],[Mins]]*60)-$A$5)/60/60/24</f>
        <v>2.6363425925925925E-4</v>
      </c>
      <c r="AP480" s="11">
        <f ca="1">IF(Table4[[#This Row],[Prior of This Frm]]&lt;&gt;0,IF(Table4[[#This Row],[Per Raw]]&lt;0,Table4[[#This Row],[Per Raw]]+60,Table4[[#This Row],[Per Raw]]),"")</f>
        <v>0.10699999999999932</v>
      </c>
      <c r="AQ480" s="20">
        <f>IF(Table4[[#This Row],[ID]]=401,(HEX2DEC(Table4[[#This Row],[H1]])+256*HEX2DEC(Table4[[#This Row],[H2]]))/1000,NA())</f>
        <v>53.914000000000001</v>
      </c>
      <c r="AR480" s="21">
        <f>IF(Table4[[#This Row],[ID]]=401,(HEX2DEC(Table4[[#This Row],[H5]])+256*HEX2DEC(Table4[[#This Row],[H6]]))/1000,NA())</f>
        <v>0</v>
      </c>
      <c r="AS480" s="17" t="e">
        <f>IF(Table4[[#This Row],[ID]]=402,HEX2DEC(Table4[[#This Row],[H1]])/100,NA())</f>
        <v>#N/A</v>
      </c>
      <c r="AT480" s="19" t="e">
        <f>IF(Table4[[#This Row],[ID]]=404,((HEX2DEC(F480)+256*HEX2DEC(G480))/10)*(9/5)+32,NA())</f>
        <v>#N/A</v>
      </c>
      <c r="AU480" s="28">
        <f>IF(Table4[[#This Row],[ID]]=402,(HEX2DEC(Table4[[#This Row],[H7]])*256*256+HEX2DEC(Table4[[#This Row],[H6]])*256+HEX2DEC(Table4[[#This Row],[H5]]))/AU$3,IF(ISNUMBER(AU479),AU479,NA()))</f>
        <v>1073427</v>
      </c>
      <c r="AV480" s="28">
        <f>IF(Table4[[#This Row],[ID]]=403,(HEX2DEC(Table4[[#This Row],[H7]])*256*256+HEX2DEC(Table4[[#This Row],[H6]])*256+HEX2DEC(Table4[[#This Row],[H5]]))/AV$3,IF(ISNUMBER(AV479),AV479,NA()))</f>
        <v>1073427</v>
      </c>
      <c r="AW480" s="30">
        <f>Table4[[#This Row],[Unk 402-D7,6,5]]/Table4[[#This Row],[Batt V]]</f>
        <v>19909.986274437066</v>
      </c>
      <c r="AX480" s="8" t="str" cm="1">
        <f t="array" aca="1" ref="AX480" ca="1">IF(Table4[[#This Row],[Prior of This Frm]]=0,"First",IF(Table4[[#This Row],[Data as String]]&lt;&gt;INDIRECT("R"&amp;AL480&amp;"C"&amp;COLUMN(Table4[[#This Row],[Data as String]]),FALSE),"Change",""))</f>
        <v/>
      </c>
      <c r="AY480" s="6" t="str" cm="1">
        <f t="array" aca="1" ref="AY480" ca="1">IF(Table4[[#This Row],[Prior of This Frm]]=0,"First",IF(Table4[[#This Row],[Data Masked States only]]&lt;&gt;INDIRECT("R"&amp;AL480&amp;"C"&amp;COLUMN(Table4[[#This Row],[Data Masked States only]]),FALSE),"Change",""))</f>
        <v/>
      </c>
      <c r="AZ480" s="6"/>
    </row>
    <row r="481" spans="1:52" hidden="1" x14ac:dyDescent="0.25">
      <c r="A481">
        <v>14.208</v>
      </c>
      <c r="B481">
        <v>400</v>
      </c>
      <c r="C481">
        <v>8</v>
      </c>
      <c r="D481" s="14">
        <v>0</v>
      </c>
      <c r="E481" s="15">
        <v>0</v>
      </c>
      <c r="F481" s="15">
        <v>0</v>
      </c>
      <c r="G481" s="15">
        <v>10</v>
      </c>
      <c r="H481" s="15">
        <v>39</v>
      </c>
      <c r="I481" s="15">
        <v>0</v>
      </c>
      <c r="J481" s="15">
        <v>0</v>
      </c>
      <c r="K481" s="15">
        <v>0</v>
      </c>
      <c r="M481" s="5" t="str">
        <f t="shared" si="141"/>
        <v>…</v>
      </c>
      <c r="N481" t="str">
        <f t="shared" si="142"/>
        <v>…</v>
      </c>
      <c r="O481" t="str">
        <f t="shared" si="143"/>
        <v>…</v>
      </c>
      <c r="P481" t="str">
        <f t="shared" si="144"/>
        <v>…</v>
      </c>
      <c r="Q481" t="str">
        <f t="shared" si="145"/>
        <v>9</v>
      </c>
      <c r="R481" t="str">
        <f t="shared" si="146"/>
        <v>…</v>
      </c>
      <c r="S481" t="str">
        <f t="shared" si="147"/>
        <v>…</v>
      </c>
      <c r="T481" t="str">
        <f t="shared" si="148"/>
        <v>…</v>
      </c>
      <c r="U481" s="5"/>
      <c r="V481" s="23">
        <f t="shared" si="149"/>
        <v>0</v>
      </c>
      <c r="W481">
        <f t="shared" si="150"/>
        <v>0</v>
      </c>
      <c r="X481">
        <f t="shared" si="151"/>
        <v>0</v>
      </c>
      <c r="Y481">
        <f t="shared" si="152"/>
        <v>16</v>
      </c>
      <c r="Z481">
        <f t="shared" si="153"/>
        <v>57</v>
      </c>
      <c r="AA481">
        <f t="shared" si="154"/>
        <v>0</v>
      </c>
      <c r="AB481">
        <f t="shared" si="155"/>
        <v>0</v>
      </c>
      <c r="AC481">
        <f t="shared" si="156"/>
        <v>0</v>
      </c>
      <c r="AD481" s="5"/>
      <c r="AE481" s="27">
        <f t="shared" si="157"/>
        <v>0</v>
      </c>
      <c r="AF481" s="28">
        <f t="shared" si="158"/>
        <v>4096</v>
      </c>
      <c r="AG481" s="28">
        <f t="shared" si="159"/>
        <v>57</v>
      </c>
      <c r="AH481" s="28">
        <f t="shared" si="160"/>
        <v>0</v>
      </c>
      <c r="AI481" s="5"/>
      <c r="AJ48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81" s="6" t="str" cm="1">
        <f t="array" ref="AK48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81" s="6" cm="1">
        <f t="array" ref="AL481">IF(ROW(Table4[[#This Row],[ID]])-1=ROW(Table4[[#Headers],[ID]]),0,SUMPRODUCT(MAX(($B$5:$B480=Table4[[#This Row],[ID]])*ROW($B$5:$B480))))</f>
        <v>479</v>
      </c>
      <c r="AM481" s="11" cm="1">
        <f t="array" aca="1" ref="AM481" ca="1">IF(Table4[[#This Row],[Prior of This Frm]]&lt;&gt;0,Table4[[#This Row],[Time]]-INDIRECT("R"&amp;Table4[[#This Row],[Prior of This Frm]]&amp;"C"&amp;COLUMN(Table4[[#This Row],[Time]]),FALSE),"")</f>
        <v>0.10599999999999987</v>
      </c>
      <c r="AN481" s="8">
        <f>IF(ROW(Table4[[#This Row],[Time]])-1=ROW(Table4[[#Headers],[Time]]),0,IF(A481&lt;A480,AN480+1,AN480))</f>
        <v>1</v>
      </c>
      <c r="AO481" s="29">
        <f>(Table4[[#This Row],[Time]]+(Table4[[#This Row],[Mins]]*60)-$A$5)/60/60/24</f>
        <v>2.6424768518518513E-4</v>
      </c>
      <c r="AP481" s="11">
        <f ca="1">IF(Table4[[#This Row],[Prior of This Frm]]&lt;&gt;0,IF(Table4[[#This Row],[Per Raw]]&lt;0,Table4[[#This Row],[Per Raw]]+60,Table4[[#This Row],[Per Raw]]),"")</f>
        <v>0.10599999999999987</v>
      </c>
      <c r="AQ481" s="20" t="e">
        <f>IF(Table4[[#This Row],[ID]]=401,(HEX2DEC(Table4[[#This Row],[H1]])+256*HEX2DEC(Table4[[#This Row],[H2]]))/1000,NA())</f>
        <v>#N/A</v>
      </c>
      <c r="AR481" s="21" t="e">
        <f>IF(Table4[[#This Row],[ID]]=401,(HEX2DEC(Table4[[#This Row],[H5]])+256*HEX2DEC(Table4[[#This Row],[H6]]))/1000,NA())</f>
        <v>#N/A</v>
      </c>
      <c r="AS481" s="16" t="e">
        <f>IF(Table4[[#This Row],[ID]]=402,HEX2DEC(Table4[[#This Row],[H1]])/100,NA())</f>
        <v>#N/A</v>
      </c>
      <c r="AT481" s="19" t="e">
        <f>IF(Table4[[#This Row],[ID]]=404,((HEX2DEC(F481)+256*HEX2DEC(G481))/10)*(9/5)+32,NA())</f>
        <v>#N/A</v>
      </c>
      <c r="AU481" s="28">
        <f>IF(Table4[[#This Row],[ID]]=402,(HEX2DEC(Table4[[#This Row],[H7]])*256*256+HEX2DEC(Table4[[#This Row],[H6]])*256+HEX2DEC(Table4[[#This Row],[H5]]))/AU$3,IF(ISNUMBER(AU480),AU480,NA()))</f>
        <v>1073427</v>
      </c>
      <c r="AV481" s="28">
        <f>IF(Table4[[#This Row],[ID]]=403,(HEX2DEC(Table4[[#This Row],[H7]])*256*256+HEX2DEC(Table4[[#This Row],[H6]])*256+HEX2DEC(Table4[[#This Row],[H5]]))/AV$3,IF(ISNUMBER(AV480),AV480,NA()))</f>
        <v>1073427</v>
      </c>
      <c r="AW481" s="30" t="e">
        <f>Table4[[#This Row],[Unk 402-D7,6,5]]/Table4[[#This Row],[Batt V]]</f>
        <v>#N/A</v>
      </c>
      <c r="AX481" s="8" t="str" cm="1">
        <f t="array" aca="1" ref="AX481" ca="1">IF(Table4[[#This Row],[Prior of This Frm]]=0,"First",IF(Table4[[#This Row],[Data as String]]&lt;&gt;INDIRECT("R"&amp;AL481&amp;"C"&amp;COLUMN(Table4[[#This Row],[Data as String]]),FALSE),"Change",""))</f>
        <v/>
      </c>
      <c r="AY481" s="6" t="str" cm="1">
        <f t="array" aca="1" ref="AY481" ca="1">IF(Table4[[#This Row],[Prior of This Frm]]=0,"First",IF(Table4[[#This Row],[Data Masked States only]]&lt;&gt;INDIRECT("R"&amp;AL481&amp;"C"&amp;COLUMN(Table4[[#This Row],[Data Masked States only]]),FALSE),"Change",""))</f>
        <v/>
      </c>
      <c r="AZ481" s="6"/>
    </row>
    <row r="482" spans="1:52" hidden="1" x14ac:dyDescent="0.25">
      <c r="A482">
        <v>14.260999999999999</v>
      </c>
      <c r="B482">
        <v>401</v>
      </c>
      <c r="C482">
        <v>8</v>
      </c>
      <c r="D482" s="14" t="s">
        <v>28</v>
      </c>
      <c r="E482" s="15" t="s">
        <v>23</v>
      </c>
      <c r="F482" s="15">
        <v>0</v>
      </c>
      <c r="G482" s="15">
        <v>0</v>
      </c>
      <c r="H482" s="15">
        <v>0</v>
      </c>
      <c r="I482" s="15">
        <v>0</v>
      </c>
      <c r="J482" s="15">
        <v>0</v>
      </c>
      <c r="K482" s="15">
        <v>0</v>
      </c>
      <c r="M482" s="5" t="str">
        <f t="shared" si="141"/>
        <v>…</v>
      </c>
      <c r="N482" t="str">
        <f t="shared" si="142"/>
        <v>…</v>
      </c>
      <c r="O482" t="str">
        <f t="shared" si="143"/>
        <v>…</v>
      </c>
      <c r="P482" t="str">
        <f t="shared" si="144"/>
        <v>…</v>
      </c>
      <c r="Q482" t="str">
        <f t="shared" si="145"/>
        <v>…</v>
      </c>
      <c r="R482" t="str">
        <f t="shared" si="146"/>
        <v>…</v>
      </c>
      <c r="S482" t="str">
        <f t="shared" si="147"/>
        <v>…</v>
      </c>
      <c r="T482" t="str">
        <f t="shared" si="148"/>
        <v>…</v>
      </c>
      <c r="U482" s="5"/>
      <c r="V482" s="23">
        <f t="shared" si="149"/>
        <v>154</v>
      </c>
      <c r="W482">
        <f t="shared" si="150"/>
        <v>210</v>
      </c>
      <c r="X482">
        <f t="shared" si="151"/>
        <v>0</v>
      </c>
      <c r="Y482">
        <f t="shared" si="152"/>
        <v>0</v>
      </c>
      <c r="Z482">
        <f t="shared" si="153"/>
        <v>0</v>
      </c>
      <c r="AA482">
        <f t="shared" si="154"/>
        <v>0</v>
      </c>
      <c r="AB482">
        <f t="shared" si="155"/>
        <v>0</v>
      </c>
      <c r="AC482">
        <f t="shared" si="156"/>
        <v>0</v>
      </c>
      <c r="AD482" s="5"/>
      <c r="AE482" s="27">
        <f t="shared" si="157"/>
        <v>53914</v>
      </c>
      <c r="AF482" s="28">
        <f t="shared" si="158"/>
        <v>0</v>
      </c>
      <c r="AG482" s="28">
        <f t="shared" si="159"/>
        <v>0</v>
      </c>
      <c r="AH482" s="28">
        <f t="shared" si="160"/>
        <v>0</v>
      </c>
      <c r="AI482" s="5"/>
      <c r="AJ48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82" s="6" t="str" cm="1">
        <f t="array" ref="AK48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82" s="6" cm="1">
        <f t="array" ref="AL482">IF(ROW(Table4[[#This Row],[ID]])-1=ROW(Table4[[#Headers],[ID]]),0,SUMPRODUCT(MAX(($B$5:$B481=Table4[[#This Row],[ID]])*ROW($B$5:$B481))))</f>
        <v>480</v>
      </c>
      <c r="AM482" s="11" cm="1">
        <f t="array" aca="1" ref="AM482" ca="1">IF(Table4[[#This Row],[Prior of This Frm]]&lt;&gt;0,Table4[[#This Row],[Time]]-INDIRECT("R"&amp;Table4[[#This Row],[Prior of This Frm]]&amp;"C"&amp;COLUMN(Table4[[#This Row],[Time]]),FALSE),"")</f>
        <v>0.10599999999999987</v>
      </c>
      <c r="AN482" s="8">
        <f>IF(ROW(Table4[[#This Row],[Time]])-1=ROW(Table4[[#Headers],[Time]]),0,IF(A482&lt;A481,AN481+1,AN481))</f>
        <v>1</v>
      </c>
      <c r="AO482" s="29">
        <f>(Table4[[#This Row],[Time]]+(Table4[[#This Row],[Mins]]*60)-$A$5)/60/60/24</f>
        <v>2.6486111111111106E-4</v>
      </c>
      <c r="AP482" s="11">
        <f ca="1">IF(Table4[[#This Row],[Prior of This Frm]]&lt;&gt;0,IF(Table4[[#This Row],[Per Raw]]&lt;0,Table4[[#This Row],[Per Raw]]+60,Table4[[#This Row],[Per Raw]]),"")</f>
        <v>0.10599999999999987</v>
      </c>
      <c r="AQ482" s="20">
        <f>IF(Table4[[#This Row],[ID]]=401,(HEX2DEC(Table4[[#This Row],[H1]])+256*HEX2DEC(Table4[[#This Row],[H2]]))/1000,NA())</f>
        <v>53.914000000000001</v>
      </c>
      <c r="AR482" s="21">
        <f>IF(Table4[[#This Row],[ID]]=401,(HEX2DEC(Table4[[#This Row],[H5]])+256*HEX2DEC(Table4[[#This Row],[H6]]))/1000,NA())</f>
        <v>0</v>
      </c>
      <c r="AS482" s="17" t="e">
        <f>IF(Table4[[#This Row],[ID]]=402,HEX2DEC(Table4[[#This Row],[H1]])/100,NA())</f>
        <v>#N/A</v>
      </c>
      <c r="AT482" s="19" t="e">
        <f>IF(Table4[[#This Row],[ID]]=404,((HEX2DEC(F482)+256*HEX2DEC(G482))/10)*(9/5)+32,NA())</f>
        <v>#N/A</v>
      </c>
      <c r="AU482" s="28">
        <f>IF(Table4[[#This Row],[ID]]=402,(HEX2DEC(Table4[[#This Row],[H7]])*256*256+HEX2DEC(Table4[[#This Row],[H6]])*256+HEX2DEC(Table4[[#This Row],[H5]]))/AU$3,IF(ISNUMBER(AU481),AU481,NA()))</f>
        <v>1073427</v>
      </c>
      <c r="AV482" s="28">
        <f>IF(Table4[[#This Row],[ID]]=403,(HEX2DEC(Table4[[#This Row],[H7]])*256*256+HEX2DEC(Table4[[#This Row],[H6]])*256+HEX2DEC(Table4[[#This Row],[H5]]))/AV$3,IF(ISNUMBER(AV481),AV481,NA()))</f>
        <v>1073427</v>
      </c>
      <c r="AW482" s="30">
        <f>Table4[[#This Row],[Unk 402-D7,6,5]]/Table4[[#This Row],[Batt V]]</f>
        <v>19909.986274437066</v>
      </c>
      <c r="AX482" s="8" t="str" cm="1">
        <f t="array" aca="1" ref="AX482" ca="1">IF(Table4[[#This Row],[Prior of This Frm]]=0,"First",IF(Table4[[#This Row],[Data as String]]&lt;&gt;INDIRECT("R"&amp;AL482&amp;"C"&amp;COLUMN(Table4[[#This Row],[Data as String]]),FALSE),"Change",""))</f>
        <v/>
      </c>
      <c r="AY482" s="6" t="str" cm="1">
        <f t="array" aca="1" ref="AY482" ca="1">IF(Table4[[#This Row],[Prior of This Frm]]=0,"First",IF(Table4[[#This Row],[Data Masked States only]]&lt;&gt;INDIRECT("R"&amp;AL482&amp;"C"&amp;COLUMN(Table4[[#This Row],[Data Masked States only]]),FALSE),"Change",""))</f>
        <v/>
      </c>
      <c r="AZ482" s="6"/>
    </row>
    <row r="483" spans="1:52" hidden="1" x14ac:dyDescent="0.25">
      <c r="A483">
        <v>14.315</v>
      </c>
      <c r="B483">
        <v>400</v>
      </c>
      <c r="C483">
        <v>8</v>
      </c>
      <c r="D483" s="14">
        <v>0</v>
      </c>
      <c r="E483" s="15">
        <v>0</v>
      </c>
      <c r="F483" s="15">
        <v>0</v>
      </c>
      <c r="G483" s="15">
        <v>10</v>
      </c>
      <c r="H483" s="15">
        <v>39</v>
      </c>
      <c r="I483" s="15">
        <v>0</v>
      </c>
      <c r="J483" s="15">
        <v>0</v>
      </c>
      <c r="K483" s="15">
        <v>0</v>
      </c>
      <c r="M483" s="5" t="str">
        <f t="shared" si="141"/>
        <v>…</v>
      </c>
      <c r="N483" t="str">
        <f t="shared" si="142"/>
        <v>…</v>
      </c>
      <c r="O483" t="str">
        <f t="shared" si="143"/>
        <v>…</v>
      </c>
      <c r="P483" t="str">
        <f t="shared" si="144"/>
        <v>…</v>
      </c>
      <c r="Q483" t="str">
        <f t="shared" si="145"/>
        <v>9</v>
      </c>
      <c r="R483" t="str">
        <f t="shared" si="146"/>
        <v>…</v>
      </c>
      <c r="S483" t="str">
        <f t="shared" si="147"/>
        <v>…</v>
      </c>
      <c r="T483" t="str">
        <f t="shared" si="148"/>
        <v>…</v>
      </c>
      <c r="U483" s="5"/>
      <c r="V483" s="23">
        <f t="shared" si="149"/>
        <v>0</v>
      </c>
      <c r="W483">
        <f t="shared" si="150"/>
        <v>0</v>
      </c>
      <c r="X483">
        <f t="shared" si="151"/>
        <v>0</v>
      </c>
      <c r="Y483">
        <f t="shared" si="152"/>
        <v>16</v>
      </c>
      <c r="Z483">
        <f t="shared" si="153"/>
        <v>57</v>
      </c>
      <c r="AA483">
        <f t="shared" si="154"/>
        <v>0</v>
      </c>
      <c r="AB483">
        <f t="shared" si="155"/>
        <v>0</v>
      </c>
      <c r="AC483">
        <f t="shared" si="156"/>
        <v>0</v>
      </c>
      <c r="AD483" s="5"/>
      <c r="AE483" s="27">
        <f t="shared" si="157"/>
        <v>0</v>
      </c>
      <c r="AF483" s="28">
        <f t="shared" si="158"/>
        <v>4096</v>
      </c>
      <c r="AG483" s="28">
        <f t="shared" si="159"/>
        <v>57</v>
      </c>
      <c r="AH483" s="28">
        <f t="shared" si="160"/>
        <v>0</v>
      </c>
      <c r="AI483" s="5"/>
      <c r="AJ48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83" s="6" t="str" cm="1">
        <f t="array" ref="AK48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83" s="6" cm="1">
        <f t="array" ref="AL483">IF(ROW(Table4[[#This Row],[ID]])-1=ROW(Table4[[#Headers],[ID]]),0,SUMPRODUCT(MAX(($B$5:$B482=Table4[[#This Row],[ID]])*ROW($B$5:$B482))))</f>
        <v>481</v>
      </c>
      <c r="AM483" s="11" cm="1">
        <f t="array" aca="1" ref="AM483" ca="1">IF(Table4[[#This Row],[Prior of This Frm]]&lt;&gt;0,Table4[[#This Row],[Time]]-INDIRECT("R"&amp;Table4[[#This Row],[Prior of This Frm]]&amp;"C"&amp;COLUMN(Table4[[#This Row],[Time]]),FALSE),"")</f>
        <v>0.10699999999999932</v>
      </c>
      <c r="AN483" s="8">
        <f>IF(ROW(Table4[[#This Row],[Time]])-1=ROW(Table4[[#Headers],[Time]]),0,IF(A483&lt;A482,AN482+1,AN482))</f>
        <v>1</v>
      </c>
      <c r="AO483" s="29">
        <f>(Table4[[#This Row],[Time]]+(Table4[[#This Row],[Mins]]*60)-$A$5)/60/60/24</f>
        <v>2.6548611111111103E-4</v>
      </c>
      <c r="AP483" s="11">
        <f ca="1">IF(Table4[[#This Row],[Prior of This Frm]]&lt;&gt;0,IF(Table4[[#This Row],[Per Raw]]&lt;0,Table4[[#This Row],[Per Raw]]+60,Table4[[#This Row],[Per Raw]]),"")</f>
        <v>0.10699999999999932</v>
      </c>
      <c r="AQ483" s="20" t="e">
        <f>IF(Table4[[#This Row],[ID]]=401,(HEX2DEC(Table4[[#This Row],[H1]])+256*HEX2DEC(Table4[[#This Row],[H2]]))/1000,NA())</f>
        <v>#N/A</v>
      </c>
      <c r="AR483" s="21" t="e">
        <f>IF(Table4[[#This Row],[ID]]=401,(HEX2DEC(Table4[[#This Row],[H5]])+256*HEX2DEC(Table4[[#This Row],[H6]]))/1000,NA())</f>
        <v>#N/A</v>
      </c>
      <c r="AS483" s="16" t="e">
        <f>IF(Table4[[#This Row],[ID]]=402,HEX2DEC(Table4[[#This Row],[H1]])/100,NA())</f>
        <v>#N/A</v>
      </c>
      <c r="AT483" s="19" t="e">
        <f>IF(Table4[[#This Row],[ID]]=404,((HEX2DEC(F483)+256*HEX2DEC(G483))/10)*(9/5)+32,NA())</f>
        <v>#N/A</v>
      </c>
      <c r="AU483" s="28">
        <f>IF(Table4[[#This Row],[ID]]=402,(HEX2DEC(Table4[[#This Row],[H7]])*256*256+HEX2DEC(Table4[[#This Row],[H6]])*256+HEX2DEC(Table4[[#This Row],[H5]]))/AU$3,IF(ISNUMBER(AU482),AU482,NA()))</f>
        <v>1073427</v>
      </c>
      <c r="AV483" s="28">
        <f>IF(Table4[[#This Row],[ID]]=403,(HEX2DEC(Table4[[#This Row],[H7]])*256*256+HEX2DEC(Table4[[#This Row],[H6]])*256+HEX2DEC(Table4[[#This Row],[H5]]))/AV$3,IF(ISNUMBER(AV482),AV482,NA()))</f>
        <v>1073427</v>
      </c>
      <c r="AW483" s="30" t="e">
        <f>Table4[[#This Row],[Unk 402-D7,6,5]]/Table4[[#This Row],[Batt V]]</f>
        <v>#N/A</v>
      </c>
      <c r="AX483" s="8" t="str" cm="1">
        <f t="array" aca="1" ref="AX483" ca="1">IF(Table4[[#This Row],[Prior of This Frm]]=0,"First",IF(Table4[[#This Row],[Data as String]]&lt;&gt;INDIRECT("R"&amp;AL483&amp;"C"&amp;COLUMN(Table4[[#This Row],[Data as String]]),FALSE),"Change",""))</f>
        <v/>
      </c>
      <c r="AY483" s="6" t="str" cm="1">
        <f t="array" aca="1" ref="AY483" ca="1">IF(Table4[[#This Row],[Prior of This Frm]]=0,"First",IF(Table4[[#This Row],[Data Masked States only]]&lt;&gt;INDIRECT("R"&amp;AL483&amp;"C"&amp;COLUMN(Table4[[#This Row],[Data Masked States only]]),FALSE),"Change",""))</f>
        <v/>
      </c>
      <c r="AZ483" s="6"/>
    </row>
    <row r="484" spans="1:52" hidden="1" x14ac:dyDescent="0.25">
      <c r="A484">
        <v>14.368</v>
      </c>
      <c r="B484">
        <v>401</v>
      </c>
      <c r="C484">
        <v>8</v>
      </c>
      <c r="D484" s="14" t="s">
        <v>28</v>
      </c>
      <c r="E484" s="15" t="s">
        <v>23</v>
      </c>
      <c r="F484" s="15">
        <v>0</v>
      </c>
      <c r="G484" s="15">
        <v>0</v>
      </c>
      <c r="H484" s="15">
        <v>0</v>
      </c>
      <c r="I484" s="15">
        <v>0</v>
      </c>
      <c r="J484" s="15">
        <v>0</v>
      </c>
      <c r="K484" s="15">
        <v>0</v>
      </c>
      <c r="M484" s="5" t="str">
        <f t="shared" si="141"/>
        <v>…</v>
      </c>
      <c r="N484" t="str">
        <f t="shared" si="142"/>
        <v>…</v>
      </c>
      <c r="O484" t="str">
        <f t="shared" si="143"/>
        <v>…</v>
      </c>
      <c r="P484" t="str">
        <f t="shared" si="144"/>
        <v>…</v>
      </c>
      <c r="Q484" t="str">
        <f t="shared" si="145"/>
        <v>…</v>
      </c>
      <c r="R484" t="str">
        <f t="shared" si="146"/>
        <v>…</v>
      </c>
      <c r="S484" t="str">
        <f t="shared" si="147"/>
        <v>…</v>
      </c>
      <c r="T484" t="str">
        <f t="shared" si="148"/>
        <v>…</v>
      </c>
      <c r="U484" s="5"/>
      <c r="V484" s="23">
        <f t="shared" si="149"/>
        <v>154</v>
      </c>
      <c r="W484">
        <f t="shared" si="150"/>
        <v>210</v>
      </c>
      <c r="X484">
        <f t="shared" si="151"/>
        <v>0</v>
      </c>
      <c r="Y484">
        <f t="shared" si="152"/>
        <v>0</v>
      </c>
      <c r="Z484">
        <f t="shared" si="153"/>
        <v>0</v>
      </c>
      <c r="AA484">
        <f t="shared" si="154"/>
        <v>0</v>
      </c>
      <c r="AB484">
        <f t="shared" si="155"/>
        <v>0</v>
      </c>
      <c r="AC484">
        <f t="shared" si="156"/>
        <v>0</v>
      </c>
      <c r="AD484" s="5"/>
      <c r="AE484" s="27">
        <f t="shared" si="157"/>
        <v>53914</v>
      </c>
      <c r="AF484" s="28">
        <f t="shared" si="158"/>
        <v>0</v>
      </c>
      <c r="AG484" s="28">
        <f t="shared" si="159"/>
        <v>0</v>
      </c>
      <c r="AH484" s="28">
        <f t="shared" si="160"/>
        <v>0</v>
      </c>
      <c r="AI484" s="5"/>
      <c r="AJ48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84" s="6" t="str" cm="1">
        <f t="array" ref="AK48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84" s="6" cm="1">
        <f t="array" ref="AL484">IF(ROW(Table4[[#This Row],[ID]])-1=ROW(Table4[[#Headers],[ID]]),0,SUMPRODUCT(MAX(($B$5:$B483=Table4[[#This Row],[ID]])*ROW($B$5:$B483))))</f>
        <v>482</v>
      </c>
      <c r="AM484" s="11" cm="1">
        <f t="array" aca="1" ref="AM484" ca="1">IF(Table4[[#This Row],[Prior of This Frm]]&lt;&gt;0,Table4[[#This Row],[Time]]-INDIRECT("R"&amp;Table4[[#This Row],[Prior of This Frm]]&amp;"C"&amp;COLUMN(Table4[[#This Row],[Time]]),FALSE),"")</f>
        <v>0.10700000000000109</v>
      </c>
      <c r="AN484" s="8">
        <f>IF(ROW(Table4[[#This Row],[Time]])-1=ROW(Table4[[#Headers],[Time]]),0,IF(A484&lt;A483,AN483+1,AN483))</f>
        <v>1</v>
      </c>
      <c r="AO484" s="29">
        <f>(Table4[[#This Row],[Time]]+(Table4[[#This Row],[Mins]]*60)-$A$5)/60/60/24</f>
        <v>2.6609953703703697E-4</v>
      </c>
      <c r="AP484" s="11">
        <f ca="1">IF(Table4[[#This Row],[Prior of This Frm]]&lt;&gt;0,IF(Table4[[#This Row],[Per Raw]]&lt;0,Table4[[#This Row],[Per Raw]]+60,Table4[[#This Row],[Per Raw]]),"")</f>
        <v>0.10700000000000109</v>
      </c>
      <c r="AQ484" s="20">
        <f>IF(Table4[[#This Row],[ID]]=401,(HEX2DEC(Table4[[#This Row],[H1]])+256*HEX2DEC(Table4[[#This Row],[H2]]))/1000,NA())</f>
        <v>53.914000000000001</v>
      </c>
      <c r="AR484" s="21">
        <f>IF(Table4[[#This Row],[ID]]=401,(HEX2DEC(Table4[[#This Row],[H5]])+256*HEX2DEC(Table4[[#This Row],[H6]]))/1000,NA())</f>
        <v>0</v>
      </c>
      <c r="AS484" s="17" t="e">
        <f>IF(Table4[[#This Row],[ID]]=402,HEX2DEC(Table4[[#This Row],[H1]])/100,NA())</f>
        <v>#N/A</v>
      </c>
      <c r="AT484" s="19" t="e">
        <f>IF(Table4[[#This Row],[ID]]=404,((HEX2DEC(F484)+256*HEX2DEC(G484))/10)*(9/5)+32,NA())</f>
        <v>#N/A</v>
      </c>
      <c r="AU484" s="28">
        <f>IF(Table4[[#This Row],[ID]]=402,(HEX2DEC(Table4[[#This Row],[H7]])*256*256+HEX2DEC(Table4[[#This Row],[H6]])*256+HEX2DEC(Table4[[#This Row],[H5]]))/AU$3,IF(ISNUMBER(AU483),AU483,NA()))</f>
        <v>1073427</v>
      </c>
      <c r="AV484" s="28">
        <f>IF(Table4[[#This Row],[ID]]=403,(HEX2DEC(Table4[[#This Row],[H7]])*256*256+HEX2DEC(Table4[[#This Row],[H6]])*256+HEX2DEC(Table4[[#This Row],[H5]]))/AV$3,IF(ISNUMBER(AV483),AV483,NA()))</f>
        <v>1073427</v>
      </c>
      <c r="AW484" s="30">
        <f>Table4[[#This Row],[Unk 402-D7,6,5]]/Table4[[#This Row],[Batt V]]</f>
        <v>19909.986274437066</v>
      </c>
      <c r="AX484" s="8" t="str" cm="1">
        <f t="array" aca="1" ref="AX484" ca="1">IF(Table4[[#This Row],[Prior of This Frm]]=0,"First",IF(Table4[[#This Row],[Data as String]]&lt;&gt;INDIRECT("R"&amp;AL484&amp;"C"&amp;COLUMN(Table4[[#This Row],[Data as String]]),FALSE),"Change",""))</f>
        <v/>
      </c>
      <c r="AY484" s="6" t="str" cm="1">
        <f t="array" aca="1" ref="AY484" ca="1">IF(Table4[[#This Row],[Prior of This Frm]]=0,"First",IF(Table4[[#This Row],[Data Masked States only]]&lt;&gt;INDIRECT("R"&amp;AL484&amp;"C"&amp;COLUMN(Table4[[#This Row],[Data Masked States only]]),FALSE),"Change",""))</f>
        <v/>
      </c>
      <c r="AZ484" s="6"/>
    </row>
    <row r="485" spans="1:52" hidden="1" x14ac:dyDescent="0.25">
      <c r="A485">
        <v>14.42</v>
      </c>
      <c r="B485">
        <v>400</v>
      </c>
      <c r="C485">
        <v>8</v>
      </c>
      <c r="D485" s="14">
        <v>0</v>
      </c>
      <c r="E485" s="15">
        <v>0</v>
      </c>
      <c r="F485" s="15">
        <v>0</v>
      </c>
      <c r="G485" s="15">
        <v>10</v>
      </c>
      <c r="H485" s="15">
        <v>39</v>
      </c>
      <c r="I485" s="15">
        <v>0</v>
      </c>
      <c r="J485" s="15">
        <v>0</v>
      </c>
      <c r="K485" s="15">
        <v>0</v>
      </c>
      <c r="M485" s="5" t="str">
        <f t="shared" si="141"/>
        <v>…</v>
      </c>
      <c r="N485" t="str">
        <f t="shared" si="142"/>
        <v>…</v>
      </c>
      <c r="O485" t="str">
        <f t="shared" si="143"/>
        <v>…</v>
      </c>
      <c r="P485" t="str">
        <f t="shared" si="144"/>
        <v>…</v>
      </c>
      <c r="Q485" t="str">
        <f t="shared" si="145"/>
        <v>9</v>
      </c>
      <c r="R485" t="str">
        <f t="shared" si="146"/>
        <v>…</v>
      </c>
      <c r="S485" t="str">
        <f t="shared" si="147"/>
        <v>…</v>
      </c>
      <c r="T485" t="str">
        <f t="shared" si="148"/>
        <v>…</v>
      </c>
      <c r="U485" s="5"/>
      <c r="V485" s="23">
        <f t="shared" si="149"/>
        <v>0</v>
      </c>
      <c r="W485">
        <f t="shared" si="150"/>
        <v>0</v>
      </c>
      <c r="X485">
        <f t="shared" si="151"/>
        <v>0</v>
      </c>
      <c r="Y485">
        <f t="shared" si="152"/>
        <v>16</v>
      </c>
      <c r="Z485">
        <f t="shared" si="153"/>
        <v>57</v>
      </c>
      <c r="AA485">
        <f t="shared" si="154"/>
        <v>0</v>
      </c>
      <c r="AB485">
        <f t="shared" si="155"/>
        <v>0</v>
      </c>
      <c r="AC485">
        <f t="shared" si="156"/>
        <v>0</v>
      </c>
      <c r="AD485" s="5"/>
      <c r="AE485" s="27">
        <f t="shared" si="157"/>
        <v>0</v>
      </c>
      <c r="AF485" s="28">
        <f t="shared" si="158"/>
        <v>4096</v>
      </c>
      <c r="AG485" s="28">
        <f t="shared" si="159"/>
        <v>57</v>
      </c>
      <c r="AH485" s="28">
        <f t="shared" si="160"/>
        <v>0</v>
      </c>
      <c r="AI485" s="5"/>
      <c r="AJ48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85" s="6" t="str" cm="1">
        <f t="array" ref="AK48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85" s="6" cm="1">
        <f t="array" ref="AL485">IF(ROW(Table4[[#This Row],[ID]])-1=ROW(Table4[[#Headers],[ID]]),0,SUMPRODUCT(MAX(($B$5:$B484=Table4[[#This Row],[ID]])*ROW($B$5:$B484))))</f>
        <v>483</v>
      </c>
      <c r="AM485" s="11" cm="1">
        <f t="array" aca="1" ref="AM485" ca="1">IF(Table4[[#This Row],[Prior of This Frm]]&lt;&gt;0,Table4[[#This Row],[Time]]-INDIRECT("R"&amp;Table4[[#This Row],[Prior of This Frm]]&amp;"C"&amp;COLUMN(Table4[[#This Row],[Time]]),FALSE),"")</f>
        <v>0.10500000000000043</v>
      </c>
      <c r="AN485" s="8">
        <f>IF(ROW(Table4[[#This Row],[Time]])-1=ROW(Table4[[#Headers],[Time]]),0,IF(A485&lt;A484,AN484+1,AN484))</f>
        <v>1</v>
      </c>
      <c r="AO485" s="29">
        <f>(Table4[[#This Row],[Time]]+(Table4[[#This Row],[Mins]]*60)-$A$5)/60/60/24</f>
        <v>2.6670138888888886E-4</v>
      </c>
      <c r="AP485" s="11">
        <f ca="1">IF(Table4[[#This Row],[Prior of This Frm]]&lt;&gt;0,IF(Table4[[#This Row],[Per Raw]]&lt;0,Table4[[#This Row],[Per Raw]]+60,Table4[[#This Row],[Per Raw]]),"")</f>
        <v>0.10500000000000043</v>
      </c>
      <c r="AQ485" s="20" t="e">
        <f>IF(Table4[[#This Row],[ID]]=401,(HEX2DEC(Table4[[#This Row],[H1]])+256*HEX2DEC(Table4[[#This Row],[H2]]))/1000,NA())</f>
        <v>#N/A</v>
      </c>
      <c r="AR485" s="21" t="e">
        <f>IF(Table4[[#This Row],[ID]]=401,(HEX2DEC(Table4[[#This Row],[H5]])+256*HEX2DEC(Table4[[#This Row],[H6]]))/1000,NA())</f>
        <v>#N/A</v>
      </c>
      <c r="AS485" s="16" t="e">
        <f>IF(Table4[[#This Row],[ID]]=402,HEX2DEC(Table4[[#This Row],[H1]])/100,NA())</f>
        <v>#N/A</v>
      </c>
      <c r="AT485" s="19" t="e">
        <f>IF(Table4[[#This Row],[ID]]=404,((HEX2DEC(F485)+256*HEX2DEC(G485))/10)*(9/5)+32,NA())</f>
        <v>#N/A</v>
      </c>
      <c r="AU485" s="28">
        <f>IF(Table4[[#This Row],[ID]]=402,(HEX2DEC(Table4[[#This Row],[H7]])*256*256+HEX2DEC(Table4[[#This Row],[H6]])*256+HEX2DEC(Table4[[#This Row],[H5]]))/AU$3,IF(ISNUMBER(AU484),AU484,NA()))</f>
        <v>1073427</v>
      </c>
      <c r="AV485" s="28">
        <f>IF(Table4[[#This Row],[ID]]=403,(HEX2DEC(Table4[[#This Row],[H7]])*256*256+HEX2DEC(Table4[[#This Row],[H6]])*256+HEX2DEC(Table4[[#This Row],[H5]]))/AV$3,IF(ISNUMBER(AV484),AV484,NA()))</f>
        <v>1073427</v>
      </c>
      <c r="AW485" s="30" t="e">
        <f>Table4[[#This Row],[Unk 402-D7,6,5]]/Table4[[#This Row],[Batt V]]</f>
        <v>#N/A</v>
      </c>
      <c r="AX485" s="8" t="str" cm="1">
        <f t="array" aca="1" ref="AX485" ca="1">IF(Table4[[#This Row],[Prior of This Frm]]=0,"First",IF(Table4[[#This Row],[Data as String]]&lt;&gt;INDIRECT("R"&amp;AL485&amp;"C"&amp;COLUMN(Table4[[#This Row],[Data as String]]),FALSE),"Change",""))</f>
        <v/>
      </c>
      <c r="AY485" s="6" t="str" cm="1">
        <f t="array" aca="1" ref="AY485" ca="1">IF(Table4[[#This Row],[Prior of This Frm]]=0,"First",IF(Table4[[#This Row],[Data Masked States only]]&lt;&gt;INDIRECT("R"&amp;AL485&amp;"C"&amp;COLUMN(Table4[[#This Row],[Data Masked States only]]),FALSE),"Change",""))</f>
        <v/>
      </c>
      <c r="AZ485" s="6"/>
    </row>
    <row r="486" spans="1:52" hidden="1" x14ac:dyDescent="0.25">
      <c r="A486">
        <v>14.473000000000001</v>
      </c>
      <c r="B486">
        <v>401</v>
      </c>
      <c r="C486">
        <v>8</v>
      </c>
      <c r="D486" s="14" t="s">
        <v>28</v>
      </c>
      <c r="E486" s="15" t="s">
        <v>23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  <c r="M486" s="5" t="str">
        <f t="shared" si="141"/>
        <v>…</v>
      </c>
      <c r="N486" t="str">
        <f t="shared" si="142"/>
        <v>…</v>
      </c>
      <c r="O486" t="str">
        <f t="shared" si="143"/>
        <v>…</v>
      </c>
      <c r="P486" t="str">
        <f t="shared" si="144"/>
        <v>…</v>
      </c>
      <c r="Q486" t="str">
        <f t="shared" si="145"/>
        <v>…</v>
      </c>
      <c r="R486" t="str">
        <f t="shared" si="146"/>
        <v>…</v>
      </c>
      <c r="S486" t="str">
        <f t="shared" si="147"/>
        <v>…</v>
      </c>
      <c r="T486" t="str">
        <f t="shared" si="148"/>
        <v>…</v>
      </c>
      <c r="U486" s="5"/>
      <c r="V486" s="23">
        <f t="shared" si="149"/>
        <v>154</v>
      </c>
      <c r="W486">
        <f t="shared" si="150"/>
        <v>210</v>
      </c>
      <c r="X486">
        <f t="shared" si="151"/>
        <v>0</v>
      </c>
      <c r="Y486">
        <f t="shared" si="152"/>
        <v>0</v>
      </c>
      <c r="Z486">
        <f t="shared" si="153"/>
        <v>0</v>
      </c>
      <c r="AA486">
        <f t="shared" si="154"/>
        <v>0</v>
      </c>
      <c r="AB486">
        <f t="shared" si="155"/>
        <v>0</v>
      </c>
      <c r="AC486">
        <f t="shared" si="156"/>
        <v>0</v>
      </c>
      <c r="AD486" s="5"/>
      <c r="AE486" s="27">
        <f t="shared" si="157"/>
        <v>53914</v>
      </c>
      <c r="AF486" s="28">
        <f t="shared" si="158"/>
        <v>0</v>
      </c>
      <c r="AG486" s="28">
        <f t="shared" si="159"/>
        <v>0</v>
      </c>
      <c r="AH486" s="28">
        <f t="shared" si="160"/>
        <v>0</v>
      </c>
      <c r="AI486" s="5"/>
      <c r="AJ48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86" s="6" t="str" cm="1">
        <f t="array" ref="AK48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86" s="6" cm="1">
        <f t="array" ref="AL486">IF(ROW(Table4[[#This Row],[ID]])-1=ROW(Table4[[#Headers],[ID]]),0,SUMPRODUCT(MAX(($B$5:$B485=Table4[[#This Row],[ID]])*ROW($B$5:$B485))))</f>
        <v>484</v>
      </c>
      <c r="AM486" s="11" cm="1">
        <f t="array" aca="1" ref="AM486" ca="1">IF(Table4[[#This Row],[Prior of This Frm]]&lt;&gt;0,Table4[[#This Row],[Time]]-INDIRECT("R"&amp;Table4[[#This Row],[Prior of This Frm]]&amp;"C"&amp;COLUMN(Table4[[#This Row],[Time]]),FALSE),"")</f>
        <v>0.10500000000000043</v>
      </c>
      <c r="AN486" s="8">
        <f>IF(ROW(Table4[[#This Row],[Time]])-1=ROW(Table4[[#Headers],[Time]]),0,IF(A486&lt;A485,AN485+1,AN485))</f>
        <v>1</v>
      </c>
      <c r="AO486" s="29">
        <f>(Table4[[#This Row],[Time]]+(Table4[[#This Row],[Mins]]*60)-$A$5)/60/60/24</f>
        <v>2.6731481481481479E-4</v>
      </c>
      <c r="AP486" s="11">
        <f ca="1">IF(Table4[[#This Row],[Prior of This Frm]]&lt;&gt;0,IF(Table4[[#This Row],[Per Raw]]&lt;0,Table4[[#This Row],[Per Raw]]+60,Table4[[#This Row],[Per Raw]]),"")</f>
        <v>0.10500000000000043</v>
      </c>
      <c r="AQ486" s="20">
        <f>IF(Table4[[#This Row],[ID]]=401,(HEX2DEC(Table4[[#This Row],[H1]])+256*HEX2DEC(Table4[[#This Row],[H2]]))/1000,NA())</f>
        <v>53.914000000000001</v>
      </c>
      <c r="AR486" s="21">
        <f>IF(Table4[[#This Row],[ID]]=401,(HEX2DEC(Table4[[#This Row],[H5]])+256*HEX2DEC(Table4[[#This Row],[H6]]))/1000,NA())</f>
        <v>0</v>
      </c>
      <c r="AS486" s="17" t="e">
        <f>IF(Table4[[#This Row],[ID]]=402,HEX2DEC(Table4[[#This Row],[H1]])/100,NA())</f>
        <v>#N/A</v>
      </c>
      <c r="AT486" s="19" t="e">
        <f>IF(Table4[[#This Row],[ID]]=404,((HEX2DEC(F486)+256*HEX2DEC(G486))/10)*(9/5)+32,NA())</f>
        <v>#N/A</v>
      </c>
      <c r="AU486" s="28">
        <f>IF(Table4[[#This Row],[ID]]=402,(HEX2DEC(Table4[[#This Row],[H7]])*256*256+HEX2DEC(Table4[[#This Row],[H6]])*256+HEX2DEC(Table4[[#This Row],[H5]]))/AU$3,IF(ISNUMBER(AU485),AU485,NA()))</f>
        <v>1073427</v>
      </c>
      <c r="AV486" s="28">
        <f>IF(Table4[[#This Row],[ID]]=403,(HEX2DEC(Table4[[#This Row],[H7]])*256*256+HEX2DEC(Table4[[#This Row],[H6]])*256+HEX2DEC(Table4[[#This Row],[H5]]))/AV$3,IF(ISNUMBER(AV485),AV485,NA()))</f>
        <v>1073427</v>
      </c>
      <c r="AW486" s="30">
        <f>Table4[[#This Row],[Unk 402-D7,6,5]]/Table4[[#This Row],[Batt V]]</f>
        <v>19909.986274437066</v>
      </c>
      <c r="AX486" s="8" t="str" cm="1">
        <f t="array" aca="1" ref="AX486" ca="1">IF(Table4[[#This Row],[Prior of This Frm]]=0,"First",IF(Table4[[#This Row],[Data as String]]&lt;&gt;INDIRECT("R"&amp;AL486&amp;"C"&amp;COLUMN(Table4[[#This Row],[Data as String]]),FALSE),"Change",""))</f>
        <v/>
      </c>
      <c r="AY486" s="6" t="str" cm="1">
        <f t="array" aca="1" ref="AY486" ca="1">IF(Table4[[#This Row],[Prior of This Frm]]=0,"First",IF(Table4[[#This Row],[Data Masked States only]]&lt;&gt;INDIRECT("R"&amp;AL486&amp;"C"&amp;COLUMN(Table4[[#This Row],[Data Masked States only]]),FALSE),"Change",""))</f>
        <v/>
      </c>
      <c r="AZ486" s="6"/>
    </row>
    <row r="487" spans="1:52" hidden="1" x14ac:dyDescent="0.25">
      <c r="A487">
        <v>14.526</v>
      </c>
      <c r="B487">
        <v>400</v>
      </c>
      <c r="C487">
        <v>8</v>
      </c>
      <c r="D487" s="14">
        <v>0</v>
      </c>
      <c r="E487" s="15">
        <v>0</v>
      </c>
      <c r="F487" s="15">
        <v>0</v>
      </c>
      <c r="G487" s="15">
        <v>10</v>
      </c>
      <c r="H487" s="15">
        <v>39</v>
      </c>
      <c r="I487" s="15">
        <v>0</v>
      </c>
      <c r="J487" s="15">
        <v>0</v>
      </c>
      <c r="K487" s="15">
        <v>0</v>
      </c>
      <c r="M487" s="5" t="str">
        <f t="shared" si="141"/>
        <v>…</v>
      </c>
      <c r="N487" t="str">
        <f t="shared" si="142"/>
        <v>…</v>
      </c>
      <c r="O487" t="str">
        <f t="shared" si="143"/>
        <v>…</v>
      </c>
      <c r="P487" t="str">
        <f t="shared" si="144"/>
        <v>…</v>
      </c>
      <c r="Q487" t="str">
        <f t="shared" si="145"/>
        <v>9</v>
      </c>
      <c r="R487" t="str">
        <f t="shared" si="146"/>
        <v>…</v>
      </c>
      <c r="S487" t="str">
        <f t="shared" si="147"/>
        <v>…</v>
      </c>
      <c r="T487" t="str">
        <f t="shared" si="148"/>
        <v>…</v>
      </c>
      <c r="U487" s="5"/>
      <c r="V487" s="23">
        <f t="shared" si="149"/>
        <v>0</v>
      </c>
      <c r="W487">
        <f t="shared" si="150"/>
        <v>0</v>
      </c>
      <c r="X487">
        <f t="shared" si="151"/>
        <v>0</v>
      </c>
      <c r="Y487">
        <f t="shared" si="152"/>
        <v>16</v>
      </c>
      <c r="Z487">
        <f t="shared" si="153"/>
        <v>57</v>
      </c>
      <c r="AA487">
        <f t="shared" si="154"/>
        <v>0</v>
      </c>
      <c r="AB487">
        <f t="shared" si="155"/>
        <v>0</v>
      </c>
      <c r="AC487">
        <f t="shared" si="156"/>
        <v>0</v>
      </c>
      <c r="AD487" s="5"/>
      <c r="AE487" s="27">
        <f t="shared" si="157"/>
        <v>0</v>
      </c>
      <c r="AF487" s="28">
        <f t="shared" si="158"/>
        <v>4096</v>
      </c>
      <c r="AG487" s="28">
        <f t="shared" si="159"/>
        <v>57</v>
      </c>
      <c r="AH487" s="28">
        <f t="shared" si="160"/>
        <v>0</v>
      </c>
      <c r="AI487" s="5"/>
      <c r="AJ48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87" s="6" t="str" cm="1">
        <f t="array" ref="AK48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87" s="6" cm="1">
        <f t="array" ref="AL487">IF(ROW(Table4[[#This Row],[ID]])-1=ROW(Table4[[#Headers],[ID]]),0,SUMPRODUCT(MAX(($B$5:$B486=Table4[[#This Row],[ID]])*ROW($B$5:$B486))))</f>
        <v>485</v>
      </c>
      <c r="AM487" s="11" cm="1">
        <f t="array" aca="1" ref="AM487" ca="1">IF(Table4[[#This Row],[Prior of This Frm]]&lt;&gt;0,Table4[[#This Row],[Time]]-INDIRECT("R"&amp;Table4[[#This Row],[Prior of This Frm]]&amp;"C"&amp;COLUMN(Table4[[#This Row],[Time]]),FALSE),"")</f>
        <v>0.10599999999999987</v>
      </c>
      <c r="AN487" s="8">
        <f>IF(ROW(Table4[[#This Row],[Time]])-1=ROW(Table4[[#Headers],[Time]]),0,IF(A487&lt;A486,AN486+1,AN486))</f>
        <v>1</v>
      </c>
      <c r="AO487" s="29">
        <f>(Table4[[#This Row],[Time]]+(Table4[[#This Row],[Mins]]*60)-$A$5)/60/60/24</f>
        <v>2.6792824074074067E-4</v>
      </c>
      <c r="AP487" s="11">
        <f ca="1">IF(Table4[[#This Row],[Prior of This Frm]]&lt;&gt;0,IF(Table4[[#This Row],[Per Raw]]&lt;0,Table4[[#This Row],[Per Raw]]+60,Table4[[#This Row],[Per Raw]]),"")</f>
        <v>0.10599999999999987</v>
      </c>
      <c r="AQ487" s="20" t="e">
        <f>IF(Table4[[#This Row],[ID]]=401,(HEX2DEC(Table4[[#This Row],[H1]])+256*HEX2DEC(Table4[[#This Row],[H2]]))/1000,NA())</f>
        <v>#N/A</v>
      </c>
      <c r="AR487" s="21" t="e">
        <f>IF(Table4[[#This Row],[ID]]=401,(HEX2DEC(Table4[[#This Row],[H5]])+256*HEX2DEC(Table4[[#This Row],[H6]]))/1000,NA())</f>
        <v>#N/A</v>
      </c>
      <c r="AS487" s="16" t="e">
        <f>IF(Table4[[#This Row],[ID]]=402,HEX2DEC(Table4[[#This Row],[H1]])/100,NA())</f>
        <v>#N/A</v>
      </c>
      <c r="AT487" s="19" t="e">
        <f>IF(Table4[[#This Row],[ID]]=404,((HEX2DEC(F487)+256*HEX2DEC(G487))/10)*(9/5)+32,NA())</f>
        <v>#N/A</v>
      </c>
      <c r="AU487" s="28">
        <f>IF(Table4[[#This Row],[ID]]=402,(HEX2DEC(Table4[[#This Row],[H7]])*256*256+HEX2DEC(Table4[[#This Row],[H6]])*256+HEX2DEC(Table4[[#This Row],[H5]]))/AU$3,IF(ISNUMBER(AU486),AU486,NA()))</f>
        <v>1073427</v>
      </c>
      <c r="AV487" s="28">
        <f>IF(Table4[[#This Row],[ID]]=403,(HEX2DEC(Table4[[#This Row],[H7]])*256*256+HEX2DEC(Table4[[#This Row],[H6]])*256+HEX2DEC(Table4[[#This Row],[H5]]))/AV$3,IF(ISNUMBER(AV486),AV486,NA()))</f>
        <v>1073427</v>
      </c>
      <c r="AW487" s="30" t="e">
        <f>Table4[[#This Row],[Unk 402-D7,6,5]]/Table4[[#This Row],[Batt V]]</f>
        <v>#N/A</v>
      </c>
      <c r="AX487" s="8" t="str" cm="1">
        <f t="array" aca="1" ref="AX487" ca="1">IF(Table4[[#This Row],[Prior of This Frm]]=0,"First",IF(Table4[[#This Row],[Data as String]]&lt;&gt;INDIRECT("R"&amp;AL487&amp;"C"&amp;COLUMN(Table4[[#This Row],[Data as String]]),FALSE),"Change",""))</f>
        <v/>
      </c>
      <c r="AY487" s="6" t="str" cm="1">
        <f t="array" aca="1" ref="AY487" ca="1">IF(Table4[[#This Row],[Prior of This Frm]]=0,"First",IF(Table4[[#This Row],[Data Masked States only]]&lt;&gt;INDIRECT("R"&amp;AL487&amp;"C"&amp;COLUMN(Table4[[#This Row],[Data Masked States only]]),FALSE),"Change",""))</f>
        <v/>
      </c>
      <c r="AZ487" s="6"/>
    </row>
    <row r="488" spans="1:52" hidden="1" x14ac:dyDescent="0.25">
      <c r="A488">
        <v>14.58</v>
      </c>
      <c r="B488">
        <v>401</v>
      </c>
      <c r="C488">
        <v>8</v>
      </c>
      <c r="D488" s="14" t="s">
        <v>28</v>
      </c>
      <c r="E488" s="15" t="s">
        <v>23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  <c r="M488" s="5" t="str">
        <f t="shared" si="141"/>
        <v>…</v>
      </c>
      <c r="N488" t="str">
        <f t="shared" si="142"/>
        <v>…</v>
      </c>
      <c r="O488" t="str">
        <f t="shared" si="143"/>
        <v>…</v>
      </c>
      <c r="P488" t="str">
        <f t="shared" si="144"/>
        <v>…</v>
      </c>
      <c r="Q488" t="str">
        <f t="shared" si="145"/>
        <v>…</v>
      </c>
      <c r="R488" t="str">
        <f t="shared" si="146"/>
        <v>…</v>
      </c>
      <c r="S488" t="str">
        <f t="shared" si="147"/>
        <v>…</v>
      </c>
      <c r="T488" t="str">
        <f t="shared" si="148"/>
        <v>…</v>
      </c>
      <c r="U488" s="5"/>
      <c r="V488" s="23">
        <f t="shared" si="149"/>
        <v>154</v>
      </c>
      <c r="W488">
        <f t="shared" si="150"/>
        <v>210</v>
      </c>
      <c r="X488">
        <f t="shared" si="151"/>
        <v>0</v>
      </c>
      <c r="Y488">
        <f t="shared" si="152"/>
        <v>0</v>
      </c>
      <c r="Z488">
        <f t="shared" si="153"/>
        <v>0</v>
      </c>
      <c r="AA488">
        <f t="shared" si="154"/>
        <v>0</v>
      </c>
      <c r="AB488">
        <f t="shared" si="155"/>
        <v>0</v>
      </c>
      <c r="AC488">
        <f t="shared" si="156"/>
        <v>0</v>
      </c>
      <c r="AD488" s="5"/>
      <c r="AE488" s="27">
        <f t="shared" si="157"/>
        <v>53914</v>
      </c>
      <c r="AF488" s="28">
        <f t="shared" si="158"/>
        <v>0</v>
      </c>
      <c r="AG488" s="28">
        <f t="shared" si="159"/>
        <v>0</v>
      </c>
      <c r="AH488" s="28">
        <f t="shared" si="160"/>
        <v>0</v>
      </c>
      <c r="AI488" s="5"/>
      <c r="AJ48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88" s="6" t="str" cm="1">
        <f t="array" ref="AK48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88" s="6" cm="1">
        <f t="array" ref="AL488">IF(ROW(Table4[[#This Row],[ID]])-1=ROW(Table4[[#Headers],[ID]]),0,SUMPRODUCT(MAX(($B$5:$B487=Table4[[#This Row],[ID]])*ROW($B$5:$B487))))</f>
        <v>486</v>
      </c>
      <c r="AM488" s="11" cm="1">
        <f t="array" aca="1" ref="AM488" ca="1">IF(Table4[[#This Row],[Prior of This Frm]]&lt;&gt;0,Table4[[#This Row],[Time]]-INDIRECT("R"&amp;Table4[[#This Row],[Prior of This Frm]]&amp;"C"&amp;COLUMN(Table4[[#This Row],[Time]]),FALSE),"")</f>
        <v>0.10699999999999932</v>
      </c>
      <c r="AN488" s="8">
        <f>IF(ROW(Table4[[#This Row],[Time]])-1=ROW(Table4[[#Headers],[Time]]),0,IF(A488&lt;A487,AN487+1,AN487))</f>
        <v>1</v>
      </c>
      <c r="AO488" s="29">
        <f>(Table4[[#This Row],[Time]]+(Table4[[#This Row],[Mins]]*60)-$A$5)/60/60/24</f>
        <v>2.685532407407407E-4</v>
      </c>
      <c r="AP488" s="11">
        <f ca="1">IF(Table4[[#This Row],[Prior of This Frm]]&lt;&gt;0,IF(Table4[[#This Row],[Per Raw]]&lt;0,Table4[[#This Row],[Per Raw]]+60,Table4[[#This Row],[Per Raw]]),"")</f>
        <v>0.10699999999999932</v>
      </c>
      <c r="AQ488" s="20">
        <f>IF(Table4[[#This Row],[ID]]=401,(HEX2DEC(Table4[[#This Row],[H1]])+256*HEX2DEC(Table4[[#This Row],[H2]]))/1000,NA())</f>
        <v>53.914000000000001</v>
      </c>
      <c r="AR488" s="21">
        <f>IF(Table4[[#This Row],[ID]]=401,(HEX2DEC(Table4[[#This Row],[H5]])+256*HEX2DEC(Table4[[#This Row],[H6]]))/1000,NA())</f>
        <v>0</v>
      </c>
      <c r="AS488" s="17" t="e">
        <f>IF(Table4[[#This Row],[ID]]=402,HEX2DEC(Table4[[#This Row],[H1]])/100,NA())</f>
        <v>#N/A</v>
      </c>
      <c r="AT488" s="19" t="e">
        <f>IF(Table4[[#This Row],[ID]]=404,((HEX2DEC(F488)+256*HEX2DEC(G488))/10)*(9/5)+32,NA())</f>
        <v>#N/A</v>
      </c>
      <c r="AU488" s="28">
        <f>IF(Table4[[#This Row],[ID]]=402,(HEX2DEC(Table4[[#This Row],[H7]])*256*256+HEX2DEC(Table4[[#This Row],[H6]])*256+HEX2DEC(Table4[[#This Row],[H5]]))/AU$3,IF(ISNUMBER(AU487),AU487,NA()))</f>
        <v>1073427</v>
      </c>
      <c r="AV488" s="28">
        <f>IF(Table4[[#This Row],[ID]]=403,(HEX2DEC(Table4[[#This Row],[H7]])*256*256+HEX2DEC(Table4[[#This Row],[H6]])*256+HEX2DEC(Table4[[#This Row],[H5]]))/AV$3,IF(ISNUMBER(AV487),AV487,NA()))</f>
        <v>1073427</v>
      </c>
      <c r="AW488" s="30">
        <f>Table4[[#This Row],[Unk 402-D7,6,5]]/Table4[[#This Row],[Batt V]]</f>
        <v>19909.986274437066</v>
      </c>
      <c r="AX488" s="8" t="str" cm="1">
        <f t="array" aca="1" ref="AX488" ca="1">IF(Table4[[#This Row],[Prior of This Frm]]=0,"First",IF(Table4[[#This Row],[Data as String]]&lt;&gt;INDIRECT("R"&amp;AL488&amp;"C"&amp;COLUMN(Table4[[#This Row],[Data as String]]),FALSE),"Change",""))</f>
        <v/>
      </c>
      <c r="AY488" s="6" t="str" cm="1">
        <f t="array" aca="1" ref="AY488" ca="1">IF(Table4[[#This Row],[Prior of This Frm]]=0,"First",IF(Table4[[#This Row],[Data Masked States only]]&lt;&gt;INDIRECT("R"&amp;AL488&amp;"C"&amp;COLUMN(Table4[[#This Row],[Data Masked States only]]),FALSE),"Change",""))</f>
        <v/>
      </c>
      <c r="AZ488" s="6"/>
    </row>
    <row r="489" spans="1:52" hidden="1" x14ac:dyDescent="0.25">
      <c r="A489">
        <v>14.632999999999999</v>
      </c>
      <c r="B489">
        <v>400</v>
      </c>
      <c r="C489">
        <v>8</v>
      </c>
      <c r="D489" s="14">
        <v>0</v>
      </c>
      <c r="E489" s="15">
        <v>0</v>
      </c>
      <c r="F489" s="15">
        <v>0</v>
      </c>
      <c r="G489" s="15">
        <v>10</v>
      </c>
      <c r="H489" s="15">
        <v>39</v>
      </c>
      <c r="I489" s="15">
        <v>0</v>
      </c>
      <c r="J489" s="15">
        <v>0</v>
      </c>
      <c r="K489" s="15">
        <v>0</v>
      </c>
      <c r="M489" s="5" t="str">
        <f t="shared" si="141"/>
        <v>…</v>
      </c>
      <c r="N489" t="str">
        <f t="shared" si="142"/>
        <v>…</v>
      </c>
      <c r="O489" t="str">
        <f t="shared" si="143"/>
        <v>…</v>
      </c>
      <c r="P489" t="str">
        <f t="shared" si="144"/>
        <v>…</v>
      </c>
      <c r="Q489" t="str">
        <f t="shared" si="145"/>
        <v>9</v>
      </c>
      <c r="R489" t="str">
        <f t="shared" si="146"/>
        <v>…</v>
      </c>
      <c r="S489" t="str">
        <f t="shared" si="147"/>
        <v>…</v>
      </c>
      <c r="T489" t="str">
        <f t="shared" si="148"/>
        <v>…</v>
      </c>
      <c r="U489" s="5"/>
      <c r="V489" s="23">
        <f t="shared" si="149"/>
        <v>0</v>
      </c>
      <c r="W489">
        <f t="shared" si="150"/>
        <v>0</v>
      </c>
      <c r="X489">
        <f t="shared" si="151"/>
        <v>0</v>
      </c>
      <c r="Y489">
        <f t="shared" si="152"/>
        <v>16</v>
      </c>
      <c r="Z489">
        <f t="shared" si="153"/>
        <v>57</v>
      </c>
      <c r="AA489">
        <f t="shared" si="154"/>
        <v>0</v>
      </c>
      <c r="AB489">
        <f t="shared" si="155"/>
        <v>0</v>
      </c>
      <c r="AC489">
        <f t="shared" si="156"/>
        <v>0</v>
      </c>
      <c r="AD489" s="5"/>
      <c r="AE489" s="27">
        <f t="shared" si="157"/>
        <v>0</v>
      </c>
      <c r="AF489" s="28">
        <f t="shared" si="158"/>
        <v>4096</v>
      </c>
      <c r="AG489" s="28">
        <f t="shared" si="159"/>
        <v>57</v>
      </c>
      <c r="AH489" s="28">
        <f t="shared" si="160"/>
        <v>0</v>
      </c>
      <c r="AI489" s="5"/>
      <c r="AJ48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89" s="6" t="str" cm="1">
        <f t="array" ref="AK48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89" s="6" cm="1">
        <f t="array" ref="AL489">IF(ROW(Table4[[#This Row],[ID]])-1=ROW(Table4[[#Headers],[ID]]),0,SUMPRODUCT(MAX(($B$5:$B488=Table4[[#This Row],[ID]])*ROW($B$5:$B488))))</f>
        <v>487</v>
      </c>
      <c r="AM489" s="11" cm="1">
        <f t="array" aca="1" ref="AM489" ca="1">IF(Table4[[#This Row],[Prior of This Frm]]&lt;&gt;0,Table4[[#This Row],[Time]]-INDIRECT("R"&amp;Table4[[#This Row],[Prior of This Frm]]&amp;"C"&amp;COLUMN(Table4[[#This Row],[Time]]),FALSE),"")</f>
        <v>0.10699999999999932</v>
      </c>
      <c r="AN489" s="8">
        <f>IF(ROW(Table4[[#This Row],[Time]])-1=ROW(Table4[[#Headers],[Time]]),0,IF(A489&lt;A488,AN488+1,AN488))</f>
        <v>1</v>
      </c>
      <c r="AO489" s="29">
        <f>(Table4[[#This Row],[Time]]+(Table4[[#This Row],[Mins]]*60)-$A$5)/60/60/24</f>
        <v>2.6916666666666658E-4</v>
      </c>
      <c r="AP489" s="11">
        <f ca="1">IF(Table4[[#This Row],[Prior of This Frm]]&lt;&gt;0,IF(Table4[[#This Row],[Per Raw]]&lt;0,Table4[[#This Row],[Per Raw]]+60,Table4[[#This Row],[Per Raw]]),"")</f>
        <v>0.10699999999999932</v>
      </c>
      <c r="AQ489" s="20" t="e">
        <f>IF(Table4[[#This Row],[ID]]=401,(HEX2DEC(Table4[[#This Row],[H1]])+256*HEX2DEC(Table4[[#This Row],[H2]]))/1000,NA())</f>
        <v>#N/A</v>
      </c>
      <c r="AR489" s="21" t="e">
        <f>IF(Table4[[#This Row],[ID]]=401,(HEX2DEC(Table4[[#This Row],[H5]])+256*HEX2DEC(Table4[[#This Row],[H6]]))/1000,NA())</f>
        <v>#N/A</v>
      </c>
      <c r="AS489" s="16" t="e">
        <f>IF(Table4[[#This Row],[ID]]=402,HEX2DEC(Table4[[#This Row],[H1]])/100,NA())</f>
        <v>#N/A</v>
      </c>
      <c r="AT489" s="19" t="e">
        <f>IF(Table4[[#This Row],[ID]]=404,((HEX2DEC(F489)+256*HEX2DEC(G489))/10)*(9/5)+32,NA())</f>
        <v>#N/A</v>
      </c>
      <c r="AU489" s="28">
        <f>IF(Table4[[#This Row],[ID]]=402,(HEX2DEC(Table4[[#This Row],[H7]])*256*256+HEX2DEC(Table4[[#This Row],[H6]])*256+HEX2DEC(Table4[[#This Row],[H5]]))/AU$3,IF(ISNUMBER(AU488),AU488,NA()))</f>
        <v>1073427</v>
      </c>
      <c r="AV489" s="28">
        <f>IF(Table4[[#This Row],[ID]]=403,(HEX2DEC(Table4[[#This Row],[H7]])*256*256+HEX2DEC(Table4[[#This Row],[H6]])*256+HEX2DEC(Table4[[#This Row],[H5]]))/AV$3,IF(ISNUMBER(AV488),AV488,NA()))</f>
        <v>1073427</v>
      </c>
      <c r="AW489" s="30" t="e">
        <f>Table4[[#This Row],[Unk 402-D7,6,5]]/Table4[[#This Row],[Batt V]]</f>
        <v>#N/A</v>
      </c>
      <c r="AX489" s="8" t="str" cm="1">
        <f t="array" aca="1" ref="AX489" ca="1">IF(Table4[[#This Row],[Prior of This Frm]]=0,"First",IF(Table4[[#This Row],[Data as String]]&lt;&gt;INDIRECT("R"&amp;AL489&amp;"C"&amp;COLUMN(Table4[[#This Row],[Data as String]]),FALSE),"Change",""))</f>
        <v/>
      </c>
      <c r="AY489" s="6" t="str" cm="1">
        <f t="array" aca="1" ref="AY489" ca="1">IF(Table4[[#This Row],[Prior of This Frm]]=0,"First",IF(Table4[[#This Row],[Data Masked States only]]&lt;&gt;INDIRECT("R"&amp;AL489&amp;"C"&amp;COLUMN(Table4[[#This Row],[Data Masked States only]]),FALSE),"Change",""))</f>
        <v/>
      </c>
      <c r="AZ489" s="6"/>
    </row>
    <row r="490" spans="1:52" hidden="1" x14ac:dyDescent="0.25">
      <c r="A490">
        <v>14.686</v>
      </c>
      <c r="B490">
        <v>401</v>
      </c>
      <c r="C490">
        <v>8</v>
      </c>
      <c r="D490" s="14" t="s">
        <v>28</v>
      </c>
      <c r="E490" s="15" t="s">
        <v>23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  <c r="M490" s="5" t="str">
        <f t="shared" si="141"/>
        <v>…</v>
      </c>
      <c r="N490" t="str">
        <f t="shared" si="142"/>
        <v>…</v>
      </c>
      <c r="O490" t="str">
        <f t="shared" si="143"/>
        <v>…</v>
      </c>
      <c r="P490" t="str">
        <f t="shared" si="144"/>
        <v>…</v>
      </c>
      <c r="Q490" t="str">
        <f t="shared" si="145"/>
        <v>…</v>
      </c>
      <c r="R490" t="str">
        <f t="shared" si="146"/>
        <v>…</v>
      </c>
      <c r="S490" t="str">
        <f t="shared" si="147"/>
        <v>…</v>
      </c>
      <c r="T490" t="str">
        <f t="shared" si="148"/>
        <v>…</v>
      </c>
      <c r="U490" s="5"/>
      <c r="V490" s="23">
        <f t="shared" si="149"/>
        <v>154</v>
      </c>
      <c r="W490">
        <f t="shared" si="150"/>
        <v>210</v>
      </c>
      <c r="X490">
        <f t="shared" si="151"/>
        <v>0</v>
      </c>
      <c r="Y490">
        <f t="shared" si="152"/>
        <v>0</v>
      </c>
      <c r="Z490">
        <f t="shared" si="153"/>
        <v>0</v>
      </c>
      <c r="AA490">
        <f t="shared" si="154"/>
        <v>0</v>
      </c>
      <c r="AB490">
        <f t="shared" si="155"/>
        <v>0</v>
      </c>
      <c r="AC490">
        <f t="shared" si="156"/>
        <v>0</v>
      </c>
      <c r="AD490" s="5"/>
      <c r="AE490" s="27">
        <f t="shared" si="157"/>
        <v>53914</v>
      </c>
      <c r="AF490" s="28">
        <f t="shared" si="158"/>
        <v>0</v>
      </c>
      <c r="AG490" s="28">
        <f t="shared" si="159"/>
        <v>0</v>
      </c>
      <c r="AH490" s="28">
        <f t="shared" si="160"/>
        <v>0</v>
      </c>
      <c r="AI490" s="5"/>
      <c r="AJ49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90" s="6" t="str" cm="1">
        <f t="array" ref="AK49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90" s="6" cm="1">
        <f t="array" ref="AL490">IF(ROW(Table4[[#This Row],[ID]])-1=ROW(Table4[[#Headers],[ID]]),0,SUMPRODUCT(MAX(($B$5:$B489=Table4[[#This Row],[ID]])*ROW($B$5:$B489))))</f>
        <v>488</v>
      </c>
      <c r="AM490" s="11" cm="1">
        <f t="array" aca="1" ref="AM490" ca="1">IF(Table4[[#This Row],[Prior of This Frm]]&lt;&gt;0,Table4[[#This Row],[Time]]-INDIRECT("R"&amp;Table4[[#This Row],[Prior of This Frm]]&amp;"C"&amp;COLUMN(Table4[[#This Row],[Time]]),FALSE),"")</f>
        <v>0.10599999999999987</v>
      </c>
      <c r="AN490" s="8">
        <f>IF(ROW(Table4[[#This Row],[Time]])-1=ROW(Table4[[#Headers],[Time]]),0,IF(A490&lt;A489,AN489+1,AN489))</f>
        <v>1</v>
      </c>
      <c r="AO490" s="29">
        <f>(Table4[[#This Row],[Time]]+(Table4[[#This Row],[Mins]]*60)-$A$5)/60/60/24</f>
        <v>2.6978009259259267E-4</v>
      </c>
      <c r="AP490" s="11">
        <f ca="1">IF(Table4[[#This Row],[Prior of This Frm]]&lt;&gt;0,IF(Table4[[#This Row],[Per Raw]]&lt;0,Table4[[#This Row],[Per Raw]]+60,Table4[[#This Row],[Per Raw]]),"")</f>
        <v>0.10599999999999987</v>
      </c>
      <c r="AQ490" s="20">
        <f>IF(Table4[[#This Row],[ID]]=401,(HEX2DEC(Table4[[#This Row],[H1]])+256*HEX2DEC(Table4[[#This Row],[H2]]))/1000,NA())</f>
        <v>53.914000000000001</v>
      </c>
      <c r="AR490" s="21">
        <f>IF(Table4[[#This Row],[ID]]=401,(HEX2DEC(Table4[[#This Row],[H5]])+256*HEX2DEC(Table4[[#This Row],[H6]]))/1000,NA())</f>
        <v>0</v>
      </c>
      <c r="AS490" s="17" t="e">
        <f>IF(Table4[[#This Row],[ID]]=402,HEX2DEC(Table4[[#This Row],[H1]])/100,NA())</f>
        <v>#N/A</v>
      </c>
      <c r="AT490" s="19" t="e">
        <f>IF(Table4[[#This Row],[ID]]=404,((HEX2DEC(F490)+256*HEX2DEC(G490))/10)*(9/5)+32,NA())</f>
        <v>#N/A</v>
      </c>
      <c r="AU490" s="28">
        <f>IF(Table4[[#This Row],[ID]]=402,(HEX2DEC(Table4[[#This Row],[H7]])*256*256+HEX2DEC(Table4[[#This Row],[H6]])*256+HEX2DEC(Table4[[#This Row],[H5]]))/AU$3,IF(ISNUMBER(AU489),AU489,NA()))</f>
        <v>1073427</v>
      </c>
      <c r="AV490" s="28">
        <f>IF(Table4[[#This Row],[ID]]=403,(HEX2DEC(Table4[[#This Row],[H7]])*256*256+HEX2DEC(Table4[[#This Row],[H6]])*256+HEX2DEC(Table4[[#This Row],[H5]]))/AV$3,IF(ISNUMBER(AV489),AV489,NA()))</f>
        <v>1073427</v>
      </c>
      <c r="AW490" s="30">
        <f>Table4[[#This Row],[Unk 402-D7,6,5]]/Table4[[#This Row],[Batt V]]</f>
        <v>19909.986274437066</v>
      </c>
      <c r="AX490" s="8" t="str" cm="1">
        <f t="array" aca="1" ref="AX490" ca="1">IF(Table4[[#This Row],[Prior of This Frm]]=0,"First",IF(Table4[[#This Row],[Data as String]]&lt;&gt;INDIRECT("R"&amp;AL490&amp;"C"&amp;COLUMN(Table4[[#This Row],[Data as String]]),FALSE),"Change",""))</f>
        <v/>
      </c>
      <c r="AY490" s="6" t="str" cm="1">
        <f t="array" aca="1" ref="AY490" ca="1">IF(Table4[[#This Row],[Prior of This Frm]]=0,"First",IF(Table4[[#This Row],[Data Masked States only]]&lt;&gt;INDIRECT("R"&amp;AL490&amp;"C"&amp;COLUMN(Table4[[#This Row],[Data Masked States only]]),FALSE),"Change",""))</f>
        <v/>
      </c>
      <c r="AZ490" s="6"/>
    </row>
    <row r="491" spans="1:52" hidden="1" x14ac:dyDescent="0.25">
      <c r="A491">
        <v>14.688000000000001</v>
      </c>
      <c r="B491">
        <v>466</v>
      </c>
      <c r="C491">
        <v>8</v>
      </c>
      <c r="D491" s="14">
        <v>30</v>
      </c>
      <c r="E491" s="15">
        <v>32</v>
      </c>
      <c r="F491" s="15">
        <v>30</v>
      </c>
      <c r="G491" s="15">
        <v>35</v>
      </c>
      <c r="H491" s="15">
        <v>56</v>
      </c>
      <c r="I491" s="15">
        <v>35</v>
      </c>
      <c r="J491" s="15">
        <v>30</v>
      </c>
      <c r="K491" s="15">
        <v>31</v>
      </c>
      <c r="M491" s="5" t="str">
        <f t="shared" si="141"/>
        <v>0</v>
      </c>
      <c r="N491" t="str">
        <f t="shared" si="142"/>
        <v>2</v>
      </c>
      <c r="O491" t="str">
        <f t="shared" si="143"/>
        <v>0</v>
      </c>
      <c r="P491" t="str">
        <f t="shared" si="144"/>
        <v>5</v>
      </c>
      <c r="Q491" t="str">
        <f t="shared" si="145"/>
        <v>V</v>
      </c>
      <c r="R491" t="str">
        <f t="shared" si="146"/>
        <v>5</v>
      </c>
      <c r="S491" t="str">
        <f t="shared" si="147"/>
        <v>0</v>
      </c>
      <c r="T491" t="str">
        <f t="shared" si="148"/>
        <v>1</v>
      </c>
      <c r="U491" s="5"/>
      <c r="V491" s="23">
        <f t="shared" si="149"/>
        <v>48</v>
      </c>
      <c r="W491">
        <f t="shared" si="150"/>
        <v>50</v>
      </c>
      <c r="X491">
        <f t="shared" si="151"/>
        <v>48</v>
      </c>
      <c r="Y491">
        <f t="shared" si="152"/>
        <v>53</v>
      </c>
      <c r="Z491">
        <f t="shared" si="153"/>
        <v>86</v>
      </c>
      <c r="AA491">
        <f t="shared" si="154"/>
        <v>53</v>
      </c>
      <c r="AB491">
        <f t="shared" si="155"/>
        <v>48</v>
      </c>
      <c r="AC491">
        <f t="shared" si="156"/>
        <v>49</v>
      </c>
      <c r="AD491" s="5"/>
      <c r="AE491" s="27">
        <f t="shared" si="157"/>
        <v>12848</v>
      </c>
      <c r="AF491" s="28">
        <f t="shared" si="158"/>
        <v>13616</v>
      </c>
      <c r="AG491" s="28">
        <f t="shared" si="159"/>
        <v>13654</v>
      </c>
      <c r="AH491" s="28">
        <f t="shared" si="160"/>
        <v>12592</v>
      </c>
      <c r="AI491" s="5"/>
      <c r="AJ49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491" s="6" t="str" cm="1">
        <f t="array" ref="AK49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491" s="6" cm="1">
        <f t="array" ref="AL491">IF(ROW(Table4[[#This Row],[ID]])-1=ROW(Table4[[#Headers],[ID]]),0,SUMPRODUCT(MAX(($B$5:$B490=Table4[[#This Row],[ID]])*ROW($B$5:$B490))))</f>
        <v>444</v>
      </c>
      <c r="AM491" s="11" cm="1">
        <f t="array" aca="1" ref="AM491" ca="1">IF(Table4[[#This Row],[Prior of This Frm]]&lt;&gt;0,Table4[[#This Row],[Time]]-INDIRECT("R"&amp;Table4[[#This Row],[Prior of This Frm]]&amp;"C"&amp;COLUMN(Table4[[#This Row],[Time]]),FALSE),"")</f>
        <v>2.1240000000000006</v>
      </c>
      <c r="AN491" s="8">
        <f>IF(ROW(Table4[[#This Row],[Time]])-1=ROW(Table4[[#Headers],[Time]]),0,IF(A491&lt;A490,AN490+1,AN490))</f>
        <v>1</v>
      </c>
      <c r="AO491" s="29">
        <f>(Table4[[#This Row],[Time]]+(Table4[[#This Row],[Mins]]*60)-$A$5)/60/60/24</f>
        <v>2.6980324074074076E-4</v>
      </c>
      <c r="AP491" s="11">
        <f ca="1">IF(Table4[[#This Row],[Prior of This Frm]]&lt;&gt;0,IF(Table4[[#This Row],[Per Raw]]&lt;0,Table4[[#This Row],[Per Raw]]+60,Table4[[#This Row],[Per Raw]]),"")</f>
        <v>2.1240000000000006</v>
      </c>
      <c r="AQ491" s="20" t="e">
        <f>IF(Table4[[#This Row],[ID]]=401,(HEX2DEC(Table4[[#This Row],[H1]])+256*HEX2DEC(Table4[[#This Row],[H2]]))/1000,NA())</f>
        <v>#N/A</v>
      </c>
      <c r="AR491" s="21" t="e">
        <f>IF(Table4[[#This Row],[ID]]=401,(HEX2DEC(Table4[[#This Row],[H5]])+256*HEX2DEC(Table4[[#This Row],[H6]]))/1000,NA())</f>
        <v>#N/A</v>
      </c>
      <c r="AS491" s="17" t="e">
        <f>IF(Table4[[#This Row],[ID]]=402,HEX2DEC(Table4[[#This Row],[H1]])/100,NA())</f>
        <v>#N/A</v>
      </c>
      <c r="AT491" s="19" t="e">
        <f>IF(Table4[[#This Row],[ID]]=404,((HEX2DEC(F491)+256*HEX2DEC(G491))/10)*(9/5)+32,NA())</f>
        <v>#N/A</v>
      </c>
      <c r="AU491" s="28">
        <f>IF(Table4[[#This Row],[ID]]=402,(HEX2DEC(Table4[[#This Row],[H7]])*256*256+HEX2DEC(Table4[[#This Row],[H6]])*256+HEX2DEC(Table4[[#This Row],[H5]]))/AU$3,IF(ISNUMBER(AU490),AU490,NA()))</f>
        <v>1073427</v>
      </c>
      <c r="AV491" s="28">
        <f>IF(Table4[[#This Row],[ID]]=403,(HEX2DEC(Table4[[#This Row],[H7]])*256*256+HEX2DEC(Table4[[#This Row],[H6]])*256+HEX2DEC(Table4[[#This Row],[H5]]))/AV$3,IF(ISNUMBER(AV490),AV490,NA()))</f>
        <v>1073427</v>
      </c>
      <c r="AW491" s="30" t="e">
        <f>Table4[[#This Row],[Unk 402-D7,6,5]]/Table4[[#This Row],[Batt V]]</f>
        <v>#N/A</v>
      </c>
      <c r="AX491" s="8" t="str" cm="1">
        <f t="array" aca="1" ref="AX491" ca="1">IF(Table4[[#This Row],[Prior of This Frm]]=0,"First",IF(Table4[[#This Row],[Data as String]]&lt;&gt;INDIRECT("R"&amp;AL491&amp;"C"&amp;COLUMN(Table4[[#This Row],[Data as String]]),FALSE),"Change",""))</f>
        <v/>
      </c>
      <c r="AY491" s="6" t="str" cm="1">
        <f t="array" aca="1" ref="AY491" ca="1">IF(Table4[[#This Row],[Prior of This Frm]]=0,"First",IF(Table4[[#This Row],[Data Masked States only]]&lt;&gt;INDIRECT("R"&amp;AL491&amp;"C"&amp;COLUMN(Table4[[#This Row],[Data Masked States only]]),FALSE),"Change",""))</f>
        <v/>
      </c>
      <c r="AZ491" s="6"/>
    </row>
    <row r="492" spans="1:52" hidden="1" x14ac:dyDescent="0.25">
      <c r="A492">
        <v>14.739000000000001</v>
      </c>
      <c r="B492">
        <v>400</v>
      </c>
      <c r="C492">
        <v>8</v>
      </c>
      <c r="D492" s="14">
        <v>0</v>
      </c>
      <c r="E492" s="15">
        <v>0</v>
      </c>
      <c r="F492" s="15">
        <v>0</v>
      </c>
      <c r="G492" s="15">
        <v>10</v>
      </c>
      <c r="H492" s="15">
        <v>39</v>
      </c>
      <c r="I492" s="15">
        <v>0</v>
      </c>
      <c r="J492" s="15">
        <v>0</v>
      </c>
      <c r="K492" s="15">
        <v>0</v>
      </c>
      <c r="M492" s="5" t="str">
        <f t="shared" si="141"/>
        <v>…</v>
      </c>
      <c r="N492" t="str">
        <f t="shared" si="142"/>
        <v>…</v>
      </c>
      <c r="O492" t="str">
        <f t="shared" si="143"/>
        <v>…</v>
      </c>
      <c r="P492" t="str">
        <f t="shared" si="144"/>
        <v>…</v>
      </c>
      <c r="Q492" t="str">
        <f t="shared" si="145"/>
        <v>9</v>
      </c>
      <c r="R492" t="str">
        <f t="shared" si="146"/>
        <v>…</v>
      </c>
      <c r="S492" t="str">
        <f t="shared" si="147"/>
        <v>…</v>
      </c>
      <c r="T492" t="str">
        <f t="shared" si="148"/>
        <v>…</v>
      </c>
      <c r="U492" s="5"/>
      <c r="V492" s="23">
        <f t="shared" si="149"/>
        <v>0</v>
      </c>
      <c r="W492">
        <f t="shared" si="150"/>
        <v>0</v>
      </c>
      <c r="X492">
        <f t="shared" si="151"/>
        <v>0</v>
      </c>
      <c r="Y492">
        <f t="shared" si="152"/>
        <v>16</v>
      </c>
      <c r="Z492">
        <f t="shared" si="153"/>
        <v>57</v>
      </c>
      <c r="AA492">
        <f t="shared" si="154"/>
        <v>0</v>
      </c>
      <c r="AB492">
        <f t="shared" si="155"/>
        <v>0</v>
      </c>
      <c r="AC492">
        <f t="shared" si="156"/>
        <v>0</v>
      </c>
      <c r="AD492" s="5"/>
      <c r="AE492" s="27">
        <f t="shared" si="157"/>
        <v>0</v>
      </c>
      <c r="AF492" s="28">
        <f t="shared" si="158"/>
        <v>4096</v>
      </c>
      <c r="AG492" s="28">
        <f t="shared" si="159"/>
        <v>57</v>
      </c>
      <c r="AH492" s="28">
        <f t="shared" si="160"/>
        <v>0</v>
      </c>
      <c r="AI492" s="5"/>
      <c r="AJ49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92" s="6" t="str" cm="1">
        <f t="array" ref="AK49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92" s="6" cm="1">
        <f t="array" ref="AL492">IF(ROW(Table4[[#This Row],[ID]])-1=ROW(Table4[[#Headers],[ID]]),0,SUMPRODUCT(MAX(($B$5:$B491=Table4[[#This Row],[ID]])*ROW($B$5:$B491))))</f>
        <v>489</v>
      </c>
      <c r="AM492" s="11" cm="1">
        <f t="array" aca="1" ref="AM492" ca="1">IF(Table4[[#This Row],[Prior of This Frm]]&lt;&gt;0,Table4[[#This Row],[Time]]-INDIRECT("R"&amp;Table4[[#This Row],[Prior of This Frm]]&amp;"C"&amp;COLUMN(Table4[[#This Row],[Time]]),FALSE),"")</f>
        <v>0.10600000000000165</v>
      </c>
      <c r="AN492" s="8">
        <f>IF(ROW(Table4[[#This Row],[Time]])-1=ROW(Table4[[#Headers],[Time]]),0,IF(A492&lt;A491,AN491+1,AN491))</f>
        <v>1</v>
      </c>
      <c r="AO492" s="29">
        <f>(Table4[[#This Row],[Time]]+(Table4[[#This Row],[Mins]]*60)-$A$5)/60/60/24</f>
        <v>2.7039351851851855E-4</v>
      </c>
      <c r="AP492" s="11">
        <f ca="1">IF(Table4[[#This Row],[Prior of This Frm]]&lt;&gt;0,IF(Table4[[#This Row],[Per Raw]]&lt;0,Table4[[#This Row],[Per Raw]]+60,Table4[[#This Row],[Per Raw]]),"")</f>
        <v>0.10600000000000165</v>
      </c>
      <c r="AQ492" s="20" t="e">
        <f>IF(Table4[[#This Row],[ID]]=401,(HEX2DEC(Table4[[#This Row],[H1]])+256*HEX2DEC(Table4[[#This Row],[H2]]))/1000,NA())</f>
        <v>#N/A</v>
      </c>
      <c r="AR492" s="21" t="e">
        <f>IF(Table4[[#This Row],[ID]]=401,(HEX2DEC(Table4[[#This Row],[H5]])+256*HEX2DEC(Table4[[#This Row],[H6]]))/1000,NA())</f>
        <v>#N/A</v>
      </c>
      <c r="AS492" s="17" t="e">
        <f>IF(Table4[[#This Row],[ID]]=402,HEX2DEC(Table4[[#This Row],[H1]])/100,NA())</f>
        <v>#N/A</v>
      </c>
      <c r="AT492" s="19" t="e">
        <f>IF(Table4[[#This Row],[ID]]=404,((HEX2DEC(F492)+256*HEX2DEC(G492))/10)*(9/5)+32,NA())</f>
        <v>#N/A</v>
      </c>
      <c r="AU492" s="28">
        <f>IF(Table4[[#This Row],[ID]]=402,(HEX2DEC(Table4[[#This Row],[H7]])*256*256+HEX2DEC(Table4[[#This Row],[H6]])*256+HEX2DEC(Table4[[#This Row],[H5]]))/AU$3,IF(ISNUMBER(AU491),AU491,NA()))</f>
        <v>1073427</v>
      </c>
      <c r="AV492" s="28">
        <f>IF(Table4[[#This Row],[ID]]=403,(HEX2DEC(Table4[[#This Row],[H7]])*256*256+HEX2DEC(Table4[[#This Row],[H6]])*256+HEX2DEC(Table4[[#This Row],[H5]]))/AV$3,IF(ISNUMBER(AV491),AV491,NA()))</f>
        <v>1073427</v>
      </c>
      <c r="AW492" s="30" t="e">
        <f>Table4[[#This Row],[Unk 402-D7,6,5]]/Table4[[#This Row],[Batt V]]</f>
        <v>#N/A</v>
      </c>
      <c r="AX492" s="8" t="str" cm="1">
        <f t="array" aca="1" ref="AX492" ca="1">IF(Table4[[#This Row],[Prior of This Frm]]=0,"First",IF(Table4[[#This Row],[Data as String]]&lt;&gt;INDIRECT("R"&amp;AL492&amp;"C"&amp;COLUMN(Table4[[#This Row],[Data as String]]),FALSE),"Change",""))</f>
        <v/>
      </c>
      <c r="AY492" s="6" t="str" cm="1">
        <f t="array" aca="1" ref="AY492" ca="1">IF(Table4[[#This Row],[Prior of This Frm]]=0,"First",IF(Table4[[#This Row],[Data Masked States only]]&lt;&gt;INDIRECT("R"&amp;AL492&amp;"C"&amp;COLUMN(Table4[[#This Row],[Data Masked States only]]),FALSE),"Change",""))</f>
        <v/>
      </c>
      <c r="AZ492" s="6"/>
    </row>
    <row r="493" spans="1:52" hidden="1" x14ac:dyDescent="0.25">
      <c r="A493">
        <v>14.792</v>
      </c>
      <c r="B493">
        <v>401</v>
      </c>
      <c r="C493">
        <v>8</v>
      </c>
      <c r="D493" s="14" t="s">
        <v>28</v>
      </c>
      <c r="E493" s="15" t="s">
        <v>23</v>
      </c>
      <c r="F493" s="15">
        <v>0</v>
      </c>
      <c r="G493" s="15">
        <v>0</v>
      </c>
      <c r="H493" s="15">
        <v>0</v>
      </c>
      <c r="I493" s="15">
        <v>0</v>
      </c>
      <c r="J493" s="15">
        <v>0</v>
      </c>
      <c r="K493" s="15">
        <v>0</v>
      </c>
      <c r="M493" s="5" t="str">
        <f t="shared" si="141"/>
        <v>…</v>
      </c>
      <c r="N493" t="str">
        <f t="shared" si="142"/>
        <v>…</v>
      </c>
      <c r="O493" t="str">
        <f t="shared" si="143"/>
        <v>…</v>
      </c>
      <c r="P493" t="str">
        <f t="shared" si="144"/>
        <v>…</v>
      </c>
      <c r="Q493" t="str">
        <f t="shared" si="145"/>
        <v>…</v>
      </c>
      <c r="R493" t="str">
        <f t="shared" si="146"/>
        <v>…</v>
      </c>
      <c r="S493" t="str">
        <f t="shared" si="147"/>
        <v>…</v>
      </c>
      <c r="T493" t="str">
        <f t="shared" si="148"/>
        <v>…</v>
      </c>
      <c r="U493" s="5"/>
      <c r="V493" s="23">
        <f t="shared" si="149"/>
        <v>154</v>
      </c>
      <c r="W493">
        <f t="shared" si="150"/>
        <v>210</v>
      </c>
      <c r="X493">
        <f t="shared" si="151"/>
        <v>0</v>
      </c>
      <c r="Y493">
        <f t="shared" si="152"/>
        <v>0</v>
      </c>
      <c r="Z493">
        <f t="shared" si="153"/>
        <v>0</v>
      </c>
      <c r="AA493">
        <f t="shared" si="154"/>
        <v>0</v>
      </c>
      <c r="AB493">
        <f t="shared" si="155"/>
        <v>0</v>
      </c>
      <c r="AC493">
        <f t="shared" si="156"/>
        <v>0</v>
      </c>
      <c r="AD493" s="5"/>
      <c r="AE493" s="27">
        <f t="shared" si="157"/>
        <v>53914</v>
      </c>
      <c r="AF493" s="28">
        <f t="shared" si="158"/>
        <v>0</v>
      </c>
      <c r="AG493" s="28">
        <f t="shared" si="159"/>
        <v>0</v>
      </c>
      <c r="AH493" s="28">
        <f t="shared" si="160"/>
        <v>0</v>
      </c>
      <c r="AI493" s="5"/>
      <c r="AJ49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93" s="6" t="str" cm="1">
        <f t="array" ref="AK49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93" s="6" cm="1">
        <f t="array" ref="AL493">IF(ROW(Table4[[#This Row],[ID]])-1=ROW(Table4[[#Headers],[ID]]),0,SUMPRODUCT(MAX(($B$5:$B492=Table4[[#This Row],[ID]])*ROW($B$5:$B492))))</f>
        <v>490</v>
      </c>
      <c r="AM493" s="11" cm="1">
        <f t="array" aca="1" ref="AM493" ca="1">IF(Table4[[#This Row],[Prior of This Frm]]&lt;&gt;0,Table4[[#This Row],[Time]]-INDIRECT("R"&amp;Table4[[#This Row],[Prior of This Frm]]&amp;"C"&amp;COLUMN(Table4[[#This Row],[Time]]),FALSE),"")</f>
        <v>0.10599999999999987</v>
      </c>
      <c r="AN493" s="8">
        <f>IF(ROW(Table4[[#This Row],[Time]])-1=ROW(Table4[[#Headers],[Time]]),0,IF(A493&lt;A492,AN492+1,AN492))</f>
        <v>1</v>
      </c>
      <c r="AO493" s="29">
        <f>(Table4[[#This Row],[Time]]+(Table4[[#This Row],[Mins]]*60)-$A$5)/60/60/24</f>
        <v>2.7100694444444443E-4</v>
      </c>
      <c r="AP493" s="11">
        <f ca="1">IF(Table4[[#This Row],[Prior of This Frm]]&lt;&gt;0,IF(Table4[[#This Row],[Per Raw]]&lt;0,Table4[[#This Row],[Per Raw]]+60,Table4[[#This Row],[Per Raw]]),"")</f>
        <v>0.10599999999999987</v>
      </c>
      <c r="AQ493" s="20">
        <f>IF(Table4[[#This Row],[ID]]=401,(HEX2DEC(Table4[[#This Row],[H1]])+256*HEX2DEC(Table4[[#This Row],[H2]]))/1000,NA())</f>
        <v>53.914000000000001</v>
      </c>
      <c r="AR493" s="21">
        <f>IF(Table4[[#This Row],[ID]]=401,(HEX2DEC(Table4[[#This Row],[H5]])+256*HEX2DEC(Table4[[#This Row],[H6]]))/1000,NA())</f>
        <v>0</v>
      </c>
      <c r="AS493" s="17" t="e">
        <f>IF(Table4[[#This Row],[ID]]=402,HEX2DEC(Table4[[#This Row],[H1]])/100,NA())</f>
        <v>#N/A</v>
      </c>
      <c r="AT493" s="19" t="e">
        <f>IF(Table4[[#This Row],[ID]]=404,((HEX2DEC(F493)+256*HEX2DEC(G493))/10)*(9/5)+32,NA())</f>
        <v>#N/A</v>
      </c>
      <c r="AU493" s="28">
        <f>IF(Table4[[#This Row],[ID]]=402,(HEX2DEC(Table4[[#This Row],[H7]])*256*256+HEX2DEC(Table4[[#This Row],[H6]])*256+HEX2DEC(Table4[[#This Row],[H5]]))/AU$3,IF(ISNUMBER(AU492),AU492,NA()))</f>
        <v>1073427</v>
      </c>
      <c r="AV493" s="28">
        <f>IF(Table4[[#This Row],[ID]]=403,(HEX2DEC(Table4[[#This Row],[H7]])*256*256+HEX2DEC(Table4[[#This Row],[H6]])*256+HEX2DEC(Table4[[#This Row],[H5]]))/AV$3,IF(ISNUMBER(AV492),AV492,NA()))</f>
        <v>1073427</v>
      </c>
      <c r="AW493" s="30">
        <f>Table4[[#This Row],[Unk 402-D7,6,5]]/Table4[[#This Row],[Batt V]]</f>
        <v>19909.986274437066</v>
      </c>
      <c r="AX493" s="8" t="str" cm="1">
        <f t="array" aca="1" ref="AX493" ca="1">IF(Table4[[#This Row],[Prior of This Frm]]=0,"First",IF(Table4[[#This Row],[Data as String]]&lt;&gt;INDIRECT("R"&amp;AL493&amp;"C"&amp;COLUMN(Table4[[#This Row],[Data as String]]),FALSE),"Change",""))</f>
        <v/>
      </c>
      <c r="AY493" s="6" t="str" cm="1">
        <f t="array" aca="1" ref="AY493" ca="1">IF(Table4[[#This Row],[Prior of This Frm]]=0,"First",IF(Table4[[#This Row],[Data Masked States only]]&lt;&gt;INDIRECT("R"&amp;AL493&amp;"C"&amp;COLUMN(Table4[[#This Row],[Data Masked States only]]),FALSE),"Change",""))</f>
        <v/>
      </c>
      <c r="AZ493" s="6"/>
    </row>
    <row r="494" spans="1:52" hidden="1" x14ac:dyDescent="0.25">
      <c r="A494">
        <v>14.845000000000001</v>
      </c>
      <c r="B494">
        <v>400</v>
      </c>
      <c r="C494">
        <v>8</v>
      </c>
      <c r="D494" s="14">
        <v>0</v>
      </c>
      <c r="E494" s="15">
        <v>0</v>
      </c>
      <c r="F494" s="15">
        <v>0</v>
      </c>
      <c r="G494" s="15">
        <v>10</v>
      </c>
      <c r="H494" s="15">
        <v>39</v>
      </c>
      <c r="I494" s="15">
        <v>0</v>
      </c>
      <c r="J494" s="15">
        <v>0</v>
      </c>
      <c r="K494" s="15">
        <v>0</v>
      </c>
      <c r="M494" s="5" t="str">
        <f t="shared" si="141"/>
        <v>…</v>
      </c>
      <c r="N494" t="str">
        <f t="shared" si="142"/>
        <v>…</v>
      </c>
      <c r="O494" t="str">
        <f t="shared" si="143"/>
        <v>…</v>
      </c>
      <c r="P494" t="str">
        <f t="shared" si="144"/>
        <v>…</v>
      </c>
      <c r="Q494" t="str">
        <f t="shared" si="145"/>
        <v>9</v>
      </c>
      <c r="R494" t="str">
        <f t="shared" si="146"/>
        <v>…</v>
      </c>
      <c r="S494" t="str">
        <f t="shared" si="147"/>
        <v>…</v>
      </c>
      <c r="T494" t="str">
        <f t="shared" si="148"/>
        <v>…</v>
      </c>
      <c r="U494" s="5"/>
      <c r="V494" s="23">
        <f t="shared" si="149"/>
        <v>0</v>
      </c>
      <c r="W494">
        <f t="shared" si="150"/>
        <v>0</v>
      </c>
      <c r="X494">
        <f t="shared" si="151"/>
        <v>0</v>
      </c>
      <c r="Y494">
        <f t="shared" si="152"/>
        <v>16</v>
      </c>
      <c r="Z494">
        <f t="shared" si="153"/>
        <v>57</v>
      </c>
      <c r="AA494">
        <f t="shared" si="154"/>
        <v>0</v>
      </c>
      <c r="AB494">
        <f t="shared" si="155"/>
        <v>0</v>
      </c>
      <c r="AC494">
        <f t="shared" si="156"/>
        <v>0</v>
      </c>
      <c r="AD494" s="5"/>
      <c r="AE494" s="27">
        <f t="shared" si="157"/>
        <v>0</v>
      </c>
      <c r="AF494" s="28">
        <f t="shared" si="158"/>
        <v>4096</v>
      </c>
      <c r="AG494" s="28">
        <f t="shared" si="159"/>
        <v>57</v>
      </c>
      <c r="AH494" s="28">
        <f t="shared" si="160"/>
        <v>0</v>
      </c>
      <c r="AI494" s="5"/>
      <c r="AJ49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94" s="6" t="str" cm="1">
        <f t="array" ref="AK49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94" s="6" cm="1">
        <f t="array" ref="AL494">IF(ROW(Table4[[#This Row],[ID]])-1=ROW(Table4[[#Headers],[ID]]),0,SUMPRODUCT(MAX(($B$5:$B493=Table4[[#This Row],[ID]])*ROW($B$5:$B493))))</f>
        <v>492</v>
      </c>
      <c r="AM494" s="11" cm="1">
        <f t="array" aca="1" ref="AM494" ca="1">IF(Table4[[#This Row],[Prior of This Frm]]&lt;&gt;0,Table4[[#This Row],[Time]]-INDIRECT("R"&amp;Table4[[#This Row],[Prior of This Frm]]&amp;"C"&amp;COLUMN(Table4[[#This Row],[Time]]),FALSE),"")</f>
        <v>0.10599999999999987</v>
      </c>
      <c r="AN494" s="8">
        <f>IF(ROW(Table4[[#This Row],[Time]])-1=ROW(Table4[[#Headers],[Time]]),0,IF(A494&lt;A493,AN493+1,AN493))</f>
        <v>1</v>
      </c>
      <c r="AO494" s="29">
        <f>(Table4[[#This Row],[Time]]+(Table4[[#This Row],[Mins]]*60)-$A$5)/60/60/24</f>
        <v>2.7162037037037036E-4</v>
      </c>
      <c r="AP494" s="11">
        <f ca="1">IF(Table4[[#This Row],[Prior of This Frm]]&lt;&gt;0,IF(Table4[[#This Row],[Per Raw]]&lt;0,Table4[[#This Row],[Per Raw]]+60,Table4[[#This Row],[Per Raw]]),"")</f>
        <v>0.10599999999999987</v>
      </c>
      <c r="AQ494" s="20" t="e">
        <f>IF(Table4[[#This Row],[ID]]=401,(HEX2DEC(Table4[[#This Row],[H1]])+256*HEX2DEC(Table4[[#This Row],[H2]]))/1000,NA())</f>
        <v>#N/A</v>
      </c>
      <c r="AR494" s="21" t="e">
        <f>IF(Table4[[#This Row],[ID]]=401,(HEX2DEC(Table4[[#This Row],[H5]])+256*HEX2DEC(Table4[[#This Row],[H6]]))/1000,NA())</f>
        <v>#N/A</v>
      </c>
      <c r="AS494" s="17" t="e">
        <f>IF(Table4[[#This Row],[ID]]=402,HEX2DEC(Table4[[#This Row],[H1]])/100,NA())</f>
        <v>#N/A</v>
      </c>
      <c r="AT494" s="19" t="e">
        <f>IF(Table4[[#This Row],[ID]]=404,((HEX2DEC(F494)+256*HEX2DEC(G494))/10)*(9/5)+32,NA())</f>
        <v>#N/A</v>
      </c>
      <c r="AU494" s="28">
        <f>IF(Table4[[#This Row],[ID]]=402,(HEX2DEC(Table4[[#This Row],[H7]])*256*256+HEX2DEC(Table4[[#This Row],[H6]])*256+HEX2DEC(Table4[[#This Row],[H5]]))/AU$3,IF(ISNUMBER(AU493),AU493,NA()))</f>
        <v>1073427</v>
      </c>
      <c r="AV494" s="28">
        <f>IF(Table4[[#This Row],[ID]]=403,(HEX2DEC(Table4[[#This Row],[H7]])*256*256+HEX2DEC(Table4[[#This Row],[H6]])*256+HEX2DEC(Table4[[#This Row],[H5]]))/AV$3,IF(ISNUMBER(AV493),AV493,NA()))</f>
        <v>1073427</v>
      </c>
      <c r="AW494" s="30" t="e">
        <f>Table4[[#This Row],[Unk 402-D7,6,5]]/Table4[[#This Row],[Batt V]]</f>
        <v>#N/A</v>
      </c>
      <c r="AX494" s="8" t="str" cm="1">
        <f t="array" aca="1" ref="AX494" ca="1">IF(Table4[[#This Row],[Prior of This Frm]]=0,"First",IF(Table4[[#This Row],[Data as String]]&lt;&gt;INDIRECT("R"&amp;AL494&amp;"C"&amp;COLUMN(Table4[[#This Row],[Data as String]]),FALSE),"Change",""))</f>
        <v/>
      </c>
      <c r="AY494" s="6" t="str" cm="1">
        <f t="array" aca="1" ref="AY494" ca="1">IF(Table4[[#This Row],[Prior of This Frm]]=0,"First",IF(Table4[[#This Row],[Data Masked States only]]&lt;&gt;INDIRECT("R"&amp;AL494&amp;"C"&amp;COLUMN(Table4[[#This Row],[Data Masked States only]]),FALSE),"Change",""))</f>
        <v/>
      </c>
      <c r="AZ494" s="6"/>
    </row>
    <row r="495" spans="1:52" hidden="1" x14ac:dyDescent="0.25">
      <c r="A495">
        <v>14.898</v>
      </c>
      <c r="B495">
        <v>401</v>
      </c>
      <c r="C495">
        <v>8</v>
      </c>
      <c r="D495" s="14" t="s">
        <v>28</v>
      </c>
      <c r="E495" s="15" t="s">
        <v>23</v>
      </c>
      <c r="F495" s="15">
        <v>0</v>
      </c>
      <c r="G495" s="15">
        <v>0</v>
      </c>
      <c r="H495" s="15">
        <v>0</v>
      </c>
      <c r="I495" s="15">
        <v>0</v>
      </c>
      <c r="J495" s="15">
        <v>0</v>
      </c>
      <c r="K495" s="15">
        <v>0</v>
      </c>
      <c r="M495" s="5" t="str">
        <f t="shared" si="141"/>
        <v>…</v>
      </c>
      <c r="N495" t="str">
        <f t="shared" si="142"/>
        <v>…</v>
      </c>
      <c r="O495" t="str">
        <f t="shared" si="143"/>
        <v>…</v>
      </c>
      <c r="P495" t="str">
        <f t="shared" si="144"/>
        <v>…</v>
      </c>
      <c r="Q495" t="str">
        <f t="shared" si="145"/>
        <v>…</v>
      </c>
      <c r="R495" t="str">
        <f t="shared" si="146"/>
        <v>…</v>
      </c>
      <c r="S495" t="str">
        <f t="shared" si="147"/>
        <v>…</v>
      </c>
      <c r="T495" t="str">
        <f t="shared" si="148"/>
        <v>…</v>
      </c>
      <c r="U495" s="5"/>
      <c r="V495" s="23">
        <f t="shared" si="149"/>
        <v>154</v>
      </c>
      <c r="W495">
        <f t="shared" si="150"/>
        <v>210</v>
      </c>
      <c r="X495">
        <f t="shared" si="151"/>
        <v>0</v>
      </c>
      <c r="Y495">
        <f t="shared" si="152"/>
        <v>0</v>
      </c>
      <c r="Z495">
        <f t="shared" si="153"/>
        <v>0</v>
      </c>
      <c r="AA495">
        <f t="shared" si="154"/>
        <v>0</v>
      </c>
      <c r="AB495">
        <f t="shared" si="155"/>
        <v>0</v>
      </c>
      <c r="AC495">
        <f t="shared" si="156"/>
        <v>0</v>
      </c>
      <c r="AD495" s="5"/>
      <c r="AE495" s="27">
        <f t="shared" si="157"/>
        <v>53914</v>
      </c>
      <c r="AF495" s="28">
        <f t="shared" si="158"/>
        <v>0</v>
      </c>
      <c r="AG495" s="28">
        <f t="shared" si="159"/>
        <v>0</v>
      </c>
      <c r="AH495" s="28">
        <f t="shared" si="160"/>
        <v>0</v>
      </c>
      <c r="AI495" s="5"/>
      <c r="AJ49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95" s="6" t="str" cm="1">
        <f t="array" ref="AK49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95" s="6" cm="1">
        <f t="array" ref="AL495">IF(ROW(Table4[[#This Row],[ID]])-1=ROW(Table4[[#Headers],[ID]]),0,SUMPRODUCT(MAX(($B$5:$B494=Table4[[#This Row],[ID]])*ROW($B$5:$B494))))</f>
        <v>493</v>
      </c>
      <c r="AM495" s="11" cm="1">
        <f t="array" aca="1" ref="AM495" ca="1">IF(Table4[[#This Row],[Prior of This Frm]]&lt;&gt;0,Table4[[#This Row],[Time]]-INDIRECT("R"&amp;Table4[[#This Row],[Prior of This Frm]]&amp;"C"&amp;COLUMN(Table4[[#This Row],[Time]]),FALSE),"")</f>
        <v>0.10599999999999987</v>
      </c>
      <c r="AN495" s="8">
        <f>IF(ROW(Table4[[#This Row],[Time]])-1=ROW(Table4[[#Headers],[Time]]),0,IF(A495&lt;A494,AN494+1,AN494))</f>
        <v>1</v>
      </c>
      <c r="AO495" s="29">
        <f>(Table4[[#This Row],[Time]]+(Table4[[#This Row],[Mins]]*60)-$A$5)/60/60/24</f>
        <v>2.7223379629629624E-4</v>
      </c>
      <c r="AP495" s="11">
        <f ca="1">IF(Table4[[#This Row],[Prior of This Frm]]&lt;&gt;0,IF(Table4[[#This Row],[Per Raw]]&lt;0,Table4[[#This Row],[Per Raw]]+60,Table4[[#This Row],[Per Raw]]),"")</f>
        <v>0.10599999999999987</v>
      </c>
      <c r="AQ495" s="20">
        <f>IF(Table4[[#This Row],[ID]]=401,(HEX2DEC(Table4[[#This Row],[H1]])+256*HEX2DEC(Table4[[#This Row],[H2]]))/1000,NA())</f>
        <v>53.914000000000001</v>
      </c>
      <c r="AR495" s="21">
        <f>IF(Table4[[#This Row],[ID]]=401,(HEX2DEC(Table4[[#This Row],[H5]])+256*HEX2DEC(Table4[[#This Row],[H6]]))/1000,NA())</f>
        <v>0</v>
      </c>
      <c r="AS495" s="17" t="e">
        <f>IF(Table4[[#This Row],[ID]]=402,HEX2DEC(Table4[[#This Row],[H1]])/100,NA())</f>
        <v>#N/A</v>
      </c>
      <c r="AT495" s="19" t="e">
        <f>IF(Table4[[#This Row],[ID]]=404,((HEX2DEC(F495)+256*HEX2DEC(G495))/10)*(9/5)+32,NA())</f>
        <v>#N/A</v>
      </c>
      <c r="AU495" s="28">
        <f>IF(Table4[[#This Row],[ID]]=402,(HEX2DEC(Table4[[#This Row],[H7]])*256*256+HEX2DEC(Table4[[#This Row],[H6]])*256+HEX2DEC(Table4[[#This Row],[H5]]))/AU$3,IF(ISNUMBER(AU494),AU494,NA()))</f>
        <v>1073427</v>
      </c>
      <c r="AV495" s="28">
        <f>IF(Table4[[#This Row],[ID]]=403,(HEX2DEC(Table4[[#This Row],[H7]])*256*256+HEX2DEC(Table4[[#This Row],[H6]])*256+HEX2DEC(Table4[[#This Row],[H5]]))/AV$3,IF(ISNUMBER(AV494),AV494,NA()))</f>
        <v>1073427</v>
      </c>
      <c r="AW495" s="30">
        <f>Table4[[#This Row],[Unk 402-D7,6,5]]/Table4[[#This Row],[Batt V]]</f>
        <v>19909.986274437066</v>
      </c>
      <c r="AX495" s="8" t="str" cm="1">
        <f t="array" aca="1" ref="AX495" ca="1">IF(Table4[[#This Row],[Prior of This Frm]]=0,"First",IF(Table4[[#This Row],[Data as String]]&lt;&gt;INDIRECT("R"&amp;AL495&amp;"C"&amp;COLUMN(Table4[[#This Row],[Data as String]]),FALSE),"Change",""))</f>
        <v/>
      </c>
      <c r="AY495" s="6" t="str" cm="1">
        <f t="array" aca="1" ref="AY495" ca="1">IF(Table4[[#This Row],[Prior of This Frm]]=0,"First",IF(Table4[[#This Row],[Data Masked States only]]&lt;&gt;INDIRECT("R"&amp;AL495&amp;"C"&amp;COLUMN(Table4[[#This Row],[Data Masked States only]]),FALSE),"Change",""))</f>
        <v/>
      </c>
      <c r="AZ495" s="6"/>
    </row>
    <row r="496" spans="1:52" hidden="1" x14ac:dyDescent="0.25">
      <c r="A496">
        <v>14.951000000000001</v>
      </c>
      <c r="B496">
        <v>400</v>
      </c>
      <c r="C496">
        <v>8</v>
      </c>
      <c r="D496" s="14">
        <v>0</v>
      </c>
      <c r="E496" s="15">
        <v>0</v>
      </c>
      <c r="F496" s="15">
        <v>0</v>
      </c>
      <c r="G496" s="15">
        <v>10</v>
      </c>
      <c r="H496" s="15">
        <v>39</v>
      </c>
      <c r="I496" s="15">
        <v>0</v>
      </c>
      <c r="J496" s="15">
        <v>0</v>
      </c>
      <c r="K496" s="15">
        <v>0</v>
      </c>
      <c r="M496" s="5" t="str">
        <f t="shared" si="141"/>
        <v>…</v>
      </c>
      <c r="N496" t="str">
        <f t="shared" si="142"/>
        <v>…</v>
      </c>
      <c r="O496" t="str">
        <f t="shared" si="143"/>
        <v>…</v>
      </c>
      <c r="P496" t="str">
        <f t="shared" si="144"/>
        <v>…</v>
      </c>
      <c r="Q496" t="str">
        <f t="shared" si="145"/>
        <v>9</v>
      </c>
      <c r="R496" t="str">
        <f t="shared" si="146"/>
        <v>…</v>
      </c>
      <c r="S496" t="str">
        <f t="shared" si="147"/>
        <v>…</v>
      </c>
      <c r="T496" t="str">
        <f t="shared" si="148"/>
        <v>…</v>
      </c>
      <c r="U496" s="5"/>
      <c r="V496" s="23">
        <f t="shared" si="149"/>
        <v>0</v>
      </c>
      <c r="W496">
        <f t="shared" si="150"/>
        <v>0</v>
      </c>
      <c r="X496">
        <f t="shared" si="151"/>
        <v>0</v>
      </c>
      <c r="Y496">
        <f t="shared" si="152"/>
        <v>16</v>
      </c>
      <c r="Z496">
        <f t="shared" si="153"/>
        <v>57</v>
      </c>
      <c r="AA496">
        <f t="shared" si="154"/>
        <v>0</v>
      </c>
      <c r="AB496">
        <f t="shared" si="155"/>
        <v>0</v>
      </c>
      <c r="AC496">
        <f t="shared" si="156"/>
        <v>0</v>
      </c>
      <c r="AD496" s="5"/>
      <c r="AE496" s="27">
        <f t="shared" si="157"/>
        <v>0</v>
      </c>
      <c r="AF496" s="28">
        <f t="shared" si="158"/>
        <v>4096</v>
      </c>
      <c r="AG496" s="28">
        <f t="shared" si="159"/>
        <v>57</v>
      </c>
      <c r="AH496" s="28">
        <f t="shared" si="160"/>
        <v>0</v>
      </c>
      <c r="AI496" s="5"/>
      <c r="AJ49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96" s="6" t="str" cm="1">
        <f t="array" ref="AK49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96" s="6" cm="1">
        <f t="array" ref="AL496">IF(ROW(Table4[[#This Row],[ID]])-1=ROW(Table4[[#Headers],[ID]]),0,SUMPRODUCT(MAX(($B$5:$B495=Table4[[#This Row],[ID]])*ROW($B$5:$B495))))</f>
        <v>494</v>
      </c>
      <c r="AM496" s="11" cm="1">
        <f t="array" aca="1" ref="AM496" ca="1">IF(Table4[[#This Row],[Prior of This Frm]]&lt;&gt;0,Table4[[#This Row],[Time]]-INDIRECT("R"&amp;Table4[[#This Row],[Prior of This Frm]]&amp;"C"&amp;COLUMN(Table4[[#This Row],[Time]]),FALSE),"")</f>
        <v>0.10599999999999987</v>
      </c>
      <c r="AN496" s="8">
        <f>IF(ROW(Table4[[#This Row],[Time]])-1=ROW(Table4[[#Headers],[Time]]),0,IF(A496&lt;A495,AN495+1,AN495))</f>
        <v>1</v>
      </c>
      <c r="AO496" s="29">
        <f>(Table4[[#This Row],[Time]]+(Table4[[#This Row],[Mins]]*60)-$A$5)/60/60/24</f>
        <v>2.7284722222222212E-4</v>
      </c>
      <c r="AP496" s="11">
        <f ca="1">IF(Table4[[#This Row],[Prior of This Frm]]&lt;&gt;0,IF(Table4[[#This Row],[Per Raw]]&lt;0,Table4[[#This Row],[Per Raw]]+60,Table4[[#This Row],[Per Raw]]),"")</f>
        <v>0.10599999999999987</v>
      </c>
      <c r="AQ496" s="20" t="e">
        <f>IF(Table4[[#This Row],[ID]]=401,(HEX2DEC(Table4[[#This Row],[H1]])+256*HEX2DEC(Table4[[#This Row],[H2]]))/1000,NA())</f>
        <v>#N/A</v>
      </c>
      <c r="AR496" s="21" t="e">
        <f>IF(Table4[[#This Row],[ID]]=401,(HEX2DEC(Table4[[#This Row],[H5]])+256*HEX2DEC(Table4[[#This Row],[H6]]))/1000,NA())</f>
        <v>#N/A</v>
      </c>
      <c r="AS496" s="17" t="e">
        <f>IF(Table4[[#This Row],[ID]]=402,HEX2DEC(Table4[[#This Row],[H1]])/100,NA())</f>
        <v>#N/A</v>
      </c>
      <c r="AT496" s="19" t="e">
        <f>IF(Table4[[#This Row],[ID]]=404,((HEX2DEC(F496)+256*HEX2DEC(G496))/10)*(9/5)+32,NA())</f>
        <v>#N/A</v>
      </c>
      <c r="AU496" s="28">
        <f>IF(Table4[[#This Row],[ID]]=402,(HEX2DEC(Table4[[#This Row],[H7]])*256*256+HEX2DEC(Table4[[#This Row],[H6]])*256+HEX2DEC(Table4[[#This Row],[H5]]))/AU$3,IF(ISNUMBER(AU495),AU495,NA()))</f>
        <v>1073427</v>
      </c>
      <c r="AV496" s="28">
        <f>IF(Table4[[#This Row],[ID]]=403,(HEX2DEC(Table4[[#This Row],[H7]])*256*256+HEX2DEC(Table4[[#This Row],[H6]])*256+HEX2DEC(Table4[[#This Row],[H5]]))/AV$3,IF(ISNUMBER(AV495),AV495,NA()))</f>
        <v>1073427</v>
      </c>
      <c r="AW496" s="30" t="e">
        <f>Table4[[#This Row],[Unk 402-D7,6,5]]/Table4[[#This Row],[Batt V]]</f>
        <v>#N/A</v>
      </c>
      <c r="AX496" s="8" t="str" cm="1">
        <f t="array" aca="1" ref="AX496" ca="1">IF(Table4[[#This Row],[Prior of This Frm]]=0,"First",IF(Table4[[#This Row],[Data as String]]&lt;&gt;INDIRECT("R"&amp;AL496&amp;"C"&amp;COLUMN(Table4[[#This Row],[Data as String]]),FALSE),"Change",""))</f>
        <v/>
      </c>
      <c r="AY496" s="6" t="str" cm="1">
        <f t="array" aca="1" ref="AY496" ca="1">IF(Table4[[#This Row],[Prior of This Frm]]=0,"First",IF(Table4[[#This Row],[Data Masked States only]]&lt;&gt;INDIRECT("R"&amp;AL496&amp;"C"&amp;COLUMN(Table4[[#This Row],[Data Masked States only]]),FALSE),"Change",""))</f>
        <v/>
      </c>
      <c r="AZ496" s="6"/>
    </row>
    <row r="497" spans="1:52" hidden="1" x14ac:dyDescent="0.25">
      <c r="A497">
        <v>15.005000000000001</v>
      </c>
      <c r="B497">
        <v>401</v>
      </c>
      <c r="C497">
        <v>8</v>
      </c>
      <c r="D497" s="14" t="s">
        <v>28</v>
      </c>
      <c r="E497" s="15" t="s">
        <v>23</v>
      </c>
      <c r="F497" s="15">
        <v>0</v>
      </c>
      <c r="G497" s="15">
        <v>0</v>
      </c>
      <c r="H497" s="15">
        <v>0</v>
      </c>
      <c r="I497" s="15">
        <v>0</v>
      </c>
      <c r="J497" s="15">
        <v>0</v>
      </c>
      <c r="K497" s="15">
        <v>0</v>
      </c>
      <c r="M497" s="5" t="str">
        <f t="shared" si="141"/>
        <v>…</v>
      </c>
      <c r="N497" t="str">
        <f t="shared" si="142"/>
        <v>…</v>
      </c>
      <c r="O497" t="str">
        <f t="shared" si="143"/>
        <v>…</v>
      </c>
      <c r="P497" t="str">
        <f t="shared" si="144"/>
        <v>…</v>
      </c>
      <c r="Q497" t="str">
        <f t="shared" si="145"/>
        <v>…</v>
      </c>
      <c r="R497" t="str">
        <f t="shared" si="146"/>
        <v>…</v>
      </c>
      <c r="S497" t="str">
        <f t="shared" si="147"/>
        <v>…</v>
      </c>
      <c r="T497" t="str">
        <f t="shared" si="148"/>
        <v>…</v>
      </c>
      <c r="U497" s="5"/>
      <c r="V497" s="23">
        <f t="shared" si="149"/>
        <v>154</v>
      </c>
      <c r="W497">
        <f t="shared" si="150"/>
        <v>210</v>
      </c>
      <c r="X497">
        <f t="shared" si="151"/>
        <v>0</v>
      </c>
      <c r="Y497">
        <f t="shared" si="152"/>
        <v>0</v>
      </c>
      <c r="Z497">
        <f t="shared" si="153"/>
        <v>0</v>
      </c>
      <c r="AA497">
        <f t="shared" si="154"/>
        <v>0</v>
      </c>
      <c r="AB497">
        <f t="shared" si="155"/>
        <v>0</v>
      </c>
      <c r="AC497">
        <f t="shared" si="156"/>
        <v>0</v>
      </c>
      <c r="AD497" s="5"/>
      <c r="AE497" s="27">
        <f t="shared" si="157"/>
        <v>53914</v>
      </c>
      <c r="AF497" s="28">
        <f t="shared" si="158"/>
        <v>0</v>
      </c>
      <c r="AG497" s="28">
        <f t="shared" si="159"/>
        <v>0</v>
      </c>
      <c r="AH497" s="28">
        <f t="shared" si="160"/>
        <v>0</v>
      </c>
      <c r="AI497" s="5"/>
      <c r="AJ49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97" s="6" t="str" cm="1">
        <f t="array" ref="AK49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97" s="6" cm="1">
        <f t="array" ref="AL497">IF(ROW(Table4[[#This Row],[ID]])-1=ROW(Table4[[#Headers],[ID]]),0,SUMPRODUCT(MAX(($B$5:$B496=Table4[[#This Row],[ID]])*ROW($B$5:$B496))))</f>
        <v>495</v>
      </c>
      <c r="AM497" s="11" cm="1">
        <f t="array" aca="1" ref="AM497" ca="1">IF(Table4[[#This Row],[Prior of This Frm]]&lt;&gt;0,Table4[[#This Row],[Time]]-INDIRECT("R"&amp;Table4[[#This Row],[Prior of This Frm]]&amp;"C"&amp;COLUMN(Table4[[#This Row],[Time]]),FALSE),"")</f>
        <v>0.10700000000000109</v>
      </c>
      <c r="AN497" s="8">
        <f>IF(ROW(Table4[[#This Row],[Time]])-1=ROW(Table4[[#Headers],[Time]]),0,IF(A497&lt;A496,AN496+1,AN496))</f>
        <v>1</v>
      </c>
      <c r="AO497" s="29">
        <f>(Table4[[#This Row],[Time]]+(Table4[[#This Row],[Mins]]*60)-$A$5)/60/60/24</f>
        <v>2.7347222222222215E-4</v>
      </c>
      <c r="AP497" s="11">
        <f ca="1">IF(Table4[[#This Row],[Prior of This Frm]]&lt;&gt;0,IF(Table4[[#This Row],[Per Raw]]&lt;0,Table4[[#This Row],[Per Raw]]+60,Table4[[#This Row],[Per Raw]]),"")</f>
        <v>0.10700000000000109</v>
      </c>
      <c r="AQ497" s="20">
        <f>IF(Table4[[#This Row],[ID]]=401,(HEX2DEC(Table4[[#This Row],[H1]])+256*HEX2DEC(Table4[[#This Row],[H2]]))/1000,NA())</f>
        <v>53.914000000000001</v>
      </c>
      <c r="AR497" s="21">
        <f>IF(Table4[[#This Row],[ID]]=401,(HEX2DEC(Table4[[#This Row],[H5]])+256*HEX2DEC(Table4[[#This Row],[H6]]))/1000,NA())</f>
        <v>0</v>
      </c>
      <c r="AS497" s="17" t="e">
        <f>IF(Table4[[#This Row],[ID]]=402,HEX2DEC(Table4[[#This Row],[H1]])/100,NA())</f>
        <v>#N/A</v>
      </c>
      <c r="AT497" s="19" t="e">
        <f>IF(Table4[[#This Row],[ID]]=404,((HEX2DEC(F497)+256*HEX2DEC(G497))/10)*(9/5)+32,NA())</f>
        <v>#N/A</v>
      </c>
      <c r="AU497" s="28">
        <f>IF(Table4[[#This Row],[ID]]=402,(HEX2DEC(Table4[[#This Row],[H7]])*256*256+HEX2DEC(Table4[[#This Row],[H6]])*256+HEX2DEC(Table4[[#This Row],[H5]]))/AU$3,IF(ISNUMBER(AU496),AU496,NA()))</f>
        <v>1073427</v>
      </c>
      <c r="AV497" s="28">
        <f>IF(Table4[[#This Row],[ID]]=403,(HEX2DEC(Table4[[#This Row],[H7]])*256*256+HEX2DEC(Table4[[#This Row],[H6]])*256+HEX2DEC(Table4[[#This Row],[H5]]))/AV$3,IF(ISNUMBER(AV496),AV496,NA()))</f>
        <v>1073427</v>
      </c>
      <c r="AW497" s="30">
        <f>Table4[[#This Row],[Unk 402-D7,6,5]]/Table4[[#This Row],[Batt V]]</f>
        <v>19909.986274437066</v>
      </c>
      <c r="AX497" s="8" t="str" cm="1">
        <f t="array" aca="1" ref="AX497" ca="1">IF(Table4[[#This Row],[Prior of This Frm]]=0,"First",IF(Table4[[#This Row],[Data as String]]&lt;&gt;INDIRECT("R"&amp;AL497&amp;"C"&amp;COLUMN(Table4[[#This Row],[Data as String]]),FALSE),"Change",""))</f>
        <v/>
      </c>
      <c r="AY497" s="6" t="str" cm="1">
        <f t="array" aca="1" ref="AY497" ca="1">IF(Table4[[#This Row],[Prior of This Frm]]=0,"First",IF(Table4[[#This Row],[Data Masked States only]]&lt;&gt;INDIRECT("R"&amp;AL497&amp;"C"&amp;COLUMN(Table4[[#This Row],[Data Masked States only]]),FALSE),"Change",""))</f>
        <v/>
      </c>
      <c r="AZ497" s="6"/>
    </row>
    <row r="498" spans="1:52" hidden="1" x14ac:dyDescent="0.25">
      <c r="A498">
        <v>15.058</v>
      </c>
      <c r="B498">
        <v>400</v>
      </c>
      <c r="C498">
        <v>8</v>
      </c>
      <c r="D498" s="14">
        <v>0</v>
      </c>
      <c r="E498" s="15">
        <v>0</v>
      </c>
      <c r="F498" s="15">
        <v>0</v>
      </c>
      <c r="G498" s="15">
        <v>10</v>
      </c>
      <c r="H498" s="15">
        <v>39</v>
      </c>
      <c r="I498" s="15">
        <v>0</v>
      </c>
      <c r="J498" s="15">
        <v>0</v>
      </c>
      <c r="K498" s="15">
        <v>0</v>
      </c>
      <c r="M498" s="5" t="str">
        <f t="shared" si="141"/>
        <v>…</v>
      </c>
      <c r="N498" t="str">
        <f t="shared" si="142"/>
        <v>…</v>
      </c>
      <c r="O498" t="str">
        <f t="shared" si="143"/>
        <v>…</v>
      </c>
      <c r="P498" t="str">
        <f t="shared" si="144"/>
        <v>…</v>
      </c>
      <c r="Q498" t="str">
        <f t="shared" si="145"/>
        <v>9</v>
      </c>
      <c r="R498" t="str">
        <f t="shared" si="146"/>
        <v>…</v>
      </c>
      <c r="S498" t="str">
        <f t="shared" si="147"/>
        <v>…</v>
      </c>
      <c r="T498" t="str">
        <f t="shared" si="148"/>
        <v>…</v>
      </c>
      <c r="U498" s="5"/>
      <c r="V498" s="23">
        <f t="shared" si="149"/>
        <v>0</v>
      </c>
      <c r="W498">
        <f t="shared" si="150"/>
        <v>0</v>
      </c>
      <c r="X498">
        <f t="shared" si="151"/>
        <v>0</v>
      </c>
      <c r="Y498">
        <f t="shared" si="152"/>
        <v>16</v>
      </c>
      <c r="Z498">
        <f t="shared" si="153"/>
        <v>57</v>
      </c>
      <c r="AA498">
        <f t="shared" si="154"/>
        <v>0</v>
      </c>
      <c r="AB498">
        <f t="shared" si="155"/>
        <v>0</v>
      </c>
      <c r="AC498">
        <f t="shared" si="156"/>
        <v>0</v>
      </c>
      <c r="AD498" s="5"/>
      <c r="AE498" s="27">
        <f t="shared" si="157"/>
        <v>0</v>
      </c>
      <c r="AF498" s="28">
        <f t="shared" si="158"/>
        <v>4096</v>
      </c>
      <c r="AG498" s="28">
        <f t="shared" si="159"/>
        <v>57</v>
      </c>
      <c r="AH498" s="28">
        <f t="shared" si="160"/>
        <v>0</v>
      </c>
      <c r="AI498" s="5"/>
      <c r="AJ49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498" s="6" t="str" cm="1">
        <f t="array" ref="AK49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498" s="6" cm="1">
        <f t="array" ref="AL498">IF(ROW(Table4[[#This Row],[ID]])-1=ROW(Table4[[#Headers],[ID]]),0,SUMPRODUCT(MAX(($B$5:$B497=Table4[[#This Row],[ID]])*ROW($B$5:$B497))))</f>
        <v>496</v>
      </c>
      <c r="AM498" s="11" cm="1">
        <f t="array" aca="1" ref="AM498" ca="1">IF(Table4[[#This Row],[Prior of This Frm]]&lt;&gt;0,Table4[[#This Row],[Time]]-INDIRECT("R"&amp;Table4[[#This Row],[Prior of This Frm]]&amp;"C"&amp;COLUMN(Table4[[#This Row],[Time]]),FALSE),"")</f>
        <v>0.10699999999999932</v>
      </c>
      <c r="AN498" s="8">
        <f>IF(ROW(Table4[[#This Row],[Time]])-1=ROW(Table4[[#Headers],[Time]]),0,IF(A498&lt;A497,AN497+1,AN497))</f>
        <v>1</v>
      </c>
      <c r="AO498" s="29">
        <f>(Table4[[#This Row],[Time]]+(Table4[[#This Row],[Mins]]*60)-$A$5)/60/60/24</f>
        <v>2.7408564814814803E-4</v>
      </c>
      <c r="AP498" s="11">
        <f ca="1">IF(Table4[[#This Row],[Prior of This Frm]]&lt;&gt;0,IF(Table4[[#This Row],[Per Raw]]&lt;0,Table4[[#This Row],[Per Raw]]+60,Table4[[#This Row],[Per Raw]]),"")</f>
        <v>0.10699999999999932</v>
      </c>
      <c r="AQ498" s="20" t="e">
        <f>IF(Table4[[#This Row],[ID]]=401,(HEX2DEC(Table4[[#This Row],[H1]])+256*HEX2DEC(Table4[[#This Row],[H2]]))/1000,NA())</f>
        <v>#N/A</v>
      </c>
      <c r="AR498" s="21" t="e">
        <f>IF(Table4[[#This Row],[ID]]=401,(HEX2DEC(Table4[[#This Row],[H5]])+256*HEX2DEC(Table4[[#This Row],[H6]]))/1000,NA())</f>
        <v>#N/A</v>
      </c>
      <c r="AS498" s="16" t="e">
        <f>IF(Table4[[#This Row],[ID]]=402,HEX2DEC(Table4[[#This Row],[H1]])/100,NA())</f>
        <v>#N/A</v>
      </c>
      <c r="AT498" s="19" t="e">
        <f>IF(Table4[[#This Row],[ID]]=404,((HEX2DEC(F498)+256*HEX2DEC(G498))/10)*(9/5)+32,NA())</f>
        <v>#N/A</v>
      </c>
      <c r="AU498" s="28">
        <f>IF(Table4[[#This Row],[ID]]=402,(HEX2DEC(Table4[[#This Row],[H7]])*256*256+HEX2DEC(Table4[[#This Row],[H6]])*256+HEX2DEC(Table4[[#This Row],[H5]]))/AU$3,IF(ISNUMBER(AU497),AU497,NA()))</f>
        <v>1073427</v>
      </c>
      <c r="AV498" s="28">
        <f>IF(Table4[[#This Row],[ID]]=403,(HEX2DEC(Table4[[#This Row],[H7]])*256*256+HEX2DEC(Table4[[#This Row],[H6]])*256+HEX2DEC(Table4[[#This Row],[H5]]))/AV$3,IF(ISNUMBER(AV497),AV497,NA()))</f>
        <v>1073427</v>
      </c>
      <c r="AW498" s="30" t="e">
        <f>Table4[[#This Row],[Unk 402-D7,6,5]]/Table4[[#This Row],[Batt V]]</f>
        <v>#N/A</v>
      </c>
      <c r="AX498" s="8" t="str" cm="1">
        <f t="array" aca="1" ref="AX498" ca="1">IF(Table4[[#This Row],[Prior of This Frm]]=0,"First",IF(Table4[[#This Row],[Data as String]]&lt;&gt;INDIRECT("R"&amp;AL498&amp;"C"&amp;COLUMN(Table4[[#This Row],[Data as String]]),FALSE),"Change",""))</f>
        <v/>
      </c>
      <c r="AY498" s="6" t="str" cm="1">
        <f t="array" aca="1" ref="AY498" ca="1">IF(Table4[[#This Row],[Prior of This Frm]]=0,"First",IF(Table4[[#This Row],[Data Masked States only]]&lt;&gt;INDIRECT("R"&amp;AL498&amp;"C"&amp;COLUMN(Table4[[#This Row],[Data Masked States only]]),FALSE),"Change",""))</f>
        <v/>
      </c>
      <c r="AZ498" s="6"/>
    </row>
    <row r="499" spans="1:52" hidden="1" x14ac:dyDescent="0.25">
      <c r="A499">
        <v>15.111000000000001</v>
      </c>
      <c r="B499">
        <v>401</v>
      </c>
      <c r="C499">
        <v>8</v>
      </c>
      <c r="D499" s="14" t="s">
        <v>28</v>
      </c>
      <c r="E499" s="15" t="s">
        <v>23</v>
      </c>
      <c r="F499" s="15">
        <v>0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  <c r="M499" s="5" t="str">
        <f t="shared" si="141"/>
        <v>…</v>
      </c>
      <c r="N499" t="str">
        <f t="shared" si="142"/>
        <v>…</v>
      </c>
      <c r="O499" t="str">
        <f t="shared" si="143"/>
        <v>…</v>
      </c>
      <c r="P499" t="str">
        <f t="shared" si="144"/>
        <v>…</v>
      </c>
      <c r="Q499" t="str">
        <f t="shared" si="145"/>
        <v>…</v>
      </c>
      <c r="R499" t="str">
        <f t="shared" si="146"/>
        <v>…</v>
      </c>
      <c r="S499" t="str">
        <f t="shared" si="147"/>
        <v>…</v>
      </c>
      <c r="T499" t="str">
        <f t="shared" si="148"/>
        <v>…</v>
      </c>
      <c r="U499" s="5"/>
      <c r="V499" s="23">
        <f t="shared" si="149"/>
        <v>154</v>
      </c>
      <c r="W499">
        <f t="shared" si="150"/>
        <v>210</v>
      </c>
      <c r="X499">
        <f t="shared" si="151"/>
        <v>0</v>
      </c>
      <c r="Y499">
        <f t="shared" si="152"/>
        <v>0</v>
      </c>
      <c r="Z499">
        <f t="shared" si="153"/>
        <v>0</v>
      </c>
      <c r="AA499">
        <f t="shared" si="154"/>
        <v>0</v>
      </c>
      <c r="AB499">
        <f t="shared" si="155"/>
        <v>0</v>
      </c>
      <c r="AC499">
        <f t="shared" si="156"/>
        <v>0</v>
      </c>
      <c r="AD499" s="5"/>
      <c r="AE499" s="27">
        <f t="shared" si="157"/>
        <v>53914</v>
      </c>
      <c r="AF499" s="28">
        <f t="shared" si="158"/>
        <v>0</v>
      </c>
      <c r="AG499" s="28">
        <f t="shared" si="159"/>
        <v>0</v>
      </c>
      <c r="AH499" s="28">
        <f t="shared" si="160"/>
        <v>0</v>
      </c>
      <c r="AI499" s="5"/>
      <c r="AJ49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499" s="6" t="str" cm="1">
        <f t="array" ref="AK49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499" s="6" cm="1">
        <f t="array" ref="AL499">IF(ROW(Table4[[#This Row],[ID]])-1=ROW(Table4[[#Headers],[ID]]),0,SUMPRODUCT(MAX(($B$5:$B498=Table4[[#This Row],[ID]])*ROW($B$5:$B498))))</f>
        <v>497</v>
      </c>
      <c r="AM499" s="11" cm="1">
        <f t="array" aca="1" ref="AM499" ca="1">IF(Table4[[#This Row],[Prior of This Frm]]&lt;&gt;0,Table4[[#This Row],[Time]]-INDIRECT("R"&amp;Table4[[#This Row],[Prior of This Frm]]&amp;"C"&amp;COLUMN(Table4[[#This Row],[Time]]),FALSE),"")</f>
        <v>0.10599999999999987</v>
      </c>
      <c r="AN499" s="8">
        <f>IF(ROW(Table4[[#This Row],[Time]])-1=ROW(Table4[[#Headers],[Time]]),0,IF(A499&lt;A498,AN498+1,AN498))</f>
        <v>1</v>
      </c>
      <c r="AO499" s="29">
        <f>(Table4[[#This Row],[Time]]+(Table4[[#This Row],[Mins]]*60)-$A$5)/60/60/24</f>
        <v>2.7469907407407407E-4</v>
      </c>
      <c r="AP499" s="11">
        <f ca="1">IF(Table4[[#This Row],[Prior of This Frm]]&lt;&gt;0,IF(Table4[[#This Row],[Per Raw]]&lt;0,Table4[[#This Row],[Per Raw]]+60,Table4[[#This Row],[Per Raw]]),"")</f>
        <v>0.10599999999999987</v>
      </c>
      <c r="AQ499" s="20">
        <f>IF(Table4[[#This Row],[ID]]=401,(HEX2DEC(Table4[[#This Row],[H1]])+256*HEX2DEC(Table4[[#This Row],[H2]]))/1000,NA())</f>
        <v>53.914000000000001</v>
      </c>
      <c r="AR499" s="21">
        <f>IF(Table4[[#This Row],[ID]]=401,(HEX2DEC(Table4[[#This Row],[H5]])+256*HEX2DEC(Table4[[#This Row],[H6]]))/1000,NA())</f>
        <v>0</v>
      </c>
      <c r="AS499" s="17" t="e">
        <f>IF(Table4[[#This Row],[ID]]=402,HEX2DEC(Table4[[#This Row],[H1]])/100,NA())</f>
        <v>#N/A</v>
      </c>
      <c r="AT499" s="19" t="e">
        <f>IF(Table4[[#This Row],[ID]]=404,((HEX2DEC(F499)+256*HEX2DEC(G499))/10)*(9/5)+32,NA())</f>
        <v>#N/A</v>
      </c>
      <c r="AU499" s="28">
        <f>IF(Table4[[#This Row],[ID]]=402,(HEX2DEC(Table4[[#This Row],[H7]])*256*256+HEX2DEC(Table4[[#This Row],[H6]])*256+HEX2DEC(Table4[[#This Row],[H5]]))/AU$3,IF(ISNUMBER(AU498),AU498,NA()))</f>
        <v>1073427</v>
      </c>
      <c r="AV499" s="28">
        <f>IF(Table4[[#This Row],[ID]]=403,(HEX2DEC(Table4[[#This Row],[H7]])*256*256+HEX2DEC(Table4[[#This Row],[H6]])*256+HEX2DEC(Table4[[#This Row],[H5]]))/AV$3,IF(ISNUMBER(AV498),AV498,NA()))</f>
        <v>1073427</v>
      </c>
      <c r="AW499" s="30">
        <f>Table4[[#This Row],[Unk 402-D7,6,5]]/Table4[[#This Row],[Batt V]]</f>
        <v>19909.986274437066</v>
      </c>
      <c r="AX499" s="8" t="str" cm="1">
        <f t="array" aca="1" ref="AX499" ca="1">IF(Table4[[#This Row],[Prior of This Frm]]=0,"First",IF(Table4[[#This Row],[Data as String]]&lt;&gt;INDIRECT("R"&amp;AL499&amp;"C"&amp;COLUMN(Table4[[#This Row],[Data as String]]),FALSE),"Change",""))</f>
        <v/>
      </c>
      <c r="AY499" s="6" t="str" cm="1">
        <f t="array" aca="1" ref="AY499" ca="1">IF(Table4[[#This Row],[Prior of This Frm]]=0,"First",IF(Table4[[#This Row],[Data Masked States only]]&lt;&gt;INDIRECT("R"&amp;AL499&amp;"C"&amp;COLUMN(Table4[[#This Row],[Data Masked States only]]),FALSE),"Change",""))</f>
        <v/>
      </c>
      <c r="AZ499" s="6"/>
    </row>
    <row r="500" spans="1:52" hidden="1" x14ac:dyDescent="0.25">
      <c r="A500">
        <v>15.163</v>
      </c>
      <c r="B500">
        <v>400</v>
      </c>
      <c r="C500">
        <v>8</v>
      </c>
      <c r="D500" s="14">
        <v>0</v>
      </c>
      <c r="E500" s="15">
        <v>0</v>
      </c>
      <c r="F500" s="15">
        <v>0</v>
      </c>
      <c r="G500" s="15">
        <v>10</v>
      </c>
      <c r="H500" s="15">
        <v>39</v>
      </c>
      <c r="I500" s="15">
        <v>0</v>
      </c>
      <c r="J500" s="15">
        <v>0</v>
      </c>
      <c r="K500" s="15">
        <v>0</v>
      </c>
      <c r="M500" s="5" t="str">
        <f t="shared" si="141"/>
        <v>…</v>
      </c>
      <c r="N500" t="str">
        <f t="shared" si="142"/>
        <v>…</v>
      </c>
      <c r="O500" t="str">
        <f t="shared" si="143"/>
        <v>…</v>
      </c>
      <c r="P500" t="str">
        <f t="shared" si="144"/>
        <v>…</v>
      </c>
      <c r="Q500" t="str">
        <f t="shared" si="145"/>
        <v>9</v>
      </c>
      <c r="R500" t="str">
        <f t="shared" si="146"/>
        <v>…</v>
      </c>
      <c r="S500" t="str">
        <f t="shared" si="147"/>
        <v>…</v>
      </c>
      <c r="T500" t="str">
        <f t="shared" si="148"/>
        <v>…</v>
      </c>
      <c r="U500" s="5"/>
      <c r="V500" s="23">
        <f t="shared" si="149"/>
        <v>0</v>
      </c>
      <c r="W500">
        <f t="shared" si="150"/>
        <v>0</v>
      </c>
      <c r="X500">
        <f t="shared" si="151"/>
        <v>0</v>
      </c>
      <c r="Y500">
        <f t="shared" si="152"/>
        <v>16</v>
      </c>
      <c r="Z500">
        <f t="shared" si="153"/>
        <v>57</v>
      </c>
      <c r="AA500">
        <f t="shared" si="154"/>
        <v>0</v>
      </c>
      <c r="AB500">
        <f t="shared" si="155"/>
        <v>0</v>
      </c>
      <c r="AC500">
        <f t="shared" si="156"/>
        <v>0</v>
      </c>
      <c r="AD500" s="5"/>
      <c r="AE500" s="27">
        <f t="shared" si="157"/>
        <v>0</v>
      </c>
      <c r="AF500" s="28">
        <f t="shared" si="158"/>
        <v>4096</v>
      </c>
      <c r="AG500" s="28">
        <f t="shared" si="159"/>
        <v>57</v>
      </c>
      <c r="AH500" s="28">
        <f t="shared" si="160"/>
        <v>0</v>
      </c>
      <c r="AI500" s="5"/>
      <c r="AJ50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00" s="6" t="str" cm="1">
        <f t="array" ref="AK50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00" s="6" cm="1">
        <f t="array" ref="AL500">IF(ROW(Table4[[#This Row],[ID]])-1=ROW(Table4[[#Headers],[ID]]),0,SUMPRODUCT(MAX(($B$5:$B499=Table4[[#This Row],[ID]])*ROW($B$5:$B499))))</f>
        <v>498</v>
      </c>
      <c r="AM500" s="11" cm="1">
        <f t="array" aca="1" ref="AM500" ca="1">IF(Table4[[#This Row],[Prior of This Frm]]&lt;&gt;0,Table4[[#This Row],[Time]]-INDIRECT("R"&amp;Table4[[#This Row],[Prior of This Frm]]&amp;"C"&amp;COLUMN(Table4[[#This Row],[Time]]),FALSE),"")</f>
        <v>0.10500000000000043</v>
      </c>
      <c r="AN500" s="8">
        <f>IF(ROW(Table4[[#This Row],[Time]])-1=ROW(Table4[[#Headers],[Time]]),0,IF(A500&lt;A499,AN499+1,AN499))</f>
        <v>1</v>
      </c>
      <c r="AO500" s="29">
        <f>(Table4[[#This Row],[Time]]+(Table4[[#This Row],[Mins]]*60)-$A$5)/60/60/24</f>
        <v>2.7530092592592585E-4</v>
      </c>
      <c r="AP500" s="11">
        <f ca="1">IF(Table4[[#This Row],[Prior of This Frm]]&lt;&gt;0,IF(Table4[[#This Row],[Per Raw]]&lt;0,Table4[[#This Row],[Per Raw]]+60,Table4[[#This Row],[Per Raw]]),"")</f>
        <v>0.10500000000000043</v>
      </c>
      <c r="AQ500" s="20" t="e">
        <f>IF(Table4[[#This Row],[ID]]=401,(HEX2DEC(Table4[[#This Row],[H1]])+256*HEX2DEC(Table4[[#This Row],[H2]]))/1000,NA())</f>
        <v>#N/A</v>
      </c>
      <c r="AR500" s="21" t="e">
        <f>IF(Table4[[#This Row],[ID]]=401,(HEX2DEC(Table4[[#This Row],[H5]])+256*HEX2DEC(Table4[[#This Row],[H6]]))/1000,NA())</f>
        <v>#N/A</v>
      </c>
      <c r="AS500" s="16" t="e">
        <f>IF(Table4[[#This Row],[ID]]=402,HEX2DEC(Table4[[#This Row],[H1]])/100,NA())</f>
        <v>#N/A</v>
      </c>
      <c r="AT500" s="19" t="e">
        <f>IF(Table4[[#This Row],[ID]]=404,((HEX2DEC(F500)+256*HEX2DEC(G500))/10)*(9/5)+32,NA())</f>
        <v>#N/A</v>
      </c>
      <c r="AU500" s="28">
        <f>IF(Table4[[#This Row],[ID]]=402,(HEX2DEC(Table4[[#This Row],[H7]])*256*256+HEX2DEC(Table4[[#This Row],[H6]])*256+HEX2DEC(Table4[[#This Row],[H5]]))/AU$3,IF(ISNUMBER(AU499),AU499,NA()))</f>
        <v>1073427</v>
      </c>
      <c r="AV500" s="28">
        <f>IF(Table4[[#This Row],[ID]]=403,(HEX2DEC(Table4[[#This Row],[H7]])*256*256+HEX2DEC(Table4[[#This Row],[H6]])*256+HEX2DEC(Table4[[#This Row],[H5]]))/AV$3,IF(ISNUMBER(AV499),AV499,NA()))</f>
        <v>1073427</v>
      </c>
      <c r="AW500" s="30" t="e">
        <f>Table4[[#This Row],[Unk 402-D7,6,5]]/Table4[[#This Row],[Batt V]]</f>
        <v>#N/A</v>
      </c>
      <c r="AX500" s="8" t="str" cm="1">
        <f t="array" aca="1" ref="AX500" ca="1">IF(Table4[[#This Row],[Prior of This Frm]]=0,"First",IF(Table4[[#This Row],[Data as String]]&lt;&gt;INDIRECT("R"&amp;AL500&amp;"C"&amp;COLUMN(Table4[[#This Row],[Data as String]]),FALSE),"Change",""))</f>
        <v/>
      </c>
      <c r="AY500" s="6" t="str" cm="1">
        <f t="array" aca="1" ref="AY500" ca="1">IF(Table4[[#This Row],[Prior of This Frm]]=0,"First",IF(Table4[[#This Row],[Data Masked States only]]&lt;&gt;INDIRECT("R"&amp;AL500&amp;"C"&amp;COLUMN(Table4[[#This Row],[Data Masked States only]]),FALSE),"Change",""))</f>
        <v/>
      </c>
      <c r="AZ500" s="6"/>
    </row>
    <row r="501" spans="1:52" hidden="1" x14ac:dyDescent="0.25">
      <c r="A501">
        <v>15.217000000000001</v>
      </c>
      <c r="B501">
        <v>401</v>
      </c>
      <c r="C501">
        <v>8</v>
      </c>
      <c r="D501" s="14" t="s">
        <v>28</v>
      </c>
      <c r="E501" s="15" t="s">
        <v>23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  <c r="M501" s="5" t="str">
        <f t="shared" si="141"/>
        <v>…</v>
      </c>
      <c r="N501" t="str">
        <f t="shared" si="142"/>
        <v>…</v>
      </c>
      <c r="O501" t="str">
        <f t="shared" si="143"/>
        <v>…</v>
      </c>
      <c r="P501" t="str">
        <f t="shared" si="144"/>
        <v>…</v>
      </c>
      <c r="Q501" t="str">
        <f t="shared" si="145"/>
        <v>…</v>
      </c>
      <c r="R501" t="str">
        <f t="shared" si="146"/>
        <v>…</v>
      </c>
      <c r="S501" t="str">
        <f t="shared" si="147"/>
        <v>…</v>
      </c>
      <c r="T501" t="str">
        <f t="shared" si="148"/>
        <v>…</v>
      </c>
      <c r="U501" s="5"/>
      <c r="V501" s="23">
        <f t="shared" si="149"/>
        <v>154</v>
      </c>
      <c r="W501">
        <f t="shared" si="150"/>
        <v>210</v>
      </c>
      <c r="X501">
        <f t="shared" si="151"/>
        <v>0</v>
      </c>
      <c r="Y501">
        <f t="shared" si="152"/>
        <v>0</v>
      </c>
      <c r="Z501">
        <f t="shared" si="153"/>
        <v>0</v>
      </c>
      <c r="AA501">
        <f t="shared" si="154"/>
        <v>0</v>
      </c>
      <c r="AB501">
        <f t="shared" si="155"/>
        <v>0</v>
      </c>
      <c r="AC501">
        <f t="shared" si="156"/>
        <v>0</v>
      </c>
      <c r="AD501" s="5"/>
      <c r="AE501" s="27">
        <f t="shared" si="157"/>
        <v>53914</v>
      </c>
      <c r="AF501" s="28">
        <f t="shared" si="158"/>
        <v>0</v>
      </c>
      <c r="AG501" s="28">
        <f t="shared" si="159"/>
        <v>0</v>
      </c>
      <c r="AH501" s="28">
        <f t="shared" si="160"/>
        <v>0</v>
      </c>
      <c r="AI501" s="5"/>
      <c r="AJ50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01" s="6" t="str" cm="1">
        <f t="array" ref="AK50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01" s="6" cm="1">
        <f t="array" ref="AL501">IF(ROW(Table4[[#This Row],[ID]])-1=ROW(Table4[[#Headers],[ID]]),0,SUMPRODUCT(MAX(($B$5:$B500=Table4[[#This Row],[ID]])*ROW($B$5:$B500))))</f>
        <v>499</v>
      </c>
      <c r="AM501" s="11" cm="1">
        <f t="array" aca="1" ref="AM501" ca="1">IF(Table4[[#This Row],[Prior of This Frm]]&lt;&gt;0,Table4[[#This Row],[Time]]-INDIRECT("R"&amp;Table4[[#This Row],[Prior of This Frm]]&amp;"C"&amp;COLUMN(Table4[[#This Row],[Time]]),FALSE),"")</f>
        <v>0.10599999999999987</v>
      </c>
      <c r="AN501" s="8">
        <f>IF(ROW(Table4[[#This Row],[Time]])-1=ROW(Table4[[#Headers],[Time]]),0,IF(A501&lt;A500,AN500+1,AN500))</f>
        <v>1</v>
      </c>
      <c r="AO501" s="29">
        <f>(Table4[[#This Row],[Time]]+(Table4[[#This Row],[Mins]]*60)-$A$5)/60/60/24</f>
        <v>2.7592592592592588E-4</v>
      </c>
      <c r="AP501" s="11">
        <f ca="1">IF(Table4[[#This Row],[Prior of This Frm]]&lt;&gt;0,IF(Table4[[#This Row],[Per Raw]]&lt;0,Table4[[#This Row],[Per Raw]]+60,Table4[[#This Row],[Per Raw]]),"")</f>
        <v>0.10599999999999987</v>
      </c>
      <c r="AQ501" s="20">
        <f>IF(Table4[[#This Row],[ID]]=401,(HEX2DEC(Table4[[#This Row],[H1]])+256*HEX2DEC(Table4[[#This Row],[H2]]))/1000,NA())</f>
        <v>53.914000000000001</v>
      </c>
      <c r="AR501" s="21">
        <f>IF(Table4[[#This Row],[ID]]=401,(HEX2DEC(Table4[[#This Row],[H5]])+256*HEX2DEC(Table4[[#This Row],[H6]]))/1000,NA())</f>
        <v>0</v>
      </c>
      <c r="AS501" s="17" t="e">
        <f>IF(Table4[[#This Row],[ID]]=402,HEX2DEC(Table4[[#This Row],[H1]])/100,NA())</f>
        <v>#N/A</v>
      </c>
      <c r="AT501" s="19" t="e">
        <f>IF(Table4[[#This Row],[ID]]=404,((HEX2DEC(F501)+256*HEX2DEC(G501))/10)*(9/5)+32,NA())</f>
        <v>#N/A</v>
      </c>
      <c r="AU501" s="28">
        <f>IF(Table4[[#This Row],[ID]]=402,(HEX2DEC(Table4[[#This Row],[H7]])*256*256+HEX2DEC(Table4[[#This Row],[H6]])*256+HEX2DEC(Table4[[#This Row],[H5]]))/AU$3,IF(ISNUMBER(AU500),AU500,NA()))</f>
        <v>1073427</v>
      </c>
      <c r="AV501" s="28">
        <f>IF(Table4[[#This Row],[ID]]=403,(HEX2DEC(Table4[[#This Row],[H7]])*256*256+HEX2DEC(Table4[[#This Row],[H6]])*256+HEX2DEC(Table4[[#This Row],[H5]]))/AV$3,IF(ISNUMBER(AV500),AV500,NA()))</f>
        <v>1073427</v>
      </c>
      <c r="AW501" s="30">
        <f>Table4[[#This Row],[Unk 402-D7,6,5]]/Table4[[#This Row],[Batt V]]</f>
        <v>19909.986274437066</v>
      </c>
      <c r="AX501" s="8" t="str" cm="1">
        <f t="array" aca="1" ref="AX501" ca="1">IF(Table4[[#This Row],[Prior of This Frm]]=0,"First",IF(Table4[[#This Row],[Data as String]]&lt;&gt;INDIRECT("R"&amp;AL501&amp;"C"&amp;COLUMN(Table4[[#This Row],[Data as String]]),FALSE),"Change",""))</f>
        <v/>
      </c>
      <c r="AY501" s="6" t="str" cm="1">
        <f t="array" aca="1" ref="AY501" ca="1">IF(Table4[[#This Row],[Prior of This Frm]]=0,"First",IF(Table4[[#This Row],[Data Masked States only]]&lt;&gt;INDIRECT("R"&amp;AL501&amp;"C"&amp;COLUMN(Table4[[#This Row],[Data Masked States only]]),FALSE),"Change",""))</f>
        <v/>
      </c>
      <c r="AZ501" s="6"/>
    </row>
    <row r="502" spans="1:52" hidden="1" x14ac:dyDescent="0.25">
      <c r="A502">
        <v>15.27</v>
      </c>
      <c r="B502">
        <v>400</v>
      </c>
      <c r="C502">
        <v>8</v>
      </c>
      <c r="D502" s="14">
        <v>0</v>
      </c>
      <c r="E502" s="15">
        <v>0</v>
      </c>
      <c r="F502" s="15">
        <v>0</v>
      </c>
      <c r="G502" s="15">
        <v>10</v>
      </c>
      <c r="H502" s="15">
        <v>39</v>
      </c>
      <c r="I502" s="15">
        <v>0</v>
      </c>
      <c r="J502" s="15">
        <v>0</v>
      </c>
      <c r="K502" s="15">
        <v>0</v>
      </c>
      <c r="M502" s="5" t="str">
        <f t="shared" si="141"/>
        <v>…</v>
      </c>
      <c r="N502" t="str">
        <f t="shared" si="142"/>
        <v>…</v>
      </c>
      <c r="O502" t="str">
        <f t="shared" si="143"/>
        <v>…</v>
      </c>
      <c r="P502" t="str">
        <f t="shared" si="144"/>
        <v>…</v>
      </c>
      <c r="Q502" t="str">
        <f t="shared" si="145"/>
        <v>9</v>
      </c>
      <c r="R502" t="str">
        <f t="shared" si="146"/>
        <v>…</v>
      </c>
      <c r="S502" t="str">
        <f t="shared" si="147"/>
        <v>…</v>
      </c>
      <c r="T502" t="str">
        <f t="shared" si="148"/>
        <v>…</v>
      </c>
      <c r="U502" s="5"/>
      <c r="V502" s="23">
        <f t="shared" si="149"/>
        <v>0</v>
      </c>
      <c r="W502">
        <f t="shared" si="150"/>
        <v>0</v>
      </c>
      <c r="X502">
        <f t="shared" si="151"/>
        <v>0</v>
      </c>
      <c r="Y502">
        <f t="shared" si="152"/>
        <v>16</v>
      </c>
      <c r="Z502">
        <f t="shared" si="153"/>
        <v>57</v>
      </c>
      <c r="AA502">
        <f t="shared" si="154"/>
        <v>0</v>
      </c>
      <c r="AB502">
        <f t="shared" si="155"/>
        <v>0</v>
      </c>
      <c r="AC502">
        <f t="shared" si="156"/>
        <v>0</v>
      </c>
      <c r="AD502" s="5"/>
      <c r="AE502" s="27">
        <f t="shared" si="157"/>
        <v>0</v>
      </c>
      <c r="AF502" s="28">
        <f t="shared" si="158"/>
        <v>4096</v>
      </c>
      <c r="AG502" s="28">
        <f t="shared" si="159"/>
        <v>57</v>
      </c>
      <c r="AH502" s="28">
        <f t="shared" si="160"/>
        <v>0</v>
      </c>
      <c r="AI502" s="5"/>
      <c r="AJ50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02" s="6" t="str" cm="1">
        <f t="array" ref="AK50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02" s="6" cm="1">
        <f t="array" ref="AL502">IF(ROW(Table4[[#This Row],[ID]])-1=ROW(Table4[[#Headers],[ID]]),0,SUMPRODUCT(MAX(($B$5:$B501=Table4[[#This Row],[ID]])*ROW($B$5:$B501))))</f>
        <v>500</v>
      </c>
      <c r="AM502" s="11" cm="1">
        <f t="array" aca="1" ref="AM502" ca="1">IF(Table4[[#This Row],[Prior of This Frm]]&lt;&gt;0,Table4[[#This Row],[Time]]-INDIRECT("R"&amp;Table4[[#This Row],[Prior of This Frm]]&amp;"C"&amp;COLUMN(Table4[[#This Row],[Time]]),FALSE),"")</f>
        <v>0.10699999999999932</v>
      </c>
      <c r="AN502" s="8">
        <f>IF(ROW(Table4[[#This Row],[Time]])-1=ROW(Table4[[#Headers],[Time]]),0,IF(A502&lt;A501,AN501+1,AN501))</f>
        <v>1</v>
      </c>
      <c r="AO502" s="29">
        <f>(Table4[[#This Row],[Time]]+(Table4[[#This Row],[Mins]]*60)-$A$5)/60/60/24</f>
        <v>2.7653935185185176E-4</v>
      </c>
      <c r="AP502" s="11">
        <f ca="1">IF(Table4[[#This Row],[Prior of This Frm]]&lt;&gt;0,IF(Table4[[#This Row],[Per Raw]]&lt;0,Table4[[#This Row],[Per Raw]]+60,Table4[[#This Row],[Per Raw]]),"")</f>
        <v>0.10699999999999932</v>
      </c>
      <c r="AQ502" s="20" t="e">
        <f>IF(Table4[[#This Row],[ID]]=401,(HEX2DEC(Table4[[#This Row],[H1]])+256*HEX2DEC(Table4[[#This Row],[H2]]))/1000,NA())</f>
        <v>#N/A</v>
      </c>
      <c r="AR502" s="21" t="e">
        <f>IF(Table4[[#This Row],[ID]]=401,(HEX2DEC(Table4[[#This Row],[H5]])+256*HEX2DEC(Table4[[#This Row],[H6]]))/1000,NA())</f>
        <v>#N/A</v>
      </c>
      <c r="AS502" s="16" t="e">
        <f>IF(Table4[[#This Row],[ID]]=402,HEX2DEC(Table4[[#This Row],[H1]])/100,NA())</f>
        <v>#N/A</v>
      </c>
      <c r="AT502" s="19" t="e">
        <f>IF(Table4[[#This Row],[ID]]=404,((HEX2DEC(F502)+256*HEX2DEC(G502))/10)*(9/5)+32,NA())</f>
        <v>#N/A</v>
      </c>
      <c r="AU502" s="28">
        <f>IF(Table4[[#This Row],[ID]]=402,(HEX2DEC(Table4[[#This Row],[H7]])*256*256+HEX2DEC(Table4[[#This Row],[H6]])*256+HEX2DEC(Table4[[#This Row],[H5]]))/AU$3,IF(ISNUMBER(AU501),AU501,NA()))</f>
        <v>1073427</v>
      </c>
      <c r="AV502" s="28">
        <f>IF(Table4[[#This Row],[ID]]=403,(HEX2DEC(Table4[[#This Row],[H7]])*256*256+HEX2DEC(Table4[[#This Row],[H6]])*256+HEX2DEC(Table4[[#This Row],[H5]]))/AV$3,IF(ISNUMBER(AV501),AV501,NA()))</f>
        <v>1073427</v>
      </c>
      <c r="AW502" s="30" t="e">
        <f>Table4[[#This Row],[Unk 402-D7,6,5]]/Table4[[#This Row],[Batt V]]</f>
        <v>#N/A</v>
      </c>
      <c r="AX502" s="8" t="str" cm="1">
        <f t="array" aca="1" ref="AX502" ca="1">IF(Table4[[#This Row],[Prior of This Frm]]=0,"First",IF(Table4[[#This Row],[Data as String]]&lt;&gt;INDIRECT("R"&amp;AL502&amp;"C"&amp;COLUMN(Table4[[#This Row],[Data as String]]),FALSE),"Change",""))</f>
        <v/>
      </c>
      <c r="AY502" s="6" t="str" cm="1">
        <f t="array" aca="1" ref="AY502" ca="1">IF(Table4[[#This Row],[Prior of This Frm]]=0,"First",IF(Table4[[#This Row],[Data Masked States only]]&lt;&gt;INDIRECT("R"&amp;AL502&amp;"C"&amp;COLUMN(Table4[[#This Row],[Data Masked States only]]),FALSE),"Change",""))</f>
        <v/>
      </c>
      <c r="AZ502" s="6"/>
    </row>
    <row r="503" spans="1:52" hidden="1" x14ac:dyDescent="0.25">
      <c r="A503">
        <v>15.323</v>
      </c>
      <c r="B503">
        <v>401</v>
      </c>
      <c r="C503">
        <v>8</v>
      </c>
      <c r="D503" s="14" t="s">
        <v>28</v>
      </c>
      <c r="E503" s="15" t="s">
        <v>23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0</v>
      </c>
      <c r="M503" s="5" t="str">
        <f t="shared" si="141"/>
        <v>…</v>
      </c>
      <c r="N503" t="str">
        <f t="shared" si="142"/>
        <v>…</v>
      </c>
      <c r="O503" t="str">
        <f t="shared" si="143"/>
        <v>…</v>
      </c>
      <c r="P503" t="str">
        <f t="shared" si="144"/>
        <v>…</v>
      </c>
      <c r="Q503" t="str">
        <f t="shared" si="145"/>
        <v>…</v>
      </c>
      <c r="R503" t="str">
        <f t="shared" si="146"/>
        <v>…</v>
      </c>
      <c r="S503" t="str">
        <f t="shared" si="147"/>
        <v>…</v>
      </c>
      <c r="T503" t="str">
        <f t="shared" si="148"/>
        <v>…</v>
      </c>
      <c r="U503" s="5"/>
      <c r="V503" s="23">
        <f t="shared" si="149"/>
        <v>154</v>
      </c>
      <c r="W503">
        <f t="shared" si="150"/>
        <v>210</v>
      </c>
      <c r="X503">
        <f t="shared" si="151"/>
        <v>0</v>
      </c>
      <c r="Y503">
        <f t="shared" si="152"/>
        <v>0</v>
      </c>
      <c r="Z503">
        <f t="shared" si="153"/>
        <v>0</v>
      </c>
      <c r="AA503">
        <f t="shared" si="154"/>
        <v>0</v>
      </c>
      <c r="AB503">
        <f t="shared" si="155"/>
        <v>0</v>
      </c>
      <c r="AC503">
        <f t="shared" si="156"/>
        <v>0</v>
      </c>
      <c r="AD503" s="5"/>
      <c r="AE503" s="27">
        <f t="shared" si="157"/>
        <v>53914</v>
      </c>
      <c r="AF503" s="28">
        <f t="shared" si="158"/>
        <v>0</v>
      </c>
      <c r="AG503" s="28">
        <f t="shared" si="159"/>
        <v>0</v>
      </c>
      <c r="AH503" s="28">
        <f t="shared" si="160"/>
        <v>0</v>
      </c>
      <c r="AI503" s="5"/>
      <c r="AJ50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03" s="6" t="str" cm="1">
        <f t="array" ref="AK50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03" s="6" cm="1">
        <f t="array" ref="AL503">IF(ROW(Table4[[#This Row],[ID]])-1=ROW(Table4[[#Headers],[ID]]),0,SUMPRODUCT(MAX(($B$5:$B502=Table4[[#This Row],[ID]])*ROW($B$5:$B502))))</f>
        <v>501</v>
      </c>
      <c r="AM503" s="11" cm="1">
        <f t="array" aca="1" ref="AM503" ca="1">IF(Table4[[#This Row],[Prior of This Frm]]&lt;&gt;0,Table4[[#This Row],[Time]]-INDIRECT("R"&amp;Table4[[#This Row],[Prior of This Frm]]&amp;"C"&amp;COLUMN(Table4[[#This Row],[Time]]),FALSE),"")</f>
        <v>0.10599999999999987</v>
      </c>
      <c r="AN503" s="8">
        <f>IF(ROW(Table4[[#This Row],[Time]])-1=ROW(Table4[[#Headers],[Time]]),0,IF(A503&lt;A502,AN502+1,AN502))</f>
        <v>1</v>
      </c>
      <c r="AO503" s="29">
        <f>(Table4[[#This Row],[Time]]+(Table4[[#This Row],[Mins]]*60)-$A$5)/60/60/24</f>
        <v>2.771527777777778E-4</v>
      </c>
      <c r="AP503" s="11">
        <f ca="1">IF(Table4[[#This Row],[Prior of This Frm]]&lt;&gt;0,IF(Table4[[#This Row],[Per Raw]]&lt;0,Table4[[#This Row],[Per Raw]]+60,Table4[[#This Row],[Per Raw]]),"")</f>
        <v>0.10599999999999987</v>
      </c>
      <c r="AQ503" s="20">
        <f>IF(Table4[[#This Row],[ID]]=401,(HEX2DEC(Table4[[#This Row],[H1]])+256*HEX2DEC(Table4[[#This Row],[H2]]))/1000,NA())</f>
        <v>53.914000000000001</v>
      </c>
      <c r="AR503" s="21">
        <f>IF(Table4[[#This Row],[ID]]=401,(HEX2DEC(Table4[[#This Row],[H5]])+256*HEX2DEC(Table4[[#This Row],[H6]]))/1000,NA())</f>
        <v>0</v>
      </c>
      <c r="AS503" s="17" t="e">
        <f>IF(Table4[[#This Row],[ID]]=402,HEX2DEC(Table4[[#This Row],[H1]])/100,NA())</f>
        <v>#N/A</v>
      </c>
      <c r="AT503" s="19" t="e">
        <f>IF(Table4[[#This Row],[ID]]=404,((HEX2DEC(F503)+256*HEX2DEC(G503))/10)*(9/5)+32,NA())</f>
        <v>#N/A</v>
      </c>
      <c r="AU503" s="28">
        <f>IF(Table4[[#This Row],[ID]]=402,(HEX2DEC(Table4[[#This Row],[H7]])*256*256+HEX2DEC(Table4[[#This Row],[H6]])*256+HEX2DEC(Table4[[#This Row],[H5]]))/AU$3,IF(ISNUMBER(AU502),AU502,NA()))</f>
        <v>1073427</v>
      </c>
      <c r="AV503" s="28">
        <f>IF(Table4[[#This Row],[ID]]=403,(HEX2DEC(Table4[[#This Row],[H7]])*256*256+HEX2DEC(Table4[[#This Row],[H6]])*256+HEX2DEC(Table4[[#This Row],[H5]]))/AV$3,IF(ISNUMBER(AV502),AV502,NA()))</f>
        <v>1073427</v>
      </c>
      <c r="AW503" s="30">
        <f>Table4[[#This Row],[Unk 402-D7,6,5]]/Table4[[#This Row],[Batt V]]</f>
        <v>19909.986274437066</v>
      </c>
      <c r="AX503" s="8" t="str" cm="1">
        <f t="array" aca="1" ref="AX503" ca="1">IF(Table4[[#This Row],[Prior of This Frm]]=0,"First",IF(Table4[[#This Row],[Data as String]]&lt;&gt;INDIRECT("R"&amp;AL503&amp;"C"&amp;COLUMN(Table4[[#This Row],[Data as String]]),FALSE),"Change",""))</f>
        <v/>
      </c>
      <c r="AY503" s="6" t="str" cm="1">
        <f t="array" aca="1" ref="AY503" ca="1">IF(Table4[[#This Row],[Prior of This Frm]]=0,"First",IF(Table4[[#This Row],[Data Masked States only]]&lt;&gt;INDIRECT("R"&amp;AL503&amp;"C"&amp;COLUMN(Table4[[#This Row],[Data Masked States only]]),FALSE),"Change",""))</f>
        <v/>
      </c>
      <c r="AZ503" s="6"/>
    </row>
    <row r="504" spans="1:52" hidden="1" x14ac:dyDescent="0.25">
      <c r="A504">
        <v>15.375999999999999</v>
      </c>
      <c r="B504">
        <v>400</v>
      </c>
      <c r="C504">
        <v>8</v>
      </c>
      <c r="D504" s="14">
        <v>0</v>
      </c>
      <c r="E504" s="15">
        <v>0</v>
      </c>
      <c r="F504" s="15">
        <v>0</v>
      </c>
      <c r="G504" s="15">
        <v>10</v>
      </c>
      <c r="H504" s="15">
        <v>39</v>
      </c>
      <c r="I504" s="15">
        <v>0</v>
      </c>
      <c r="J504" s="15">
        <v>0</v>
      </c>
      <c r="K504" s="15">
        <v>0</v>
      </c>
      <c r="M504" s="5" t="str">
        <f t="shared" si="141"/>
        <v>…</v>
      </c>
      <c r="N504" t="str">
        <f t="shared" si="142"/>
        <v>…</v>
      </c>
      <c r="O504" t="str">
        <f t="shared" si="143"/>
        <v>…</v>
      </c>
      <c r="P504" t="str">
        <f t="shared" si="144"/>
        <v>…</v>
      </c>
      <c r="Q504" t="str">
        <f t="shared" si="145"/>
        <v>9</v>
      </c>
      <c r="R504" t="str">
        <f t="shared" si="146"/>
        <v>…</v>
      </c>
      <c r="S504" t="str">
        <f t="shared" si="147"/>
        <v>…</v>
      </c>
      <c r="T504" t="str">
        <f t="shared" si="148"/>
        <v>…</v>
      </c>
      <c r="U504" s="5"/>
      <c r="V504" s="23">
        <f t="shared" si="149"/>
        <v>0</v>
      </c>
      <c r="W504">
        <f t="shared" si="150"/>
        <v>0</v>
      </c>
      <c r="X504">
        <f t="shared" si="151"/>
        <v>0</v>
      </c>
      <c r="Y504">
        <f t="shared" si="152"/>
        <v>16</v>
      </c>
      <c r="Z504">
        <f t="shared" si="153"/>
        <v>57</v>
      </c>
      <c r="AA504">
        <f t="shared" si="154"/>
        <v>0</v>
      </c>
      <c r="AB504">
        <f t="shared" si="155"/>
        <v>0</v>
      </c>
      <c r="AC504">
        <f t="shared" si="156"/>
        <v>0</v>
      </c>
      <c r="AD504" s="5"/>
      <c r="AE504" s="27">
        <f t="shared" si="157"/>
        <v>0</v>
      </c>
      <c r="AF504" s="28">
        <f t="shared" si="158"/>
        <v>4096</v>
      </c>
      <c r="AG504" s="28">
        <f t="shared" si="159"/>
        <v>57</v>
      </c>
      <c r="AH504" s="28">
        <f t="shared" si="160"/>
        <v>0</v>
      </c>
      <c r="AI504" s="5"/>
      <c r="AJ50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04" s="6" t="str" cm="1">
        <f t="array" ref="AK50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04" s="6" cm="1">
        <f t="array" ref="AL504">IF(ROW(Table4[[#This Row],[ID]])-1=ROW(Table4[[#Headers],[ID]]),0,SUMPRODUCT(MAX(($B$5:$B503=Table4[[#This Row],[ID]])*ROW($B$5:$B503))))</f>
        <v>502</v>
      </c>
      <c r="AM504" s="11" cm="1">
        <f t="array" aca="1" ref="AM504" ca="1">IF(Table4[[#This Row],[Prior of This Frm]]&lt;&gt;0,Table4[[#This Row],[Time]]-INDIRECT("R"&amp;Table4[[#This Row],[Prior of This Frm]]&amp;"C"&amp;COLUMN(Table4[[#This Row],[Time]]),FALSE),"")</f>
        <v>0.10599999999999987</v>
      </c>
      <c r="AN504" s="8">
        <f>IF(ROW(Table4[[#This Row],[Time]])-1=ROW(Table4[[#Headers],[Time]]),0,IF(A504&lt;A503,AN503+1,AN503))</f>
        <v>1</v>
      </c>
      <c r="AO504" s="29">
        <f>(Table4[[#This Row],[Time]]+(Table4[[#This Row],[Mins]]*60)-$A$5)/60/60/24</f>
        <v>2.7776620370370374E-4</v>
      </c>
      <c r="AP504" s="11">
        <f ca="1">IF(Table4[[#This Row],[Prior of This Frm]]&lt;&gt;0,IF(Table4[[#This Row],[Per Raw]]&lt;0,Table4[[#This Row],[Per Raw]]+60,Table4[[#This Row],[Per Raw]]),"")</f>
        <v>0.10599999999999987</v>
      </c>
      <c r="AQ504" s="20" t="e">
        <f>IF(Table4[[#This Row],[ID]]=401,(HEX2DEC(Table4[[#This Row],[H1]])+256*HEX2DEC(Table4[[#This Row],[H2]]))/1000,NA())</f>
        <v>#N/A</v>
      </c>
      <c r="AR504" s="21" t="e">
        <f>IF(Table4[[#This Row],[ID]]=401,(HEX2DEC(Table4[[#This Row],[H5]])+256*HEX2DEC(Table4[[#This Row],[H6]]))/1000,NA())</f>
        <v>#N/A</v>
      </c>
      <c r="AS504" s="16" t="e">
        <f>IF(Table4[[#This Row],[ID]]=402,HEX2DEC(Table4[[#This Row],[H1]])/100,NA())</f>
        <v>#N/A</v>
      </c>
      <c r="AT504" s="19" t="e">
        <f>IF(Table4[[#This Row],[ID]]=404,((HEX2DEC(F504)+256*HEX2DEC(G504))/10)*(9/5)+32,NA())</f>
        <v>#N/A</v>
      </c>
      <c r="AU504" s="28">
        <f>IF(Table4[[#This Row],[ID]]=402,(HEX2DEC(Table4[[#This Row],[H7]])*256*256+HEX2DEC(Table4[[#This Row],[H6]])*256+HEX2DEC(Table4[[#This Row],[H5]]))/AU$3,IF(ISNUMBER(AU503),AU503,NA()))</f>
        <v>1073427</v>
      </c>
      <c r="AV504" s="28">
        <f>IF(Table4[[#This Row],[ID]]=403,(HEX2DEC(Table4[[#This Row],[H7]])*256*256+HEX2DEC(Table4[[#This Row],[H6]])*256+HEX2DEC(Table4[[#This Row],[H5]]))/AV$3,IF(ISNUMBER(AV503),AV503,NA()))</f>
        <v>1073427</v>
      </c>
      <c r="AW504" s="30" t="e">
        <f>Table4[[#This Row],[Unk 402-D7,6,5]]/Table4[[#This Row],[Batt V]]</f>
        <v>#N/A</v>
      </c>
      <c r="AX504" s="8" t="str" cm="1">
        <f t="array" aca="1" ref="AX504" ca="1">IF(Table4[[#This Row],[Prior of This Frm]]=0,"First",IF(Table4[[#This Row],[Data as String]]&lt;&gt;INDIRECT("R"&amp;AL504&amp;"C"&amp;COLUMN(Table4[[#This Row],[Data as String]]),FALSE),"Change",""))</f>
        <v/>
      </c>
      <c r="AY504" s="6" t="str" cm="1">
        <f t="array" aca="1" ref="AY504" ca="1">IF(Table4[[#This Row],[Prior of This Frm]]=0,"First",IF(Table4[[#This Row],[Data Masked States only]]&lt;&gt;INDIRECT("R"&amp;AL504&amp;"C"&amp;COLUMN(Table4[[#This Row],[Data Masked States only]]),FALSE),"Change",""))</f>
        <v/>
      </c>
      <c r="AZ504" s="6"/>
    </row>
    <row r="505" spans="1:52" hidden="1" x14ac:dyDescent="0.25">
      <c r="A505">
        <v>15.43</v>
      </c>
      <c r="B505">
        <v>401</v>
      </c>
      <c r="C505">
        <v>8</v>
      </c>
      <c r="D505" s="14" t="s">
        <v>28</v>
      </c>
      <c r="E505" s="15" t="s">
        <v>23</v>
      </c>
      <c r="F505" s="15">
        <v>0</v>
      </c>
      <c r="G505" s="15">
        <v>0</v>
      </c>
      <c r="H505" s="15">
        <v>0</v>
      </c>
      <c r="I505" s="15">
        <v>0</v>
      </c>
      <c r="J505" s="15">
        <v>0</v>
      </c>
      <c r="K505" s="15">
        <v>0</v>
      </c>
      <c r="M505" s="5" t="str">
        <f t="shared" si="141"/>
        <v>…</v>
      </c>
      <c r="N505" t="str">
        <f t="shared" si="142"/>
        <v>…</v>
      </c>
      <c r="O505" t="str">
        <f t="shared" si="143"/>
        <v>…</v>
      </c>
      <c r="P505" t="str">
        <f t="shared" si="144"/>
        <v>…</v>
      </c>
      <c r="Q505" t="str">
        <f t="shared" si="145"/>
        <v>…</v>
      </c>
      <c r="R505" t="str">
        <f t="shared" si="146"/>
        <v>…</v>
      </c>
      <c r="S505" t="str">
        <f t="shared" si="147"/>
        <v>…</v>
      </c>
      <c r="T505" t="str">
        <f t="shared" si="148"/>
        <v>…</v>
      </c>
      <c r="U505" s="5"/>
      <c r="V505" s="23">
        <f t="shared" si="149"/>
        <v>154</v>
      </c>
      <c r="W505">
        <f t="shared" si="150"/>
        <v>210</v>
      </c>
      <c r="X505">
        <f t="shared" si="151"/>
        <v>0</v>
      </c>
      <c r="Y505">
        <f t="shared" si="152"/>
        <v>0</v>
      </c>
      <c r="Z505">
        <f t="shared" si="153"/>
        <v>0</v>
      </c>
      <c r="AA505">
        <f t="shared" si="154"/>
        <v>0</v>
      </c>
      <c r="AB505">
        <f t="shared" si="155"/>
        <v>0</v>
      </c>
      <c r="AC505">
        <f t="shared" si="156"/>
        <v>0</v>
      </c>
      <c r="AD505" s="5"/>
      <c r="AE505" s="27">
        <f t="shared" si="157"/>
        <v>53914</v>
      </c>
      <c r="AF505" s="28">
        <f t="shared" si="158"/>
        <v>0</v>
      </c>
      <c r="AG505" s="28">
        <f t="shared" si="159"/>
        <v>0</v>
      </c>
      <c r="AH505" s="28">
        <f t="shared" si="160"/>
        <v>0</v>
      </c>
      <c r="AI505" s="5"/>
      <c r="AJ50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05" s="6" t="str" cm="1">
        <f t="array" ref="AK50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05" s="6" cm="1">
        <f t="array" ref="AL505">IF(ROW(Table4[[#This Row],[ID]])-1=ROW(Table4[[#Headers],[ID]]),0,SUMPRODUCT(MAX(($B$5:$B504=Table4[[#This Row],[ID]])*ROW($B$5:$B504))))</f>
        <v>503</v>
      </c>
      <c r="AM505" s="11" cm="1">
        <f t="array" aca="1" ref="AM505" ca="1">IF(Table4[[#This Row],[Prior of This Frm]]&lt;&gt;0,Table4[[#This Row],[Time]]-INDIRECT("R"&amp;Table4[[#This Row],[Prior of This Frm]]&amp;"C"&amp;COLUMN(Table4[[#This Row],[Time]]),FALSE),"")</f>
        <v>0.10699999999999932</v>
      </c>
      <c r="AN505" s="8">
        <f>IF(ROW(Table4[[#This Row],[Time]])-1=ROW(Table4[[#Headers],[Time]]),0,IF(A505&lt;A504,AN504+1,AN504))</f>
        <v>1</v>
      </c>
      <c r="AO505" s="29">
        <f>(Table4[[#This Row],[Time]]+(Table4[[#This Row],[Mins]]*60)-$A$5)/60/60/24</f>
        <v>2.7839120370370376E-4</v>
      </c>
      <c r="AP505" s="11">
        <f ca="1">IF(Table4[[#This Row],[Prior of This Frm]]&lt;&gt;0,IF(Table4[[#This Row],[Per Raw]]&lt;0,Table4[[#This Row],[Per Raw]]+60,Table4[[#This Row],[Per Raw]]),"")</f>
        <v>0.10699999999999932</v>
      </c>
      <c r="AQ505" s="20">
        <f>IF(Table4[[#This Row],[ID]]=401,(HEX2DEC(Table4[[#This Row],[H1]])+256*HEX2DEC(Table4[[#This Row],[H2]]))/1000,NA())</f>
        <v>53.914000000000001</v>
      </c>
      <c r="AR505" s="21">
        <f>IF(Table4[[#This Row],[ID]]=401,(HEX2DEC(Table4[[#This Row],[H5]])+256*HEX2DEC(Table4[[#This Row],[H6]]))/1000,NA())</f>
        <v>0</v>
      </c>
      <c r="AS505" s="17" t="e">
        <f>IF(Table4[[#This Row],[ID]]=402,HEX2DEC(Table4[[#This Row],[H1]])/100,NA())</f>
        <v>#N/A</v>
      </c>
      <c r="AT505" s="19" t="e">
        <f>IF(Table4[[#This Row],[ID]]=404,((HEX2DEC(F505)+256*HEX2DEC(G505))/10)*(9/5)+32,NA())</f>
        <v>#N/A</v>
      </c>
      <c r="AU505" s="28">
        <f>IF(Table4[[#This Row],[ID]]=402,(HEX2DEC(Table4[[#This Row],[H7]])*256*256+HEX2DEC(Table4[[#This Row],[H6]])*256+HEX2DEC(Table4[[#This Row],[H5]]))/AU$3,IF(ISNUMBER(AU504),AU504,NA()))</f>
        <v>1073427</v>
      </c>
      <c r="AV505" s="28">
        <f>IF(Table4[[#This Row],[ID]]=403,(HEX2DEC(Table4[[#This Row],[H7]])*256*256+HEX2DEC(Table4[[#This Row],[H6]])*256+HEX2DEC(Table4[[#This Row],[H5]]))/AV$3,IF(ISNUMBER(AV504),AV504,NA()))</f>
        <v>1073427</v>
      </c>
      <c r="AW505" s="30">
        <f>Table4[[#This Row],[Unk 402-D7,6,5]]/Table4[[#This Row],[Batt V]]</f>
        <v>19909.986274437066</v>
      </c>
      <c r="AX505" s="8" t="str" cm="1">
        <f t="array" aca="1" ref="AX505" ca="1">IF(Table4[[#This Row],[Prior of This Frm]]=0,"First",IF(Table4[[#This Row],[Data as String]]&lt;&gt;INDIRECT("R"&amp;AL505&amp;"C"&amp;COLUMN(Table4[[#This Row],[Data as String]]),FALSE),"Change",""))</f>
        <v/>
      </c>
      <c r="AY505" s="6" t="str" cm="1">
        <f t="array" aca="1" ref="AY505" ca="1">IF(Table4[[#This Row],[Prior of This Frm]]=0,"First",IF(Table4[[#This Row],[Data Masked States only]]&lt;&gt;INDIRECT("R"&amp;AL505&amp;"C"&amp;COLUMN(Table4[[#This Row],[Data Masked States only]]),FALSE),"Change",""))</f>
        <v/>
      </c>
      <c r="AZ505" s="6"/>
    </row>
    <row r="506" spans="1:52" hidden="1" x14ac:dyDescent="0.25">
      <c r="A506">
        <v>15.483000000000001</v>
      </c>
      <c r="B506">
        <v>400</v>
      </c>
      <c r="C506">
        <v>8</v>
      </c>
      <c r="D506" s="14">
        <v>0</v>
      </c>
      <c r="E506" s="15">
        <v>0</v>
      </c>
      <c r="F506" s="15">
        <v>0</v>
      </c>
      <c r="G506" s="15">
        <v>10</v>
      </c>
      <c r="H506" s="15">
        <v>39</v>
      </c>
      <c r="I506" s="15">
        <v>0</v>
      </c>
      <c r="J506" s="15">
        <v>0</v>
      </c>
      <c r="K506" s="15">
        <v>0</v>
      </c>
      <c r="M506" s="5" t="str">
        <f t="shared" si="141"/>
        <v>…</v>
      </c>
      <c r="N506" t="str">
        <f t="shared" si="142"/>
        <v>…</v>
      </c>
      <c r="O506" t="str">
        <f t="shared" si="143"/>
        <v>…</v>
      </c>
      <c r="P506" t="str">
        <f t="shared" si="144"/>
        <v>…</v>
      </c>
      <c r="Q506" t="str">
        <f t="shared" si="145"/>
        <v>9</v>
      </c>
      <c r="R506" t="str">
        <f t="shared" si="146"/>
        <v>…</v>
      </c>
      <c r="S506" t="str">
        <f t="shared" si="147"/>
        <v>…</v>
      </c>
      <c r="T506" t="str">
        <f t="shared" si="148"/>
        <v>…</v>
      </c>
      <c r="U506" s="5"/>
      <c r="V506" s="23">
        <f t="shared" si="149"/>
        <v>0</v>
      </c>
      <c r="W506">
        <f t="shared" si="150"/>
        <v>0</v>
      </c>
      <c r="X506">
        <f t="shared" si="151"/>
        <v>0</v>
      </c>
      <c r="Y506">
        <f t="shared" si="152"/>
        <v>16</v>
      </c>
      <c r="Z506">
        <f t="shared" si="153"/>
        <v>57</v>
      </c>
      <c r="AA506">
        <f t="shared" si="154"/>
        <v>0</v>
      </c>
      <c r="AB506">
        <f t="shared" si="155"/>
        <v>0</v>
      </c>
      <c r="AC506">
        <f t="shared" si="156"/>
        <v>0</v>
      </c>
      <c r="AD506" s="5"/>
      <c r="AE506" s="27">
        <f t="shared" si="157"/>
        <v>0</v>
      </c>
      <c r="AF506" s="28">
        <f t="shared" si="158"/>
        <v>4096</v>
      </c>
      <c r="AG506" s="28">
        <f t="shared" si="159"/>
        <v>57</v>
      </c>
      <c r="AH506" s="28">
        <f t="shared" si="160"/>
        <v>0</v>
      </c>
      <c r="AI506" s="5"/>
      <c r="AJ50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06" s="6" t="str" cm="1">
        <f t="array" ref="AK50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06" s="6" cm="1">
        <f t="array" ref="AL506">IF(ROW(Table4[[#This Row],[ID]])-1=ROW(Table4[[#Headers],[ID]]),0,SUMPRODUCT(MAX(($B$5:$B505=Table4[[#This Row],[ID]])*ROW($B$5:$B505))))</f>
        <v>504</v>
      </c>
      <c r="AM506" s="11" cm="1">
        <f t="array" aca="1" ref="AM506" ca="1">IF(Table4[[#This Row],[Prior of This Frm]]&lt;&gt;0,Table4[[#This Row],[Time]]-INDIRECT("R"&amp;Table4[[#This Row],[Prior of This Frm]]&amp;"C"&amp;COLUMN(Table4[[#This Row],[Time]]),FALSE),"")</f>
        <v>0.10700000000000109</v>
      </c>
      <c r="AN506" s="8">
        <f>IF(ROW(Table4[[#This Row],[Time]])-1=ROW(Table4[[#Headers],[Time]]),0,IF(A506&lt;A505,AN505+1,AN505))</f>
        <v>1</v>
      </c>
      <c r="AO506" s="29">
        <f>(Table4[[#This Row],[Time]]+(Table4[[#This Row],[Mins]]*60)-$A$5)/60/60/24</f>
        <v>2.7900462962962964E-4</v>
      </c>
      <c r="AP506" s="11">
        <f ca="1">IF(Table4[[#This Row],[Prior of This Frm]]&lt;&gt;0,IF(Table4[[#This Row],[Per Raw]]&lt;0,Table4[[#This Row],[Per Raw]]+60,Table4[[#This Row],[Per Raw]]),"")</f>
        <v>0.10700000000000109</v>
      </c>
      <c r="AQ506" s="20" t="e">
        <f>IF(Table4[[#This Row],[ID]]=401,(HEX2DEC(Table4[[#This Row],[H1]])+256*HEX2DEC(Table4[[#This Row],[H2]]))/1000,NA())</f>
        <v>#N/A</v>
      </c>
      <c r="AR506" s="21" t="e">
        <f>IF(Table4[[#This Row],[ID]]=401,(HEX2DEC(Table4[[#This Row],[H5]])+256*HEX2DEC(Table4[[#This Row],[H6]]))/1000,NA())</f>
        <v>#N/A</v>
      </c>
      <c r="AS506" s="16" t="e">
        <f>IF(Table4[[#This Row],[ID]]=402,HEX2DEC(Table4[[#This Row],[H1]])/100,NA())</f>
        <v>#N/A</v>
      </c>
      <c r="AT506" s="19" t="e">
        <f>IF(Table4[[#This Row],[ID]]=404,((HEX2DEC(F506)+256*HEX2DEC(G506))/10)*(9/5)+32,NA())</f>
        <v>#N/A</v>
      </c>
      <c r="AU506" s="28">
        <f>IF(Table4[[#This Row],[ID]]=402,(HEX2DEC(Table4[[#This Row],[H7]])*256*256+HEX2DEC(Table4[[#This Row],[H6]])*256+HEX2DEC(Table4[[#This Row],[H5]]))/AU$3,IF(ISNUMBER(AU505),AU505,NA()))</f>
        <v>1073427</v>
      </c>
      <c r="AV506" s="28">
        <f>IF(Table4[[#This Row],[ID]]=403,(HEX2DEC(Table4[[#This Row],[H7]])*256*256+HEX2DEC(Table4[[#This Row],[H6]])*256+HEX2DEC(Table4[[#This Row],[H5]]))/AV$3,IF(ISNUMBER(AV505),AV505,NA()))</f>
        <v>1073427</v>
      </c>
      <c r="AW506" s="30" t="e">
        <f>Table4[[#This Row],[Unk 402-D7,6,5]]/Table4[[#This Row],[Batt V]]</f>
        <v>#N/A</v>
      </c>
      <c r="AX506" s="8" t="str" cm="1">
        <f t="array" aca="1" ref="AX506" ca="1">IF(Table4[[#This Row],[Prior of This Frm]]=0,"First",IF(Table4[[#This Row],[Data as String]]&lt;&gt;INDIRECT("R"&amp;AL506&amp;"C"&amp;COLUMN(Table4[[#This Row],[Data as String]]),FALSE),"Change",""))</f>
        <v/>
      </c>
      <c r="AY506" s="6" t="str" cm="1">
        <f t="array" aca="1" ref="AY506" ca="1">IF(Table4[[#This Row],[Prior of This Frm]]=0,"First",IF(Table4[[#This Row],[Data Masked States only]]&lt;&gt;INDIRECT("R"&amp;AL506&amp;"C"&amp;COLUMN(Table4[[#This Row],[Data Masked States only]]),FALSE),"Change",""))</f>
        <v/>
      </c>
      <c r="AZ506" s="6"/>
    </row>
    <row r="507" spans="1:52" hidden="1" x14ac:dyDescent="0.25">
      <c r="A507">
        <v>15.535</v>
      </c>
      <c r="B507">
        <v>401</v>
      </c>
      <c r="C507">
        <v>8</v>
      </c>
      <c r="D507" s="14" t="s">
        <v>28</v>
      </c>
      <c r="E507" s="15" t="s">
        <v>23</v>
      </c>
      <c r="F507" s="15">
        <v>0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  <c r="M507" s="5" t="str">
        <f t="shared" si="141"/>
        <v>…</v>
      </c>
      <c r="N507" t="str">
        <f t="shared" si="142"/>
        <v>…</v>
      </c>
      <c r="O507" t="str">
        <f t="shared" si="143"/>
        <v>…</v>
      </c>
      <c r="P507" t="str">
        <f t="shared" si="144"/>
        <v>…</v>
      </c>
      <c r="Q507" t="str">
        <f t="shared" si="145"/>
        <v>…</v>
      </c>
      <c r="R507" t="str">
        <f t="shared" si="146"/>
        <v>…</v>
      </c>
      <c r="S507" t="str">
        <f t="shared" si="147"/>
        <v>…</v>
      </c>
      <c r="T507" t="str">
        <f t="shared" si="148"/>
        <v>…</v>
      </c>
      <c r="U507" s="5"/>
      <c r="V507" s="23">
        <f t="shared" si="149"/>
        <v>154</v>
      </c>
      <c r="W507">
        <f t="shared" si="150"/>
        <v>210</v>
      </c>
      <c r="X507">
        <f t="shared" si="151"/>
        <v>0</v>
      </c>
      <c r="Y507">
        <f t="shared" si="152"/>
        <v>0</v>
      </c>
      <c r="Z507">
        <f t="shared" si="153"/>
        <v>0</v>
      </c>
      <c r="AA507">
        <f t="shared" si="154"/>
        <v>0</v>
      </c>
      <c r="AB507">
        <f t="shared" si="155"/>
        <v>0</v>
      </c>
      <c r="AC507">
        <f t="shared" si="156"/>
        <v>0</v>
      </c>
      <c r="AD507" s="5"/>
      <c r="AE507" s="27">
        <f t="shared" si="157"/>
        <v>53914</v>
      </c>
      <c r="AF507" s="28">
        <f t="shared" si="158"/>
        <v>0</v>
      </c>
      <c r="AG507" s="28">
        <f t="shared" si="159"/>
        <v>0</v>
      </c>
      <c r="AH507" s="28">
        <f t="shared" si="160"/>
        <v>0</v>
      </c>
      <c r="AI507" s="5"/>
      <c r="AJ50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07" s="6" t="str" cm="1">
        <f t="array" ref="AK50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07" s="6" cm="1">
        <f t="array" ref="AL507">IF(ROW(Table4[[#This Row],[ID]])-1=ROW(Table4[[#Headers],[ID]]),0,SUMPRODUCT(MAX(($B$5:$B506=Table4[[#This Row],[ID]])*ROW($B$5:$B506))))</f>
        <v>505</v>
      </c>
      <c r="AM507" s="11" cm="1">
        <f t="array" aca="1" ref="AM507" ca="1">IF(Table4[[#This Row],[Prior of This Frm]]&lt;&gt;0,Table4[[#This Row],[Time]]-INDIRECT("R"&amp;Table4[[#This Row],[Prior of This Frm]]&amp;"C"&amp;COLUMN(Table4[[#This Row],[Time]]),FALSE),"")</f>
        <v>0.10500000000000043</v>
      </c>
      <c r="AN507" s="8">
        <f>IF(ROW(Table4[[#This Row],[Time]])-1=ROW(Table4[[#Headers],[Time]]),0,IF(A507&lt;A506,AN506+1,AN506))</f>
        <v>1</v>
      </c>
      <c r="AO507" s="29">
        <f>(Table4[[#This Row],[Time]]+(Table4[[#This Row],[Mins]]*60)-$A$5)/60/60/24</f>
        <v>2.7960648148148143E-4</v>
      </c>
      <c r="AP507" s="11">
        <f ca="1">IF(Table4[[#This Row],[Prior of This Frm]]&lt;&gt;0,IF(Table4[[#This Row],[Per Raw]]&lt;0,Table4[[#This Row],[Per Raw]]+60,Table4[[#This Row],[Per Raw]]),"")</f>
        <v>0.10500000000000043</v>
      </c>
      <c r="AQ507" s="20">
        <f>IF(Table4[[#This Row],[ID]]=401,(HEX2DEC(Table4[[#This Row],[H1]])+256*HEX2DEC(Table4[[#This Row],[H2]]))/1000,NA())</f>
        <v>53.914000000000001</v>
      </c>
      <c r="AR507" s="21">
        <f>IF(Table4[[#This Row],[ID]]=401,(HEX2DEC(Table4[[#This Row],[H5]])+256*HEX2DEC(Table4[[#This Row],[H6]]))/1000,NA())</f>
        <v>0</v>
      </c>
      <c r="AS507" s="17" t="e">
        <f>IF(Table4[[#This Row],[ID]]=402,HEX2DEC(Table4[[#This Row],[H1]])/100,NA())</f>
        <v>#N/A</v>
      </c>
      <c r="AT507" s="19" t="e">
        <f>IF(Table4[[#This Row],[ID]]=404,((HEX2DEC(F507)+256*HEX2DEC(G507))/10)*(9/5)+32,NA())</f>
        <v>#N/A</v>
      </c>
      <c r="AU507" s="28">
        <f>IF(Table4[[#This Row],[ID]]=402,(HEX2DEC(Table4[[#This Row],[H7]])*256*256+HEX2DEC(Table4[[#This Row],[H6]])*256+HEX2DEC(Table4[[#This Row],[H5]]))/AU$3,IF(ISNUMBER(AU506),AU506,NA()))</f>
        <v>1073427</v>
      </c>
      <c r="AV507" s="28">
        <f>IF(Table4[[#This Row],[ID]]=403,(HEX2DEC(Table4[[#This Row],[H7]])*256*256+HEX2DEC(Table4[[#This Row],[H6]])*256+HEX2DEC(Table4[[#This Row],[H5]]))/AV$3,IF(ISNUMBER(AV506),AV506,NA()))</f>
        <v>1073427</v>
      </c>
      <c r="AW507" s="30">
        <f>Table4[[#This Row],[Unk 402-D7,6,5]]/Table4[[#This Row],[Batt V]]</f>
        <v>19909.986274437066</v>
      </c>
      <c r="AX507" s="8" t="str" cm="1">
        <f t="array" aca="1" ref="AX507" ca="1">IF(Table4[[#This Row],[Prior of This Frm]]=0,"First",IF(Table4[[#This Row],[Data as String]]&lt;&gt;INDIRECT("R"&amp;AL507&amp;"C"&amp;COLUMN(Table4[[#This Row],[Data as String]]),FALSE),"Change",""))</f>
        <v/>
      </c>
      <c r="AY507" s="6" t="str" cm="1">
        <f t="array" aca="1" ref="AY507" ca="1">IF(Table4[[#This Row],[Prior of This Frm]]=0,"First",IF(Table4[[#This Row],[Data Masked States only]]&lt;&gt;INDIRECT("R"&amp;AL507&amp;"C"&amp;COLUMN(Table4[[#This Row],[Data Masked States only]]),FALSE),"Change",""))</f>
        <v/>
      </c>
      <c r="AZ507" s="6"/>
    </row>
    <row r="508" spans="1:52" hidden="1" x14ac:dyDescent="0.25">
      <c r="A508">
        <v>15.587999999999999</v>
      </c>
      <c r="B508">
        <v>400</v>
      </c>
      <c r="C508">
        <v>8</v>
      </c>
      <c r="D508" s="14">
        <v>0</v>
      </c>
      <c r="E508" s="15">
        <v>0</v>
      </c>
      <c r="F508" s="15">
        <v>0</v>
      </c>
      <c r="G508" s="15">
        <v>10</v>
      </c>
      <c r="H508" s="15">
        <v>39</v>
      </c>
      <c r="I508" s="15">
        <v>0</v>
      </c>
      <c r="J508" s="15">
        <v>0</v>
      </c>
      <c r="K508" s="15">
        <v>0</v>
      </c>
      <c r="M508" s="5" t="str">
        <f t="shared" si="141"/>
        <v>…</v>
      </c>
      <c r="N508" t="str">
        <f t="shared" si="142"/>
        <v>…</v>
      </c>
      <c r="O508" t="str">
        <f t="shared" si="143"/>
        <v>…</v>
      </c>
      <c r="P508" t="str">
        <f t="shared" si="144"/>
        <v>…</v>
      </c>
      <c r="Q508" t="str">
        <f t="shared" si="145"/>
        <v>9</v>
      </c>
      <c r="R508" t="str">
        <f t="shared" si="146"/>
        <v>…</v>
      </c>
      <c r="S508" t="str">
        <f t="shared" si="147"/>
        <v>…</v>
      </c>
      <c r="T508" t="str">
        <f t="shared" si="148"/>
        <v>…</v>
      </c>
      <c r="U508" s="5"/>
      <c r="V508" s="23">
        <f t="shared" si="149"/>
        <v>0</v>
      </c>
      <c r="W508">
        <f t="shared" si="150"/>
        <v>0</v>
      </c>
      <c r="X508">
        <f t="shared" si="151"/>
        <v>0</v>
      </c>
      <c r="Y508">
        <f t="shared" si="152"/>
        <v>16</v>
      </c>
      <c r="Z508">
        <f t="shared" si="153"/>
        <v>57</v>
      </c>
      <c r="AA508">
        <f t="shared" si="154"/>
        <v>0</v>
      </c>
      <c r="AB508">
        <f t="shared" si="155"/>
        <v>0</v>
      </c>
      <c r="AC508">
        <f t="shared" si="156"/>
        <v>0</v>
      </c>
      <c r="AD508" s="5"/>
      <c r="AE508" s="27">
        <f t="shared" si="157"/>
        <v>0</v>
      </c>
      <c r="AF508" s="28">
        <f t="shared" si="158"/>
        <v>4096</v>
      </c>
      <c r="AG508" s="28">
        <f t="shared" si="159"/>
        <v>57</v>
      </c>
      <c r="AH508" s="28">
        <f t="shared" si="160"/>
        <v>0</v>
      </c>
      <c r="AI508" s="5"/>
      <c r="AJ50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08" s="6" t="str" cm="1">
        <f t="array" ref="AK50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08" s="6" cm="1">
        <f t="array" ref="AL508">IF(ROW(Table4[[#This Row],[ID]])-1=ROW(Table4[[#Headers],[ID]]),0,SUMPRODUCT(MAX(($B$5:$B507=Table4[[#This Row],[ID]])*ROW($B$5:$B507))))</f>
        <v>506</v>
      </c>
      <c r="AM508" s="11" cm="1">
        <f t="array" aca="1" ref="AM508" ca="1">IF(Table4[[#This Row],[Prior of This Frm]]&lt;&gt;0,Table4[[#This Row],[Time]]-INDIRECT("R"&amp;Table4[[#This Row],[Prior of This Frm]]&amp;"C"&amp;COLUMN(Table4[[#This Row],[Time]]),FALSE),"")</f>
        <v>0.10499999999999865</v>
      </c>
      <c r="AN508" s="8">
        <f>IF(ROW(Table4[[#This Row],[Time]])-1=ROW(Table4[[#Headers],[Time]]),0,IF(A508&lt;A507,AN507+1,AN507))</f>
        <v>1</v>
      </c>
      <c r="AO508" s="29">
        <f>(Table4[[#This Row],[Time]]+(Table4[[#This Row],[Mins]]*60)-$A$5)/60/60/24</f>
        <v>2.8021990740740731E-4</v>
      </c>
      <c r="AP508" s="11">
        <f ca="1">IF(Table4[[#This Row],[Prior of This Frm]]&lt;&gt;0,IF(Table4[[#This Row],[Per Raw]]&lt;0,Table4[[#This Row],[Per Raw]]+60,Table4[[#This Row],[Per Raw]]),"")</f>
        <v>0.10499999999999865</v>
      </c>
      <c r="AQ508" s="20" t="e">
        <f>IF(Table4[[#This Row],[ID]]=401,(HEX2DEC(Table4[[#This Row],[H1]])+256*HEX2DEC(Table4[[#This Row],[H2]]))/1000,NA())</f>
        <v>#N/A</v>
      </c>
      <c r="AR508" s="21" t="e">
        <f>IF(Table4[[#This Row],[ID]]=401,(HEX2DEC(Table4[[#This Row],[H5]])+256*HEX2DEC(Table4[[#This Row],[H6]]))/1000,NA())</f>
        <v>#N/A</v>
      </c>
      <c r="AS508" s="16" t="e">
        <f>IF(Table4[[#This Row],[ID]]=402,HEX2DEC(Table4[[#This Row],[H1]])/100,NA())</f>
        <v>#N/A</v>
      </c>
      <c r="AT508" s="19" t="e">
        <f>IF(Table4[[#This Row],[ID]]=404,((HEX2DEC(F508)+256*HEX2DEC(G508))/10)*(9/5)+32,NA())</f>
        <v>#N/A</v>
      </c>
      <c r="AU508" s="28">
        <f>IF(Table4[[#This Row],[ID]]=402,(HEX2DEC(Table4[[#This Row],[H7]])*256*256+HEX2DEC(Table4[[#This Row],[H6]])*256+HEX2DEC(Table4[[#This Row],[H5]]))/AU$3,IF(ISNUMBER(AU507),AU507,NA()))</f>
        <v>1073427</v>
      </c>
      <c r="AV508" s="28">
        <f>IF(Table4[[#This Row],[ID]]=403,(HEX2DEC(Table4[[#This Row],[H7]])*256*256+HEX2DEC(Table4[[#This Row],[H6]])*256+HEX2DEC(Table4[[#This Row],[H5]]))/AV$3,IF(ISNUMBER(AV507),AV507,NA()))</f>
        <v>1073427</v>
      </c>
      <c r="AW508" s="30" t="e">
        <f>Table4[[#This Row],[Unk 402-D7,6,5]]/Table4[[#This Row],[Batt V]]</f>
        <v>#N/A</v>
      </c>
      <c r="AX508" s="8" t="str" cm="1">
        <f t="array" aca="1" ref="AX508" ca="1">IF(Table4[[#This Row],[Prior of This Frm]]=0,"First",IF(Table4[[#This Row],[Data as String]]&lt;&gt;INDIRECT("R"&amp;AL508&amp;"C"&amp;COLUMN(Table4[[#This Row],[Data as String]]),FALSE),"Change",""))</f>
        <v/>
      </c>
      <c r="AY508" s="6" t="str" cm="1">
        <f t="array" aca="1" ref="AY508" ca="1">IF(Table4[[#This Row],[Prior of This Frm]]=0,"First",IF(Table4[[#This Row],[Data Masked States only]]&lt;&gt;INDIRECT("R"&amp;AL508&amp;"C"&amp;COLUMN(Table4[[#This Row],[Data Masked States only]]),FALSE),"Change",""))</f>
        <v/>
      </c>
      <c r="AZ508" s="6"/>
    </row>
    <row r="509" spans="1:52" hidden="1" x14ac:dyDescent="0.25">
      <c r="A509">
        <v>15.641999999999999</v>
      </c>
      <c r="B509">
        <v>401</v>
      </c>
      <c r="C509">
        <v>8</v>
      </c>
      <c r="D509" s="14" t="s">
        <v>28</v>
      </c>
      <c r="E509" s="15" t="s">
        <v>23</v>
      </c>
      <c r="F509" s="15">
        <v>0</v>
      </c>
      <c r="G509" s="15">
        <v>0</v>
      </c>
      <c r="H509" s="15">
        <v>0</v>
      </c>
      <c r="I509" s="15">
        <v>0</v>
      </c>
      <c r="J509" s="15">
        <v>0</v>
      </c>
      <c r="K509" s="15">
        <v>0</v>
      </c>
      <c r="M509" s="5" t="str">
        <f t="shared" si="141"/>
        <v>…</v>
      </c>
      <c r="N509" t="str">
        <f t="shared" si="142"/>
        <v>…</v>
      </c>
      <c r="O509" t="str">
        <f t="shared" si="143"/>
        <v>…</v>
      </c>
      <c r="P509" t="str">
        <f t="shared" si="144"/>
        <v>…</v>
      </c>
      <c r="Q509" t="str">
        <f t="shared" si="145"/>
        <v>…</v>
      </c>
      <c r="R509" t="str">
        <f t="shared" si="146"/>
        <v>…</v>
      </c>
      <c r="S509" t="str">
        <f t="shared" si="147"/>
        <v>…</v>
      </c>
      <c r="T509" t="str">
        <f t="shared" si="148"/>
        <v>…</v>
      </c>
      <c r="U509" s="5"/>
      <c r="V509" s="23">
        <f t="shared" si="149"/>
        <v>154</v>
      </c>
      <c r="W509">
        <f t="shared" si="150"/>
        <v>210</v>
      </c>
      <c r="X509">
        <f t="shared" si="151"/>
        <v>0</v>
      </c>
      <c r="Y509">
        <f t="shared" si="152"/>
        <v>0</v>
      </c>
      <c r="Z509">
        <f t="shared" si="153"/>
        <v>0</v>
      </c>
      <c r="AA509">
        <f t="shared" si="154"/>
        <v>0</v>
      </c>
      <c r="AB509">
        <f t="shared" si="155"/>
        <v>0</v>
      </c>
      <c r="AC509">
        <f t="shared" si="156"/>
        <v>0</v>
      </c>
      <c r="AD509" s="5"/>
      <c r="AE509" s="27">
        <f t="shared" si="157"/>
        <v>53914</v>
      </c>
      <c r="AF509" s="28">
        <f t="shared" si="158"/>
        <v>0</v>
      </c>
      <c r="AG509" s="28">
        <f t="shared" si="159"/>
        <v>0</v>
      </c>
      <c r="AH509" s="28">
        <f t="shared" si="160"/>
        <v>0</v>
      </c>
      <c r="AI509" s="5"/>
      <c r="AJ50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09" s="6" t="str" cm="1">
        <f t="array" ref="AK50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09" s="6" cm="1">
        <f t="array" ref="AL509">IF(ROW(Table4[[#This Row],[ID]])-1=ROW(Table4[[#Headers],[ID]]),0,SUMPRODUCT(MAX(($B$5:$B508=Table4[[#This Row],[ID]])*ROW($B$5:$B508))))</f>
        <v>507</v>
      </c>
      <c r="AM509" s="11" cm="1">
        <f t="array" aca="1" ref="AM509" ca="1">IF(Table4[[#This Row],[Prior of This Frm]]&lt;&gt;0,Table4[[#This Row],[Time]]-INDIRECT("R"&amp;Table4[[#This Row],[Prior of This Frm]]&amp;"C"&amp;COLUMN(Table4[[#This Row],[Time]]),FALSE),"")</f>
        <v>0.10699999999999932</v>
      </c>
      <c r="AN509" s="8">
        <f>IF(ROW(Table4[[#This Row],[Time]])-1=ROW(Table4[[#Headers],[Time]]),0,IF(A509&lt;A508,AN508+1,AN508))</f>
        <v>1</v>
      </c>
      <c r="AO509" s="29">
        <f>(Table4[[#This Row],[Time]]+(Table4[[#This Row],[Mins]]*60)-$A$5)/60/60/24</f>
        <v>2.8084490740740733E-4</v>
      </c>
      <c r="AP509" s="11">
        <f ca="1">IF(Table4[[#This Row],[Prior of This Frm]]&lt;&gt;0,IF(Table4[[#This Row],[Per Raw]]&lt;0,Table4[[#This Row],[Per Raw]]+60,Table4[[#This Row],[Per Raw]]),"")</f>
        <v>0.10699999999999932</v>
      </c>
      <c r="AQ509" s="20">
        <f>IF(Table4[[#This Row],[ID]]=401,(HEX2DEC(Table4[[#This Row],[H1]])+256*HEX2DEC(Table4[[#This Row],[H2]]))/1000,NA())</f>
        <v>53.914000000000001</v>
      </c>
      <c r="AR509" s="21">
        <f>IF(Table4[[#This Row],[ID]]=401,(HEX2DEC(Table4[[#This Row],[H5]])+256*HEX2DEC(Table4[[#This Row],[H6]]))/1000,NA())</f>
        <v>0</v>
      </c>
      <c r="AS509" s="17" t="e">
        <f>IF(Table4[[#This Row],[ID]]=402,HEX2DEC(Table4[[#This Row],[H1]])/100,NA())</f>
        <v>#N/A</v>
      </c>
      <c r="AT509" s="19" t="e">
        <f>IF(Table4[[#This Row],[ID]]=404,((HEX2DEC(F509)+256*HEX2DEC(G509))/10)*(9/5)+32,NA())</f>
        <v>#N/A</v>
      </c>
      <c r="AU509" s="28">
        <f>IF(Table4[[#This Row],[ID]]=402,(HEX2DEC(Table4[[#This Row],[H7]])*256*256+HEX2DEC(Table4[[#This Row],[H6]])*256+HEX2DEC(Table4[[#This Row],[H5]]))/AU$3,IF(ISNUMBER(AU508),AU508,NA()))</f>
        <v>1073427</v>
      </c>
      <c r="AV509" s="28">
        <f>IF(Table4[[#This Row],[ID]]=403,(HEX2DEC(Table4[[#This Row],[H7]])*256*256+HEX2DEC(Table4[[#This Row],[H6]])*256+HEX2DEC(Table4[[#This Row],[H5]]))/AV$3,IF(ISNUMBER(AV508),AV508,NA()))</f>
        <v>1073427</v>
      </c>
      <c r="AW509" s="30">
        <f>Table4[[#This Row],[Unk 402-D7,6,5]]/Table4[[#This Row],[Batt V]]</f>
        <v>19909.986274437066</v>
      </c>
      <c r="AX509" s="8" t="str" cm="1">
        <f t="array" aca="1" ref="AX509" ca="1">IF(Table4[[#This Row],[Prior of This Frm]]=0,"First",IF(Table4[[#This Row],[Data as String]]&lt;&gt;INDIRECT("R"&amp;AL509&amp;"C"&amp;COLUMN(Table4[[#This Row],[Data as String]]),FALSE),"Change",""))</f>
        <v/>
      </c>
      <c r="AY509" s="6" t="str" cm="1">
        <f t="array" aca="1" ref="AY509" ca="1">IF(Table4[[#This Row],[Prior of This Frm]]=0,"First",IF(Table4[[#This Row],[Data Masked States only]]&lt;&gt;INDIRECT("R"&amp;AL509&amp;"C"&amp;COLUMN(Table4[[#This Row],[Data Masked States only]]),FALSE),"Change",""))</f>
        <v/>
      </c>
      <c r="AZ509" s="6"/>
    </row>
    <row r="510" spans="1:52" hidden="1" x14ac:dyDescent="0.25">
      <c r="A510">
        <v>15.695</v>
      </c>
      <c r="B510">
        <v>400</v>
      </c>
      <c r="C510">
        <v>8</v>
      </c>
      <c r="D510" s="14">
        <v>0</v>
      </c>
      <c r="E510" s="15">
        <v>0</v>
      </c>
      <c r="F510" s="15">
        <v>0</v>
      </c>
      <c r="G510" s="15">
        <v>10</v>
      </c>
      <c r="H510" s="15">
        <v>39</v>
      </c>
      <c r="I510" s="15">
        <v>0</v>
      </c>
      <c r="J510" s="15">
        <v>0</v>
      </c>
      <c r="K510" s="15">
        <v>0</v>
      </c>
      <c r="M510" s="5" t="str">
        <f t="shared" si="141"/>
        <v>…</v>
      </c>
      <c r="N510" t="str">
        <f t="shared" si="142"/>
        <v>…</v>
      </c>
      <c r="O510" t="str">
        <f t="shared" si="143"/>
        <v>…</v>
      </c>
      <c r="P510" t="str">
        <f t="shared" si="144"/>
        <v>…</v>
      </c>
      <c r="Q510" t="str">
        <f t="shared" si="145"/>
        <v>9</v>
      </c>
      <c r="R510" t="str">
        <f t="shared" si="146"/>
        <v>…</v>
      </c>
      <c r="S510" t="str">
        <f t="shared" si="147"/>
        <v>…</v>
      </c>
      <c r="T510" t="str">
        <f t="shared" si="148"/>
        <v>…</v>
      </c>
      <c r="U510" s="5"/>
      <c r="V510" s="23">
        <f t="shared" si="149"/>
        <v>0</v>
      </c>
      <c r="W510">
        <f t="shared" si="150"/>
        <v>0</v>
      </c>
      <c r="X510">
        <f t="shared" si="151"/>
        <v>0</v>
      </c>
      <c r="Y510">
        <f t="shared" si="152"/>
        <v>16</v>
      </c>
      <c r="Z510">
        <f t="shared" si="153"/>
        <v>57</v>
      </c>
      <c r="AA510">
        <f t="shared" si="154"/>
        <v>0</v>
      </c>
      <c r="AB510">
        <f t="shared" si="155"/>
        <v>0</v>
      </c>
      <c r="AC510">
        <f t="shared" si="156"/>
        <v>0</v>
      </c>
      <c r="AD510" s="5"/>
      <c r="AE510" s="27">
        <f t="shared" si="157"/>
        <v>0</v>
      </c>
      <c r="AF510" s="28">
        <f t="shared" si="158"/>
        <v>4096</v>
      </c>
      <c r="AG510" s="28">
        <f t="shared" si="159"/>
        <v>57</v>
      </c>
      <c r="AH510" s="28">
        <f t="shared" si="160"/>
        <v>0</v>
      </c>
      <c r="AI510" s="5"/>
      <c r="AJ51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10" s="6" t="str" cm="1">
        <f t="array" ref="AK51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10" s="6" cm="1">
        <f t="array" ref="AL510">IF(ROW(Table4[[#This Row],[ID]])-1=ROW(Table4[[#Headers],[ID]]),0,SUMPRODUCT(MAX(($B$5:$B509=Table4[[#This Row],[ID]])*ROW($B$5:$B509))))</f>
        <v>508</v>
      </c>
      <c r="AM510" s="11" cm="1">
        <f t="array" aca="1" ref="AM510" ca="1">IF(Table4[[#This Row],[Prior of This Frm]]&lt;&gt;0,Table4[[#This Row],[Time]]-INDIRECT("R"&amp;Table4[[#This Row],[Prior of This Frm]]&amp;"C"&amp;COLUMN(Table4[[#This Row],[Time]]),FALSE),"")</f>
        <v>0.10700000000000109</v>
      </c>
      <c r="AN510" s="8">
        <f>IF(ROW(Table4[[#This Row],[Time]])-1=ROW(Table4[[#Headers],[Time]]),0,IF(A510&lt;A509,AN509+1,AN509))</f>
        <v>1</v>
      </c>
      <c r="AO510" s="29">
        <f>(Table4[[#This Row],[Time]]+(Table4[[#This Row],[Mins]]*60)-$A$5)/60/60/24</f>
        <v>2.8145833333333321E-4</v>
      </c>
      <c r="AP510" s="11">
        <f ca="1">IF(Table4[[#This Row],[Prior of This Frm]]&lt;&gt;0,IF(Table4[[#This Row],[Per Raw]]&lt;0,Table4[[#This Row],[Per Raw]]+60,Table4[[#This Row],[Per Raw]]),"")</f>
        <v>0.10700000000000109</v>
      </c>
      <c r="AQ510" s="20" t="e">
        <f>IF(Table4[[#This Row],[ID]]=401,(HEX2DEC(Table4[[#This Row],[H1]])+256*HEX2DEC(Table4[[#This Row],[H2]]))/1000,NA())</f>
        <v>#N/A</v>
      </c>
      <c r="AR510" s="21" t="e">
        <f>IF(Table4[[#This Row],[ID]]=401,(HEX2DEC(Table4[[#This Row],[H5]])+256*HEX2DEC(Table4[[#This Row],[H6]]))/1000,NA())</f>
        <v>#N/A</v>
      </c>
      <c r="AS510" s="16" t="e">
        <f>IF(Table4[[#This Row],[ID]]=402,HEX2DEC(Table4[[#This Row],[H1]])/100,NA())</f>
        <v>#N/A</v>
      </c>
      <c r="AT510" s="19" t="e">
        <f>IF(Table4[[#This Row],[ID]]=404,((HEX2DEC(F510)+256*HEX2DEC(G510))/10)*(9/5)+32,NA())</f>
        <v>#N/A</v>
      </c>
      <c r="AU510" s="28">
        <f>IF(Table4[[#This Row],[ID]]=402,(HEX2DEC(Table4[[#This Row],[H7]])*256*256+HEX2DEC(Table4[[#This Row],[H6]])*256+HEX2DEC(Table4[[#This Row],[H5]]))/AU$3,IF(ISNUMBER(AU509),AU509,NA()))</f>
        <v>1073427</v>
      </c>
      <c r="AV510" s="28">
        <f>IF(Table4[[#This Row],[ID]]=403,(HEX2DEC(Table4[[#This Row],[H7]])*256*256+HEX2DEC(Table4[[#This Row],[H6]])*256+HEX2DEC(Table4[[#This Row],[H5]]))/AV$3,IF(ISNUMBER(AV509),AV509,NA()))</f>
        <v>1073427</v>
      </c>
      <c r="AW510" s="30" t="e">
        <f>Table4[[#This Row],[Unk 402-D7,6,5]]/Table4[[#This Row],[Batt V]]</f>
        <v>#N/A</v>
      </c>
      <c r="AX510" s="8" t="str" cm="1">
        <f t="array" aca="1" ref="AX510" ca="1">IF(Table4[[#This Row],[Prior of This Frm]]=0,"First",IF(Table4[[#This Row],[Data as String]]&lt;&gt;INDIRECT("R"&amp;AL510&amp;"C"&amp;COLUMN(Table4[[#This Row],[Data as String]]),FALSE),"Change",""))</f>
        <v/>
      </c>
      <c r="AY510" s="6" t="str" cm="1">
        <f t="array" aca="1" ref="AY510" ca="1">IF(Table4[[#This Row],[Prior of This Frm]]=0,"First",IF(Table4[[#This Row],[Data Masked States only]]&lt;&gt;INDIRECT("R"&amp;AL510&amp;"C"&amp;COLUMN(Table4[[#This Row],[Data Masked States only]]),FALSE),"Change",""))</f>
        <v/>
      </c>
      <c r="AZ510" s="6"/>
    </row>
    <row r="511" spans="1:52" hidden="1" x14ac:dyDescent="0.25">
      <c r="A511">
        <v>15.747999999999999</v>
      </c>
      <c r="B511">
        <v>401</v>
      </c>
      <c r="C511">
        <v>8</v>
      </c>
      <c r="D511" s="14" t="s">
        <v>28</v>
      </c>
      <c r="E511" s="15" t="s">
        <v>23</v>
      </c>
      <c r="F511" s="15">
        <v>0</v>
      </c>
      <c r="G511" s="15">
        <v>0</v>
      </c>
      <c r="H511" s="15">
        <v>0</v>
      </c>
      <c r="I511" s="15">
        <v>0</v>
      </c>
      <c r="J511" s="15">
        <v>0</v>
      </c>
      <c r="K511" s="15">
        <v>0</v>
      </c>
      <c r="M511" s="5" t="str">
        <f t="shared" si="141"/>
        <v>…</v>
      </c>
      <c r="N511" t="str">
        <f t="shared" si="142"/>
        <v>…</v>
      </c>
      <c r="O511" t="str">
        <f t="shared" si="143"/>
        <v>…</v>
      </c>
      <c r="P511" t="str">
        <f t="shared" si="144"/>
        <v>…</v>
      </c>
      <c r="Q511" t="str">
        <f t="shared" si="145"/>
        <v>…</v>
      </c>
      <c r="R511" t="str">
        <f t="shared" si="146"/>
        <v>…</v>
      </c>
      <c r="S511" t="str">
        <f t="shared" si="147"/>
        <v>…</v>
      </c>
      <c r="T511" t="str">
        <f t="shared" si="148"/>
        <v>…</v>
      </c>
      <c r="U511" s="5"/>
      <c r="V511" s="23">
        <f t="shared" si="149"/>
        <v>154</v>
      </c>
      <c r="W511">
        <f t="shared" si="150"/>
        <v>210</v>
      </c>
      <c r="X511">
        <f t="shared" si="151"/>
        <v>0</v>
      </c>
      <c r="Y511">
        <f t="shared" si="152"/>
        <v>0</v>
      </c>
      <c r="Z511">
        <f t="shared" si="153"/>
        <v>0</v>
      </c>
      <c r="AA511">
        <f t="shared" si="154"/>
        <v>0</v>
      </c>
      <c r="AB511">
        <f t="shared" si="155"/>
        <v>0</v>
      </c>
      <c r="AC511">
        <f t="shared" si="156"/>
        <v>0</v>
      </c>
      <c r="AD511" s="5"/>
      <c r="AE511" s="27">
        <f t="shared" si="157"/>
        <v>53914</v>
      </c>
      <c r="AF511" s="28">
        <f t="shared" si="158"/>
        <v>0</v>
      </c>
      <c r="AG511" s="28">
        <f t="shared" si="159"/>
        <v>0</v>
      </c>
      <c r="AH511" s="28">
        <f t="shared" si="160"/>
        <v>0</v>
      </c>
      <c r="AI511" s="5"/>
      <c r="AJ51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11" s="6" t="str" cm="1">
        <f t="array" ref="AK51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11" s="6" cm="1">
        <f t="array" ref="AL511">IF(ROW(Table4[[#This Row],[ID]])-1=ROW(Table4[[#Headers],[ID]]),0,SUMPRODUCT(MAX(($B$5:$B510=Table4[[#This Row],[ID]])*ROW($B$5:$B510))))</f>
        <v>509</v>
      </c>
      <c r="AM511" s="11" cm="1">
        <f t="array" aca="1" ref="AM511" ca="1">IF(Table4[[#This Row],[Prior of This Frm]]&lt;&gt;0,Table4[[#This Row],[Time]]-INDIRECT("R"&amp;Table4[[#This Row],[Prior of This Frm]]&amp;"C"&amp;COLUMN(Table4[[#This Row],[Time]]),FALSE),"")</f>
        <v>0.10599999999999987</v>
      </c>
      <c r="AN511" s="8">
        <f>IF(ROW(Table4[[#This Row],[Time]])-1=ROW(Table4[[#Headers],[Time]]),0,IF(A511&lt;A510,AN510+1,AN510))</f>
        <v>1</v>
      </c>
      <c r="AO511" s="29">
        <f>(Table4[[#This Row],[Time]]+(Table4[[#This Row],[Mins]]*60)-$A$5)/60/60/24</f>
        <v>2.8207175925925931E-4</v>
      </c>
      <c r="AP511" s="11">
        <f ca="1">IF(Table4[[#This Row],[Prior of This Frm]]&lt;&gt;0,IF(Table4[[#This Row],[Per Raw]]&lt;0,Table4[[#This Row],[Per Raw]]+60,Table4[[#This Row],[Per Raw]]),"")</f>
        <v>0.10599999999999987</v>
      </c>
      <c r="AQ511" s="20">
        <f>IF(Table4[[#This Row],[ID]]=401,(HEX2DEC(Table4[[#This Row],[H1]])+256*HEX2DEC(Table4[[#This Row],[H2]]))/1000,NA())</f>
        <v>53.914000000000001</v>
      </c>
      <c r="AR511" s="21">
        <f>IF(Table4[[#This Row],[ID]]=401,(HEX2DEC(Table4[[#This Row],[H5]])+256*HEX2DEC(Table4[[#This Row],[H6]]))/1000,NA())</f>
        <v>0</v>
      </c>
      <c r="AS511" s="17" t="e">
        <f>IF(Table4[[#This Row],[ID]]=402,HEX2DEC(Table4[[#This Row],[H1]])/100,NA())</f>
        <v>#N/A</v>
      </c>
      <c r="AT511" s="19" t="e">
        <f>IF(Table4[[#This Row],[ID]]=404,((HEX2DEC(F511)+256*HEX2DEC(G511))/10)*(9/5)+32,NA())</f>
        <v>#N/A</v>
      </c>
      <c r="AU511" s="28">
        <f>IF(Table4[[#This Row],[ID]]=402,(HEX2DEC(Table4[[#This Row],[H7]])*256*256+HEX2DEC(Table4[[#This Row],[H6]])*256+HEX2DEC(Table4[[#This Row],[H5]]))/AU$3,IF(ISNUMBER(AU510),AU510,NA()))</f>
        <v>1073427</v>
      </c>
      <c r="AV511" s="28">
        <f>IF(Table4[[#This Row],[ID]]=403,(HEX2DEC(Table4[[#This Row],[H7]])*256*256+HEX2DEC(Table4[[#This Row],[H6]])*256+HEX2DEC(Table4[[#This Row],[H5]]))/AV$3,IF(ISNUMBER(AV510),AV510,NA()))</f>
        <v>1073427</v>
      </c>
      <c r="AW511" s="30">
        <f>Table4[[#This Row],[Unk 402-D7,6,5]]/Table4[[#This Row],[Batt V]]</f>
        <v>19909.986274437066</v>
      </c>
      <c r="AX511" s="8" t="str" cm="1">
        <f t="array" aca="1" ref="AX511" ca="1">IF(Table4[[#This Row],[Prior of This Frm]]=0,"First",IF(Table4[[#This Row],[Data as String]]&lt;&gt;INDIRECT("R"&amp;AL511&amp;"C"&amp;COLUMN(Table4[[#This Row],[Data as String]]),FALSE),"Change",""))</f>
        <v/>
      </c>
      <c r="AY511" s="6" t="str" cm="1">
        <f t="array" aca="1" ref="AY511" ca="1">IF(Table4[[#This Row],[Prior of This Frm]]=0,"First",IF(Table4[[#This Row],[Data Masked States only]]&lt;&gt;INDIRECT("R"&amp;AL511&amp;"C"&amp;COLUMN(Table4[[#This Row],[Data Masked States only]]),FALSE),"Change",""))</f>
        <v/>
      </c>
      <c r="AZ511" s="6"/>
    </row>
    <row r="512" spans="1:52" hidden="1" x14ac:dyDescent="0.25">
      <c r="A512">
        <v>15.801</v>
      </c>
      <c r="B512">
        <v>400</v>
      </c>
      <c r="C512">
        <v>8</v>
      </c>
      <c r="D512" s="14">
        <v>0</v>
      </c>
      <c r="E512" s="15">
        <v>0</v>
      </c>
      <c r="F512" s="15">
        <v>0</v>
      </c>
      <c r="G512" s="15">
        <v>10</v>
      </c>
      <c r="H512" s="15">
        <v>39</v>
      </c>
      <c r="I512" s="15">
        <v>0</v>
      </c>
      <c r="J512" s="15">
        <v>0</v>
      </c>
      <c r="K512" s="15">
        <v>0</v>
      </c>
      <c r="M512" s="5" t="str">
        <f t="shared" si="141"/>
        <v>…</v>
      </c>
      <c r="N512" t="str">
        <f t="shared" si="142"/>
        <v>…</v>
      </c>
      <c r="O512" t="str">
        <f t="shared" si="143"/>
        <v>…</v>
      </c>
      <c r="P512" t="str">
        <f t="shared" si="144"/>
        <v>…</v>
      </c>
      <c r="Q512" t="str">
        <f t="shared" si="145"/>
        <v>9</v>
      </c>
      <c r="R512" t="str">
        <f t="shared" si="146"/>
        <v>…</v>
      </c>
      <c r="S512" t="str">
        <f t="shared" si="147"/>
        <v>…</v>
      </c>
      <c r="T512" t="str">
        <f t="shared" si="148"/>
        <v>…</v>
      </c>
      <c r="U512" s="5"/>
      <c r="V512" s="23">
        <f t="shared" si="149"/>
        <v>0</v>
      </c>
      <c r="W512">
        <f t="shared" si="150"/>
        <v>0</v>
      </c>
      <c r="X512">
        <f t="shared" si="151"/>
        <v>0</v>
      </c>
      <c r="Y512">
        <f t="shared" si="152"/>
        <v>16</v>
      </c>
      <c r="Z512">
        <f t="shared" si="153"/>
        <v>57</v>
      </c>
      <c r="AA512">
        <f t="shared" si="154"/>
        <v>0</v>
      </c>
      <c r="AB512">
        <f t="shared" si="155"/>
        <v>0</v>
      </c>
      <c r="AC512">
        <f t="shared" si="156"/>
        <v>0</v>
      </c>
      <c r="AD512" s="5"/>
      <c r="AE512" s="27">
        <f t="shared" si="157"/>
        <v>0</v>
      </c>
      <c r="AF512" s="28">
        <f t="shared" si="158"/>
        <v>4096</v>
      </c>
      <c r="AG512" s="28">
        <f t="shared" si="159"/>
        <v>57</v>
      </c>
      <c r="AH512" s="28">
        <f t="shared" si="160"/>
        <v>0</v>
      </c>
      <c r="AI512" s="5"/>
      <c r="AJ51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12" s="6" t="str" cm="1">
        <f t="array" ref="AK51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12" s="6" cm="1">
        <f t="array" ref="AL512">IF(ROW(Table4[[#This Row],[ID]])-1=ROW(Table4[[#Headers],[ID]]),0,SUMPRODUCT(MAX(($B$5:$B511=Table4[[#This Row],[ID]])*ROW($B$5:$B511))))</f>
        <v>510</v>
      </c>
      <c r="AM512" s="11" cm="1">
        <f t="array" aca="1" ref="AM512" ca="1">IF(Table4[[#This Row],[Prior of This Frm]]&lt;&gt;0,Table4[[#This Row],[Time]]-INDIRECT("R"&amp;Table4[[#This Row],[Prior of This Frm]]&amp;"C"&amp;COLUMN(Table4[[#This Row],[Time]]),FALSE),"")</f>
        <v>0.10599999999999987</v>
      </c>
      <c r="AN512" s="8">
        <f>IF(ROW(Table4[[#This Row],[Time]])-1=ROW(Table4[[#Headers],[Time]]),0,IF(A512&lt;A511,AN511+1,AN511))</f>
        <v>1</v>
      </c>
      <c r="AO512" s="29">
        <f>(Table4[[#This Row],[Time]]+(Table4[[#This Row],[Mins]]*60)-$A$5)/60/60/24</f>
        <v>2.8268518518518513E-4</v>
      </c>
      <c r="AP512" s="11">
        <f ca="1">IF(Table4[[#This Row],[Prior of This Frm]]&lt;&gt;0,IF(Table4[[#This Row],[Per Raw]]&lt;0,Table4[[#This Row],[Per Raw]]+60,Table4[[#This Row],[Per Raw]]),"")</f>
        <v>0.10599999999999987</v>
      </c>
      <c r="AQ512" s="20" t="e">
        <f>IF(Table4[[#This Row],[ID]]=401,(HEX2DEC(Table4[[#This Row],[H1]])+256*HEX2DEC(Table4[[#This Row],[H2]]))/1000,NA())</f>
        <v>#N/A</v>
      </c>
      <c r="AR512" s="21" t="e">
        <f>IF(Table4[[#This Row],[ID]]=401,(HEX2DEC(Table4[[#This Row],[H5]])+256*HEX2DEC(Table4[[#This Row],[H6]]))/1000,NA())</f>
        <v>#N/A</v>
      </c>
      <c r="AS512" s="16" t="e">
        <f>IF(Table4[[#This Row],[ID]]=402,HEX2DEC(Table4[[#This Row],[H1]])/100,NA())</f>
        <v>#N/A</v>
      </c>
      <c r="AT512" s="19" t="e">
        <f>IF(Table4[[#This Row],[ID]]=404,((HEX2DEC(F512)+256*HEX2DEC(G512))/10)*(9/5)+32,NA())</f>
        <v>#N/A</v>
      </c>
      <c r="AU512" s="28">
        <f>IF(Table4[[#This Row],[ID]]=402,(HEX2DEC(Table4[[#This Row],[H7]])*256*256+HEX2DEC(Table4[[#This Row],[H6]])*256+HEX2DEC(Table4[[#This Row],[H5]]))/AU$3,IF(ISNUMBER(AU511),AU511,NA()))</f>
        <v>1073427</v>
      </c>
      <c r="AV512" s="28">
        <f>IF(Table4[[#This Row],[ID]]=403,(HEX2DEC(Table4[[#This Row],[H7]])*256*256+HEX2DEC(Table4[[#This Row],[H6]])*256+HEX2DEC(Table4[[#This Row],[H5]]))/AV$3,IF(ISNUMBER(AV511),AV511,NA()))</f>
        <v>1073427</v>
      </c>
      <c r="AW512" s="30" t="e">
        <f>Table4[[#This Row],[Unk 402-D7,6,5]]/Table4[[#This Row],[Batt V]]</f>
        <v>#N/A</v>
      </c>
      <c r="AX512" s="8" t="str" cm="1">
        <f t="array" aca="1" ref="AX512" ca="1">IF(Table4[[#This Row],[Prior of This Frm]]=0,"First",IF(Table4[[#This Row],[Data as String]]&lt;&gt;INDIRECT("R"&amp;AL512&amp;"C"&amp;COLUMN(Table4[[#This Row],[Data as String]]),FALSE),"Change",""))</f>
        <v/>
      </c>
      <c r="AY512" s="6" t="str" cm="1">
        <f t="array" aca="1" ref="AY512" ca="1">IF(Table4[[#This Row],[Prior of This Frm]]=0,"First",IF(Table4[[#This Row],[Data Masked States only]]&lt;&gt;INDIRECT("R"&amp;AL512&amp;"C"&amp;COLUMN(Table4[[#This Row],[Data Masked States only]]),FALSE),"Change",""))</f>
        <v/>
      </c>
      <c r="AZ512" s="6"/>
    </row>
    <row r="513" spans="1:52" hidden="1" x14ac:dyDescent="0.25">
      <c r="A513">
        <v>15.855</v>
      </c>
      <c r="B513">
        <v>401</v>
      </c>
      <c r="C513">
        <v>8</v>
      </c>
      <c r="D513" s="14" t="s">
        <v>28</v>
      </c>
      <c r="E513" s="15" t="s">
        <v>23</v>
      </c>
      <c r="F513" s="15">
        <v>0</v>
      </c>
      <c r="G513" s="15">
        <v>0</v>
      </c>
      <c r="H513" s="15">
        <v>0</v>
      </c>
      <c r="I513" s="15">
        <v>0</v>
      </c>
      <c r="J513" s="15">
        <v>0</v>
      </c>
      <c r="K513" s="15">
        <v>0</v>
      </c>
      <c r="M513" s="5" t="str">
        <f t="shared" si="141"/>
        <v>…</v>
      </c>
      <c r="N513" t="str">
        <f t="shared" si="142"/>
        <v>…</v>
      </c>
      <c r="O513" t="str">
        <f t="shared" si="143"/>
        <v>…</v>
      </c>
      <c r="P513" t="str">
        <f t="shared" si="144"/>
        <v>…</v>
      </c>
      <c r="Q513" t="str">
        <f t="shared" si="145"/>
        <v>…</v>
      </c>
      <c r="R513" t="str">
        <f t="shared" si="146"/>
        <v>…</v>
      </c>
      <c r="S513" t="str">
        <f t="shared" si="147"/>
        <v>…</v>
      </c>
      <c r="T513" t="str">
        <f t="shared" si="148"/>
        <v>…</v>
      </c>
      <c r="U513" s="5"/>
      <c r="V513" s="23">
        <f t="shared" si="149"/>
        <v>154</v>
      </c>
      <c r="W513">
        <f t="shared" si="150"/>
        <v>210</v>
      </c>
      <c r="X513">
        <f t="shared" si="151"/>
        <v>0</v>
      </c>
      <c r="Y513">
        <f t="shared" si="152"/>
        <v>0</v>
      </c>
      <c r="Z513">
        <f t="shared" si="153"/>
        <v>0</v>
      </c>
      <c r="AA513">
        <f t="shared" si="154"/>
        <v>0</v>
      </c>
      <c r="AB513">
        <f t="shared" si="155"/>
        <v>0</v>
      </c>
      <c r="AC513">
        <f t="shared" si="156"/>
        <v>0</v>
      </c>
      <c r="AD513" s="5"/>
      <c r="AE513" s="27">
        <f t="shared" si="157"/>
        <v>53914</v>
      </c>
      <c r="AF513" s="28">
        <f t="shared" si="158"/>
        <v>0</v>
      </c>
      <c r="AG513" s="28">
        <f t="shared" si="159"/>
        <v>0</v>
      </c>
      <c r="AH513" s="28">
        <f t="shared" si="160"/>
        <v>0</v>
      </c>
      <c r="AI513" s="5"/>
      <c r="AJ51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13" s="6" t="str" cm="1">
        <f t="array" ref="AK51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13" s="6" cm="1">
        <f t="array" ref="AL513">IF(ROW(Table4[[#This Row],[ID]])-1=ROW(Table4[[#Headers],[ID]]),0,SUMPRODUCT(MAX(($B$5:$B512=Table4[[#This Row],[ID]])*ROW($B$5:$B512))))</f>
        <v>511</v>
      </c>
      <c r="AM513" s="11" cm="1">
        <f t="array" aca="1" ref="AM513" ca="1">IF(Table4[[#This Row],[Prior of This Frm]]&lt;&gt;0,Table4[[#This Row],[Time]]-INDIRECT("R"&amp;Table4[[#This Row],[Prior of This Frm]]&amp;"C"&amp;COLUMN(Table4[[#This Row],[Time]]),FALSE),"")</f>
        <v>0.10700000000000109</v>
      </c>
      <c r="AN513" s="8">
        <f>IF(ROW(Table4[[#This Row],[Time]])-1=ROW(Table4[[#Headers],[Time]]),0,IF(A513&lt;A512,AN512+1,AN512))</f>
        <v>1</v>
      </c>
      <c r="AO513" s="29">
        <f>(Table4[[#This Row],[Time]]+(Table4[[#This Row],[Mins]]*60)-$A$5)/60/60/24</f>
        <v>2.8331018518518522E-4</v>
      </c>
      <c r="AP513" s="11">
        <f ca="1">IF(Table4[[#This Row],[Prior of This Frm]]&lt;&gt;0,IF(Table4[[#This Row],[Per Raw]]&lt;0,Table4[[#This Row],[Per Raw]]+60,Table4[[#This Row],[Per Raw]]),"")</f>
        <v>0.10700000000000109</v>
      </c>
      <c r="AQ513" s="20">
        <f>IF(Table4[[#This Row],[ID]]=401,(HEX2DEC(Table4[[#This Row],[H1]])+256*HEX2DEC(Table4[[#This Row],[H2]]))/1000,NA())</f>
        <v>53.914000000000001</v>
      </c>
      <c r="AR513" s="21">
        <f>IF(Table4[[#This Row],[ID]]=401,(HEX2DEC(Table4[[#This Row],[H5]])+256*HEX2DEC(Table4[[#This Row],[H6]]))/1000,NA())</f>
        <v>0</v>
      </c>
      <c r="AS513" s="17" t="e">
        <f>IF(Table4[[#This Row],[ID]]=402,HEX2DEC(Table4[[#This Row],[H1]])/100,NA())</f>
        <v>#N/A</v>
      </c>
      <c r="AT513" s="19" t="e">
        <f>IF(Table4[[#This Row],[ID]]=404,((HEX2DEC(F513)+256*HEX2DEC(G513))/10)*(9/5)+32,NA())</f>
        <v>#N/A</v>
      </c>
      <c r="AU513" s="28">
        <f>IF(Table4[[#This Row],[ID]]=402,(HEX2DEC(Table4[[#This Row],[H7]])*256*256+HEX2DEC(Table4[[#This Row],[H6]])*256+HEX2DEC(Table4[[#This Row],[H5]]))/AU$3,IF(ISNUMBER(AU512),AU512,NA()))</f>
        <v>1073427</v>
      </c>
      <c r="AV513" s="28">
        <f>IF(Table4[[#This Row],[ID]]=403,(HEX2DEC(Table4[[#This Row],[H7]])*256*256+HEX2DEC(Table4[[#This Row],[H6]])*256+HEX2DEC(Table4[[#This Row],[H5]]))/AV$3,IF(ISNUMBER(AV512),AV512,NA()))</f>
        <v>1073427</v>
      </c>
      <c r="AW513" s="30">
        <f>Table4[[#This Row],[Unk 402-D7,6,5]]/Table4[[#This Row],[Batt V]]</f>
        <v>19909.986274437066</v>
      </c>
      <c r="AX513" s="8" t="str" cm="1">
        <f t="array" aca="1" ref="AX513" ca="1">IF(Table4[[#This Row],[Prior of This Frm]]=0,"First",IF(Table4[[#This Row],[Data as String]]&lt;&gt;INDIRECT("R"&amp;AL513&amp;"C"&amp;COLUMN(Table4[[#This Row],[Data as String]]),FALSE),"Change",""))</f>
        <v/>
      </c>
      <c r="AY513" s="6" t="str" cm="1">
        <f t="array" aca="1" ref="AY513" ca="1">IF(Table4[[#This Row],[Prior of This Frm]]=0,"First",IF(Table4[[#This Row],[Data Masked States only]]&lt;&gt;INDIRECT("R"&amp;AL513&amp;"C"&amp;COLUMN(Table4[[#This Row],[Data Masked States only]]),FALSE),"Change",""))</f>
        <v/>
      </c>
      <c r="AZ513" s="6"/>
    </row>
    <row r="514" spans="1:52" hidden="1" x14ac:dyDescent="0.25">
      <c r="A514">
        <v>15.907</v>
      </c>
      <c r="B514">
        <v>400</v>
      </c>
      <c r="C514">
        <v>8</v>
      </c>
      <c r="D514" s="14">
        <v>0</v>
      </c>
      <c r="E514" s="15">
        <v>0</v>
      </c>
      <c r="F514" s="15">
        <v>0</v>
      </c>
      <c r="G514" s="15">
        <v>10</v>
      </c>
      <c r="H514" s="15">
        <v>39</v>
      </c>
      <c r="I514" s="15">
        <v>0</v>
      </c>
      <c r="J514" s="15">
        <v>0</v>
      </c>
      <c r="K514" s="15">
        <v>0</v>
      </c>
      <c r="M514" s="5" t="str">
        <f t="shared" si="141"/>
        <v>…</v>
      </c>
      <c r="N514" t="str">
        <f t="shared" si="142"/>
        <v>…</v>
      </c>
      <c r="O514" t="str">
        <f t="shared" si="143"/>
        <v>…</v>
      </c>
      <c r="P514" t="str">
        <f t="shared" si="144"/>
        <v>…</v>
      </c>
      <c r="Q514" t="str">
        <f t="shared" si="145"/>
        <v>9</v>
      </c>
      <c r="R514" t="str">
        <f t="shared" si="146"/>
        <v>…</v>
      </c>
      <c r="S514" t="str">
        <f t="shared" si="147"/>
        <v>…</v>
      </c>
      <c r="T514" t="str">
        <f t="shared" si="148"/>
        <v>…</v>
      </c>
      <c r="U514" s="5"/>
      <c r="V514" s="23">
        <f t="shared" si="149"/>
        <v>0</v>
      </c>
      <c r="W514">
        <f t="shared" si="150"/>
        <v>0</v>
      </c>
      <c r="X514">
        <f t="shared" si="151"/>
        <v>0</v>
      </c>
      <c r="Y514">
        <f t="shared" si="152"/>
        <v>16</v>
      </c>
      <c r="Z514">
        <f t="shared" si="153"/>
        <v>57</v>
      </c>
      <c r="AA514">
        <f t="shared" si="154"/>
        <v>0</v>
      </c>
      <c r="AB514">
        <f t="shared" si="155"/>
        <v>0</v>
      </c>
      <c r="AC514">
        <f t="shared" si="156"/>
        <v>0</v>
      </c>
      <c r="AD514" s="5"/>
      <c r="AE514" s="27">
        <f t="shared" si="157"/>
        <v>0</v>
      </c>
      <c r="AF514" s="28">
        <f t="shared" si="158"/>
        <v>4096</v>
      </c>
      <c r="AG514" s="28">
        <f t="shared" si="159"/>
        <v>57</v>
      </c>
      <c r="AH514" s="28">
        <f t="shared" si="160"/>
        <v>0</v>
      </c>
      <c r="AI514" s="5"/>
      <c r="AJ51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14" s="6" t="str" cm="1">
        <f t="array" ref="AK51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14" s="6" cm="1">
        <f t="array" ref="AL514">IF(ROW(Table4[[#This Row],[ID]])-1=ROW(Table4[[#Headers],[ID]]),0,SUMPRODUCT(MAX(($B$5:$B513=Table4[[#This Row],[ID]])*ROW($B$5:$B513))))</f>
        <v>512</v>
      </c>
      <c r="AM514" s="11" cm="1">
        <f t="array" aca="1" ref="AM514" ca="1">IF(Table4[[#This Row],[Prior of This Frm]]&lt;&gt;0,Table4[[#This Row],[Time]]-INDIRECT("R"&amp;Table4[[#This Row],[Prior of This Frm]]&amp;"C"&amp;COLUMN(Table4[[#This Row],[Time]]),FALSE),"")</f>
        <v>0.10599999999999987</v>
      </c>
      <c r="AN514" s="8">
        <f>IF(ROW(Table4[[#This Row],[Time]])-1=ROW(Table4[[#Headers],[Time]]),0,IF(A514&lt;A513,AN513+1,AN513))</f>
        <v>1</v>
      </c>
      <c r="AO514" s="29">
        <f>(Table4[[#This Row],[Time]]+(Table4[[#This Row],[Mins]]*60)-$A$5)/60/60/24</f>
        <v>2.8391203703703695E-4</v>
      </c>
      <c r="AP514" s="11">
        <f ca="1">IF(Table4[[#This Row],[Prior of This Frm]]&lt;&gt;0,IF(Table4[[#This Row],[Per Raw]]&lt;0,Table4[[#This Row],[Per Raw]]+60,Table4[[#This Row],[Per Raw]]),"")</f>
        <v>0.10599999999999987</v>
      </c>
      <c r="AQ514" s="20" t="e">
        <f>IF(Table4[[#This Row],[ID]]=401,(HEX2DEC(Table4[[#This Row],[H1]])+256*HEX2DEC(Table4[[#This Row],[H2]]))/1000,NA())</f>
        <v>#N/A</v>
      </c>
      <c r="AR514" s="21" t="e">
        <f>IF(Table4[[#This Row],[ID]]=401,(HEX2DEC(Table4[[#This Row],[H5]])+256*HEX2DEC(Table4[[#This Row],[H6]]))/1000,NA())</f>
        <v>#N/A</v>
      </c>
      <c r="AS514" s="16" t="e">
        <f>IF(Table4[[#This Row],[ID]]=402,HEX2DEC(Table4[[#This Row],[H1]])/100,NA())</f>
        <v>#N/A</v>
      </c>
      <c r="AT514" s="19" t="e">
        <f>IF(Table4[[#This Row],[ID]]=404,((HEX2DEC(F514)+256*HEX2DEC(G514))/10)*(9/5)+32,NA())</f>
        <v>#N/A</v>
      </c>
      <c r="AU514" s="28">
        <f>IF(Table4[[#This Row],[ID]]=402,(HEX2DEC(Table4[[#This Row],[H7]])*256*256+HEX2DEC(Table4[[#This Row],[H6]])*256+HEX2DEC(Table4[[#This Row],[H5]]))/AU$3,IF(ISNUMBER(AU513),AU513,NA()))</f>
        <v>1073427</v>
      </c>
      <c r="AV514" s="28">
        <f>IF(Table4[[#This Row],[ID]]=403,(HEX2DEC(Table4[[#This Row],[H7]])*256*256+HEX2DEC(Table4[[#This Row],[H6]])*256+HEX2DEC(Table4[[#This Row],[H5]]))/AV$3,IF(ISNUMBER(AV513),AV513,NA()))</f>
        <v>1073427</v>
      </c>
      <c r="AW514" s="30" t="e">
        <f>Table4[[#This Row],[Unk 402-D7,6,5]]/Table4[[#This Row],[Batt V]]</f>
        <v>#N/A</v>
      </c>
      <c r="AX514" s="8" t="str" cm="1">
        <f t="array" aca="1" ref="AX514" ca="1">IF(Table4[[#This Row],[Prior of This Frm]]=0,"First",IF(Table4[[#This Row],[Data as String]]&lt;&gt;INDIRECT("R"&amp;AL514&amp;"C"&amp;COLUMN(Table4[[#This Row],[Data as String]]),FALSE),"Change",""))</f>
        <v/>
      </c>
      <c r="AY514" s="6" t="str" cm="1">
        <f t="array" aca="1" ref="AY514" ca="1">IF(Table4[[#This Row],[Prior of This Frm]]=0,"First",IF(Table4[[#This Row],[Data Masked States only]]&lt;&gt;INDIRECT("R"&amp;AL514&amp;"C"&amp;COLUMN(Table4[[#This Row],[Data Masked States only]]),FALSE),"Change",""))</f>
        <v/>
      </c>
      <c r="AZ514" s="6"/>
    </row>
    <row r="515" spans="1:52" hidden="1" x14ac:dyDescent="0.25">
      <c r="A515">
        <v>15.96</v>
      </c>
      <c r="B515">
        <v>401</v>
      </c>
      <c r="C515">
        <v>8</v>
      </c>
      <c r="D515" s="14" t="s">
        <v>28</v>
      </c>
      <c r="E515" s="15" t="s">
        <v>23</v>
      </c>
      <c r="F515" s="15">
        <v>0</v>
      </c>
      <c r="G515" s="15">
        <v>0</v>
      </c>
      <c r="H515" s="15">
        <v>0</v>
      </c>
      <c r="I515" s="15">
        <v>0</v>
      </c>
      <c r="J515" s="15">
        <v>0</v>
      </c>
      <c r="K515" s="15">
        <v>0</v>
      </c>
      <c r="M515" s="5" t="str">
        <f t="shared" si="141"/>
        <v>…</v>
      </c>
      <c r="N515" t="str">
        <f t="shared" si="142"/>
        <v>…</v>
      </c>
      <c r="O515" t="str">
        <f t="shared" si="143"/>
        <v>…</v>
      </c>
      <c r="P515" t="str">
        <f t="shared" si="144"/>
        <v>…</v>
      </c>
      <c r="Q515" t="str">
        <f t="shared" si="145"/>
        <v>…</v>
      </c>
      <c r="R515" t="str">
        <f t="shared" si="146"/>
        <v>…</v>
      </c>
      <c r="S515" t="str">
        <f t="shared" si="147"/>
        <v>…</v>
      </c>
      <c r="T515" t="str">
        <f t="shared" si="148"/>
        <v>…</v>
      </c>
      <c r="U515" s="5"/>
      <c r="V515" s="23">
        <f t="shared" si="149"/>
        <v>154</v>
      </c>
      <c r="W515">
        <f t="shared" si="150"/>
        <v>210</v>
      </c>
      <c r="X515">
        <f t="shared" si="151"/>
        <v>0</v>
      </c>
      <c r="Y515">
        <f t="shared" si="152"/>
        <v>0</v>
      </c>
      <c r="Z515">
        <f t="shared" si="153"/>
        <v>0</v>
      </c>
      <c r="AA515">
        <f t="shared" si="154"/>
        <v>0</v>
      </c>
      <c r="AB515">
        <f t="shared" si="155"/>
        <v>0</v>
      </c>
      <c r="AC515">
        <f t="shared" si="156"/>
        <v>0</v>
      </c>
      <c r="AD515" s="5"/>
      <c r="AE515" s="27">
        <f t="shared" si="157"/>
        <v>53914</v>
      </c>
      <c r="AF515" s="28">
        <f t="shared" si="158"/>
        <v>0</v>
      </c>
      <c r="AG515" s="28">
        <f t="shared" si="159"/>
        <v>0</v>
      </c>
      <c r="AH515" s="28">
        <f t="shared" si="160"/>
        <v>0</v>
      </c>
      <c r="AI515" s="5"/>
      <c r="AJ51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15" s="6" t="str" cm="1">
        <f t="array" ref="AK51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15" s="6" cm="1">
        <f t="array" ref="AL515">IF(ROW(Table4[[#This Row],[ID]])-1=ROW(Table4[[#Headers],[ID]]),0,SUMPRODUCT(MAX(($B$5:$B514=Table4[[#This Row],[ID]])*ROW($B$5:$B514))))</f>
        <v>513</v>
      </c>
      <c r="AM515" s="11" cm="1">
        <f t="array" aca="1" ref="AM515" ca="1">IF(Table4[[#This Row],[Prior of This Frm]]&lt;&gt;0,Table4[[#This Row],[Time]]-INDIRECT("R"&amp;Table4[[#This Row],[Prior of This Frm]]&amp;"C"&amp;COLUMN(Table4[[#This Row],[Time]]),FALSE),"")</f>
        <v>0.10500000000000043</v>
      </c>
      <c r="AN515" s="8">
        <f>IF(ROW(Table4[[#This Row],[Time]])-1=ROW(Table4[[#Headers],[Time]]),0,IF(A515&lt;A514,AN514+1,AN514))</f>
        <v>1</v>
      </c>
      <c r="AO515" s="29">
        <f>(Table4[[#This Row],[Time]]+(Table4[[#This Row],[Mins]]*60)-$A$5)/60/60/24</f>
        <v>2.8452546296296304E-4</v>
      </c>
      <c r="AP515" s="11">
        <f ca="1">IF(Table4[[#This Row],[Prior of This Frm]]&lt;&gt;0,IF(Table4[[#This Row],[Per Raw]]&lt;0,Table4[[#This Row],[Per Raw]]+60,Table4[[#This Row],[Per Raw]]),"")</f>
        <v>0.10500000000000043</v>
      </c>
      <c r="AQ515" s="20">
        <f>IF(Table4[[#This Row],[ID]]=401,(HEX2DEC(Table4[[#This Row],[H1]])+256*HEX2DEC(Table4[[#This Row],[H2]]))/1000,NA())</f>
        <v>53.914000000000001</v>
      </c>
      <c r="AR515" s="21">
        <f>IF(Table4[[#This Row],[ID]]=401,(HEX2DEC(Table4[[#This Row],[H5]])+256*HEX2DEC(Table4[[#This Row],[H6]]))/1000,NA())</f>
        <v>0</v>
      </c>
      <c r="AS515" s="17" t="e">
        <f>IF(Table4[[#This Row],[ID]]=402,HEX2DEC(Table4[[#This Row],[H1]])/100,NA())</f>
        <v>#N/A</v>
      </c>
      <c r="AT515" s="19" t="e">
        <f>IF(Table4[[#This Row],[ID]]=404,((HEX2DEC(F515)+256*HEX2DEC(G515))/10)*(9/5)+32,NA())</f>
        <v>#N/A</v>
      </c>
      <c r="AU515" s="28">
        <f>IF(Table4[[#This Row],[ID]]=402,(HEX2DEC(Table4[[#This Row],[H7]])*256*256+HEX2DEC(Table4[[#This Row],[H6]])*256+HEX2DEC(Table4[[#This Row],[H5]]))/AU$3,IF(ISNUMBER(AU514),AU514,NA()))</f>
        <v>1073427</v>
      </c>
      <c r="AV515" s="28">
        <f>IF(Table4[[#This Row],[ID]]=403,(HEX2DEC(Table4[[#This Row],[H7]])*256*256+HEX2DEC(Table4[[#This Row],[H6]])*256+HEX2DEC(Table4[[#This Row],[H5]]))/AV$3,IF(ISNUMBER(AV514),AV514,NA()))</f>
        <v>1073427</v>
      </c>
      <c r="AW515" s="30">
        <f>Table4[[#This Row],[Unk 402-D7,6,5]]/Table4[[#This Row],[Batt V]]</f>
        <v>19909.986274437066</v>
      </c>
      <c r="AX515" s="8" t="str" cm="1">
        <f t="array" aca="1" ref="AX515" ca="1">IF(Table4[[#This Row],[Prior of This Frm]]=0,"First",IF(Table4[[#This Row],[Data as String]]&lt;&gt;INDIRECT("R"&amp;AL515&amp;"C"&amp;COLUMN(Table4[[#This Row],[Data as String]]),FALSE),"Change",""))</f>
        <v/>
      </c>
      <c r="AY515" s="6" t="str" cm="1">
        <f t="array" aca="1" ref="AY515" ca="1">IF(Table4[[#This Row],[Prior of This Frm]]=0,"First",IF(Table4[[#This Row],[Data Masked States only]]&lt;&gt;INDIRECT("R"&amp;AL515&amp;"C"&amp;COLUMN(Table4[[#This Row],[Data Masked States only]]),FALSE),"Change",""))</f>
        <v/>
      </c>
      <c r="AZ515" s="6"/>
    </row>
    <row r="516" spans="1:52" hidden="1" x14ac:dyDescent="0.25">
      <c r="A516">
        <v>16.013000000000002</v>
      </c>
      <c r="B516">
        <v>400</v>
      </c>
      <c r="C516">
        <v>8</v>
      </c>
      <c r="D516" s="14">
        <v>0</v>
      </c>
      <c r="E516" s="15">
        <v>0</v>
      </c>
      <c r="F516" s="15">
        <v>0</v>
      </c>
      <c r="G516" s="15">
        <v>10</v>
      </c>
      <c r="H516" s="15">
        <v>39</v>
      </c>
      <c r="I516" s="15">
        <v>0</v>
      </c>
      <c r="J516" s="15">
        <v>0</v>
      </c>
      <c r="K516" s="15">
        <v>0</v>
      </c>
      <c r="M516" s="5" t="str">
        <f t="shared" si="141"/>
        <v>…</v>
      </c>
      <c r="N516" t="str">
        <f t="shared" si="142"/>
        <v>…</v>
      </c>
      <c r="O516" t="str">
        <f t="shared" si="143"/>
        <v>…</v>
      </c>
      <c r="P516" t="str">
        <f t="shared" si="144"/>
        <v>…</v>
      </c>
      <c r="Q516" t="str">
        <f t="shared" si="145"/>
        <v>9</v>
      </c>
      <c r="R516" t="str">
        <f t="shared" si="146"/>
        <v>…</v>
      </c>
      <c r="S516" t="str">
        <f t="shared" si="147"/>
        <v>…</v>
      </c>
      <c r="T516" t="str">
        <f t="shared" si="148"/>
        <v>…</v>
      </c>
      <c r="U516" s="5"/>
      <c r="V516" s="23">
        <f t="shared" si="149"/>
        <v>0</v>
      </c>
      <c r="W516">
        <f t="shared" si="150"/>
        <v>0</v>
      </c>
      <c r="X516">
        <f t="shared" si="151"/>
        <v>0</v>
      </c>
      <c r="Y516">
        <f t="shared" si="152"/>
        <v>16</v>
      </c>
      <c r="Z516">
        <f t="shared" si="153"/>
        <v>57</v>
      </c>
      <c r="AA516">
        <f t="shared" si="154"/>
        <v>0</v>
      </c>
      <c r="AB516">
        <f t="shared" si="155"/>
        <v>0</v>
      </c>
      <c r="AC516">
        <f t="shared" si="156"/>
        <v>0</v>
      </c>
      <c r="AD516" s="5"/>
      <c r="AE516" s="27">
        <f t="shared" si="157"/>
        <v>0</v>
      </c>
      <c r="AF516" s="28">
        <f t="shared" si="158"/>
        <v>4096</v>
      </c>
      <c r="AG516" s="28">
        <f t="shared" si="159"/>
        <v>57</v>
      </c>
      <c r="AH516" s="28">
        <f t="shared" si="160"/>
        <v>0</v>
      </c>
      <c r="AI516" s="5"/>
      <c r="AJ51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16" s="6" t="str" cm="1">
        <f t="array" ref="AK51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16" s="6" cm="1">
        <f t="array" ref="AL516">IF(ROW(Table4[[#This Row],[ID]])-1=ROW(Table4[[#Headers],[ID]]),0,SUMPRODUCT(MAX(($B$5:$B515=Table4[[#This Row],[ID]])*ROW($B$5:$B515))))</f>
        <v>514</v>
      </c>
      <c r="AM516" s="11" cm="1">
        <f t="array" aca="1" ref="AM516" ca="1">IF(Table4[[#This Row],[Prior of This Frm]]&lt;&gt;0,Table4[[#This Row],[Time]]-INDIRECT("R"&amp;Table4[[#This Row],[Prior of This Frm]]&amp;"C"&amp;COLUMN(Table4[[#This Row],[Time]]),FALSE),"")</f>
        <v>0.10600000000000165</v>
      </c>
      <c r="AN516" s="8">
        <f>IF(ROW(Table4[[#This Row],[Time]])-1=ROW(Table4[[#Headers],[Time]]),0,IF(A516&lt;A515,AN515+1,AN515))</f>
        <v>1</v>
      </c>
      <c r="AO516" s="29">
        <f>(Table4[[#This Row],[Time]]+(Table4[[#This Row],[Mins]]*60)-$A$5)/60/60/24</f>
        <v>2.8513888888888892E-4</v>
      </c>
      <c r="AP516" s="11">
        <f ca="1">IF(Table4[[#This Row],[Prior of This Frm]]&lt;&gt;0,IF(Table4[[#This Row],[Per Raw]]&lt;0,Table4[[#This Row],[Per Raw]]+60,Table4[[#This Row],[Per Raw]]),"")</f>
        <v>0.10600000000000165</v>
      </c>
      <c r="AQ516" s="20" t="e">
        <f>IF(Table4[[#This Row],[ID]]=401,(HEX2DEC(Table4[[#This Row],[H1]])+256*HEX2DEC(Table4[[#This Row],[H2]]))/1000,NA())</f>
        <v>#N/A</v>
      </c>
      <c r="AR516" s="21" t="e">
        <f>IF(Table4[[#This Row],[ID]]=401,(HEX2DEC(Table4[[#This Row],[H5]])+256*HEX2DEC(Table4[[#This Row],[H6]]))/1000,NA())</f>
        <v>#N/A</v>
      </c>
      <c r="AS516" s="16" t="e">
        <f>IF(Table4[[#This Row],[ID]]=402,HEX2DEC(Table4[[#This Row],[H1]])/100,NA())</f>
        <v>#N/A</v>
      </c>
      <c r="AT516" s="19" t="e">
        <f>IF(Table4[[#This Row],[ID]]=404,((HEX2DEC(F516)+256*HEX2DEC(G516))/10)*(9/5)+32,NA())</f>
        <v>#N/A</v>
      </c>
      <c r="AU516" s="28">
        <f>IF(Table4[[#This Row],[ID]]=402,(HEX2DEC(Table4[[#This Row],[H7]])*256*256+HEX2DEC(Table4[[#This Row],[H6]])*256+HEX2DEC(Table4[[#This Row],[H5]]))/AU$3,IF(ISNUMBER(AU515),AU515,NA()))</f>
        <v>1073427</v>
      </c>
      <c r="AV516" s="28">
        <f>IF(Table4[[#This Row],[ID]]=403,(HEX2DEC(Table4[[#This Row],[H7]])*256*256+HEX2DEC(Table4[[#This Row],[H6]])*256+HEX2DEC(Table4[[#This Row],[H5]]))/AV$3,IF(ISNUMBER(AV515),AV515,NA()))</f>
        <v>1073427</v>
      </c>
      <c r="AW516" s="30" t="e">
        <f>Table4[[#This Row],[Unk 402-D7,6,5]]/Table4[[#This Row],[Batt V]]</f>
        <v>#N/A</v>
      </c>
      <c r="AX516" s="8" t="str" cm="1">
        <f t="array" aca="1" ref="AX516" ca="1">IF(Table4[[#This Row],[Prior of This Frm]]=0,"First",IF(Table4[[#This Row],[Data as String]]&lt;&gt;INDIRECT("R"&amp;AL516&amp;"C"&amp;COLUMN(Table4[[#This Row],[Data as String]]),FALSE),"Change",""))</f>
        <v/>
      </c>
      <c r="AY516" s="6" t="str" cm="1">
        <f t="array" aca="1" ref="AY516" ca="1">IF(Table4[[#This Row],[Prior of This Frm]]=0,"First",IF(Table4[[#This Row],[Data Masked States only]]&lt;&gt;INDIRECT("R"&amp;AL516&amp;"C"&amp;COLUMN(Table4[[#This Row],[Data Masked States only]]),FALSE),"Change",""))</f>
        <v/>
      </c>
      <c r="AZ516" s="6"/>
    </row>
    <row r="517" spans="1:52" hidden="1" x14ac:dyDescent="0.25">
      <c r="A517">
        <v>16.067</v>
      </c>
      <c r="B517">
        <v>401</v>
      </c>
      <c r="C517">
        <v>8</v>
      </c>
      <c r="D517" s="14" t="s">
        <v>28</v>
      </c>
      <c r="E517" s="15" t="s">
        <v>23</v>
      </c>
      <c r="F517" s="15">
        <v>0</v>
      </c>
      <c r="G517" s="15">
        <v>0</v>
      </c>
      <c r="H517" s="15">
        <v>0</v>
      </c>
      <c r="I517" s="15">
        <v>0</v>
      </c>
      <c r="J517" s="15">
        <v>0</v>
      </c>
      <c r="K517" s="15">
        <v>0</v>
      </c>
      <c r="M517" s="5" t="str">
        <f t="shared" ref="M517:M580" si="161">IF(OR(HEX2DEC(D517)&lt;32,HEX2DEC(D517)&gt;126),"…",CHAR(HEX2DEC(D517)))</f>
        <v>…</v>
      </c>
      <c r="N517" t="str">
        <f t="shared" ref="N517:N580" si="162">IF(OR(HEX2DEC(E517)&lt;32,HEX2DEC(E517)&gt;126),"…",CHAR(HEX2DEC(E517)))</f>
        <v>…</v>
      </c>
      <c r="O517" t="str">
        <f t="shared" ref="O517:O580" si="163">IF(OR(HEX2DEC(F517)&lt;32,HEX2DEC(F517)&gt;126),"…",CHAR(HEX2DEC(F517)))</f>
        <v>…</v>
      </c>
      <c r="P517" t="str">
        <f t="shared" ref="P517:P580" si="164">IF(OR(HEX2DEC(G517)&lt;32,HEX2DEC(G517)&gt;126),"…",CHAR(HEX2DEC(G517)))</f>
        <v>…</v>
      </c>
      <c r="Q517" t="str">
        <f t="shared" ref="Q517:Q580" si="165">IF(OR(HEX2DEC(H517)&lt;32,HEX2DEC(H517)&gt;126),"…",CHAR(HEX2DEC(H517)))</f>
        <v>…</v>
      </c>
      <c r="R517" t="str">
        <f t="shared" ref="R517:R580" si="166">IF(OR(HEX2DEC(I517)&lt;32,HEX2DEC(I517)&gt;126),"…",CHAR(HEX2DEC(I517)))</f>
        <v>…</v>
      </c>
      <c r="S517" t="str">
        <f t="shared" ref="S517:S580" si="167">IF(OR(HEX2DEC(J517)&lt;32,HEX2DEC(J517)&gt;126),"…",CHAR(HEX2DEC(J517)))</f>
        <v>…</v>
      </c>
      <c r="T517" t="str">
        <f t="shared" ref="T517:T580" si="168">IF(OR(HEX2DEC(K517)&lt;32,HEX2DEC(K517)&gt;126),"…",CHAR(HEX2DEC(K517)))</f>
        <v>…</v>
      </c>
      <c r="U517" s="5"/>
      <c r="V517" s="23">
        <f t="shared" ref="V517:V580" si="169">HEX2DEC(D517)</f>
        <v>154</v>
      </c>
      <c r="W517">
        <f t="shared" ref="W517:W580" si="170">HEX2DEC(E517)</f>
        <v>210</v>
      </c>
      <c r="X517">
        <f t="shared" ref="X517:X580" si="171">HEX2DEC(F517)</f>
        <v>0</v>
      </c>
      <c r="Y517">
        <f t="shared" ref="Y517:Y580" si="172">HEX2DEC(G517)</f>
        <v>0</v>
      </c>
      <c r="Z517">
        <f t="shared" ref="Z517:Z580" si="173">HEX2DEC(H517)</f>
        <v>0</v>
      </c>
      <c r="AA517">
        <f t="shared" ref="AA517:AA580" si="174">HEX2DEC(I517)</f>
        <v>0</v>
      </c>
      <c r="AB517">
        <f t="shared" ref="AB517:AB580" si="175">HEX2DEC(J517)</f>
        <v>0</v>
      </c>
      <c r="AC517">
        <f t="shared" ref="AC517:AC580" si="176">HEX2DEC(K517)</f>
        <v>0</v>
      </c>
      <c r="AD517" s="5"/>
      <c r="AE517" s="27">
        <f t="shared" ref="AE517:AE580" si="177">HEX2DEC(E517)*256+HEX2DEC(D517)</f>
        <v>53914</v>
      </c>
      <c r="AF517" s="28">
        <f t="shared" ref="AF517:AF580" si="178">HEX2DEC(G517)*256+HEX2DEC(F517)</f>
        <v>0</v>
      </c>
      <c r="AG517" s="28">
        <f t="shared" ref="AG517:AG580" si="179">HEX2DEC(I517)*256+HEX2DEC(H517)</f>
        <v>0</v>
      </c>
      <c r="AH517" s="28">
        <f t="shared" ref="AH517:AH580" si="180">HEX2DEC(K517)*256+HEX2DEC(J517)</f>
        <v>0</v>
      </c>
      <c r="AI517" s="5"/>
      <c r="AJ51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17" s="6" t="str" cm="1">
        <f t="array" ref="AK51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17" s="6" cm="1">
        <f t="array" ref="AL517">IF(ROW(Table4[[#This Row],[ID]])-1=ROW(Table4[[#Headers],[ID]]),0,SUMPRODUCT(MAX(($B$5:$B516=Table4[[#This Row],[ID]])*ROW($B$5:$B516))))</f>
        <v>515</v>
      </c>
      <c r="AM517" s="11" cm="1">
        <f t="array" aca="1" ref="AM517" ca="1">IF(Table4[[#This Row],[Prior of This Frm]]&lt;&gt;0,Table4[[#This Row],[Time]]-INDIRECT("R"&amp;Table4[[#This Row],[Prior of This Frm]]&amp;"C"&amp;COLUMN(Table4[[#This Row],[Time]]),FALSE),"")</f>
        <v>0.10699999999999932</v>
      </c>
      <c r="AN517" s="8">
        <f>IF(ROW(Table4[[#This Row],[Time]])-1=ROW(Table4[[#Headers],[Time]]),0,IF(A517&lt;A516,AN516+1,AN516))</f>
        <v>1</v>
      </c>
      <c r="AO517" s="29">
        <f>(Table4[[#This Row],[Time]]+(Table4[[#This Row],[Mins]]*60)-$A$5)/60/60/24</f>
        <v>2.8576388888888895E-4</v>
      </c>
      <c r="AP517" s="11">
        <f ca="1">IF(Table4[[#This Row],[Prior of This Frm]]&lt;&gt;0,IF(Table4[[#This Row],[Per Raw]]&lt;0,Table4[[#This Row],[Per Raw]]+60,Table4[[#This Row],[Per Raw]]),"")</f>
        <v>0.10699999999999932</v>
      </c>
      <c r="AQ517" s="20">
        <f>IF(Table4[[#This Row],[ID]]=401,(HEX2DEC(Table4[[#This Row],[H1]])+256*HEX2DEC(Table4[[#This Row],[H2]]))/1000,NA())</f>
        <v>53.914000000000001</v>
      </c>
      <c r="AR517" s="21">
        <f>IF(Table4[[#This Row],[ID]]=401,(HEX2DEC(Table4[[#This Row],[H5]])+256*HEX2DEC(Table4[[#This Row],[H6]]))/1000,NA())</f>
        <v>0</v>
      </c>
      <c r="AS517" s="17" t="e">
        <f>IF(Table4[[#This Row],[ID]]=402,HEX2DEC(Table4[[#This Row],[H1]])/100,NA())</f>
        <v>#N/A</v>
      </c>
      <c r="AT517" s="19" t="e">
        <f>IF(Table4[[#This Row],[ID]]=404,((HEX2DEC(F517)+256*HEX2DEC(G517))/10)*(9/5)+32,NA())</f>
        <v>#N/A</v>
      </c>
      <c r="AU517" s="28">
        <f>IF(Table4[[#This Row],[ID]]=402,(HEX2DEC(Table4[[#This Row],[H7]])*256*256+HEX2DEC(Table4[[#This Row],[H6]])*256+HEX2DEC(Table4[[#This Row],[H5]]))/AU$3,IF(ISNUMBER(AU516),AU516,NA()))</f>
        <v>1073427</v>
      </c>
      <c r="AV517" s="28">
        <f>IF(Table4[[#This Row],[ID]]=403,(HEX2DEC(Table4[[#This Row],[H7]])*256*256+HEX2DEC(Table4[[#This Row],[H6]])*256+HEX2DEC(Table4[[#This Row],[H5]]))/AV$3,IF(ISNUMBER(AV516),AV516,NA()))</f>
        <v>1073427</v>
      </c>
      <c r="AW517" s="30">
        <f>Table4[[#This Row],[Unk 402-D7,6,5]]/Table4[[#This Row],[Batt V]]</f>
        <v>19909.986274437066</v>
      </c>
      <c r="AX517" s="8" t="str" cm="1">
        <f t="array" aca="1" ref="AX517" ca="1">IF(Table4[[#This Row],[Prior of This Frm]]=0,"First",IF(Table4[[#This Row],[Data as String]]&lt;&gt;INDIRECT("R"&amp;AL517&amp;"C"&amp;COLUMN(Table4[[#This Row],[Data as String]]),FALSE),"Change",""))</f>
        <v/>
      </c>
      <c r="AY517" s="6" t="str" cm="1">
        <f t="array" aca="1" ref="AY517" ca="1">IF(Table4[[#This Row],[Prior of This Frm]]=0,"First",IF(Table4[[#This Row],[Data Masked States only]]&lt;&gt;INDIRECT("R"&amp;AL517&amp;"C"&amp;COLUMN(Table4[[#This Row],[Data Masked States only]]),FALSE),"Change",""))</f>
        <v/>
      </c>
      <c r="AZ517" s="6"/>
    </row>
    <row r="518" spans="1:52" hidden="1" x14ac:dyDescent="0.25">
      <c r="A518">
        <v>16.12</v>
      </c>
      <c r="B518">
        <v>400</v>
      </c>
      <c r="C518">
        <v>8</v>
      </c>
      <c r="D518" s="14">
        <v>0</v>
      </c>
      <c r="E518" s="15">
        <v>0</v>
      </c>
      <c r="F518" s="15">
        <v>0</v>
      </c>
      <c r="G518" s="15">
        <v>10</v>
      </c>
      <c r="H518" s="15">
        <v>39</v>
      </c>
      <c r="I518" s="15">
        <v>0</v>
      </c>
      <c r="J518" s="15">
        <v>0</v>
      </c>
      <c r="K518" s="15">
        <v>0</v>
      </c>
      <c r="M518" s="5" t="str">
        <f t="shared" si="161"/>
        <v>…</v>
      </c>
      <c r="N518" t="str">
        <f t="shared" si="162"/>
        <v>…</v>
      </c>
      <c r="O518" t="str">
        <f t="shared" si="163"/>
        <v>…</v>
      </c>
      <c r="P518" t="str">
        <f t="shared" si="164"/>
        <v>…</v>
      </c>
      <c r="Q518" t="str">
        <f t="shared" si="165"/>
        <v>9</v>
      </c>
      <c r="R518" t="str">
        <f t="shared" si="166"/>
        <v>…</v>
      </c>
      <c r="S518" t="str">
        <f t="shared" si="167"/>
        <v>…</v>
      </c>
      <c r="T518" t="str">
        <f t="shared" si="168"/>
        <v>…</v>
      </c>
      <c r="U518" s="5"/>
      <c r="V518" s="23">
        <f t="shared" si="169"/>
        <v>0</v>
      </c>
      <c r="W518">
        <f t="shared" si="170"/>
        <v>0</v>
      </c>
      <c r="X518">
        <f t="shared" si="171"/>
        <v>0</v>
      </c>
      <c r="Y518">
        <f t="shared" si="172"/>
        <v>16</v>
      </c>
      <c r="Z518">
        <f t="shared" si="173"/>
        <v>57</v>
      </c>
      <c r="AA518">
        <f t="shared" si="174"/>
        <v>0</v>
      </c>
      <c r="AB518">
        <f t="shared" si="175"/>
        <v>0</v>
      </c>
      <c r="AC518">
        <f t="shared" si="176"/>
        <v>0</v>
      </c>
      <c r="AD518" s="5"/>
      <c r="AE518" s="27">
        <f t="shared" si="177"/>
        <v>0</v>
      </c>
      <c r="AF518" s="28">
        <f t="shared" si="178"/>
        <v>4096</v>
      </c>
      <c r="AG518" s="28">
        <f t="shared" si="179"/>
        <v>57</v>
      </c>
      <c r="AH518" s="28">
        <f t="shared" si="180"/>
        <v>0</v>
      </c>
      <c r="AI518" s="5"/>
      <c r="AJ51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18" s="6" t="str" cm="1">
        <f t="array" ref="AK51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18" s="6" cm="1">
        <f t="array" ref="AL518">IF(ROW(Table4[[#This Row],[ID]])-1=ROW(Table4[[#Headers],[ID]]),0,SUMPRODUCT(MAX(($B$5:$B517=Table4[[#This Row],[ID]])*ROW($B$5:$B517))))</f>
        <v>516</v>
      </c>
      <c r="AM518" s="11" cm="1">
        <f t="array" aca="1" ref="AM518" ca="1">IF(Table4[[#This Row],[Prior of This Frm]]&lt;&gt;0,Table4[[#This Row],[Time]]-INDIRECT("R"&amp;Table4[[#This Row],[Prior of This Frm]]&amp;"C"&amp;COLUMN(Table4[[#This Row],[Time]]),FALSE),"")</f>
        <v>0.10699999999999932</v>
      </c>
      <c r="AN518" s="8">
        <f>IF(ROW(Table4[[#This Row],[Time]])-1=ROW(Table4[[#Headers],[Time]]),0,IF(A518&lt;A517,AN517+1,AN517))</f>
        <v>1</v>
      </c>
      <c r="AO518" s="29">
        <f>(Table4[[#This Row],[Time]]+(Table4[[#This Row],[Mins]]*60)-$A$5)/60/60/24</f>
        <v>2.8637731481481488E-4</v>
      </c>
      <c r="AP518" s="11">
        <f ca="1">IF(Table4[[#This Row],[Prior of This Frm]]&lt;&gt;0,IF(Table4[[#This Row],[Per Raw]]&lt;0,Table4[[#This Row],[Per Raw]]+60,Table4[[#This Row],[Per Raw]]),"")</f>
        <v>0.10699999999999932</v>
      </c>
      <c r="AQ518" s="20" t="e">
        <f>IF(Table4[[#This Row],[ID]]=401,(HEX2DEC(Table4[[#This Row],[H1]])+256*HEX2DEC(Table4[[#This Row],[H2]]))/1000,NA())</f>
        <v>#N/A</v>
      </c>
      <c r="AR518" s="21" t="e">
        <f>IF(Table4[[#This Row],[ID]]=401,(HEX2DEC(Table4[[#This Row],[H5]])+256*HEX2DEC(Table4[[#This Row],[H6]]))/1000,NA())</f>
        <v>#N/A</v>
      </c>
      <c r="AS518" s="16" t="e">
        <f>IF(Table4[[#This Row],[ID]]=402,HEX2DEC(Table4[[#This Row],[H1]])/100,NA())</f>
        <v>#N/A</v>
      </c>
      <c r="AT518" s="19" t="e">
        <f>IF(Table4[[#This Row],[ID]]=404,((HEX2DEC(F518)+256*HEX2DEC(G518))/10)*(9/5)+32,NA())</f>
        <v>#N/A</v>
      </c>
      <c r="AU518" s="28">
        <f>IF(Table4[[#This Row],[ID]]=402,(HEX2DEC(Table4[[#This Row],[H7]])*256*256+HEX2DEC(Table4[[#This Row],[H6]])*256+HEX2DEC(Table4[[#This Row],[H5]]))/AU$3,IF(ISNUMBER(AU517),AU517,NA()))</f>
        <v>1073427</v>
      </c>
      <c r="AV518" s="28">
        <f>IF(Table4[[#This Row],[ID]]=403,(HEX2DEC(Table4[[#This Row],[H7]])*256*256+HEX2DEC(Table4[[#This Row],[H6]])*256+HEX2DEC(Table4[[#This Row],[H5]]))/AV$3,IF(ISNUMBER(AV517),AV517,NA()))</f>
        <v>1073427</v>
      </c>
      <c r="AW518" s="30" t="e">
        <f>Table4[[#This Row],[Unk 402-D7,6,5]]/Table4[[#This Row],[Batt V]]</f>
        <v>#N/A</v>
      </c>
      <c r="AX518" s="8" t="str" cm="1">
        <f t="array" aca="1" ref="AX518" ca="1">IF(Table4[[#This Row],[Prior of This Frm]]=0,"First",IF(Table4[[#This Row],[Data as String]]&lt;&gt;INDIRECT("R"&amp;AL518&amp;"C"&amp;COLUMN(Table4[[#This Row],[Data as String]]),FALSE),"Change",""))</f>
        <v/>
      </c>
      <c r="AY518" s="6" t="str" cm="1">
        <f t="array" aca="1" ref="AY518" ca="1">IF(Table4[[#This Row],[Prior of This Frm]]=0,"First",IF(Table4[[#This Row],[Data Masked States only]]&lt;&gt;INDIRECT("R"&amp;AL518&amp;"C"&amp;COLUMN(Table4[[#This Row],[Data Masked States only]]),FALSE),"Change",""))</f>
        <v/>
      </c>
      <c r="AZ518" s="6"/>
    </row>
    <row r="519" spans="1:52" hidden="1" x14ac:dyDescent="0.25">
      <c r="A519">
        <v>16.172999999999998</v>
      </c>
      <c r="B519">
        <v>401</v>
      </c>
      <c r="C519">
        <v>8</v>
      </c>
      <c r="D519" s="14" t="s">
        <v>28</v>
      </c>
      <c r="E519" s="15" t="s">
        <v>23</v>
      </c>
      <c r="F519" s="15">
        <v>0</v>
      </c>
      <c r="G519" s="15">
        <v>0</v>
      </c>
      <c r="H519" s="15">
        <v>0</v>
      </c>
      <c r="I519" s="15">
        <v>0</v>
      </c>
      <c r="J519" s="15">
        <v>0</v>
      </c>
      <c r="K519" s="15">
        <v>0</v>
      </c>
      <c r="M519" s="5" t="str">
        <f t="shared" si="161"/>
        <v>…</v>
      </c>
      <c r="N519" t="str">
        <f t="shared" si="162"/>
        <v>…</v>
      </c>
      <c r="O519" t="str">
        <f t="shared" si="163"/>
        <v>…</v>
      </c>
      <c r="P519" t="str">
        <f t="shared" si="164"/>
        <v>…</v>
      </c>
      <c r="Q519" t="str">
        <f t="shared" si="165"/>
        <v>…</v>
      </c>
      <c r="R519" t="str">
        <f t="shared" si="166"/>
        <v>…</v>
      </c>
      <c r="S519" t="str">
        <f t="shared" si="167"/>
        <v>…</v>
      </c>
      <c r="T519" t="str">
        <f t="shared" si="168"/>
        <v>…</v>
      </c>
      <c r="U519" s="5"/>
      <c r="V519" s="23">
        <f t="shared" si="169"/>
        <v>154</v>
      </c>
      <c r="W519">
        <f t="shared" si="170"/>
        <v>210</v>
      </c>
      <c r="X519">
        <f t="shared" si="171"/>
        <v>0</v>
      </c>
      <c r="Y519">
        <f t="shared" si="172"/>
        <v>0</v>
      </c>
      <c r="Z519">
        <f t="shared" si="173"/>
        <v>0</v>
      </c>
      <c r="AA519">
        <f t="shared" si="174"/>
        <v>0</v>
      </c>
      <c r="AB519">
        <f t="shared" si="175"/>
        <v>0</v>
      </c>
      <c r="AC519">
        <f t="shared" si="176"/>
        <v>0</v>
      </c>
      <c r="AD519" s="5"/>
      <c r="AE519" s="27">
        <f t="shared" si="177"/>
        <v>53914</v>
      </c>
      <c r="AF519" s="28">
        <f t="shared" si="178"/>
        <v>0</v>
      </c>
      <c r="AG519" s="28">
        <f t="shared" si="179"/>
        <v>0</v>
      </c>
      <c r="AH519" s="28">
        <f t="shared" si="180"/>
        <v>0</v>
      </c>
      <c r="AI519" s="5"/>
      <c r="AJ51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19" s="6" t="str" cm="1">
        <f t="array" ref="AK51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19" s="6" cm="1">
        <f t="array" ref="AL519">IF(ROW(Table4[[#This Row],[ID]])-1=ROW(Table4[[#Headers],[ID]]),0,SUMPRODUCT(MAX(($B$5:$B518=Table4[[#This Row],[ID]])*ROW($B$5:$B518))))</f>
        <v>517</v>
      </c>
      <c r="AM519" s="11" cm="1">
        <f t="array" aca="1" ref="AM519" ca="1">IF(Table4[[#This Row],[Prior of This Frm]]&lt;&gt;0,Table4[[#This Row],[Time]]-INDIRECT("R"&amp;Table4[[#This Row],[Prior of This Frm]]&amp;"C"&amp;COLUMN(Table4[[#This Row],[Time]]),FALSE),"")</f>
        <v>0.1059999999999981</v>
      </c>
      <c r="AN519" s="8">
        <f>IF(ROW(Table4[[#This Row],[Time]])-1=ROW(Table4[[#Headers],[Time]]),0,IF(A519&lt;A518,AN518+1,AN518))</f>
        <v>1</v>
      </c>
      <c r="AO519" s="29">
        <f>(Table4[[#This Row],[Time]]+(Table4[[#This Row],[Mins]]*60)-$A$5)/60/60/24</f>
        <v>2.8699074074074076E-4</v>
      </c>
      <c r="AP519" s="11">
        <f ca="1">IF(Table4[[#This Row],[Prior of This Frm]]&lt;&gt;0,IF(Table4[[#This Row],[Per Raw]]&lt;0,Table4[[#This Row],[Per Raw]]+60,Table4[[#This Row],[Per Raw]]),"")</f>
        <v>0.1059999999999981</v>
      </c>
      <c r="AQ519" s="20">
        <f>IF(Table4[[#This Row],[ID]]=401,(HEX2DEC(Table4[[#This Row],[H1]])+256*HEX2DEC(Table4[[#This Row],[H2]]))/1000,NA())</f>
        <v>53.914000000000001</v>
      </c>
      <c r="AR519" s="21">
        <f>IF(Table4[[#This Row],[ID]]=401,(HEX2DEC(Table4[[#This Row],[H5]])+256*HEX2DEC(Table4[[#This Row],[H6]]))/1000,NA())</f>
        <v>0</v>
      </c>
      <c r="AS519" s="17" t="e">
        <f>IF(Table4[[#This Row],[ID]]=402,HEX2DEC(Table4[[#This Row],[H1]])/100,NA())</f>
        <v>#N/A</v>
      </c>
      <c r="AT519" s="19" t="e">
        <f>IF(Table4[[#This Row],[ID]]=404,((HEX2DEC(F519)+256*HEX2DEC(G519))/10)*(9/5)+32,NA())</f>
        <v>#N/A</v>
      </c>
      <c r="AU519" s="28">
        <f>IF(Table4[[#This Row],[ID]]=402,(HEX2DEC(Table4[[#This Row],[H7]])*256*256+HEX2DEC(Table4[[#This Row],[H6]])*256+HEX2DEC(Table4[[#This Row],[H5]]))/AU$3,IF(ISNUMBER(AU518),AU518,NA()))</f>
        <v>1073427</v>
      </c>
      <c r="AV519" s="28">
        <f>IF(Table4[[#This Row],[ID]]=403,(HEX2DEC(Table4[[#This Row],[H7]])*256*256+HEX2DEC(Table4[[#This Row],[H6]])*256+HEX2DEC(Table4[[#This Row],[H5]]))/AV$3,IF(ISNUMBER(AV518),AV518,NA()))</f>
        <v>1073427</v>
      </c>
      <c r="AW519" s="30">
        <f>Table4[[#This Row],[Unk 402-D7,6,5]]/Table4[[#This Row],[Batt V]]</f>
        <v>19909.986274437066</v>
      </c>
      <c r="AX519" s="8" t="str" cm="1">
        <f t="array" aca="1" ref="AX519" ca="1">IF(Table4[[#This Row],[Prior of This Frm]]=0,"First",IF(Table4[[#This Row],[Data as String]]&lt;&gt;INDIRECT("R"&amp;AL519&amp;"C"&amp;COLUMN(Table4[[#This Row],[Data as String]]),FALSE),"Change",""))</f>
        <v/>
      </c>
      <c r="AY519" s="6" t="str" cm="1">
        <f t="array" aca="1" ref="AY519" ca="1">IF(Table4[[#This Row],[Prior of This Frm]]=0,"First",IF(Table4[[#This Row],[Data Masked States only]]&lt;&gt;INDIRECT("R"&amp;AL519&amp;"C"&amp;COLUMN(Table4[[#This Row],[Data Masked States only]]),FALSE),"Change",""))</f>
        <v/>
      </c>
      <c r="AZ519" s="6"/>
    </row>
    <row r="520" spans="1:52" hidden="1" x14ac:dyDescent="0.25">
      <c r="A520">
        <v>16.225999999999999</v>
      </c>
      <c r="B520">
        <v>400</v>
      </c>
      <c r="C520">
        <v>8</v>
      </c>
      <c r="D520" s="14">
        <v>0</v>
      </c>
      <c r="E520" s="15">
        <v>0</v>
      </c>
      <c r="F520" s="15">
        <v>0</v>
      </c>
      <c r="G520" s="15">
        <v>10</v>
      </c>
      <c r="H520" s="15">
        <v>39</v>
      </c>
      <c r="I520" s="15">
        <v>0</v>
      </c>
      <c r="J520" s="15">
        <v>0</v>
      </c>
      <c r="K520" s="15">
        <v>0</v>
      </c>
      <c r="M520" s="5" t="str">
        <f t="shared" si="161"/>
        <v>…</v>
      </c>
      <c r="N520" t="str">
        <f t="shared" si="162"/>
        <v>…</v>
      </c>
      <c r="O520" t="str">
        <f t="shared" si="163"/>
        <v>…</v>
      </c>
      <c r="P520" t="str">
        <f t="shared" si="164"/>
        <v>…</v>
      </c>
      <c r="Q520" t="str">
        <f t="shared" si="165"/>
        <v>9</v>
      </c>
      <c r="R520" t="str">
        <f t="shared" si="166"/>
        <v>…</v>
      </c>
      <c r="S520" t="str">
        <f t="shared" si="167"/>
        <v>…</v>
      </c>
      <c r="T520" t="str">
        <f t="shared" si="168"/>
        <v>…</v>
      </c>
      <c r="U520" s="5"/>
      <c r="V520" s="23">
        <f t="shared" si="169"/>
        <v>0</v>
      </c>
      <c r="W520">
        <f t="shared" si="170"/>
        <v>0</v>
      </c>
      <c r="X520">
        <f t="shared" si="171"/>
        <v>0</v>
      </c>
      <c r="Y520">
        <f t="shared" si="172"/>
        <v>16</v>
      </c>
      <c r="Z520">
        <f t="shared" si="173"/>
        <v>57</v>
      </c>
      <c r="AA520">
        <f t="shared" si="174"/>
        <v>0</v>
      </c>
      <c r="AB520">
        <f t="shared" si="175"/>
        <v>0</v>
      </c>
      <c r="AC520">
        <f t="shared" si="176"/>
        <v>0</v>
      </c>
      <c r="AD520" s="5"/>
      <c r="AE520" s="27">
        <f t="shared" si="177"/>
        <v>0</v>
      </c>
      <c r="AF520" s="28">
        <f t="shared" si="178"/>
        <v>4096</v>
      </c>
      <c r="AG520" s="28">
        <f t="shared" si="179"/>
        <v>57</v>
      </c>
      <c r="AH520" s="28">
        <f t="shared" si="180"/>
        <v>0</v>
      </c>
      <c r="AI520" s="5"/>
      <c r="AJ52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20" s="6" t="str" cm="1">
        <f t="array" ref="AK52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20" s="6" cm="1">
        <f t="array" ref="AL520">IF(ROW(Table4[[#This Row],[ID]])-1=ROW(Table4[[#Headers],[ID]]),0,SUMPRODUCT(MAX(($B$5:$B519=Table4[[#This Row],[ID]])*ROW($B$5:$B519))))</f>
        <v>518</v>
      </c>
      <c r="AM520" s="11" cm="1">
        <f t="array" aca="1" ref="AM520" ca="1">IF(Table4[[#This Row],[Prior of This Frm]]&lt;&gt;0,Table4[[#This Row],[Time]]-INDIRECT("R"&amp;Table4[[#This Row],[Prior of This Frm]]&amp;"C"&amp;COLUMN(Table4[[#This Row],[Time]]),FALSE),"")</f>
        <v>0.1059999999999981</v>
      </c>
      <c r="AN520" s="8">
        <f>IF(ROW(Table4[[#This Row],[Time]])-1=ROW(Table4[[#Headers],[Time]]),0,IF(A520&lt;A519,AN519+1,AN519))</f>
        <v>1</v>
      </c>
      <c r="AO520" s="29">
        <f>(Table4[[#This Row],[Time]]+(Table4[[#This Row],[Mins]]*60)-$A$5)/60/60/24</f>
        <v>2.8760416666666664E-4</v>
      </c>
      <c r="AP520" s="11">
        <f ca="1">IF(Table4[[#This Row],[Prior of This Frm]]&lt;&gt;0,IF(Table4[[#This Row],[Per Raw]]&lt;0,Table4[[#This Row],[Per Raw]]+60,Table4[[#This Row],[Per Raw]]),"")</f>
        <v>0.1059999999999981</v>
      </c>
      <c r="AQ520" s="20" t="e">
        <f>IF(Table4[[#This Row],[ID]]=401,(HEX2DEC(Table4[[#This Row],[H1]])+256*HEX2DEC(Table4[[#This Row],[H2]]))/1000,NA())</f>
        <v>#N/A</v>
      </c>
      <c r="AR520" s="21" t="e">
        <f>IF(Table4[[#This Row],[ID]]=401,(HEX2DEC(Table4[[#This Row],[H5]])+256*HEX2DEC(Table4[[#This Row],[H6]]))/1000,NA())</f>
        <v>#N/A</v>
      </c>
      <c r="AS520" s="16" t="e">
        <f>IF(Table4[[#This Row],[ID]]=402,HEX2DEC(Table4[[#This Row],[H1]])/100,NA())</f>
        <v>#N/A</v>
      </c>
      <c r="AT520" s="19" t="e">
        <f>IF(Table4[[#This Row],[ID]]=404,((HEX2DEC(F520)+256*HEX2DEC(G520))/10)*(9/5)+32,NA())</f>
        <v>#N/A</v>
      </c>
      <c r="AU520" s="28">
        <f>IF(Table4[[#This Row],[ID]]=402,(HEX2DEC(Table4[[#This Row],[H7]])*256*256+HEX2DEC(Table4[[#This Row],[H6]])*256+HEX2DEC(Table4[[#This Row],[H5]]))/AU$3,IF(ISNUMBER(AU519),AU519,NA()))</f>
        <v>1073427</v>
      </c>
      <c r="AV520" s="28">
        <f>IF(Table4[[#This Row],[ID]]=403,(HEX2DEC(Table4[[#This Row],[H7]])*256*256+HEX2DEC(Table4[[#This Row],[H6]])*256+HEX2DEC(Table4[[#This Row],[H5]]))/AV$3,IF(ISNUMBER(AV519),AV519,NA()))</f>
        <v>1073427</v>
      </c>
      <c r="AW520" s="30" t="e">
        <f>Table4[[#This Row],[Unk 402-D7,6,5]]/Table4[[#This Row],[Batt V]]</f>
        <v>#N/A</v>
      </c>
      <c r="AX520" s="8" t="str" cm="1">
        <f t="array" aca="1" ref="AX520" ca="1">IF(Table4[[#This Row],[Prior of This Frm]]=0,"First",IF(Table4[[#This Row],[Data as String]]&lt;&gt;INDIRECT("R"&amp;AL520&amp;"C"&amp;COLUMN(Table4[[#This Row],[Data as String]]),FALSE),"Change",""))</f>
        <v/>
      </c>
      <c r="AY520" s="6" t="str" cm="1">
        <f t="array" aca="1" ref="AY520" ca="1">IF(Table4[[#This Row],[Prior of This Frm]]=0,"First",IF(Table4[[#This Row],[Data Masked States only]]&lt;&gt;INDIRECT("R"&amp;AL520&amp;"C"&amp;COLUMN(Table4[[#This Row],[Data Masked States only]]),FALSE),"Change",""))</f>
        <v/>
      </c>
      <c r="AZ520" s="6"/>
    </row>
    <row r="521" spans="1:52" hidden="1" x14ac:dyDescent="0.25">
      <c r="A521">
        <v>16.279</v>
      </c>
      <c r="B521">
        <v>401</v>
      </c>
      <c r="C521">
        <v>8</v>
      </c>
      <c r="D521" s="14" t="s">
        <v>28</v>
      </c>
      <c r="E521" s="15" t="s">
        <v>23</v>
      </c>
      <c r="F521" s="15">
        <v>0</v>
      </c>
      <c r="G521" s="15">
        <v>0</v>
      </c>
      <c r="H521" s="15">
        <v>0</v>
      </c>
      <c r="I521" s="15">
        <v>0</v>
      </c>
      <c r="J521" s="15">
        <v>0</v>
      </c>
      <c r="K521" s="15">
        <v>0</v>
      </c>
      <c r="M521" s="5" t="str">
        <f t="shared" si="161"/>
        <v>…</v>
      </c>
      <c r="N521" t="str">
        <f t="shared" si="162"/>
        <v>…</v>
      </c>
      <c r="O521" t="str">
        <f t="shared" si="163"/>
        <v>…</v>
      </c>
      <c r="P521" t="str">
        <f t="shared" si="164"/>
        <v>…</v>
      </c>
      <c r="Q521" t="str">
        <f t="shared" si="165"/>
        <v>…</v>
      </c>
      <c r="R521" t="str">
        <f t="shared" si="166"/>
        <v>…</v>
      </c>
      <c r="S521" t="str">
        <f t="shared" si="167"/>
        <v>…</v>
      </c>
      <c r="T521" t="str">
        <f t="shared" si="168"/>
        <v>…</v>
      </c>
      <c r="U521" s="5"/>
      <c r="V521" s="23">
        <f t="shared" si="169"/>
        <v>154</v>
      </c>
      <c r="W521">
        <f t="shared" si="170"/>
        <v>210</v>
      </c>
      <c r="X521">
        <f t="shared" si="171"/>
        <v>0</v>
      </c>
      <c r="Y521">
        <f t="shared" si="172"/>
        <v>0</v>
      </c>
      <c r="Z521">
        <f t="shared" si="173"/>
        <v>0</v>
      </c>
      <c r="AA521">
        <f t="shared" si="174"/>
        <v>0</v>
      </c>
      <c r="AB521">
        <f t="shared" si="175"/>
        <v>0</v>
      </c>
      <c r="AC521">
        <f t="shared" si="176"/>
        <v>0</v>
      </c>
      <c r="AD521" s="5"/>
      <c r="AE521" s="27">
        <f t="shared" si="177"/>
        <v>53914</v>
      </c>
      <c r="AF521" s="28">
        <f t="shared" si="178"/>
        <v>0</v>
      </c>
      <c r="AG521" s="28">
        <f t="shared" si="179"/>
        <v>0</v>
      </c>
      <c r="AH521" s="28">
        <f t="shared" si="180"/>
        <v>0</v>
      </c>
      <c r="AI521" s="5"/>
      <c r="AJ52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21" s="6" t="str" cm="1">
        <f t="array" ref="AK52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21" s="6" cm="1">
        <f t="array" ref="AL521">IF(ROW(Table4[[#This Row],[ID]])-1=ROW(Table4[[#Headers],[ID]]),0,SUMPRODUCT(MAX(($B$5:$B520=Table4[[#This Row],[ID]])*ROW($B$5:$B520))))</f>
        <v>519</v>
      </c>
      <c r="AM521" s="11" cm="1">
        <f t="array" aca="1" ref="AM521" ca="1">IF(Table4[[#This Row],[Prior of This Frm]]&lt;&gt;0,Table4[[#This Row],[Time]]-INDIRECT("R"&amp;Table4[[#This Row],[Prior of This Frm]]&amp;"C"&amp;COLUMN(Table4[[#This Row],[Time]]),FALSE),"")</f>
        <v>0.10600000000000165</v>
      </c>
      <c r="AN521" s="8">
        <f>IF(ROW(Table4[[#This Row],[Time]])-1=ROW(Table4[[#Headers],[Time]]),0,IF(A521&lt;A520,AN520+1,AN520))</f>
        <v>1</v>
      </c>
      <c r="AO521" s="29">
        <f>(Table4[[#This Row],[Time]]+(Table4[[#This Row],[Mins]]*60)-$A$5)/60/60/24</f>
        <v>2.8821759259259257E-4</v>
      </c>
      <c r="AP521" s="11">
        <f ca="1">IF(Table4[[#This Row],[Prior of This Frm]]&lt;&gt;0,IF(Table4[[#This Row],[Per Raw]]&lt;0,Table4[[#This Row],[Per Raw]]+60,Table4[[#This Row],[Per Raw]]),"")</f>
        <v>0.10600000000000165</v>
      </c>
      <c r="AQ521" s="20">
        <f>IF(Table4[[#This Row],[ID]]=401,(HEX2DEC(Table4[[#This Row],[H1]])+256*HEX2DEC(Table4[[#This Row],[H2]]))/1000,NA())</f>
        <v>53.914000000000001</v>
      </c>
      <c r="AR521" s="21">
        <f>IF(Table4[[#This Row],[ID]]=401,(HEX2DEC(Table4[[#This Row],[H5]])+256*HEX2DEC(Table4[[#This Row],[H6]]))/1000,NA())</f>
        <v>0</v>
      </c>
      <c r="AS521" s="17" t="e">
        <f>IF(Table4[[#This Row],[ID]]=402,HEX2DEC(Table4[[#This Row],[H1]])/100,NA())</f>
        <v>#N/A</v>
      </c>
      <c r="AT521" s="19" t="e">
        <f>IF(Table4[[#This Row],[ID]]=404,((HEX2DEC(F521)+256*HEX2DEC(G521))/10)*(9/5)+32,NA())</f>
        <v>#N/A</v>
      </c>
      <c r="AU521" s="28">
        <f>IF(Table4[[#This Row],[ID]]=402,(HEX2DEC(Table4[[#This Row],[H7]])*256*256+HEX2DEC(Table4[[#This Row],[H6]])*256+HEX2DEC(Table4[[#This Row],[H5]]))/AU$3,IF(ISNUMBER(AU520),AU520,NA()))</f>
        <v>1073427</v>
      </c>
      <c r="AV521" s="28">
        <f>IF(Table4[[#This Row],[ID]]=403,(HEX2DEC(Table4[[#This Row],[H7]])*256*256+HEX2DEC(Table4[[#This Row],[H6]])*256+HEX2DEC(Table4[[#This Row],[H5]]))/AV$3,IF(ISNUMBER(AV520),AV520,NA()))</f>
        <v>1073427</v>
      </c>
      <c r="AW521" s="30">
        <f>Table4[[#This Row],[Unk 402-D7,6,5]]/Table4[[#This Row],[Batt V]]</f>
        <v>19909.986274437066</v>
      </c>
      <c r="AX521" s="8" t="str" cm="1">
        <f t="array" aca="1" ref="AX521" ca="1">IF(Table4[[#This Row],[Prior of This Frm]]=0,"First",IF(Table4[[#This Row],[Data as String]]&lt;&gt;INDIRECT("R"&amp;AL521&amp;"C"&amp;COLUMN(Table4[[#This Row],[Data as String]]),FALSE),"Change",""))</f>
        <v/>
      </c>
      <c r="AY521" s="6" t="str" cm="1">
        <f t="array" aca="1" ref="AY521" ca="1">IF(Table4[[#This Row],[Prior of This Frm]]=0,"First",IF(Table4[[#This Row],[Data Masked States only]]&lt;&gt;INDIRECT("R"&amp;AL521&amp;"C"&amp;COLUMN(Table4[[#This Row],[Data Masked States only]]),FALSE),"Change",""))</f>
        <v/>
      </c>
      <c r="AZ521" s="6"/>
    </row>
    <row r="522" spans="1:52" hidden="1" x14ac:dyDescent="0.25">
      <c r="A522">
        <v>16.332000000000001</v>
      </c>
      <c r="B522">
        <v>400</v>
      </c>
      <c r="C522">
        <v>8</v>
      </c>
      <c r="D522" s="14">
        <v>0</v>
      </c>
      <c r="E522" s="15">
        <v>0</v>
      </c>
      <c r="F522" s="15">
        <v>0</v>
      </c>
      <c r="G522" s="15">
        <v>10</v>
      </c>
      <c r="H522" s="15">
        <v>39</v>
      </c>
      <c r="I522" s="15">
        <v>0</v>
      </c>
      <c r="J522" s="15">
        <v>0</v>
      </c>
      <c r="K522" s="15">
        <v>0</v>
      </c>
      <c r="M522" s="5" t="str">
        <f t="shared" si="161"/>
        <v>…</v>
      </c>
      <c r="N522" t="str">
        <f t="shared" si="162"/>
        <v>…</v>
      </c>
      <c r="O522" t="str">
        <f t="shared" si="163"/>
        <v>…</v>
      </c>
      <c r="P522" t="str">
        <f t="shared" si="164"/>
        <v>…</v>
      </c>
      <c r="Q522" t="str">
        <f t="shared" si="165"/>
        <v>9</v>
      </c>
      <c r="R522" t="str">
        <f t="shared" si="166"/>
        <v>…</v>
      </c>
      <c r="S522" t="str">
        <f t="shared" si="167"/>
        <v>…</v>
      </c>
      <c r="T522" t="str">
        <f t="shared" si="168"/>
        <v>…</v>
      </c>
      <c r="U522" s="5"/>
      <c r="V522" s="23">
        <f t="shared" si="169"/>
        <v>0</v>
      </c>
      <c r="W522">
        <f t="shared" si="170"/>
        <v>0</v>
      </c>
      <c r="X522">
        <f t="shared" si="171"/>
        <v>0</v>
      </c>
      <c r="Y522">
        <f t="shared" si="172"/>
        <v>16</v>
      </c>
      <c r="Z522">
        <f t="shared" si="173"/>
        <v>57</v>
      </c>
      <c r="AA522">
        <f t="shared" si="174"/>
        <v>0</v>
      </c>
      <c r="AB522">
        <f t="shared" si="175"/>
        <v>0</v>
      </c>
      <c r="AC522">
        <f t="shared" si="176"/>
        <v>0</v>
      </c>
      <c r="AD522" s="5"/>
      <c r="AE522" s="27">
        <f t="shared" si="177"/>
        <v>0</v>
      </c>
      <c r="AF522" s="28">
        <f t="shared" si="178"/>
        <v>4096</v>
      </c>
      <c r="AG522" s="28">
        <f t="shared" si="179"/>
        <v>57</v>
      </c>
      <c r="AH522" s="28">
        <f t="shared" si="180"/>
        <v>0</v>
      </c>
      <c r="AI522" s="5"/>
      <c r="AJ52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22" s="6" t="str" cm="1">
        <f t="array" ref="AK52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22" s="6" cm="1">
        <f t="array" ref="AL522">IF(ROW(Table4[[#This Row],[ID]])-1=ROW(Table4[[#Headers],[ID]]),0,SUMPRODUCT(MAX(($B$5:$B521=Table4[[#This Row],[ID]])*ROW($B$5:$B521))))</f>
        <v>520</v>
      </c>
      <c r="AM522" s="11" cm="1">
        <f t="array" aca="1" ref="AM522" ca="1">IF(Table4[[#This Row],[Prior of This Frm]]&lt;&gt;0,Table4[[#This Row],[Time]]-INDIRECT("R"&amp;Table4[[#This Row],[Prior of This Frm]]&amp;"C"&amp;COLUMN(Table4[[#This Row],[Time]]),FALSE),"")</f>
        <v>0.10600000000000165</v>
      </c>
      <c r="AN522" s="8">
        <f>IF(ROW(Table4[[#This Row],[Time]])-1=ROW(Table4[[#Headers],[Time]]),0,IF(A522&lt;A521,AN521+1,AN521))</f>
        <v>1</v>
      </c>
      <c r="AO522" s="29">
        <f>(Table4[[#This Row],[Time]]+(Table4[[#This Row],[Mins]]*60)-$A$5)/60/60/24</f>
        <v>2.8883101851851845E-4</v>
      </c>
      <c r="AP522" s="11">
        <f ca="1">IF(Table4[[#This Row],[Prior of This Frm]]&lt;&gt;0,IF(Table4[[#This Row],[Per Raw]]&lt;0,Table4[[#This Row],[Per Raw]]+60,Table4[[#This Row],[Per Raw]]),"")</f>
        <v>0.10600000000000165</v>
      </c>
      <c r="AQ522" s="20" t="e">
        <f>IF(Table4[[#This Row],[ID]]=401,(HEX2DEC(Table4[[#This Row],[H1]])+256*HEX2DEC(Table4[[#This Row],[H2]]))/1000,NA())</f>
        <v>#N/A</v>
      </c>
      <c r="AR522" s="21" t="e">
        <f>IF(Table4[[#This Row],[ID]]=401,(HEX2DEC(Table4[[#This Row],[H5]])+256*HEX2DEC(Table4[[#This Row],[H6]]))/1000,NA())</f>
        <v>#N/A</v>
      </c>
      <c r="AS522" s="16" t="e">
        <f>IF(Table4[[#This Row],[ID]]=402,HEX2DEC(Table4[[#This Row],[H1]])/100,NA())</f>
        <v>#N/A</v>
      </c>
      <c r="AT522" s="19" t="e">
        <f>IF(Table4[[#This Row],[ID]]=404,((HEX2DEC(F522)+256*HEX2DEC(G522))/10)*(9/5)+32,NA())</f>
        <v>#N/A</v>
      </c>
      <c r="AU522" s="28">
        <f>IF(Table4[[#This Row],[ID]]=402,(HEX2DEC(Table4[[#This Row],[H7]])*256*256+HEX2DEC(Table4[[#This Row],[H6]])*256+HEX2DEC(Table4[[#This Row],[H5]]))/AU$3,IF(ISNUMBER(AU521),AU521,NA()))</f>
        <v>1073427</v>
      </c>
      <c r="AV522" s="28">
        <f>IF(Table4[[#This Row],[ID]]=403,(HEX2DEC(Table4[[#This Row],[H7]])*256*256+HEX2DEC(Table4[[#This Row],[H6]])*256+HEX2DEC(Table4[[#This Row],[H5]]))/AV$3,IF(ISNUMBER(AV521),AV521,NA()))</f>
        <v>1073427</v>
      </c>
      <c r="AW522" s="30" t="e">
        <f>Table4[[#This Row],[Unk 402-D7,6,5]]/Table4[[#This Row],[Batt V]]</f>
        <v>#N/A</v>
      </c>
      <c r="AX522" s="8" t="str" cm="1">
        <f t="array" aca="1" ref="AX522" ca="1">IF(Table4[[#This Row],[Prior of This Frm]]=0,"First",IF(Table4[[#This Row],[Data as String]]&lt;&gt;INDIRECT("R"&amp;AL522&amp;"C"&amp;COLUMN(Table4[[#This Row],[Data as String]]),FALSE),"Change",""))</f>
        <v/>
      </c>
      <c r="AY522" s="6" t="str" cm="1">
        <f t="array" aca="1" ref="AY522" ca="1">IF(Table4[[#This Row],[Prior of This Frm]]=0,"First",IF(Table4[[#This Row],[Data Masked States only]]&lt;&gt;INDIRECT("R"&amp;AL522&amp;"C"&amp;COLUMN(Table4[[#This Row],[Data Masked States only]]),FALSE),"Change",""))</f>
        <v/>
      </c>
      <c r="AZ522" s="6"/>
    </row>
    <row r="523" spans="1:52" hidden="1" x14ac:dyDescent="0.25">
      <c r="A523">
        <v>16.385999999999999</v>
      </c>
      <c r="B523">
        <v>401</v>
      </c>
      <c r="C523">
        <v>8</v>
      </c>
      <c r="D523" s="14" t="s">
        <v>28</v>
      </c>
      <c r="E523" s="15" t="s">
        <v>23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  <c r="M523" s="5" t="str">
        <f t="shared" si="161"/>
        <v>…</v>
      </c>
      <c r="N523" t="str">
        <f t="shared" si="162"/>
        <v>…</v>
      </c>
      <c r="O523" t="str">
        <f t="shared" si="163"/>
        <v>…</v>
      </c>
      <c r="P523" t="str">
        <f t="shared" si="164"/>
        <v>…</v>
      </c>
      <c r="Q523" t="str">
        <f t="shared" si="165"/>
        <v>…</v>
      </c>
      <c r="R523" t="str">
        <f t="shared" si="166"/>
        <v>…</v>
      </c>
      <c r="S523" t="str">
        <f t="shared" si="167"/>
        <v>…</v>
      </c>
      <c r="T523" t="str">
        <f t="shared" si="168"/>
        <v>…</v>
      </c>
      <c r="U523" s="5"/>
      <c r="V523" s="23">
        <f t="shared" si="169"/>
        <v>154</v>
      </c>
      <c r="W523">
        <f t="shared" si="170"/>
        <v>210</v>
      </c>
      <c r="X523">
        <f t="shared" si="171"/>
        <v>0</v>
      </c>
      <c r="Y523">
        <f t="shared" si="172"/>
        <v>0</v>
      </c>
      <c r="Z523">
        <f t="shared" si="173"/>
        <v>0</v>
      </c>
      <c r="AA523">
        <f t="shared" si="174"/>
        <v>0</v>
      </c>
      <c r="AB523">
        <f t="shared" si="175"/>
        <v>0</v>
      </c>
      <c r="AC523">
        <f t="shared" si="176"/>
        <v>0</v>
      </c>
      <c r="AD523" s="5"/>
      <c r="AE523" s="27">
        <f t="shared" si="177"/>
        <v>53914</v>
      </c>
      <c r="AF523" s="28">
        <f t="shared" si="178"/>
        <v>0</v>
      </c>
      <c r="AG523" s="28">
        <f t="shared" si="179"/>
        <v>0</v>
      </c>
      <c r="AH523" s="28">
        <f t="shared" si="180"/>
        <v>0</v>
      </c>
      <c r="AI523" s="5"/>
      <c r="AJ52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23" s="6" t="str" cm="1">
        <f t="array" ref="AK52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23" s="6" cm="1">
        <f t="array" ref="AL523">IF(ROW(Table4[[#This Row],[ID]])-1=ROW(Table4[[#Headers],[ID]]),0,SUMPRODUCT(MAX(($B$5:$B522=Table4[[#This Row],[ID]])*ROW($B$5:$B522))))</f>
        <v>521</v>
      </c>
      <c r="AM523" s="11" cm="1">
        <f t="array" aca="1" ref="AM523" ca="1">IF(Table4[[#This Row],[Prior of This Frm]]&lt;&gt;0,Table4[[#This Row],[Time]]-INDIRECT("R"&amp;Table4[[#This Row],[Prior of This Frm]]&amp;"C"&amp;COLUMN(Table4[[#This Row],[Time]]),FALSE),"")</f>
        <v>0.10699999999999932</v>
      </c>
      <c r="AN523" s="8">
        <f>IF(ROW(Table4[[#This Row],[Time]])-1=ROW(Table4[[#Headers],[Time]]),0,IF(A523&lt;A522,AN522+1,AN522))</f>
        <v>1</v>
      </c>
      <c r="AO523" s="29">
        <f>(Table4[[#This Row],[Time]]+(Table4[[#This Row],[Mins]]*60)-$A$5)/60/60/24</f>
        <v>2.8945601851851843E-4</v>
      </c>
      <c r="AP523" s="11">
        <f ca="1">IF(Table4[[#This Row],[Prior of This Frm]]&lt;&gt;0,IF(Table4[[#This Row],[Per Raw]]&lt;0,Table4[[#This Row],[Per Raw]]+60,Table4[[#This Row],[Per Raw]]),"")</f>
        <v>0.10699999999999932</v>
      </c>
      <c r="AQ523" s="20">
        <f>IF(Table4[[#This Row],[ID]]=401,(HEX2DEC(Table4[[#This Row],[H1]])+256*HEX2DEC(Table4[[#This Row],[H2]]))/1000,NA())</f>
        <v>53.914000000000001</v>
      </c>
      <c r="AR523" s="21">
        <f>IF(Table4[[#This Row],[ID]]=401,(HEX2DEC(Table4[[#This Row],[H5]])+256*HEX2DEC(Table4[[#This Row],[H6]]))/1000,NA())</f>
        <v>0</v>
      </c>
      <c r="AS523" s="17" t="e">
        <f>IF(Table4[[#This Row],[ID]]=402,HEX2DEC(Table4[[#This Row],[H1]])/100,NA())</f>
        <v>#N/A</v>
      </c>
      <c r="AT523" s="19" t="e">
        <f>IF(Table4[[#This Row],[ID]]=404,((HEX2DEC(F523)+256*HEX2DEC(G523))/10)*(9/5)+32,NA())</f>
        <v>#N/A</v>
      </c>
      <c r="AU523" s="28">
        <f>IF(Table4[[#This Row],[ID]]=402,(HEX2DEC(Table4[[#This Row],[H7]])*256*256+HEX2DEC(Table4[[#This Row],[H6]])*256+HEX2DEC(Table4[[#This Row],[H5]]))/AU$3,IF(ISNUMBER(AU522),AU522,NA()))</f>
        <v>1073427</v>
      </c>
      <c r="AV523" s="28">
        <f>IF(Table4[[#This Row],[ID]]=403,(HEX2DEC(Table4[[#This Row],[H7]])*256*256+HEX2DEC(Table4[[#This Row],[H6]])*256+HEX2DEC(Table4[[#This Row],[H5]]))/AV$3,IF(ISNUMBER(AV522),AV522,NA()))</f>
        <v>1073427</v>
      </c>
      <c r="AW523" s="30">
        <f>Table4[[#This Row],[Unk 402-D7,6,5]]/Table4[[#This Row],[Batt V]]</f>
        <v>19909.986274437066</v>
      </c>
      <c r="AX523" s="8" t="str" cm="1">
        <f t="array" aca="1" ref="AX523" ca="1">IF(Table4[[#This Row],[Prior of This Frm]]=0,"First",IF(Table4[[#This Row],[Data as String]]&lt;&gt;INDIRECT("R"&amp;AL523&amp;"C"&amp;COLUMN(Table4[[#This Row],[Data as String]]),FALSE),"Change",""))</f>
        <v/>
      </c>
      <c r="AY523" s="6" t="str" cm="1">
        <f t="array" aca="1" ref="AY523" ca="1">IF(Table4[[#This Row],[Prior of This Frm]]=0,"First",IF(Table4[[#This Row],[Data Masked States only]]&lt;&gt;INDIRECT("R"&amp;AL523&amp;"C"&amp;COLUMN(Table4[[#This Row],[Data Masked States only]]),FALSE),"Change",""))</f>
        <v/>
      </c>
      <c r="AZ523" s="6"/>
    </row>
    <row r="524" spans="1:52" hidden="1" x14ac:dyDescent="0.25">
      <c r="A524">
        <v>16.439</v>
      </c>
      <c r="B524">
        <v>400</v>
      </c>
      <c r="C524">
        <v>8</v>
      </c>
      <c r="D524" s="14">
        <v>0</v>
      </c>
      <c r="E524" s="15">
        <v>0</v>
      </c>
      <c r="F524" s="15">
        <v>0</v>
      </c>
      <c r="G524" s="15">
        <v>10</v>
      </c>
      <c r="H524" s="15">
        <v>39</v>
      </c>
      <c r="I524" s="15">
        <v>0</v>
      </c>
      <c r="J524" s="15">
        <v>0</v>
      </c>
      <c r="K524" s="15">
        <v>0</v>
      </c>
      <c r="M524" s="5" t="str">
        <f t="shared" si="161"/>
        <v>…</v>
      </c>
      <c r="N524" t="str">
        <f t="shared" si="162"/>
        <v>…</v>
      </c>
      <c r="O524" t="str">
        <f t="shared" si="163"/>
        <v>…</v>
      </c>
      <c r="P524" t="str">
        <f t="shared" si="164"/>
        <v>…</v>
      </c>
      <c r="Q524" t="str">
        <f t="shared" si="165"/>
        <v>9</v>
      </c>
      <c r="R524" t="str">
        <f t="shared" si="166"/>
        <v>…</v>
      </c>
      <c r="S524" t="str">
        <f t="shared" si="167"/>
        <v>…</v>
      </c>
      <c r="T524" t="str">
        <f t="shared" si="168"/>
        <v>…</v>
      </c>
      <c r="U524" s="5"/>
      <c r="V524" s="23">
        <f t="shared" si="169"/>
        <v>0</v>
      </c>
      <c r="W524">
        <f t="shared" si="170"/>
        <v>0</v>
      </c>
      <c r="X524">
        <f t="shared" si="171"/>
        <v>0</v>
      </c>
      <c r="Y524">
        <f t="shared" si="172"/>
        <v>16</v>
      </c>
      <c r="Z524">
        <f t="shared" si="173"/>
        <v>57</v>
      </c>
      <c r="AA524">
        <f t="shared" si="174"/>
        <v>0</v>
      </c>
      <c r="AB524">
        <f t="shared" si="175"/>
        <v>0</v>
      </c>
      <c r="AC524">
        <f t="shared" si="176"/>
        <v>0</v>
      </c>
      <c r="AD524" s="5"/>
      <c r="AE524" s="27">
        <f t="shared" si="177"/>
        <v>0</v>
      </c>
      <c r="AF524" s="28">
        <f t="shared" si="178"/>
        <v>4096</v>
      </c>
      <c r="AG524" s="28">
        <f t="shared" si="179"/>
        <v>57</v>
      </c>
      <c r="AH524" s="28">
        <f t="shared" si="180"/>
        <v>0</v>
      </c>
      <c r="AI524" s="5"/>
      <c r="AJ52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24" s="6" t="str" cm="1">
        <f t="array" ref="AK52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24" s="6" cm="1">
        <f t="array" ref="AL524">IF(ROW(Table4[[#This Row],[ID]])-1=ROW(Table4[[#Headers],[ID]]),0,SUMPRODUCT(MAX(($B$5:$B523=Table4[[#This Row],[ID]])*ROW($B$5:$B523))))</f>
        <v>522</v>
      </c>
      <c r="AM524" s="11" cm="1">
        <f t="array" aca="1" ref="AM524" ca="1">IF(Table4[[#This Row],[Prior of This Frm]]&lt;&gt;0,Table4[[#This Row],[Time]]-INDIRECT("R"&amp;Table4[[#This Row],[Prior of This Frm]]&amp;"C"&amp;COLUMN(Table4[[#This Row],[Time]]),FALSE),"")</f>
        <v>0.10699999999999932</v>
      </c>
      <c r="AN524" s="8">
        <f>IF(ROW(Table4[[#This Row],[Time]])-1=ROW(Table4[[#Headers],[Time]]),0,IF(A524&lt;A523,AN523+1,AN523))</f>
        <v>1</v>
      </c>
      <c r="AO524" s="29">
        <f>(Table4[[#This Row],[Time]]+(Table4[[#This Row],[Mins]]*60)-$A$5)/60/60/24</f>
        <v>2.900694444444443E-4</v>
      </c>
      <c r="AP524" s="11">
        <f ca="1">IF(Table4[[#This Row],[Prior of This Frm]]&lt;&gt;0,IF(Table4[[#This Row],[Per Raw]]&lt;0,Table4[[#This Row],[Per Raw]]+60,Table4[[#This Row],[Per Raw]]),"")</f>
        <v>0.10699999999999932</v>
      </c>
      <c r="AQ524" s="20" t="e">
        <f>IF(Table4[[#This Row],[ID]]=401,(HEX2DEC(Table4[[#This Row],[H1]])+256*HEX2DEC(Table4[[#This Row],[H2]]))/1000,NA())</f>
        <v>#N/A</v>
      </c>
      <c r="AR524" s="21" t="e">
        <f>IF(Table4[[#This Row],[ID]]=401,(HEX2DEC(Table4[[#This Row],[H5]])+256*HEX2DEC(Table4[[#This Row],[H6]]))/1000,NA())</f>
        <v>#N/A</v>
      </c>
      <c r="AS524" s="16" t="e">
        <f>IF(Table4[[#This Row],[ID]]=402,HEX2DEC(Table4[[#This Row],[H1]])/100,NA())</f>
        <v>#N/A</v>
      </c>
      <c r="AT524" s="19" t="e">
        <f>IF(Table4[[#This Row],[ID]]=404,((HEX2DEC(F524)+256*HEX2DEC(G524))/10)*(9/5)+32,NA())</f>
        <v>#N/A</v>
      </c>
      <c r="AU524" s="28">
        <f>IF(Table4[[#This Row],[ID]]=402,(HEX2DEC(Table4[[#This Row],[H7]])*256*256+HEX2DEC(Table4[[#This Row],[H6]])*256+HEX2DEC(Table4[[#This Row],[H5]]))/AU$3,IF(ISNUMBER(AU523),AU523,NA()))</f>
        <v>1073427</v>
      </c>
      <c r="AV524" s="28">
        <f>IF(Table4[[#This Row],[ID]]=403,(HEX2DEC(Table4[[#This Row],[H7]])*256*256+HEX2DEC(Table4[[#This Row],[H6]])*256+HEX2DEC(Table4[[#This Row],[H5]]))/AV$3,IF(ISNUMBER(AV523),AV523,NA()))</f>
        <v>1073427</v>
      </c>
      <c r="AW524" s="30" t="e">
        <f>Table4[[#This Row],[Unk 402-D7,6,5]]/Table4[[#This Row],[Batt V]]</f>
        <v>#N/A</v>
      </c>
      <c r="AX524" s="8" t="str" cm="1">
        <f t="array" aca="1" ref="AX524" ca="1">IF(Table4[[#This Row],[Prior of This Frm]]=0,"First",IF(Table4[[#This Row],[Data as String]]&lt;&gt;INDIRECT("R"&amp;AL524&amp;"C"&amp;COLUMN(Table4[[#This Row],[Data as String]]),FALSE),"Change",""))</f>
        <v/>
      </c>
      <c r="AY524" s="6" t="str" cm="1">
        <f t="array" aca="1" ref="AY524" ca="1">IF(Table4[[#This Row],[Prior of This Frm]]=0,"First",IF(Table4[[#This Row],[Data Masked States only]]&lt;&gt;INDIRECT("R"&amp;AL524&amp;"C"&amp;COLUMN(Table4[[#This Row],[Data Masked States only]]),FALSE),"Change",""))</f>
        <v/>
      </c>
      <c r="AZ524" s="6"/>
    </row>
    <row r="525" spans="1:52" hidden="1" x14ac:dyDescent="0.25">
      <c r="A525">
        <v>16.492999999999999</v>
      </c>
      <c r="B525">
        <v>401</v>
      </c>
      <c r="C525">
        <v>8</v>
      </c>
      <c r="D525" s="14" t="s">
        <v>28</v>
      </c>
      <c r="E525" s="15" t="s">
        <v>23</v>
      </c>
      <c r="F525" s="15">
        <v>0</v>
      </c>
      <c r="G525" s="15">
        <v>0</v>
      </c>
      <c r="H525" s="15">
        <v>0</v>
      </c>
      <c r="I525" s="15">
        <v>0</v>
      </c>
      <c r="J525" s="15">
        <v>0</v>
      </c>
      <c r="K525" s="15">
        <v>0</v>
      </c>
      <c r="M525" s="5" t="str">
        <f t="shared" si="161"/>
        <v>…</v>
      </c>
      <c r="N525" t="str">
        <f t="shared" si="162"/>
        <v>…</v>
      </c>
      <c r="O525" t="str">
        <f t="shared" si="163"/>
        <v>…</v>
      </c>
      <c r="P525" t="str">
        <f t="shared" si="164"/>
        <v>…</v>
      </c>
      <c r="Q525" t="str">
        <f t="shared" si="165"/>
        <v>…</v>
      </c>
      <c r="R525" t="str">
        <f t="shared" si="166"/>
        <v>…</v>
      </c>
      <c r="S525" t="str">
        <f t="shared" si="167"/>
        <v>…</v>
      </c>
      <c r="T525" t="str">
        <f t="shared" si="168"/>
        <v>…</v>
      </c>
      <c r="U525" s="5"/>
      <c r="V525" s="23">
        <f t="shared" si="169"/>
        <v>154</v>
      </c>
      <c r="W525">
        <f t="shared" si="170"/>
        <v>210</v>
      </c>
      <c r="X525">
        <f t="shared" si="171"/>
        <v>0</v>
      </c>
      <c r="Y525">
        <f t="shared" si="172"/>
        <v>0</v>
      </c>
      <c r="Z525">
        <f t="shared" si="173"/>
        <v>0</v>
      </c>
      <c r="AA525">
        <f t="shared" si="174"/>
        <v>0</v>
      </c>
      <c r="AB525">
        <f t="shared" si="175"/>
        <v>0</v>
      </c>
      <c r="AC525">
        <f t="shared" si="176"/>
        <v>0</v>
      </c>
      <c r="AD525" s="5"/>
      <c r="AE525" s="27">
        <f t="shared" si="177"/>
        <v>53914</v>
      </c>
      <c r="AF525" s="28">
        <f t="shared" si="178"/>
        <v>0</v>
      </c>
      <c r="AG525" s="28">
        <f t="shared" si="179"/>
        <v>0</v>
      </c>
      <c r="AH525" s="28">
        <f t="shared" si="180"/>
        <v>0</v>
      </c>
      <c r="AI525" s="5"/>
      <c r="AJ52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25" s="6" t="str" cm="1">
        <f t="array" ref="AK52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25" s="6" cm="1">
        <f t="array" ref="AL525">IF(ROW(Table4[[#This Row],[ID]])-1=ROW(Table4[[#Headers],[ID]]),0,SUMPRODUCT(MAX(($B$5:$B524=Table4[[#This Row],[ID]])*ROW($B$5:$B524))))</f>
        <v>523</v>
      </c>
      <c r="AM525" s="11" cm="1">
        <f t="array" aca="1" ref="AM525" ca="1">IF(Table4[[#This Row],[Prior of This Frm]]&lt;&gt;0,Table4[[#This Row],[Time]]-INDIRECT("R"&amp;Table4[[#This Row],[Prior of This Frm]]&amp;"C"&amp;COLUMN(Table4[[#This Row],[Time]]),FALSE),"")</f>
        <v>0.10699999999999932</v>
      </c>
      <c r="AN525" s="8">
        <f>IF(ROW(Table4[[#This Row],[Time]])-1=ROW(Table4[[#Headers],[Time]]),0,IF(A525&lt;A524,AN524+1,AN524))</f>
        <v>1</v>
      </c>
      <c r="AO525" s="29">
        <f>(Table4[[#This Row],[Time]]+(Table4[[#This Row],[Mins]]*60)-$A$5)/60/60/24</f>
        <v>2.9069444444444433E-4</v>
      </c>
      <c r="AP525" s="11">
        <f ca="1">IF(Table4[[#This Row],[Prior of This Frm]]&lt;&gt;0,IF(Table4[[#This Row],[Per Raw]]&lt;0,Table4[[#This Row],[Per Raw]]+60,Table4[[#This Row],[Per Raw]]),"")</f>
        <v>0.10699999999999932</v>
      </c>
      <c r="AQ525" s="20">
        <f>IF(Table4[[#This Row],[ID]]=401,(HEX2DEC(Table4[[#This Row],[H1]])+256*HEX2DEC(Table4[[#This Row],[H2]]))/1000,NA())</f>
        <v>53.914000000000001</v>
      </c>
      <c r="AR525" s="21">
        <f>IF(Table4[[#This Row],[ID]]=401,(HEX2DEC(Table4[[#This Row],[H5]])+256*HEX2DEC(Table4[[#This Row],[H6]]))/1000,NA())</f>
        <v>0</v>
      </c>
      <c r="AS525" s="17" t="e">
        <f>IF(Table4[[#This Row],[ID]]=402,HEX2DEC(Table4[[#This Row],[H1]])/100,NA())</f>
        <v>#N/A</v>
      </c>
      <c r="AT525" s="19" t="e">
        <f>IF(Table4[[#This Row],[ID]]=404,((HEX2DEC(F525)+256*HEX2DEC(G525))/10)*(9/5)+32,NA())</f>
        <v>#N/A</v>
      </c>
      <c r="AU525" s="28">
        <f>IF(Table4[[#This Row],[ID]]=402,(HEX2DEC(Table4[[#This Row],[H7]])*256*256+HEX2DEC(Table4[[#This Row],[H6]])*256+HEX2DEC(Table4[[#This Row],[H5]]))/AU$3,IF(ISNUMBER(AU524),AU524,NA()))</f>
        <v>1073427</v>
      </c>
      <c r="AV525" s="28">
        <f>IF(Table4[[#This Row],[ID]]=403,(HEX2DEC(Table4[[#This Row],[H7]])*256*256+HEX2DEC(Table4[[#This Row],[H6]])*256+HEX2DEC(Table4[[#This Row],[H5]]))/AV$3,IF(ISNUMBER(AV524),AV524,NA()))</f>
        <v>1073427</v>
      </c>
      <c r="AW525" s="30">
        <f>Table4[[#This Row],[Unk 402-D7,6,5]]/Table4[[#This Row],[Batt V]]</f>
        <v>19909.986274437066</v>
      </c>
      <c r="AX525" s="8" t="str" cm="1">
        <f t="array" aca="1" ref="AX525" ca="1">IF(Table4[[#This Row],[Prior of This Frm]]=0,"First",IF(Table4[[#This Row],[Data as String]]&lt;&gt;INDIRECT("R"&amp;AL525&amp;"C"&amp;COLUMN(Table4[[#This Row],[Data as String]]),FALSE),"Change",""))</f>
        <v/>
      </c>
      <c r="AY525" s="6" t="str" cm="1">
        <f t="array" aca="1" ref="AY525" ca="1">IF(Table4[[#This Row],[Prior of This Frm]]=0,"First",IF(Table4[[#This Row],[Data Masked States only]]&lt;&gt;INDIRECT("R"&amp;AL525&amp;"C"&amp;COLUMN(Table4[[#This Row],[Data Masked States only]]),FALSE),"Change",""))</f>
        <v/>
      </c>
      <c r="AZ525" s="6"/>
    </row>
    <row r="526" spans="1:52" hidden="1" x14ac:dyDescent="0.25">
      <c r="A526">
        <v>16.545000000000002</v>
      </c>
      <c r="B526">
        <v>400</v>
      </c>
      <c r="C526">
        <v>8</v>
      </c>
      <c r="D526" s="14">
        <v>0</v>
      </c>
      <c r="E526" s="15">
        <v>0</v>
      </c>
      <c r="F526" s="15">
        <v>0</v>
      </c>
      <c r="G526" s="15">
        <v>10</v>
      </c>
      <c r="H526" s="15">
        <v>39</v>
      </c>
      <c r="I526" s="15">
        <v>0</v>
      </c>
      <c r="J526" s="15">
        <v>0</v>
      </c>
      <c r="K526" s="15">
        <v>0</v>
      </c>
      <c r="M526" s="5" t="str">
        <f t="shared" si="161"/>
        <v>…</v>
      </c>
      <c r="N526" t="str">
        <f t="shared" si="162"/>
        <v>…</v>
      </c>
      <c r="O526" t="str">
        <f t="shared" si="163"/>
        <v>…</v>
      </c>
      <c r="P526" t="str">
        <f t="shared" si="164"/>
        <v>…</v>
      </c>
      <c r="Q526" t="str">
        <f t="shared" si="165"/>
        <v>9</v>
      </c>
      <c r="R526" t="str">
        <f t="shared" si="166"/>
        <v>…</v>
      </c>
      <c r="S526" t="str">
        <f t="shared" si="167"/>
        <v>…</v>
      </c>
      <c r="T526" t="str">
        <f t="shared" si="168"/>
        <v>…</v>
      </c>
      <c r="U526" s="5"/>
      <c r="V526" s="23">
        <f t="shared" si="169"/>
        <v>0</v>
      </c>
      <c r="W526">
        <f t="shared" si="170"/>
        <v>0</v>
      </c>
      <c r="X526">
        <f t="shared" si="171"/>
        <v>0</v>
      </c>
      <c r="Y526">
        <f t="shared" si="172"/>
        <v>16</v>
      </c>
      <c r="Z526">
        <f t="shared" si="173"/>
        <v>57</v>
      </c>
      <c r="AA526">
        <f t="shared" si="174"/>
        <v>0</v>
      </c>
      <c r="AB526">
        <f t="shared" si="175"/>
        <v>0</v>
      </c>
      <c r="AC526">
        <f t="shared" si="176"/>
        <v>0</v>
      </c>
      <c r="AD526" s="5"/>
      <c r="AE526" s="27">
        <f t="shared" si="177"/>
        <v>0</v>
      </c>
      <c r="AF526" s="28">
        <f t="shared" si="178"/>
        <v>4096</v>
      </c>
      <c r="AG526" s="28">
        <f t="shared" si="179"/>
        <v>57</v>
      </c>
      <c r="AH526" s="28">
        <f t="shared" si="180"/>
        <v>0</v>
      </c>
      <c r="AI526" s="5"/>
      <c r="AJ52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26" s="6" t="str" cm="1">
        <f t="array" ref="AK52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26" s="6" cm="1">
        <f t="array" ref="AL526">IF(ROW(Table4[[#This Row],[ID]])-1=ROW(Table4[[#Headers],[ID]]),0,SUMPRODUCT(MAX(($B$5:$B525=Table4[[#This Row],[ID]])*ROW($B$5:$B525))))</f>
        <v>524</v>
      </c>
      <c r="AM526" s="11" cm="1">
        <f t="array" aca="1" ref="AM526" ca="1">IF(Table4[[#This Row],[Prior of This Frm]]&lt;&gt;0,Table4[[#This Row],[Time]]-INDIRECT("R"&amp;Table4[[#This Row],[Prior of This Frm]]&amp;"C"&amp;COLUMN(Table4[[#This Row],[Time]]),FALSE),"")</f>
        <v>0.10600000000000165</v>
      </c>
      <c r="AN526" s="8">
        <f>IF(ROW(Table4[[#This Row],[Time]])-1=ROW(Table4[[#Headers],[Time]]),0,IF(A526&lt;A525,AN525+1,AN525))</f>
        <v>1</v>
      </c>
      <c r="AO526" s="29">
        <f>(Table4[[#This Row],[Time]]+(Table4[[#This Row],[Mins]]*60)-$A$5)/60/60/24</f>
        <v>2.9129629629629628E-4</v>
      </c>
      <c r="AP526" s="11">
        <f ca="1">IF(Table4[[#This Row],[Prior of This Frm]]&lt;&gt;0,IF(Table4[[#This Row],[Per Raw]]&lt;0,Table4[[#This Row],[Per Raw]]+60,Table4[[#This Row],[Per Raw]]),"")</f>
        <v>0.10600000000000165</v>
      </c>
      <c r="AQ526" s="20" t="e">
        <f>IF(Table4[[#This Row],[ID]]=401,(HEX2DEC(Table4[[#This Row],[H1]])+256*HEX2DEC(Table4[[#This Row],[H2]]))/1000,NA())</f>
        <v>#N/A</v>
      </c>
      <c r="AR526" s="21" t="e">
        <f>IF(Table4[[#This Row],[ID]]=401,(HEX2DEC(Table4[[#This Row],[H5]])+256*HEX2DEC(Table4[[#This Row],[H6]]))/1000,NA())</f>
        <v>#N/A</v>
      </c>
      <c r="AS526" s="16" t="e">
        <f>IF(Table4[[#This Row],[ID]]=402,HEX2DEC(Table4[[#This Row],[H1]])/100,NA())</f>
        <v>#N/A</v>
      </c>
      <c r="AT526" s="19" t="e">
        <f>IF(Table4[[#This Row],[ID]]=404,((HEX2DEC(F526)+256*HEX2DEC(G526))/10)*(9/5)+32,NA())</f>
        <v>#N/A</v>
      </c>
      <c r="AU526" s="28">
        <f>IF(Table4[[#This Row],[ID]]=402,(HEX2DEC(Table4[[#This Row],[H7]])*256*256+HEX2DEC(Table4[[#This Row],[H6]])*256+HEX2DEC(Table4[[#This Row],[H5]]))/AU$3,IF(ISNUMBER(AU525),AU525,NA()))</f>
        <v>1073427</v>
      </c>
      <c r="AV526" s="28">
        <f>IF(Table4[[#This Row],[ID]]=403,(HEX2DEC(Table4[[#This Row],[H7]])*256*256+HEX2DEC(Table4[[#This Row],[H6]])*256+HEX2DEC(Table4[[#This Row],[H5]]))/AV$3,IF(ISNUMBER(AV525),AV525,NA()))</f>
        <v>1073427</v>
      </c>
      <c r="AW526" s="30" t="e">
        <f>Table4[[#This Row],[Unk 402-D7,6,5]]/Table4[[#This Row],[Batt V]]</f>
        <v>#N/A</v>
      </c>
      <c r="AX526" s="8" t="str" cm="1">
        <f t="array" aca="1" ref="AX526" ca="1">IF(Table4[[#This Row],[Prior of This Frm]]=0,"First",IF(Table4[[#This Row],[Data as String]]&lt;&gt;INDIRECT("R"&amp;AL526&amp;"C"&amp;COLUMN(Table4[[#This Row],[Data as String]]),FALSE),"Change",""))</f>
        <v/>
      </c>
      <c r="AY526" s="6" t="str" cm="1">
        <f t="array" aca="1" ref="AY526" ca="1">IF(Table4[[#This Row],[Prior of This Frm]]=0,"First",IF(Table4[[#This Row],[Data Masked States only]]&lt;&gt;INDIRECT("R"&amp;AL526&amp;"C"&amp;COLUMN(Table4[[#This Row],[Data Masked States only]]),FALSE),"Change",""))</f>
        <v/>
      </c>
      <c r="AZ526" s="6"/>
    </row>
    <row r="527" spans="1:52" hidden="1" x14ac:dyDescent="0.25">
      <c r="A527">
        <v>16.597000000000001</v>
      </c>
      <c r="B527">
        <v>401</v>
      </c>
      <c r="C527">
        <v>8</v>
      </c>
      <c r="D527" s="14" t="s">
        <v>28</v>
      </c>
      <c r="E527" s="15" t="s">
        <v>23</v>
      </c>
      <c r="F527" s="15">
        <v>0</v>
      </c>
      <c r="G527" s="15">
        <v>0</v>
      </c>
      <c r="H527" s="15">
        <v>0</v>
      </c>
      <c r="I527" s="15">
        <v>0</v>
      </c>
      <c r="J527" s="15">
        <v>0</v>
      </c>
      <c r="K527" s="15">
        <v>0</v>
      </c>
      <c r="M527" s="5" t="str">
        <f t="shared" si="161"/>
        <v>…</v>
      </c>
      <c r="N527" t="str">
        <f t="shared" si="162"/>
        <v>…</v>
      </c>
      <c r="O527" t="str">
        <f t="shared" si="163"/>
        <v>…</v>
      </c>
      <c r="P527" t="str">
        <f t="shared" si="164"/>
        <v>…</v>
      </c>
      <c r="Q527" t="str">
        <f t="shared" si="165"/>
        <v>…</v>
      </c>
      <c r="R527" t="str">
        <f t="shared" si="166"/>
        <v>…</v>
      </c>
      <c r="S527" t="str">
        <f t="shared" si="167"/>
        <v>…</v>
      </c>
      <c r="T527" t="str">
        <f t="shared" si="168"/>
        <v>…</v>
      </c>
      <c r="U527" s="5"/>
      <c r="V527" s="23">
        <f t="shared" si="169"/>
        <v>154</v>
      </c>
      <c r="W527">
        <f t="shared" si="170"/>
        <v>210</v>
      </c>
      <c r="X527">
        <f t="shared" si="171"/>
        <v>0</v>
      </c>
      <c r="Y527">
        <f t="shared" si="172"/>
        <v>0</v>
      </c>
      <c r="Z527">
        <f t="shared" si="173"/>
        <v>0</v>
      </c>
      <c r="AA527">
        <f t="shared" si="174"/>
        <v>0</v>
      </c>
      <c r="AB527">
        <f t="shared" si="175"/>
        <v>0</v>
      </c>
      <c r="AC527">
        <f t="shared" si="176"/>
        <v>0</v>
      </c>
      <c r="AD527" s="5"/>
      <c r="AE527" s="27">
        <f t="shared" si="177"/>
        <v>53914</v>
      </c>
      <c r="AF527" s="28">
        <f t="shared" si="178"/>
        <v>0</v>
      </c>
      <c r="AG527" s="28">
        <f t="shared" si="179"/>
        <v>0</v>
      </c>
      <c r="AH527" s="28">
        <f t="shared" si="180"/>
        <v>0</v>
      </c>
      <c r="AI527" s="5"/>
      <c r="AJ52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27" s="6" t="str" cm="1">
        <f t="array" ref="AK52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27" s="6" cm="1">
        <f t="array" ref="AL527">IF(ROW(Table4[[#This Row],[ID]])-1=ROW(Table4[[#Headers],[ID]]),0,SUMPRODUCT(MAX(($B$5:$B526=Table4[[#This Row],[ID]])*ROW($B$5:$B526))))</f>
        <v>525</v>
      </c>
      <c r="AM527" s="11" cm="1">
        <f t="array" aca="1" ref="AM527" ca="1">IF(Table4[[#This Row],[Prior of This Frm]]&lt;&gt;0,Table4[[#This Row],[Time]]-INDIRECT("R"&amp;Table4[[#This Row],[Prior of This Frm]]&amp;"C"&amp;COLUMN(Table4[[#This Row],[Time]]),FALSE),"")</f>
        <v>0.10400000000000276</v>
      </c>
      <c r="AN527" s="8">
        <f>IF(ROW(Table4[[#This Row],[Time]])-1=ROW(Table4[[#Headers],[Time]]),0,IF(A527&lt;A526,AN526+1,AN526))</f>
        <v>1</v>
      </c>
      <c r="AO527" s="29">
        <f>(Table4[[#This Row],[Time]]+(Table4[[#This Row],[Mins]]*60)-$A$5)/60/60/24</f>
        <v>2.9189814814814823E-4</v>
      </c>
      <c r="AP527" s="11">
        <f ca="1">IF(Table4[[#This Row],[Prior of This Frm]]&lt;&gt;0,IF(Table4[[#This Row],[Per Raw]]&lt;0,Table4[[#This Row],[Per Raw]]+60,Table4[[#This Row],[Per Raw]]),"")</f>
        <v>0.10400000000000276</v>
      </c>
      <c r="AQ527" s="20">
        <f>IF(Table4[[#This Row],[ID]]=401,(HEX2DEC(Table4[[#This Row],[H1]])+256*HEX2DEC(Table4[[#This Row],[H2]]))/1000,NA())</f>
        <v>53.914000000000001</v>
      </c>
      <c r="AR527" s="21">
        <f>IF(Table4[[#This Row],[ID]]=401,(HEX2DEC(Table4[[#This Row],[H5]])+256*HEX2DEC(Table4[[#This Row],[H6]]))/1000,NA())</f>
        <v>0</v>
      </c>
      <c r="AS527" s="17" t="e">
        <f>IF(Table4[[#This Row],[ID]]=402,HEX2DEC(Table4[[#This Row],[H1]])/100,NA())</f>
        <v>#N/A</v>
      </c>
      <c r="AT527" s="19" t="e">
        <f>IF(Table4[[#This Row],[ID]]=404,((HEX2DEC(F527)+256*HEX2DEC(G527))/10)*(9/5)+32,NA())</f>
        <v>#N/A</v>
      </c>
      <c r="AU527" s="28">
        <f>IF(Table4[[#This Row],[ID]]=402,(HEX2DEC(Table4[[#This Row],[H7]])*256*256+HEX2DEC(Table4[[#This Row],[H6]])*256+HEX2DEC(Table4[[#This Row],[H5]]))/AU$3,IF(ISNUMBER(AU526),AU526,NA()))</f>
        <v>1073427</v>
      </c>
      <c r="AV527" s="28">
        <f>IF(Table4[[#This Row],[ID]]=403,(HEX2DEC(Table4[[#This Row],[H7]])*256*256+HEX2DEC(Table4[[#This Row],[H6]])*256+HEX2DEC(Table4[[#This Row],[H5]]))/AV$3,IF(ISNUMBER(AV526),AV526,NA()))</f>
        <v>1073427</v>
      </c>
      <c r="AW527" s="30">
        <f>Table4[[#This Row],[Unk 402-D7,6,5]]/Table4[[#This Row],[Batt V]]</f>
        <v>19909.986274437066</v>
      </c>
      <c r="AX527" s="8" t="str" cm="1">
        <f t="array" aca="1" ref="AX527" ca="1">IF(Table4[[#This Row],[Prior of This Frm]]=0,"First",IF(Table4[[#This Row],[Data as String]]&lt;&gt;INDIRECT("R"&amp;AL527&amp;"C"&amp;COLUMN(Table4[[#This Row],[Data as String]]),FALSE),"Change",""))</f>
        <v/>
      </c>
      <c r="AY527" s="6" t="str" cm="1">
        <f t="array" aca="1" ref="AY527" ca="1">IF(Table4[[#This Row],[Prior of This Frm]]=0,"First",IF(Table4[[#This Row],[Data Masked States only]]&lt;&gt;INDIRECT("R"&amp;AL527&amp;"C"&amp;COLUMN(Table4[[#This Row],[Data Masked States only]]),FALSE),"Change",""))</f>
        <v/>
      </c>
      <c r="AZ527" s="6"/>
    </row>
    <row r="528" spans="1:52" hidden="1" x14ac:dyDescent="0.25">
      <c r="A528">
        <v>16.651</v>
      </c>
      <c r="B528">
        <v>400</v>
      </c>
      <c r="C528">
        <v>8</v>
      </c>
      <c r="D528" s="14">
        <v>0</v>
      </c>
      <c r="E528" s="15">
        <v>0</v>
      </c>
      <c r="F528" s="15">
        <v>0</v>
      </c>
      <c r="G528" s="15">
        <v>10</v>
      </c>
      <c r="H528" s="15">
        <v>39</v>
      </c>
      <c r="I528" s="15">
        <v>0</v>
      </c>
      <c r="J528" s="15">
        <v>0</v>
      </c>
      <c r="K528" s="15">
        <v>0</v>
      </c>
      <c r="M528" s="5" t="str">
        <f t="shared" si="161"/>
        <v>…</v>
      </c>
      <c r="N528" t="str">
        <f t="shared" si="162"/>
        <v>…</v>
      </c>
      <c r="O528" t="str">
        <f t="shared" si="163"/>
        <v>…</v>
      </c>
      <c r="P528" t="str">
        <f t="shared" si="164"/>
        <v>…</v>
      </c>
      <c r="Q528" t="str">
        <f t="shared" si="165"/>
        <v>9</v>
      </c>
      <c r="R528" t="str">
        <f t="shared" si="166"/>
        <v>…</v>
      </c>
      <c r="S528" t="str">
        <f t="shared" si="167"/>
        <v>…</v>
      </c>
      <c r="T528" t="str">
        <f t="shared" si="168"/>
        <v>…</v>
      </c>
      <c r="U528" s="5"/>
      <c r="V528" s="23">
        <f t="shared" si="169"/>
        <v>0</v>
      </c>
      <c r="W528">
        <f t="shared" si="170"/>
        <v>0</v>
      </c>
      <c r="X528">
        <f t="shared" si="171"/>
        <v>0</v>
      </c>
      <c r="Y528">
        <f t="shared" si="172"/>
        <v>16</v>
      </c>
      <c r="Z528">
        <f t="shared" si="173"/>
        <v>57</v>
      </c>
      <c r="AA528">
        <f t="shared" si="174"/>
        <v>0</v>
      </c>
      <c r="AB528">
        <f t="shared" si="175"/>
        <v>0</v>
      </c>
      <c r="AC528">
        <f t="shared" si="176"/>
        <v>0</v>
      </c>
      <c r="AD528" s="5"/>
      <c r="AE528" s="27">
        <f t="shared" si="177"/>
        <v>0</v>
      </c>
      <c r="AF528" s="28">
        <f t="shared" si="178"/>
        <v>4096</v>
      </c>
      <c r="AG528" s="28">
        <f t="shared" si="179"/>
        <v>57</v>
      </c>
      <c r="AH528" s="28">
        <f t="shared" si="180"/>
        <v>0</v>
      </c>
      <c r="AI528" s="5"/>
      <c r="AJ52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28" s="6" t="str" cm="1">
        <f t="array" ref="AK52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28" s="6" cm="1">
        <f t="array" ref="AL528">IF(ROW(Table4[[#This Row],[ID]])-1=ROW(Table4[[#Headers],[ID]]),0,SUMPRODUCT(MAX(($B$5:$B527=Table4[[#This Row],[ID]])*ROW($B$5:$B527))))</f>
        <v>526</v>
      </c>
      <c r="AM528" s="11" cm="1">
        <f t="array" aca="1" ref="AM528" ca="1">IF(Table4[[#This Row],[Prior of This Frm]]&lt;&gt;0,Table4[[#This Row],[Time]]-INDIRECT("R"&amp;Table4[[#This Row],[Prior of This Frm]]&amp;"C"&amp;COLUMN(Table4[[#This Row],[Time]]),FALSE),"")</f>
        <v>0.1059999999999981</v>
      </c>
      <c r="AN528" s="8">
        <f>IF(ROW(Table4[[#This Row],[Time]])-1=ROW(Table4[[#Headers],[Time]]),0,IF(A528&lt;A527,AN527+1,AN527))</f>
        <v>1</v>
      </c>
      <c r="AO528" s="29">
        <f>(Table4[[#This Row],[Time]]+(Table4[[#This Row],[Mins]]*60)-$A$5)/60/60/24</f>
        <v>2.9252314814814809E-4</v>
      </c>
      <c r="AP528" s="11">
        <f ca="1">IF(Table4[[#This Row],[Prior of This Frm]]&lt;&gt;0,IF(Table4[[#This Row],[Per Raw]]&lt;0,Table4[[#This Row],[Per Raw]]+60,Table4[[#This Row],[Per Raw]]),"")</f>
        <v>0.1059999999999981</v>
      </c>
      <c r="AQ528" s="20" t="e">
        <f>IF(Table4[[#This Row],[ID]]=401,(HEX2DEC(Table4[[#This Row],[H1]])+256*HEX2DEC(Table4[[#This Row],[H2]]))/1000,NA())</f>
        <v>#N/A</v>
      </c>
      <c r="AR528" s="21" t="e">
        <f>IF(Table4[[#This Row],[ID]]=401,(HEX2DEC(Table4[[#This Row],[H5]])+256*HEX2DEC(Table4[[#This Row],[H6]]))/1000,NA())</f>
        <v>#N/A</v>
      </c>
      <c r="AS528" s="16" t="e">
        <f>IF(Table4[[#This Row],[ID]]=402,HEX2DEC(Table4[[#This Row],[H1]])/100,NA())</f>
        <v>#N/A</v>
      </c>
      <c r="AT528" s="19" t="e">
        <f>IF(Table4[[#This Row],[ID]]=404,((HEX2DEC(F528)+256*HEX2DEC(G528))/10)*(9/5)+32,NA())</f>
        <v>#N/A</v>
      </c>
      <c r="AU528" s="28">
        <f>IF(Table4[[#This Row],[ID]]=402,(HEX2DEC(Table4[[#This Row],[H7]])*256*256+HEX2DEC(Table4[[#This Row],[H6]])*256+HEX2DEC(Table4[[#This Row],[H5]]))/AU$3,IF(ISNUMBER(AU527),AU527,NA()))</f>
        <v>1073427</v>
      </c>
      <c r="AV528" s="28">
        <f>IF(Table4[[#This Row],[ID]]=403,(HEX2DEC(Table4[[#This Row],[H7]])*256*256+HEX2DEC(Table4[[#This Row],[H6]])*256+HEX2DEC(Table4[[#This Row],[H5]]))/AV$3,IF(ISNUMBER(AV527),AV527,NA()))</f>
        <v>1073427</v>
      </c>
      <c r="AW528" s="30" t="e">
        <f>Table4[[#This Row],[Unk 402-D7,6,5]]/Table4[[#This Row],[Batt V]]</f>
        <v>#N/A</v>
      </c>
      <c r="AX528" s="8" t="str" cm="1">
        <f t="array" aca="1" ref="AX528" ca="1">IF(Table4[[#This Row],[Prior of This Frm]]=0,"First",IF(Table4[[#This Row],[Data as String]]&lt;&gt;INDIRECT("R"&amp;AL528&amp;"C"&amp;COLUMN(Table4[[#This Row],[Data as String]]),FALSE),"Change",""))</f>
        <v/>
      </c>
      <c r="AY528" s="6" t="str" cm="1">
        <f t="array" aca="1" ref="AY528" ca="1">IF(Table4[[#This Row],[Prior of This Frm]]=0,"First",IF(Table4[[#This Row],[Data Masked States only]]&lt;&gt;INDIRECT("R"&amp;AL528&amp;"C"&amp;COLUMN(Table4[[#This Row],[Data Masked States only]]),FALSE),"Change",""))</f>
        <v/>
      </c>
      <c r="AZ528" s="6"/>
    </row>
    <row r="529" spans="1:52" hidden="1" x14ac:dyDescent="0.25">
      <c r="A529">
        <v>16.704999999999998</v>
      </c>
      <c r="B529">
        <v>401</v>
      </c>
      <c r="C529">
        <v>8</v>
      </c>
      <c r="D529" s="14" t="s">
        <v>28</v>
      </c>
      <c r="E529" s="15" t="s">
        <v>23</v>
      </c>
      <c r="F529" s="15">
        <v>0</v>
      </c>
      <c r="G529" s="15">
        <v>0</v>
      </c>
      <c r="H529" s="15">
        <v>0</v>
      </c>
      <c r="I529" s="15">
        <v>0</v>
      </c>
      <c r="J529" s="15">
        <v>0</v>
      </c>
      <c r="K529" s="15">
        <v>0</v>
      </c>
      <c r="M529" s="5" t="str">
        <f t="shared" si="161"/>
        <v>…</v>
      </c>
      <c r="N529" t="str">
        <f t="shared" si="162"/>
        <v>…</v>
      </c>
      <c r="O529" t="str">
        <f t="shared" si="163"/>
        <v>…</v>
      </c>
      <c r="P529" t="str">
        <f t="shared" si="164"/>
        <v>…</v>
      </c>
      <c r="Q529" t="str">
        <f t="shared" si="165"/>
        <v>…</v>
      </c>
      <c r="R529" t="str">
        <f t="shared" si="166"/>
        <v>…</v>
      </c>
      <c r="S529" t="str">
        <f t="shared" si="167"/>
        <v>…</v>
      </c>
      <c r="T529" t="str">
        <f t="shared" si="168"/>
        <v>…</v>
      </c>
      <c r="U529" s="5"/>
      <c r="V529" s="23">
        <f t="shared" si="169"/>
        <v>154</v>
      </c>
      <c r="W529">
        <f t="shared" si="170"/>
        <v>210</v>
      </c>
      <c r="X529">
        <f t="shared" si="171"/>
        <v>0</v>
      </c>
      <c r="Y529">
        <f t="shared" si="172"/>
        <v>0</v>
      </c>
      <c r="Z529">
        <f t="shared" si="173"/>
        <v>0</v>
      </c>
      <c r="AA529">
        <f t="shared" si="174"/>
        <v>0</v>
      </c>
      <c r="AB529">
        <f t="shared" si="175"/>
        <v>0</v>
      </c>
      <c r="AC529">
        <f t="shared" si="176"/>
        <v>0</v>
      </c>
      <c r="AD529" s="5"/>
      <c r="AE529" s="27">
        <f t="shared" si="177"/>
        <v>53914</v>
      </c>
      <c r="AF529" s="28">
        <f t="shared" si="178"/>
        <v>0</v>
      </c>
      <c r="AG529" s="28">
        <f t="shared" si="179"/>
        <v>0</v>
      </c>
      <c r="AH529" s="28">
        <f t="shared" si="180"/>
        <v>0</v>
      </c>
      <c r="AI529" s="5"/>
      <c r="AJ52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29" s="6" t="str" cm="1">
        <f t="array" ref="AK52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29" s="6" cm="1">
        <f t="array" ref="AL529">IF(ROW(Table4[[#This Row],[ID]])-1=ROW(Table4[[#Headers],[ID]]),0,SUMPRODUCT(MAX(($B$5:$B528=Table4[[#This Row],[ID]])*ROW($B$5:$B528))))</f>
        <v>527</v>
      </c>
      <c r="AM529" s="11" cm="1">
        <f t="array" aca="1" ref="AM529" ca="1">IF(Table4[[#This Row],[Prior of This Frm]]&lt;&gt;0,Table4[[#This Row],[Time]]-INDIRECT("R"&amp;Table4[[#This Row],[Prior of This Frm]]&amp;"C"&amp;COLUMN(Table4[[#This Row],[Time]]),FALSE),"")</f>
        <v>0.10799999999999699</v>
      </c>
      <c r="AN529" s="8">
        <f>IF(ROW(Table4[[#This Row],[Time]])-1=ROW(Table4[[#Headers],[Time]]),0,IF(A529&lt;A528,AN528+1,AN528))</f>
        <v>1</v>
      </c>
      <c r="AO529" s="29">
        <f>(Table4[[#This Row],[Time]]+(Table4[[#This Row],[Mins]]*60)-$A$5)/60/60/24</f>
        <v>2.9314814814814812E-4</v>
      </c>
      <c r="AP529" s="11">
        <f ca="1">IF(Table4[[#This Row],[Prior of This Frm]]&lt;&gt;0,IF(Table4[[#This Row],[Per Raw]]&lt;0,Table4[[#This Row],[Per Raw]]+60,Table4[[#This Row],[Per Raw]]),"")</f>
        <v>0.10799999999999699</v>
      </c>
      <c r="AQ529" s="20">
        <f>IF(Table4[[#This Row],[ID]]=401,(HEX2DEC(Table4[[#This Row],[H1]])+256*HEX2DEC(Table4[[#This Row],[H2]]))/1000,NA())</f>
        <v>53.914000000000001</v>
      </c>
      <c r="AR529" s="21">
        <f>IF(Table4[[#This Row],[ID]]=401,(HEX2DEC(Table4[[#This Row],[H5]])+256*HEX2DEC(Table4[[#This Row],[H6]]))/1000,NA())</f>
        <v>0</v>
      </c>
      <c r="AS529" s="17" t="e">
        <f>IF(Table4[[#This Row],[ID]]=402,HEX2DEC(Table4[[#This Row],[H1]])/100,NA())</f>
        <v>#N/A</v>
      </c>
      <c r="AT529" s="19" t="e">
        <f>IF(Table4[[#This Row],[ID]]=404,((HEX2DEC(F529)+256*HEX2DEC(G529))/10)*(9/5)+32,NA())</f>
        <v>#N/A</v>
      </c>
      <c r="AU529" s="28">
        <f>IF(Table4[[#This Row],[ID]]=402,(HEX2DEC(Table4[[#This Row],[H7]])*256*256+HEX2DEC(Table4[[#This Row],[H6]])*256+HEX2DEC(Table4[[#This Row],[H5]]))/AU$3,IF(ISNUMBER(AU528),AU528,NA()))</f>
        <v>1073427</v>
      </c>
      <c r="AV529" s="28">
        <f>IF(Table4[[#This Row],[ID]]=403,(HEX2DEC(Table4[[#This Row],[H7]])*256*256+HEX2DEC(Table4[[#This Row],[H6]])*256+HEX2DEC(Table4[[#This Row],[H5]]))/AV$3,IF(ISNUMBER(AV528),AV528,NA()))</f>
        <v>1073427</v>
      </c>
      <c r="AW529" s="30">
        <f>Table4[[#This Row],[Unk 402-D7,6,5]]/Table4[[#This Row],[Batt V]]</f>
        <v>19909.986274437066</v>
      </c>
      <c r="AX529" s="8" t="str" cm="1">
        <f t="array" aca="1" ref="AX529" ca="1">IF(Table4[[#This Row],[Prior of This Frm]]=0,"First",IF(Table4[[#This Row],[Data as String]]&lt;&gt;INDIRECT("R"&amp;AL529&amp;"C"&amp;COLUMN(Table4[[#This Row],[Data as String]]),FALSE),"Change",""))</f>
        <v/>
      </c>
      <c r="AY529" s="6" t="str" cm="1">
        <f t="array" aca="1" ref="AY529" ca="1">IF(Table4[[#This Row],[Prior of This Frm]]=0,"First",IF(Table4[[#This Row],[Data Masked States only]]&lt;&gt;INDIRECT("R"&amp;AL529&amp;"C"&amp;COLUMN(Table4[[#This Row],[Data Masked States only]]),FALSE),"Change",""))</f>
        <v/>
      </c>
      <c r="AZ529" s="6"/>
    </row>
    <row r="530" spans="1:52" hidden="1" x14ac:dyDescent="0.25">
      <c r="A530">
        <v>16.757999999999999</v>
      </c>
      <c r="B530">
        <v>400</v>
      </c>
      <c r="C530">
        <v>8</v>
      </c>
      <c r="D530" s="14">
        <v>0</v>
      </c>
      <c r="E530" s="15">
        <v>0</v>
      </c>
      <c r="F530" s="15">
        <v>0</v>
      </c>
      <c r="G530" s="15">
        <v>10</v>
      </c>
      <c r="H530" s="15">
        <v>39</v>
      </c>
      <c r="I530" s="15">
        <v>0</v>
      </c>
      <c r="J530" s="15">
        <v>0</v>
      </c>
      <c r="K530" s="15">
        <v>0</v>
      </c>
      <c r="M530" s="5" t="str">
        <f t="shared" si="161"/>
        <v>…</v>
      </c>
      <c r="N530" t="str">
        <f t="shared" si="162"/>
        <v>…</v>
      </c>
      <c r="O530" t="str">
        <f t="shared" si="163"/>
        <v>…</v>
      </c>
      <c r="P530" t="str">
        <f t="shared" si="164"/>
        <v>…</v>
      </c>
      <c r="Q530" t="str">
        <f t="shared" si="165"/>
        <v>9</v>
      </c>
      <c r="R530" t="str">
        <f t="shared" si="166"/>
        <v>…</v>
      </c>
      <c r="S530" t="str">
        <f t="shared" si="167"/>
        <v>…</v>
      </c>
      <c r="T530" t="str">
        <f t="shared" si="168"/>
        <v>…</v>
      </c>
      <c r="U530" s="5"/>
      <c r="V530" s="23">
        <f t="shared" si="169"/>
        <v>0</v>
      </c>
      <c r="W530">
        <f t="shared" si="170"/>
        <v>0</v>
      </c>
      <c r="X530">
        <f t="shared" si="171"/>
        <v>0</v>
      </c>
      <c r="Y530">
        <f t="shared" si="172"/>
        <v>16</v>
      </c>
      <c r="Z530">
        <f t="shared" si="173"/>
        <v>57</v>
      </c>
      <c r="AA530">
        <f t="shared" si="174"/>
        <v>0</v>
      </c>
      <c r="AB530">
        <f t="shared" si="175"/>
        <v>0</v>
      </c>
      <c r="AC530">
        <f t="shared" si="176"/>
        <v>0</v>
      </c>
      <c r="AD530" s="5"/>
      <c r="AE530" s="27">
        <f t="shared" si="177"/>
        <v>0</v>
      </c>
      <c r="AF530" s="28">
        <f t="shared" si="178"/>
        <v>4096</v>
      </c>
      <c r="AG530" s="28">
        <f t="shared" si="179"/>
        <v>57</v>
      </c>
      <c r="AH530" s="28">
        <f t="shared" si="180"/>
        <v>0</v>
      </c>
      <c r="AI530" s="5"/>
      <c r="AJ53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30" s="6" t="str" cm="1">
        <f t="array" ref="AK53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30" s="6" cm="1">
        <f t="array" ref="AL530">IF(ROW(Table4[[#This Row],[ID]])-1=ROW(Table4[[#Headers],[ID]]),0,SUMPRODUCT(MAX(($B$5:$B529=Table4[[#This Row],[ID]])*ROW($B$5:$B529))))</f>
        <v>528</v>
      </c>
      <c r="AM530" s="11" cm="1">
        <f t="array" aca="1" ref="AM530" ca="1">IF(Table4[[#This Row],[Prior of This Frm]]&lt;&gt;0,Table4[[#This Row],[Time]]-INDIRECT("R"&amp;Table4[[#This Row],[Prior of This Frm]]&amp;"C"&amp;COLUMN(Table4[[#This Row],[Time]]),FALSE),"")</f>
        <v>0.10699999999999932</v>
      </c>
      <c r="AN530" s="8">
        <f>IF(ROW(Table4[[#This Row],[Time]])-1=ROW(Table4[[#Headers],[Time]]),0,IF(A530&lt;A529,AN529+1,AN529))</f>
        <v>1</v>
      </c>
      <c r="AO530" s="29">
        <f>(Table4[[#This Row],[Time]]+(Table4[[#This Row],[Mins]]*60)-$A$5)/60/60/24</f>
        <v>2.93761574074074E-4</v>
      </c>
      <c r="AP530" s="11">
        <f ca="1">IF(Table4[[#This Row],[Prior of This Frm]]&lt;&gt;0,IF(Table4[[#This Row],[Per Raw]]&lt;0,Table4[[#This Row],[Per Raw]]+60,Table4[[#This Row],[Per Raw]]),"")</f>
        <v>0.10699999999999932</v>
      </c>
      <c r="AQ530" s="20" t="e">
        <f>IF(Table4[[#This Row],[ID]]=401,(HEX2DEC(Table4[[#This Row],[H1]])+256*HEX2DEC(Table4[[#This Row],[H2]]))/1000,NA())</f>
        <v>#N/A</v>
      </c>
      <c r="AR530" s="21" t="e">
        <f>IF(Table4[[#This Row],[ID]]=401,(HEX2DEC(Table4[[#This Row],[H5]])+256*HEX2DEC(Table4[[#This Row],[H6]]))/1000,NA())</f>
        <v>#N/A</v>
      </c>
      <c r="AS530" s="16" t="e">
        <f>IF(Table4[[#This Row],[ID]]=402,HEX2DEC(Table4[[#This Row],[H1]])/100,NA())</f>
        <v>#N/A</v>
      </c>
      <c r="AT530" s="19" t="e">
        <f>IF(Table4[[#This Row],[ID]]=404,((HEX2DEC(F530)+256*HEX2DEC(G530))/10)*(9/5)+32,NA())</f>
        <v>#N/A</v>
      </c>
      <c r="AU530" s="28">
        <f>IF(Table4[[#This Row],[ID]]=402,(HEX2DEC(Table4[[#This Row],[H7]])*256*256+HEX2DEC(Table4[[#This Row],[H6]])*256+HEX2DEC(Table4[[#This Row],[H5]]))/AU$3,IF(ISNUMBER(AU529),AU529,NA()))</f>
        <v>1073427</v>
      </c>
      <c r="AV530" s="28">
        <f>IF(Table4[[#This Row],[ID]]=403,(HEX2DEC(Table4[[#This Row],[H7]])*256*256+HEX2DEC(Table4[[#This Row],[H6]])*256+HEX2DEC(Table4[[#This Row],[H5]]))/AV$3,IF(ISNUMBER(AV529),AV529,NA()))</f>
        <v>1073427</v>
      </c>
      <c r="AW530" s="30" t="e">
        <f>Table4[[#This Row],[Unk 402-D7,6,5]]/Table4[[#This Row],[Batt V]]</f>
        <v>#N/A</v>
      </c>
      <c r="AX530" s="8" t="str" cm="1">
        <f t="array" aca="1" ref="AX530" ca="1">IF(Table4[[#This Row],[Prior of This Frm]]=0,"First",IF(Table4[[#This Row],[Data as String]]&lt;&gt;INDIRECT("R"&amp;AL530&amp;"C"&amp;COLUMN(Table4[[#This Row],[Data as String]]),FALSE),"Change",""))</f>
        <v/>
      </c>
      <c r="AY530" s="6" t="str" cm="1">
        <f t="array" aca="1" ref="AY530" ca="1">IF(Table4[[#This Row],[Prior of This Frm]]=0,"First",IF(Table4[[#This Row],[Data Masked States only]]&lt;&gt;INDIRECT("R"&amp;AL530&amp;"C"&amp;COLUMN(Table4[[#This Row],[Data Masked States only]]),FALSE),"Change",""))</f>
        <v/>
      </c>
      <c r="AZ530" s="6"/>
    </row>
    <row r="531" spans="1:52" hidden="1" x14ac:dyDescent="0.25">
      <c r="A531">
        <v>16.809999999999999</v>
      </c>
      <c r="B531">
        <v>401</v>
      </c>
      <c r="C531">
        <v>8</v>
      </c>
      <c r="D531" s="14" t="s">
        <v>28</v>
      </c>
      <c r="E531" s="15" t="s">
        <v>23</v>
      </c>
      <c r="F531" s="15">
        <v>0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  <c r="M531" s="5" t="str">
        <f t="shared" si="161"/>
        <v>…</v>
      </c>
      <c r="N531" t="str">
        <f t="shared" si="162"/>
        <v>…</v>
      </c>
      <c r="O531" t="str">
        <f t="shared" si="163"/>
        <v>…</v>
      </c>
      <c r="P531" t="str">
        <f t="shared" si="164"/>
        <v>…</v>
      </c>
      <c r="Q531" t="str">
        <f t="shared" si="165"/>
        <v>…</v>
      </c>
      <c r="R531" t="str">
        <f t="shared" si="166"/>
        <v>…</v>
      </c>
      <c r="S531" t="str">
        <f t="shared" si="167"/>
        <v>…</v>
      </c>
      <c r="T531" t="str">
        <f t="shared" si="168"/>
        <v>…</v>
      </c>
      <c r="U531" s="5"/>
      <c r="V531" s="23">
        <f t="shared" si="169"/>
        <v>154</v>
      </c>
      <c r="W531">
        <f t="shared" si="170"/>
        <v>210</v>
      </c>
      <c r="X531">
        <f t="shared" si="171"/>
        <v>0</v>
      </c>
      <c r="Y531">
        <f t="shared" si="172"/>
        <v>0</v>
      </c>
      <c r="Z531">
        <f t="shared" si="173"/>
        <v>0</v>
      </c>
      <c r="AA531">
        <f t="shared" si="174"/>
        <v>0</v>
      </c>
      <c r="AB531">
        <f t="shared" si="175"/>
        <v>0</v>
      </c>
      <c r="AC531">
        <f t="shared" si="176"/>
        <v>0</v>
      </c>
      <c r="AD531" s="5"/>
      <c r="AE531" s="27">
        <f t="shared" si="177"/>
        <v>53914</v>
      </c>
      <c r="AF531" s="28">
        <f t="shared" si="178"/>
        <v>0</v>
      </c>
      <c r="AG531" s="28">
        <f t="shared" si="179"/>
        <v>0</v>
      </c>
      <c r="AH531" s="28">
        <f t="shared" si="180"/>
        <v>0</v>
      </c>
      <c r="AI531" s="5"/>
      <c r="AJ53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31" s="6" t="str" cm="1">
        <f t="array" ref="AK53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31" s="6" cm="1">
        <f t="array" ref="AL531">IF(ROW(Table4[[#This Row],[ID]])-1=ROW(Table4[[#Headers],[ID]]),0,SUMPRODUCT(MAX(($B$5:$B530=Table4[[#This Row],[ID]])*ROW($B$5:$B530))))</f>
        <v>529</v>
      </c>
      <c r="AM531" s="11" cm="1">
        <f t="array" aca="1" ref="AM531" ca="1">IF(Table4[[#This Row],[Prior of This Frm]]&lt;&gt;0,Table4[[#This Row],[Time]]-INDIRECT("R"&amp;Table4[[#This Row],[Prior of This Frm]]&amp;"C"&amp;COLUMN(Table4[[#This Row],[Time]]),FALSE),"")</f>
        <v>0.10500000000000043</v>
      </c>
      <c r="AN531" s="8">
        <f>IF(ROW(Table4[[#This Row],[Time]])-1=ROW(Table4[[#Headers],[Time]]),0,IF(A531&lt;A530,AN530+1,AN530))</f>
        <v>1</v>
      </c>
      <c r="AO531" s="29">
        <f>(Table4[[#This Row],[Time]]+(Table4[[#This Row],[Mins]]*60)-$A$5)/60/60/24</f>
        <v>2.9436342592592594E-4</v>
      </c>
      <c r="AP531" s="11">
        <f ca="1">IF(Table4[[#This Row],[Prior of This Frm]]&lt;&gt;0,IF(Table4[[#This Row],[Per Raw]]&lt;0,Table4[[#This Row],[Per Raw]]+60,Table4[[#This Row],[Per Raw]]),"")</f>
        <v>0.10500000000000043</v>
      </c>
      <c r="AQ531" s="20">
        <f>IF(Table4[[#This Row],[ID]]=401,(HEX2DEC(Table4[[#This Row],[H1]])+256*HEX2DEC(Table4[[#This Row],[H2]]))/1000,NA())</f>
        <v>53.914000000000001</v>
      </c>
      <c r="AR531" s="21">
        <f>IF(Table4[[#This Row],[ID]]=401,(HEX2DEC(Table4[[#This Row],[H5]])+256*HEX2DEC(Table4[[#This Row],[H6]]))/1000,NA())</f>
        <v>0</v>
      </c>
      <c r="AS531" s="17" t="e">
        <f>IF(Table4[[#This Row],[ID]]=402,HEX2DEC(Table4[[#This Row],[H1]])/100,NA())</f>
        <v>#N/A</v>
      </c>
      <c r="AT531" s="19" t="e">
        <f>IF(Table4[[#This Row],[ID]]=404,((HEX2DEC(F531)+256*HEX2DEC(G531))/10)*(9/5)+32,NA())</f>
        <v>#N/A</v>
      </c>
      <c r="AU531" s="28">
        <f>IF(Table4[[#This Row],[ID]]=402,(HEX2DEC(Table4[[#This Row],[H7]])*256*256+HEX2DEC(Table4[[#This Row],[H6]])*256+HEX2DEC(Table4[[#This Row],[H5]]))/AU$3,IF(ISNUMBER(AU530),AU530,NA()))</f>
        <v>1073427</v>
      </c>
      <c r="AV531" s="28">
        <f>IF(Table4[[#This Row],[ID]]=403,(HEX2DEC(Table4[[#This Row],[H7]])*256*256+HEX2DEC(Table4[[#This Row],[H6]])*256+HEX2DEC(Table4[[#This Row],[H5]]))/AV$3,IF(ISNUMBER(AV530),AV530,NA()))</f>
        <v>1073427</v>
      </c>
      <c r="AW531" s="30">
        <f>Table4[[#This Row],[Unk 402-D7,6,5]]/Table4[[#This Row],[Batt V]]</f>
        <v>19909.986274437066</v>
      </c>
      <c r="AX531" s="8" t="str" cm="1">
        <f t="array" aca="1" ref="AX531" ca="1">IF(Table4[[#This Row],[Prior of This Frm]]=0,"First",IF(Table4[[#This Row],[Data as String]]&lt;&gt;INDIRECT("R"&amp;AL531&amp;"C"&amp;COLUMN(Table4[[#This Row],[Data as String]]),FALSE),"Change",""))</f>
        <v/>
      </c>
      <c r="AY531" s="6" t="str" cm="1">
        <f t="array" aca="1" ref="AY531" ca="1">IF(Table4[[#This Row],[Prior of This Frm]]=0,"First",IF(Table4[[#This Row],[Data Masked States only]]&lt;&gt;INDIRECT("R"&amp;AL531&amp;"C"&amp;COLUMN(Table4[[#This Row],[Data Masked States only]]),FALSE),"Change",""))</f>
        <v/>
      </c>
      <c r="AZ531" s="6"/>
    </row>
    <row r="532" spans="1:52" hidden="1" x14ac:dyDescent="0.25">
      <c r="A532">
        <v>16.812000000000001</v>
      </c>
      <c r="B532">
        <v>466</v>
      </c>
      <c r="C532">
        <v>8</v>
      </c>
      <c r="D532" s="14">
        <v>30</v>
      </c>
      <c r="E532" s="15">
        <v>32</v>
      </c>
      <c r="F532" s="15">
        <v>30</v>
      </c>
      <c r="G532" s="15">
        <v>35</v>
      </c>
      <c r="H532" s="15">
        <v>56</v>
      </c>
      <c r="I532" s="15">
        <v>35</v>
      </c>
      <c r="J532" s="15">
        <v>30</v>
      </c>
      <c r="K532" s="15">
        <v>31</v>
      </c>
      <c r="M532" s="5" t="str">
        <f t="shared" si="161"/>
        <v>0</v>
      </c>
      <c r="N532" t="str">
        <f t="shared" si="162"/>
        <v>2</v>
      </c>
      <c r="O532" t="str">
        <f t="shared" si="163"/>
        <v>0</v>
      </c>
      <c r="P532" t="str">
        <f t="shared" si="164"/>
        <v>5</v>
      </c>
      <c r="Q532" t="str">
        <f t="shared" si="165"/>
        <v>V</v>
      </c>
      <c r="R532" t="str">
        <f t="shared" si="166"/>
        <v>5</v>
      </c>
      <c r="S532" t="str">
        <f t="shared" si="167"/>
        <v>0</v>
      </c>
      <c r="T532" t="str">
        <f t="shared" si="168"/>
        <v>1</v>
      </c>
      <c r="U532" s="5"/>
      <c r="V532" s="23">
        <f t="shared" si="169"/>
        <v>48</v>
      </c>
      <c r="W532">
        <f t="shared" si="170"/>
        <v>50</v>
      </c>
      <c r="X532">
        <f t="shared" si="171"/>
        <v>48</v>
      </c>
      <c r="Y532">
        <f t="shared" si="172"/>
        <v>53</v>
      </c>
      <c r="Z532">
        <f t="shared" si="173"/>
        <v>86</v>
      </c>
      <c r="AA532">
        <f t="shared" si="174"/>
        <v>53</v>
      </c>
      <c r="AB532">
        <f t="shared" si="175"/>
        <v>48</v>
      </c>
      <c r="AC532">
        <f t="shared" si="176"/>
        <v>49</v>
      </c>
      <c r="AD532" s="5"/>
      <c r="AE532" s="27">
        <f t="shared" si="177"/>
        <v>12848</v>
      </c>
      <c r="AF532" s="28">
        <f t="shared" si="178"/>
        <v>13616</v>
      </c>
      <c r="AG532" s="28">
        <f t="shared" si="179"/>
        <v>13654</v>
      </c>
      <c r="AH532" s="28">
        <f t="shared" si="180"/>
        <v>12592</v>
      </c>
      <c r="AI532" s="5"/>
      <c r="AJ53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532" s="6" t="str" cm="1">
        <f t="array" ref="AK53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532" s="6" cm="1">
        <f t="array" ref="AL532">IF(ROW(Table4[[#This Row],[ID]])-1=ROW(Table4[[#Headers],[ID]]),0,SUMPRODUCT(MAX(($B$5:$B531=Table4[[#This Row],[ID]])*ROW($B$5:$B531))))</f>
        <v>491</v>
      </c>
      <c r="AM532" s="11" cm="1">
        <f t="array" aca="1" ref="AM532" ca="1">IF(Table4[[#This Row],[Prior of This Frm]]&lt;&gt;0,Table4[[#This Row],[Time]]-INDIRECT("R"&amp;Table4[[#This Row],[Prior of This Frm]]&amp;"C"&amp;COLUMN(Table4[[#This Row],[Time]]),FALSE),"")</f>
        <v>2.1240000000000006</v>
      </c>
      <c r="AN532" s="8">
        <f>IF(ROW(Table4[[#This Row],[Time]])-1=ROW(Table4[[#Headers],[Time]]),0,IF(A532&lt;A531,AN531+1,AN531))</f>
        <v>1</v>
      </c>
      <c r="AO532" s="29">
        <f>(Table4[[#This Row],[Time]]+(Table4[[#This Row],[Mins]]*60)-$A$5)/60/60/24</f>
        <v>2.9438657407407403E-4</v>
      </c>
      <c r="AP532" s="11">
        <f ca="1">IF(Table4[[#This Row],[Prior of This Frm]]&lt;&gt;0,IF(Table4[[#This Row],[Per Raw]]&lt;0,Table4[[#This Row],[Per Raw]]+60,Table4[[#This Row],[Per Raw]]),"")</f>
        <v>2.1240000000000006</v>
      </c>
      <c r="AQ532" s="20" t="e">
        <f>IF(Table4[[#This Row],[ID]]=401,(HEX2DEC(Table4[[#This Row],[H1]])+256*HEX2DEC(Table4[[#This Row],[H2]]))/1000,NA())</f>
        <v>#N/A</v>
      </c>
      <c r="AR532" s="21" t="e">
        <f>IF(Table4[[#This Row],[ID]]=401,(HEX2DEC(Table4[[#This Row],[H5]])+256*HEX2DEC(Table4[[#This Row],[H6]]))/1000,NA())</f>
        <v>#N/A</v>
      </c>
      <c r="AS532" s="16" t="e">
        <f>IF(Table4[[#This Row],[ID]]=402,HEX2DEC(Table4[[#This Row],[H1]])/100,NA())</f>
        <v>#N/A</v>
      </c>
      <c r="AT532" s="19" t="e">
        <f>IF(Table4[[#This Row],[ID]]=404,((HEX2DEC(F532)+256*HEX2DEC(G532))/10)*(9/5)+32,NA())</f>
        <v>#N/A</v>
      </c>
      <c r="AU532" s="28">
        <f>IF(Table4[[#This Row],[ID]]=402,(HEX2DEC(Table4[[#This Row],[H7]])*256*256+HEX2DEC(Table4[[#This Row],[H6]])*256+HEX2DEC(Table4[[#This Row],[H5]]))/AU$3,IF(ISNUMBER(AU531),AU531,NA()))</f>
        <v>1073427</v>
      </c>
      <c r="AV532" s="28">
        <f>IF(Table4[[#This Row],[ID]]=403,(HEX2DEC(Table4[[#This Row],[H7]])*256*256+HEX2DEC(Table4[[#This Row],[H6]])*256+HEX2DEC(Table4[[#This Row],[H5]]))/AV$3,IF(ISNUMBER(AV531),AV531,NA()))</f>
        <v>1073427</v>
      </c>
      <c r="AW532" s="30" t="e">
        <f>Table4[[#This Row],[Unk 402-D7,6,5]]/Table4[[#This Row],[Batt V]]</f>
        <v>#N/A</v>
      </c>
      <c r="AX532" s="8" t="str" cm="1">
        <f t="array" aca="1" ref="AX532" ca="1">IF(Table4[[#This Row],[Prior of This Frm]]=0,"First",IF(Table4[[#This Row],[Data as String]]&lt;&gt;INDIRECT("R"&amp;AL532&amp;"C"&amp;COLUMN(Table4[[#This Row],[Data as String]]),FALSE),"Change",""))</f>
        <v/>
      </c>
      <c r="AY532" s="6" t="str" cm="1">
        <f t="array" aca="1" ref="AY532" ca="1">IF(Table4[[#This Row],[Prior of This Frm]]=0,"First",IF(Table4[[#This Row],[Data Masked States only]]&lt;&gt;INDIRECT("R"&amp;AL532&amp;"C"&amp;COLUMN(Table4[[#This Row],[Data Masked States only]]),FALSE),"Change",""))</f>
        <v/>
      </c>
      <c r="AZ532" s="6"/>
    </row>
    <row r="533" spans="1:52" hidden="1" x14ac:dyDescent="0.25">
      <c r="A533">
        <v>16.815000000000001</v>
      </c>
      <c r="B533">
        <v>402</v>
      </c>
      <c r="C533">
        <v>8</v>
      </c>
      <c r="D533" s="14">
        <v>64</v>
      </c>
      <c r="E533" s="15">
        <v>0</v>
      </c>
      <c r="F533" s="15">
        <v>0</v>
      </c>
      <c r="G533" s="15">
        <v>0</v>
      </c>
      <c r="H533" s="15">
        <v>13</v>
      </c>
      <c r="I533" s="15">
        <v>61</v>
      </c>
      <c r="J533" s="15">
        <v>10</v>
      </c>
      <c r="K533" s="15">
        <v>0</v>
      </c>
      <c r="M533" s="5" t="str">
        <f t="shared" si="161"/>
        <v>d</v>
      </c>
      <c r="N533" t="str">
        <f t="shared" si="162"/>
        <v>…</v>
      </c>
      <c r="O533" t="str">
        <f t="shared" si="163"/>
        <v>…</v>
      </c>
      <c r="P533" t="str">
        <f t="shared" si="164"/>
        <v>…</v>
      </c>
      <c r="Q533" t="str">
        <f t="shared" si="165"/>
        <v>…</v>
      </c>
      <c r="R533" t="str">
        <f t="shared" si="166"/>
        <v>a</v>
      </c>
      <c r="S533" t="str">
        <f t="shared" si="167"/>
        <v>…</v>
      </c>
      <c r="T533" t="str">
        <f t="shared" si="168"/>
        <v>…</v>
      </c>
      <c r="U533" s="5"/>
      <c r="V533" s="23">
        <f t="shared" si="169"/>
        <v>100</v>
      </c>
      <c r="W533">
        <f t="shared" si="170"/>
        <v>0</v>
      </c>
      <c r="X533">
        <f t="shared" si="171"/>
        <v>0</v>
      </c>
      <c r="Y533">
        <f t="shared" si="172"/>
        <v>0</v>
      </c>
      <c r="Z533">
        <f t="shared" si="173"/>
        <v>19</v>
      </c>
      <c r="AA533">
        <f t="shared" si="174"/>
        <v>97</v>
      </c>
      <c r="AB533">
        <f t="shared" si="175"/>
        <v>16</v>
      </c>
      <c r="AC533">
        <f t="shared" si="176"/>
        <v>0</v>
      </c>
      <c r="AD533" s="5"/>
      <c r="AE533" s="27">
        <f t="shared" si="177"/>
        <v>100</v>
      </c>
      <c r="AF533" s="28">
        <f t="shared" si="178"/>
        <v>0</v>
      </c>
      <c r="AG533" s="28">
        <f t="shared" si="179"/>
        <v>24851</v>
      </c>
      <c r="AH533" s="28">
        <f t="shared" si="180"/>
        <v>16</v>
      </c>
      <c r="AI533" s="5"/>
      <c r="AJ53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533" s="6" t="str" cm="1">
        <f t="array" ref="AK53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533" s="6" cm="1">
        <f t="array" ref="AL533">IF(ROW(Table4[[#This Row],[ID]])-1=ROW(Table4[[#Headers],[ID]]),0,SUMPRODUCT(MAX(($B$5:$B532=Table4[[#This Row],[ID]])*ROW($B$5:$B532))))</f>
        <v>468</v>
      </c>
      <c r="AM533" s="11" cm="1">
        <f t="array" aca="1" ref="AM533" ca="1">IF(Table4[[#This Row],[Prior of This Frm]]&lt;&gt;0,Table4[[#This Row],[Time]]-INDIRECT("R"&amp;Table4[[#This Row],[Prior of This Frm]]&amp;"C"&amp;COLUMN(Table4[[#This Row],[Time]]),FALSE),"")</f>
        <v>3.1890000000000018</v>
      </c>
      <c r="AN533" s="8">
        <f>IF(ROW(Table4[[#This Row],[Time]])-1=ROW(Table4[[#Headers],[Time]]),0,IF(A533&lt;A532,AN532+1,AN532))</f>
        <v>1</v>
      </c>
      <c r="AO533" s="29">
        <f>(Table4[[#This Row],[Time]]+(Table4[[#This Row],[Mins]]*60)-$A$5)/60/60/24</f>
        <v>2.9442129629629626E-4</v>
      </c>
      <c r="AP533" s="11">
        <f ca="1">IF(Table4[[#This Row],[Prior of This Frm]]&lt;&gt;0,IF(Table4[[#This Row],[Per Raw]]&lt;0,Table4[[#This Row],[Per Raw]]+60,Table4[[#This Row],[Per Raw]]),"")</f>
        <v>3.1890000000000018</v>
      </c>
      <c r="AQ533" s="20" t="e">
        <f>IF(Table4[[#This Row],[ID]]=401,(HEX2DEC(Table4[[#This Row],[H1]])+256*HEX2DEC(Table4[[#This Row],[H2]]))/1000,NA())</f>
        <v>#N/A</v>
      </c>
      <c r="AR533" s="21" t="e">
        <f>IF(Table4[[#This Row],[ID]]=401,(HEX2DEC(Table4[[#This Row],[H5]])+256*HEX2DEC(Table4[[#This Row],[H6]]))/1000,NA())</f>
        <v>#N/A</v>
      </c>
      <c r="AS533" s="17">
        <f>IF(Table4[[#This Row],[ID]]=402,HEX2DEC(Table4[[#This Row],[H1]])/100,NA())</f>
        <v>1</v>
      </c>
      <c r="AT533" s="19" t="e">
        <f>IF(Table4[[#This Row],[ID]]=404,((HEX2DEC(F533)+256*HEX2DEC(G533))/10)*(9/5)+32,NA())</f>
        <v>#N/A</v>
      </c>
      <c r="AU533" s="28">
        <f>IF(Table4[[#This Row],[ID]]=402,(HEX2DEC(Table4[[#This Row],[H7]])*256*256+HEX2DEC(Table4[[#This Row],[H6]])*256+HEX2DEC(Table4[[#This Row],[H5]]))/AU$3,IF(ISNUMBER(AU532),AU532,NA()))</f>
        <v>1073427</v>
      </c>
      <c r="AV533" s="28">
        <f>IF(Table4[[#This Row],[ID]]=403,(HEX2DEC(Table4[[#This Row],[H7]])*256*256+HEX2DEC(Table4[[#This Row],[H6]])*256+HEX2DEC(Table4[[#This Row],[H5]]))/AV$3,IF(ISNUMBER(AV532),AV532,NA()))</f>
        <v>1073427</v>
      </c>
      <c r="AW533" s="30" t="e">
        <f>Table4[[#This Row],[Unk 402-D7,6,5]]/Table4[[#This Row],[Batt V]]</f>
        <v>#N/A</v>
      </c>
      <c r="AX533" s="8" t="str" cm="1">
        <f t="array" aca="1" ref="AX533" ca="1">IF(Table4[[#This Row],[Prior of This Frm]]=0,"First",IF(Table4[[#This Row],[Data as String]]&lt;&gt;INDIRECT("R"&amp;AL533&amp;"C"&amp;COLUMN(Table4[[#This Row],[Data as String]]),FALSE),"Change",""))</f>
        <v/>
      </c>
      <c r="AY533" s="6" t="str" cm="1">
        <f t="array" aca="1" ref="AY533" ca="1">IF(Table4[[#This Row],[Prior of This Frm]]=0,"First",IF(Table4[[#This Row],[Data Masked States only]]&lt;&gt;INDIRECT("R"&amp;AL533&amp;"C"&amp;COLUMN(Table4[[#This Row],[Data Masked States only]]),FALSE),"Change",""))</f>
        <v/>
      </c>
      <c r="AZ533" s="6"/>
    </row>
    <row r="534" spans="1:52" hidden="1" x14ac:dyDescent="0.25">
      <c r="A534">
        <v>16.818000000000001</v>
      </c>
      <c r="B534">
        <v>403</v>
      </c>
      <c r="C534">
        <v>8</v>
      </c>
      <c r="D534" s="14">
        <v>64</v>
      </c>
      <c r="E534" s="15">
        <v>0</v>
      </c>
      <c r="F534" s="15">
        <v>0</v>
      </c>
      <c r="G534" s="15">
        <v>0</v>
      </c>
      <c r="H534" s="15">
        <v>13</v>
      </c>
      <c r="I534" s="15">
        <v>61</v>
      </c>
      <c r="J534" s="15">
        <v>10</v>
      </c>
      <c r="K534" s="15">
        <v>0</v>
      </c>
      <c r="M534" s="5" t="str">
        <f t="shared" si="161"/>
        <v>d</v>
      </c>
      <c r="N534" t="str">
        <f t="shared" si="162"/>
        <v>…</v>
      </c>
      <c r="O534" t="str">
        <f t="shared" si="163"/>
        <v>…</v>
      </c>
      <c r="P534" t="str">
        <f t="shared" si="164"/>
        <v>…</v>
      </c>
      <c r="Q534" t="str">
        <f t="shared" si="165"/>
        <v>…</v>
      </c>
      <c r="R534" t="str">
        <f t="shared" si="166"/>
        <v>a</v>
      </c>
      <c r="S534" t="str">
        <f t="shared" si="167"/>
        <v>…</v>
      </c>
      <c r="T534" t="str">
        <f t="shared" si="168"/>
        <v>…</v>
      </c>
      <c r="U534" s="5"/>
      <c r="V534" s="23">
        <f t="shared" si="169"/>
        <v>100</v>
      </c>
      <c r="W534">
        <f t="shared" si="170"/>
        <v>0</v>
      </c>
      <c r="X534">
        <f t="shared" si="171"/>
        <v>0</v>
      </c>
      <c r="Y534">
        <f t="shared" si="172"/>
        <v>0</v>
      </c>
      <c r="Z534">
        <f t="shared" si="173"/>
        <v>19</v>
      </c>
      <c r="AA534">
        <f t="shared" si="174"/>
        <v>97</v>
      </c>
      <c r="AB534">
        <f t="shared" si="175"/>
        <v>16</v>
      </c>
      <c r="AC534">
        <f t="shared" si="176"/>
        <v>0</v>
      </c>
      <c r="AD534" s="5"/>
      <c r="AE534" s="27">
        <f t="shared" si="177"/>
        <v>100</v>
      </c>
      <c r="AF534" s="28">
        <f t="shared" si="178"/>
        <v>0</v>
      </c>
      <c r="AG534" s="28">
        <f t="shared" si="179"/>
        <v>24851</v>
      </c>
      <c r="AH534" s="28">
        <f t="shared" si="180"/>
        <v>16</v>
      </c>
      <c r="AI534" s="5"/>
      <c r="AJ53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534" s="6" t="str" cm="1">
        <f t="array" ref="AK53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534" s="6" cm="1">
        <f t="array" ref="AL534">IF(ROW(Table4[[#This Row],[ID]])-1=ROW(Table4[[#Headers],[ID]]),0,SUMPRODUCT(MAX(($B$5:$B533=Table4[[#This Row],[ID]])*ROW($B$5:$B533))))</f>
        <v>469</v>
      </c>
      <c r="AM534" s="11" cm="1">
        <f t="array" aca="1" ref="AM534" ca="1">IF(Table4[[#This Row],[Prior of This Frm]]&lt;&gt;0,Table4[[#This Row],[Time]]-INDIRECT("R"&amp;Table4[[#This Row],[Prior of This Frm]]&amp;"C"&amp;COLUMN(Table4[[#This Row],[Time]]),FALSE),"")</f>
        <v>3.1890000000000018</v>
      </c>
      <c r="AN534" s="8">
        <f>IF(ROW(Table4[[#This Row],[Time]])-1=ROW(Table4[[#Headers],[Time]]),0,IF(A534&lt;A533,AN533+1,AN533))</f>
        <v>1</v>
      </c>
      <c r="AO534" s="29">
        <f>(Table4[[#This Row],[Time]]+(Table4[[#This Row],[Mins]]*60)-$A$5)/60/60/24</f>
        <v>2.9445601851851849E-4</v>
      </c>
      <c r="AP534" s="11">
        <f ca="1">IF(Table4[[#This Row],[Prior of This Frm]]&lt;&gt;0,IF(Table4[[#This Row],[Per Raw]]&lt;0,Table4[[#This Row],[Per Raw]]+60,Table4[[#This Row],[Per Raw]]),"")</f>
        <v>3.1890000000000018</v>
      </c>
      <c r="AQ534" s="20" t="e">
        <f>IF(Table4[[#This Row],[ID]]=401,(HEX2DEC(Table4[[#This Row],[H1]])+256*HEX2DEC(Table4[[#This Row],[H2]]))/1000,NA())</f>
        <v>#N/A</v>
      </c>
      <c r="AR534" s="21" t="e">
        <f>IF(Table4[[#This Row],[ID]]=401,(HEX2DEC(Table4[[#This Row],[H5]])+256*HEX2DEC(Table4[[#This Row],[H6]]))/1000,NA())</f>
        <v>#N/A</v>
      </c>
      <c r="AS534" s="16" t="e">
        <f>IF(Table4[[#This Row],[ID]]=402,HEX2DEC(Table4[[#This Row],[H1]])/100,NA())</f>
        <v>#N/A</v>
      </c>
      <c r="AT534" s="19" t="e">
        <f>IF(Table4[[#This Row],[ID]]=404,((HEX2DEC(F534)+256*HEX2DEC(G534))/10)*(9/5)+32,NA())</f>
        <v>#N/A</v>
      </c>
      <c r="AU534" s="28">
        <f>IF(Table4[[#This Row],[ID]]=402,(HEX2DEC(Table4[[#This Row],[H7]])*256*256+HEX2DEC(Table4[[#This Row],[H6]])*256+HEX2DEC(Table4[[#This Row],[H5]]))/AU$3,IF(ISNUMBER(AU533),AU533,NA()))</f>
        <v>1073427</v>
      </c>
      <c r="AV534" s="28">
        <f>IF(Table4[[#This Row],[ID]]=403,(HEX2DEC(Table4[[#This Row],[H7]])*256*256+HEX2DEC(Table4[[#This Row],[H6]])*256+HEX2DEC(Table4[[#This Row],[H5]]))/AV$3,IF(ISNUMBER(AV533),AV533,NA()))</f>
        <v>1073427</v>
      </c>
      <c r="AW534" s="30" t="e">
        <f>Table4[[#This Row],[Unk 402-D7,6,5]]/Table4[[#This Row],[Batt V]]</f>
        <v>#N/A</v>
      </c>
      <c r="AX534" s="8" t="str" cm="1">
        <f t="array" aca="1" ref="AX534" ca="1">IF(Table4[[#This Row],[Prior of This Frm]]=0,"First",IF(Table4[[#This Row],[Data as String]]&lt;&gt;INDIRECT("R"&amp;AL534&amp;"C"&amp;COLUMN(Table4[[#This Row],[Data as String]]),FALSE),"Change",""))</f>
        <v/>
      </c>
      <c r="AY534" s="6" t="str" cm="1">
        <f t="array" aca="1" ref="AY534" ca="1">IF(Table4[[#This Row],[Prior of This Frm]]=0,"First",IF(Table4[[#This Row],[Data Masked States only]]&lt;&gt;INDIRECT("R"&amp;AL534&amp;"C"&amp;COLUMN(Table4[[#This Row],[Data Masked States only]]),FALSE),"Change",""))</f>
        <v/>
      </c>
      <c r="AZ534" s="6"/>
    </row>
    <row r="535" spans="1:52" hidden="1" x14ac:dyDescent="0.25">
      <c r="A535">
        <v>16.82</v>
      </c>
      <c r="B535">
        <v>404</v>
      </c>
      <c r="C535">
        <v>8</v>
      </c>
      <c r="D535" s="14">
        <v>0</v>
      </c>
      <c r="E535" s="15">
        <v>5</v>
      </c>
      <c r="F535" s="15" t="s">
        <v>29</v>
      </c>
      <c r="G535" s="15">
        <v>0</v>
      </c>
      <c r="H535" s="15" t="s">
        <v>2</v>
      </c>
      <c r="I535" s="15" t="s">
        <v>2</v>
      </c>
      <c r="J535" s="15" t="s">
        <v>2</v>
      </c>
      <c r="K535" s="15" t="s">
        <v>2</v>
      </c>
      <c r="M535" s="5" t="str">
        <f t="shared" si="161"/>
        <v>…</v>
      </c>
      <c r="N535" t="str">
        <f t="shared" si="162"/>
        <v>…</v>
      </c>
      <c r="O535" t="str">
        <f t="shared" si="163"/>
        <v>…</v>
      </c>
      <c r="P535" t="str">
        <f t="shared" si="164"/>
        <v>…</v>
      </c>
      <c r="Q535" t="str">
        <f t="shared" si="165"/>
        <v>…</v>
      </c>
      <c r="R535" t="str">
        <f t="shared" si="166"/>
        <v>…</v>
      </c>
      <c r="S535" t="str">
        <f t="shared" si="167"/>
        <v>…</v>
      </c>
      <c r="T535" t="str">
        <f t="shared" si="168"/>
        <v>…</v>
      </c>
      <c r="U535" s="5"/>
      <c r="V535" s="23">
        <f t="shared" si="169"/>
        <v>0</v>
      </c>
      <c r="W535">
        <f t="shared" si="170"/>
        <v>5</v>
      </c>
      <c r="X535">
        <f t="shared" si="171"/>
        <v>160</v>
      </c>
      <c r="Y535">
        <f t="shared" si="172"/>
        <v>0</v>
      </c>
      <c r="Z535">
        <f t="shared" si="173"/>
        <v>255</v>
      </c>
      <c r="AA535">
        <f t="shared" si="174"/>
        <v>255</v>
      </c>
      <c r="AB535">
        <f t="shared" si="175"/>
        <v>255</v>
      </c>
      <c r="AC535">
        <f t="shared" si="176"/>
        <v>255</v>
      </c>
      <c r="AD535" s="5"/>
      <c r="AE535" s="27">
        <f t="shared" si="177"/>
        <v>1280</v>
      </c>
      <c r="AF535" s="28">
        <f t="shared" si="178"/>
        <v>160</v>
      </c>
      <c r="AG535" s="28">
        <f t="shared" si="179"/>
        <v>65535</v>
      </c>
      <c r="AH535" s="28">
        <f t="shared" si="180"/>
        <v>65535</v>
      </c>
      <c r="AI535" s="5"/>
      <c r="AJ53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535" s="6" t="str" cm="1">
        <f t="array" ref="AK53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535" s="6" cm="1">
        <f t="array" ref="AL535">IF(ROW(Table4[[#This Row],[ID]])-1=ROW(Table4[[#Headers],[ID]]),0,SUMPRODUCT(MAX(($B$5:$B534=Table4[[#This Row],[ID]])*ROW($B$5:$B534))))</f>
        <v>470</v>
      </c>
      <c r="AM535" s="11" cm="1">
        <f t="array" aca="1" ref="AM535" ca="1">IF(Table4[[#This Row],[Prior of This Frm]]&lt;&gt;0,Table4[[#This Row],[Time]]-INDIRECT("R"&amp;Table4[[#This Row],[Prior of This Frm]]&amp;"C"&amp;COLUMN(Table4[[#This Row],[Time]]),FALSE),"")</f>
        <v>3.1880000000000006</v>
      </c>
      <c r="AN535" s="8">
        <f>IF(ROW(Table4[[#This Row],[Time]])-1=ROW(Table4[[#Headers],[Time]]),0,IF(A535&lt;A534,AN534+1,AN534))</f>
        <v>1</v>
      </c>
      <c r="AO535" s="29">
        <f>(Table4[[#This Row],[Time]]+(Table4[[#This Row],[Mins]]*60)-$A$5)/60/60/24</f>
        <v>2.9447916666666658E-4</v>
      </c>
      <c r="AP535" s="11">
        <f ca="1">IF(Table4[[#This Row],[Prior of This Frm]]&lt;&gt;0,IF(Table4[[#This Row],[Per Raw]]&lt;0,Table4[[#This Row],[Per Raw]]+60,Table4[[#This Row],[Per Raw]]),"")</f>
        <v>3.1880000000000006</v>
      </c>
      <c r="AQ535" s="20" t="e">
        <f>IF(Table4[[#This Row],[ID]]=401,(HEX2DEC(Table4[[#This Row],[H1]])+256*HEX2DEC(Table4[[#This Row],[H2]]))/1000,NA())</f>
        <v>#N/A</v>
      </c>
      <c r="AR535" s="21" t="e">
        <f>IF(Table4[[#This Row],[ID]]=401,(HEX2DEC(Table4[[#This Row],[H5]])+256*HEX2DEC(Table4[[#This Row],[H6]]))/1000,NA())</f>
        <v>#N/A</v>
      </c>
      <c r="AS535" s="17" t="e">
        <f>IF(Table4[[#This Row],[ID]]=402,HEX2DEC(Table4[[#This Row],[H1]])/100,NA())</f>
        <v>#N/A</v>
      </c>
      <c r="AT535" s="19">
        <f>IF(Table4[[#This Row],[ID]]=404,((HEX2DEC(F535)+256*HEX2DEC(G535))/10)*(9/5)+32,NA())</f>
        <v>60.8</v>
      </c>
      <c r="AU535" s="28">
        <f>IF(Table4[[#This Row],[ID]]=402,(HEX2DEC(Table4[[#This Row],[H7]])*256*256+HEX2DEC(Table4[[#This Row],[H6]])*256+HEX2DEC(Table4[[#This Row],[H5]]))/AU$3,IF(ISNUMBER(AU534),AU534,NA()))</f>
        <v>1073427</v>
      </c>
      <c r="AV535" s="28">
        <f>IF(Table4[[#This Row],[ID]]=403,(HEX2DEC(Table4[[#This Row],[H7]])*256*256+HEX2DEC(Table4[[#This Row],[H6]])*256+HEX2DEC(Table4[[#This Row],[H5]]))/AV$3,IF(ISNUMBER(AV534),AV534,NA()))</f>
        <v>1073427</v>
      </c>
      <c r="AW535" s="30" t="e">
        <f>Table4[[#This Row],[Unk 402-D7,6,5]]/Table4[[#This Row],[Batt V]]</f>
        <v>#N/A</v>
      </c>
      <c r="AX535" s="8" t="str" cm="1">
        <f t="array" aca="1" ref="AX535" ca="1">IF(Table4[[#This Row],[Prior of This Frm]]=0,"First",IF(Table4[[#This Row],[Data as String]]&lt;&gt;INDIRECT("R"&amp;AL535&amp;"C"&amp;COLUMN(Table4[[#This Row],[Data as String]]),FALSE),"Change",""))</f>
        <v/>
      </c>
      <c r="AY535" s="6" t="str" cm="1">
        <f t="array" aca="1" ref="AY535" ca="1">IF(Table4[[#This Row],[Prior of This Frm]]=0,"First",IF(Table4[[#This Row],[Data Masked States only]]&lt;&gt;INDIRECT("R"&amp;AL535&amp;"C"&amp;COLUMN(Table4[[#This Row],[Data Masked States only]]),FALSE),"Change",""))</f>
        <v/>
      </c>
      <c r="AZ535" s="6"/>
    </row>
    <row r="536" spans="1:52" hidden="1" x14ac:dyDescent="0.25">
      <c r="A536">
        <v>16.823</v>
      </c>
      <c r="B536">
        <v>410</v>
      </c>
      <c r="C536">
        <v>8</v>
      </c>
      <c r="D536" s="14">
        <v>53</v>
      </c>
      <c r="E536" s="15">
        <v>37</v>
      </c>
      <c r="F536" s="15">
        <v>33</v>
      </c>
      <c r="G536" s="15" t="s">
        <v>8</v>
      </c>
      <c r="H536" s="15">
        <v>32</v>
      </c>
      <c r="I536" s="15">
        <v>32</v>
      </c>
      <c r="J536" s="15">
        <v>30</v>
      </c>
      <c r="K536" s="15">
        <v>33</v>
      </c>
      <c r="M536" s="5" t="str">
        <f t="shared" si="161"/>
        <v>S</v>
      </c>
      <c r="N536" t="str">
        <f t="shared" si="162"/>
        <v>7</v>
      </c>
      <c r="O536" t="str">
        <f t="shared" si="163"/>
        <v>3</v>
      </c>
      <c r="P536" t="str">
        <f t="shared" si="164"/>
        <v>-</v>
      </c>
      <c r="Q536" t="str">
        <f t="shared" si="165"/>
        <v>2</v>
      </c>
      <c r="R536" t="str">
        <f t="shared" si="166"/>
        <v>2</v>
      </c>
      <c r="S536" t="str">
        <f t="shared" si="167"/>
        <v>0</v>
      </c>
      <c r="T536" t="str">
        <f t="shared" si="168"/>
        <v>3</v>
      </c>
      <c r="U536" s="5"/>
      <c r="V536" s="23">
        <f t="shared" si="169"/>
        <v>83</v>
      </c>
      <c r="W536">
        <f t="shared" si="170"/>
        <v>55</v>
      </c>
      <c r="X536">
        <f t="shared" si="171"/>
        <v>51</v>
      </c>
      <c r="Y536">
        <f t="shared" si="172"/>
        <v>45</v>
      </c>
      <c r="Z536">
        <f t="shared" si="173"/>
        <v>50</v>
      </c>
      <c r="AA536">
        <f t="shared" si="174"/>
        <v>50</v>
      </c>
      <c r="AB536">
        <f t="shared" si="175"/>
        <v>48</v>
      </c>
      <c r="AC536">
        <f t="shared" si="176"/>
        <v>51</v>
      </c>
      <c r="AD536" s="5"/>
      <c r="AE536" s="27">
        <f t="shared" si="177"/>
        <v>14163</v>
      </c>
      <c r="AF536" s="28">
        <f t="shared" si="178"/>
        <v>11571</v>
      </c>
      <c r="AG536" s="28">
        <f t="shared" si="179"/>
        <v>12850</v>
      </c>
      <c r="AH536" s="28">
        <f t="shared" si="180"/>
        <v>13104</v>
      </c>
      <c r="AI536" s="5"/>
      <c r="AJ53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53:37:33:2D:32:32:30:33</v>
      </c>
      <c r="AK536" s="6" t="str" cm="1">
        <f t="array" ref="AK53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53:37:33:2D:32:32:30:33</v>
      </c>
      <c r="AL536" s="6" cm="1">
        <f t="array" ref="AL536">IF(ROW(Table4[[#This Row],[ID]])-1=ROW(Table4[[#Headers],[ID]]),0,SUMPRODUCT(MAX(($B$5:$B535=Table4[[#This Row],[ID]])*ROW($B$5:$B535))))</f>
        <v>445</v>
      </c>
      <c r="AM536" s="11" cm="1">
        <f t="array" aca="1" ref="AM536" ca="1">IF(Table4[[#This Row],[Prior of This Frm]]&lt;&gt;0,Table4[[#This Row],[Time]]-INDIRECT("R"&amp;Table4[[#This Row],[Prior of This Frm]]&amp;"C"&amp;COLUMN(Table4[[#This Row],[Time]]),FALSE),"")</f>
        <v>4.2550000000000008</v>
      </c>
      <c r="AN536" s="8">
        <f>IF(ROW(Table4[[#This Row],[Time]])-1=ROW(Table4[[#Headers],[Time]]),0,IF(A536&lt;A535,AN535+1,AN535))</f>
        <v>1</v>
      </c>
      <c r="AO536" s="29">
        <f>(Table4[[#This Row],[Time]]+(Table4[[#This Row],[Mins]]*60)-$A$5)/60/60/24</f>
        <v>2.9451388888888892E-4</v>
      </c>
      <c r="AP536" s="11">
        <f ca="1">IF(Table4[[#This Row],[Prior of This Frm]]&lt;&gt;0,IF(Table4[[#This Row],[Per Raw]]&lt;0,Table4[[#This Row],[Per Raw]]+60,Table4[[#This Row],[Per Raw]]),"")</f>
        <v>4.2550000000000008</v>
      </c>
      <c r="AQ536" s="20" t="e">
        <f>IF(Table4[[#This Row],[ID]]=401,(HEX2DEC(Table4[[#This Row],[H1]])+256*HEX2DEC(Table4[[#This Row],[H2]]))/1000,NA())</f>
        <v>#N/A</v>
      </c>
      <c r="AR536" s="21" t="e">
        <f>IF(Table4[[#This Row],[ID]]=401,(HEX2DEC(Table4[[#This Row],[H5]])+256*HEX2DEC(Table4[[#This Row],[H6]]))/1000,NA())</f>
        <v>#N/A</v>
      </c>
      <c r="AS536" s="16" t="e">
        <f>IF(Table4[[#This Row],[ID]]=402,HEX2DEC(Table4[[#This Row],[H1]])/100,NA())</f>
        <v>#N/A</v>
      </c>
      <c r="AT536" s="19" t="e">
        <f>IF(Table4[[#This Row],[ID]]=404,((HEX2DEC(F536)+256*HEX2DEC(G536))/10)*(9/5)+32,NA())</f>
        <v>#N/A</v>
      </c>
      <c r="AU536" s="28">
        <f>IF(Table4[[#This Row],[ID]]=402,(HEX2DEC(Table4[[#This Row],[H7]])*256*256+HEX2DEC(Table4[[#This Row],[H6]])*256+HEX2DEC(Table4[[#This Row],[H5]]))/AU$3,IF(ISNUMBER(AU535),AU535,NA()))</f>
        <v>1073427</v>
      </c>
      <c r="AV536" s="28">
        <f>IF(Table4[[#This Row],[ID]]=403,(HEX2DEC(Table4[[#This Row],[H7]])*256*256+HEX2DEC(Table4[[#This Row],[H6]])*256+HEX2DEC(Table4[[#This Row],[H5]]))/AV$3,IF(ISNUMBER(AV535),AV535,NA()))</f>
        <v>1073427</v>
      </c>
      <c r="AW536" s="30" t="e">
        <f>Table4[[#This Row],[Unk 402-D7,6,5]]/Table4[[#This Row],[Batt V]]</f>
        <v>#N/A</v>
      </c>
      <c r="AX536" s="8" t="str" cm="1">
        <f t="array" aca="1" ref="AX536" ca="1">IF(Table4[[#This Row],[Prior of This Frm]]=0,"First",IF(Table4[[#This Row],[Data as String]]&lt;&gt;INDIRECT("R"&amp;AL536&amp;"C"&amp;COLUMN(Table4[[#This Row],[Data as String]]),FALSE),"Change",""))</f>
        <v/>
      </c>
      <c r="AY536" s="6" t="str" cm="1">
        <f t="array" aca="1" ref="AY536" ca="1">IF(Table4[[#This Row],[Prior of This Frm]]=0,"First",IF(Table4[[#This Row],[Data Masked States only]]&lt;&gt;INDIRECT("R"&amp;AL536&amp;"C"&amp;COLUMN(Table4[[#This Row],[Data Masked States only]]),FALSE),"Change",""))</f>
        <v/>
      </c>
      <c r="AZ536" s="6"/>
    </row>
    <row r="537" spans="1:52" hidden="1" x14ac:dyDescent="0.25">
      <c r="A537">
        <v>16.824999999999999</v>
      </c>
      <c r="B537">
        <v>411</v>
      </c>
      <c r="C537">
        <v>8</v>
      </c>
      <c r="D537" s="14">
        <v>30</v>
      </c>
      <c r="E537" s="15">
        <v>34</v>
      </c>
      <c r="F537" s="15">
        <v>30</v>
      </c>
      <c r="G537" s="15">
        <v>31</v>
      </c>
      <c r="H537" s="15">
        <v>32</v>
      </c>
      <c r="I537" s="15">
        <v>39</v>
      </c>
      <c r="J537" s="15">
        <v>52</v>
      </c>
      <c r="K537" s="15">
        <v>53</v>
      </c>
      <c r="M537" s="5" t="str">
        <f t="shared" si="161"/>
        <v>0</v>
      </c>
      <c r="N537" t="str">
        <f t="shared" si="162"/>
        <v>4</v>
      </c>
      <c r="O537" t="str">
        <f t="shared" si="163"/>
        <v>0</v>
      </c>
      <c r="P537" t="str">
        <f t="shared" si="164"/>
        <v>1</v>
      </c>
      <c r="Q537" t="str">
        <f t="shared" si="165"/>
        <v>2</v>
      </c>
      <c r="R537" t="str">
        <f t="shared" si="166"/>
        <v>9</v>
      </c>
      <c r="S537" t="str">
        <f t="shared" si="167"/>
        <v>R</v>
      </c>
      <c r="T537" t="str">
        <f t="shared" si="168"/>
        <v>S</v>
      </c>
      <c r="U537" s="5"/>
      <c r="V537" s="23">
        <f t="shared" si="169"/>
        <v>48</v>
      </c>
      <c r="W537">
        <f t="shared" si="170"/>
        <v>52</v>
      </c>
      <c r="X537">
        <f t="shared" si="171"/>
        <v>48</v>
      </c>
      <c r="Y537">
        <f t="shared" si="172"/>
        <v>49</v>
      </c>
      <c r="Z537">
        <f t="shared" si="173"/>
        <v>50</v>
      </c>
      <c r="AA537">
        <f t="shared" si="174"/>
        <v>57</v>
      </c>
      <c r="AB537">
        <f t="shared" si="175"/>
        <v>82</v>
      </c>
      <c r="AC537">
        <f t="shared" si="176"/>
        <v>83</v>
      </c>
      <c r="AD537" s="5"/>
      <c r="AE537" s="27">
        <f t="shared" si="177"/>
        <v>13360</v>
      </c>
      <c r="AF537" s="28">
        <f t="shared" si="178"/>
        <v>12592</v>
      </c>
      <c r="AG537" s="28">
        <f t="shared" si="179"/>
        <v>14642</v>
      </c>
      <c r="AH537" s="28">
        <f t="shared" si="180"/>
        <v>21330</v>
      </c>
      <c r="AI537" s="5"/>
      <c r="AJ53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30:34:30:31:32:39:52:53</v>
      </c>
      <c r="AK537" s="6" t="str" cm="1">
        <f t="array" ref="AK53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30:34:30:31:32:39:52:53</v>
      </c>
      <c r="AL537" s="6" cm="1">
        <f t="array" ref="AL537">IF(ROW(Table4[[#This Row],[ID]])-1=ROW(Table4[[#Headers],[ID]]),0,SUMPRODUCT(MAX(($B$5:$B536=Table4[[#This Row],[ID]])*ROW($B$5:$B536))))</f>
        <v>446</v>
      </c>
      <c r="AM537" s="11" cm="1">
        <f t="array" aca="1" ref="AM537" ca="1">IF(Table4[[#This Row],[Prior of This Frm]]&lt;&gt;0,Table4[[#This Row],[Time]]-INDIRECT("R"&amp;Table4[[#This Row],[Prior of This Frm]]&amp;"C"&amp;COLUMN(Table4[[#This Row],[Time]]),FALSE),"")</f>
        <v>4.254999999999999</v>
      </c>
      <c r="AN537" s="8">
        <f>IF(ROW(Table4[[#This Row],[Time]])-1=ROW(Table4[[#Headers],[Time]]),0,IF(A537&lt;A536,AN536+1,AN536))</f>
        <v>1</v>
      </c>
      <c r="AO537" s="29">
        <f>(Table4[[#This Row],[Time]]+(Table4[[#This Row],[Mins]]*60)-$A$5)/60/60/24</f>
        <v>2.9453703703703705E-4</v>
      </c>
      <c r="AP537" s="11">
        <f ca="1">IF(Table4[[#This Row],[Prior of This Frm]]&lt;&gt;0,IF(Table4[[#This Row],[Per Raw]]&lt;0,Table4[[#This Row],[Per Raw]]+60,Table4[[#This Row],[Per Raw]]),"")</f>
        <v>4.254999999999999</v>
      </c>
      <c r="AQ537" s="20" t="e">
        <f>IF(Table4[[#This Row],[ID]]=401,(HEX2DEC(Table4[[#This Row],[H1]])+256*HEX2DEC(Table4[[#This Row],[H2]]))/1000,NA())</f>
        <v>#N/A</v>
      </c>
      <c r="AR537" s="21" t="e">
        <f>IF(Table4[[#This Row],[ID]]=401,(HEX2DEC(Table4[[#This Row],[H5]])+256*HEX2DEC(Table4[[#This Row],[H6]]))/1000,NA())</f>
        <v>#N/A</v>
      </c>
      <c r="AS537" s="17" t="e">
        <f>IF(Table4[[#This Row],[ID]]=402,HEX2DEC(Table4[[#This Row],[H1]])/100,NA())</f>
        <v>#N/A</v>
      </c>
      <c r="AT537" s="19" t="e">
        <f>IF(Table4[[#This Row],[ID]]=404,((HEX2DEC(F537)+256*HEX2DEC(G537))/10)*(9/5)+32,NA())</f>
        <v>#N/A</v>
      </c>
      <c r="AU537" s="28">
        <f>IF(Table4[[#This Row],[ID]]=402,(HEX2DEC(Table4[[#This Row],[H7]])*256*256+HEX2DEC(Table4[[#This Row],[H6]])*256+HEX2DEC(Table4[[#This Row],[H5]]))/AU$3,IF(ISNUMBER(AU536),AU536,NA()))</f>
        <v>1073427</v>
      </c>
      <c r="AV537" s="28">
        <f>IF(Table4[[#This Row],[ID]]=403,(HEX2DEC(Table4[[#This Row],[H7]])*256*256+HEX2DEC(Table4[[#This Row],[H6]])*256+HEX2DEC(Table4[[#This Row],[H5]]))/AV$3,IF(ISNUMBER(AV536),AV536,NA()))</f>
        <v>1073427</v>
      </c>
      <c r="AW537" s="30" t="e">
        <f>Table4[[#This Row],[Unk 402-D7,6,5]]/Table4[[#This Row],[Batt V]]</f>
        <v>#N/A</v>
      </c>
      <c r="AX537" s="8" t="str" cm="1">
        <f t="array" aca="1" ref="AX537" ca="1">IF(Table4[[#This Row],[Prior of This Frm]]=0,"First",IF(Table4[[#This Row],[Data as String]]&lt;&gt;INDIRECT("R"&amp;AL537&amp;"C"&amp;COLUMN(Table4[[#This Row],[Data as String]]),FALSE),"Change",""))</f>
        <v/>
      </c>
      <c r="AY537" s="6" t="str" cm="1">
        <f t="array" aca="1" ref="AY537" ca="1">IF(Table4[[#This Row],[Prior of This Frm]]=0,"First",IF(Table4[[#This Row],[Data Masked States only]]&lt;&gt;INDIRECT("R"&amp;AL537&amp;"C"&amp;COLUMN(Table4[[#This Row],[Data Masked States only]]),FALSE),"Change",""))</f>
        <v/>
      </c>
      <c r="AZ537" s="6"/>
    </row>
    <row r="538" spans="1:52" hidden="1" x14ac:dyDescent="0.25">
      <c r="A538">
        <v>16.827999999999999</v>
      </c>
      <c r="B538">
        <v>412</v>
      </c>
      <c r="C538">
        <v>8</v>
      </c>
      <c r="D538" s="14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0</v>
      </c>
      <c r="J538" s="15">
        <v>0</v>
      </c>
      <c r="K538" s="15">
        <v>0</v>
      </c>
      <c r="M538" s="5" t="str">
        <f t="shared" si="161"/>
        <v>…</v>
      </c>
      <c r="N538" t="str">
        <f t="shared" si="162"/>
        <v>…</v>
      </c>
      <c r="O538" t="str">
        <f t="shared" si="163"/>
        <v>…</v>
      </c>
      <c r="P538" t="str">
        <f t="shared" si="164"/>
        <v>…</v>
      </c>
      <c r="Q538" t="str">
        <f t="shared" si="165"/>
        <v>…</v>
      </c>
      <c r="R538" t="str">
        <f t="shared" si="166"/>
        <v>…</v>
      </c>
      <c r="S538" t="str">
        <f t="shared" si="167"/>
        <v>…</v>
      </c>
      <c r="T538" t="str">
        <f t="shared" si="168"/>
        <v>…</v>
      </c>
      <c r="U538" s="5"/>
      <c r="V538" s="23">
        <f t="shared" si="169"/>
        <v>0</v>
      </c>
      <c r="W538">
        <f t="shared" si="170"/>
        <v>0</v>
      </c>
      <c r="X538">
        <f t="shared" si="171"/>
        <v>0</v>
      </c>
      <c r="Y538">
        <f t="shared" si="172"/>
        <v>0</v>
      </c>
      <c r="Z538">
        <f t="shared" si="173"/>
        <v>0</v>
      </c>
      <c r="AA538">
        <f t="shared" si="174"/>
        <v>0</v>
      </c>
      <c r="AB538">
        <f t="shared" si="175"/>
        <v>0</v>
      </c>
      <c r="AC538">
        <f t="shared" si="176"/>
        <v>0</v>
      </c>
      <c r="AD538" s="5"/>
      <c r="AE538" s="27">
        <f t="shared" si="177"/>
        <v>0</v>
      </c>
      <c r="AF538" s="28">
        <f t="shared" si="178"/>
        <v>0</v>
      </c>
      <c r="AG538" s="28">
        <f t="shared" si="179"/>
        <v>0</v>
      </c>
      <c r="AH538" s="28">
        <f t="shared" si="180"/>
        <v>0</v>
      </c>
      <c r="AI538" s="5"/>
      <c r="AJ53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00:00:00:00:00:00:00:00</v>
      </c>
      <c r="AK538" s="6" t="str" cm="1">
        <f t="array" ref="AK53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00:00:00:00:00:00:00:00</v>
      </c>
      <c r="AL538" s="6" cm="1">
        <f t="array" ref="AL538">IF(ROW(Table4[[#This Row],[ID]])-1=ROW(Table4[[#Headers],[ID]]),0,SUMPRODUCT(MAX(($B$5:$B537=Table4[[#This Row],[ID]])*ROW($B$5:$B537))))</f>
        <v>447</v>
      </c>
      <c r="AM538" s="11" cm="1">
        <f t="array" aca="1" ref="AM538" ca="1">IF(Table4[[#This Row],[Prior of This Frm]]&lt;&gt;0,Table4[[#This Row],[Time]]-INDIRECT("R"&amp;Table4[[#This Row],[Prior of This Frm]]&amp;"C"&amp;COLUMN(Table4[[#This Row],[Time]]),FALSE),"")</f>
        <v>4.254999999999999</v>
      </c>
      <c r="AN538" s="8">
        <f>IF(ROW(Table4[[#This Row],[Time]])-1=ROW(Table4[[#Headers],[Time]]),0,IF(A538&lt;A537,AN537+1,AN537))</f>
        <v>1</v>
      </c>
      <c r="AO538" s="29">
        <f>(Table4[[#This Row],[Time]]+(Table4[[#This Row],[Mins]]*60)-$A$5)/60/60/24</f>
        <v>2.9457175925925929E-4</v>
      </c>
      <c r="AP538" s="11">
        <f ca="1">IF(Table4[[#This Row],[Prior of This Frm]]&lt;&gt;0,IF(Table4[[#This Row],[Per Raw]]&lt;0,Table4[[#This Row],[Per Raw]]+60,Table4[[#This Row],[Per Raw]]),"")</f>
        <v>4.254999999999999</v>
      </c>
      <c r="AQ538" s="20" t="e">
        <f>IF(Table4[[#This Row],[ID]]=401,(HEX2DEC(Table4[[#This Row],[H1]])+256*HEX2DEC(Table4[[#This Row],[H2]]))/1000,NA())</f>
        <v>#N/A</v>
      </c>
      <c r="AR538" s="21" t="e">
        <f>IF(Table4[[#This Row],[ID]]=401,(HEX2DEC(Table4[[#This Row],[H5]])+256*HEX2DEC(Table4[[#This Row],[H6]]))/1000,NA())</f>
        <v>#N/A</v>
      </c>
      <c r="AS538" s="17" t="e">
        <f>IF(Table4[[#This Row],[ID]]=402,HEX2DEC(Table4[[#This Row],[H1]])/100,NA())</f>
        <v>#N/A</v>
      </c>
      <c r="AT538" s="19" t="e">
        <f>IF(Table4[[#This Row],[ID]]=404,((HEX2DEC(F538)+256*HEX2DEC(G538))/10)*(9/5)+32,NA())</f>
        <v>#N/A</v>
      </c>
      <c r="AU538" s="28">
        <f>IF(Table4[[#This Row],[ID]]=402,(HEX2DEC(Table4[[#This Row],[H7]])*256*256+HEX2DEC(Table4[[#This Row],[H6]])*256+HEX2DEC(Table4[[#This Row],[H5]]))/AU$3,IF(ISNUMBER(AU537),AU537,NA()))</f>
        <v>1073427</v>
      </c>
      <c r="AV538" s="28">
        <f>IF(Table4[[#This Row],[ID]]=403,(HEX2DEC(Table4[[#This Row],[H7]])*256*256+HEX2DEC(Table4[[#This Row],[H6]])*256+HEX2DEC(Table4[[#This Row],[H5]]))/AV$3,IF(ISNUMBER(AV537),AV537,NA()))</f>
        <v>1073427</v>
      </c>
      <c r="AW538" s="30" t="e">
        <f>Table4[[#This Row],[Unk 402-D7,6,5]]/Table4[[#This Row],[Batt V]]</f>
        <v>#N/A</v>
      </c>
      <c r="AX538" s="8" t="str" cm="1">
        <f t="array" aca="1" ref="AX538" ca="1">IF(Table4[[#This Row],[Prior of This Frm]]=0,"First",IF(Table4[[#This Row],[Data as String]]&lt;&gt;INDIRECT("R"&amp;AL538&amp;"C"&amp;COLUMN(Table4[[#This Row],[Data as String]]),FALSE),"Change",""))</f>
        <v/>
      </c>
      <c r="AY538" s="6" t="str" cm="1">
        <f t="array" aca="1" ref="AY538" ca="1">IF(Table4[[#This Row],[Prior of This Frm]]=0,"First",IF(Table4[[#This Row],[Data Masked States only]]&lt;&gt;INDIRECT("R"&amp;AL538&amp;"C"&amp;COLUMN(Table4[[#This Row],[Data Masked States only]]),FALSE),"Change",""))</f>
        <v/>
      </c>
      <c r="AZ538" s="6"/>
    </row>
    <row r="539" spans="1:52" hidden="1" x14ac:dyDescent="0.25">
      <c r="A539">
        <v>16.863</v>
      </c>
      <c r="B539">
        <v>400</v>
      </c>
      <c r="C539">
        <v>8</v>
      </c>
      <c r="D539" s="14">
        <v>0</v>
      </c>
      <c r="E539" s="15">
        <v>0</v>
      </c>
      <c r="F539" s="15">
        <v>0</v>
      </c>
      <c r="G539" s="15">
        <v>10</v>
      </c>
      <c r="H539" s="15">
        <v>39</v>
      </c>
      <c r="I539" s="15">
        <v>0</v>
      </c>
      <c r="J539" s="15">
        <v>0</v>
      </c>
      <c r="K539" s="15">
        <v>0</v>
      </c>
      <c r="M539" s="5" t="str">
        <f t="shared" si="161"/>
        <v>…</v>
      </c>
      <c r="N539" t="str">
        <f t="shared" si="162"/>
        <v>…</v>
      </c>
      <c r="O539" t="str">
        <f t="shared" si="163"/>
        <v>…</v>
      </c>
      <c r="P539" t="str">
        <f t="shared" si="164"/>
        <v>…</v>
      </c>
      <c r="Q539" t="str">
        <f t="shared" si="165"/>
        <v>9</v>
      </c>
      <c r="R539" t="str">
        <f t="shared" si="166"/>
        <v>…</v>
      </c>
      <c r="S539" t="str">
        <f t="shared" si="167"/>
        <v>…</v>
      </c>
      <c r="T539" t="str">
        <f t="shared" si="168"/>
        <v>…</v>
      </c>
      <c r="U539" s="5"/>
      <c r="V539" s="23">
        <f t="shared" si="169"/>
        <v>0</v>
      </c>
      <c r="W539">
        <f t="shared" si="170"/>
        <v>0</v>
      </c>
      <c r="X539">
        <f t="shared" si="171"/>
        <v>0</v>
      </c>
      <c r="Y539">
        <f t="shared" si="172"/>
        <v>16</v>
      </c>
      <c r="Z539">
        <f t="shared" si="173"/>
        <v>57</v>
      </c>
      <c r="AA539">
        <f t="shared" si="174"/>
        <v>0</v>
      </c>
      <c r="AB539">
        <f t="shared" si="175"/>
        <v>0</v>
      </c>
      <c r="AC539">
        <f t="shared" si="176"/>
        <v>0</v>
      </c>
      <c r="AD539" s="5"/>
      <c r="AE539" s="27">
        <f t="shared" si="177"/>
        <v>0</v>
      </c>
      <c r="AF539" s="28">
        <f t="shared" si="178"/>
        <v>4096</v>
      </c>
      <c r="AG539" s="28">
        <f t="shared" si="179"/>
        <v>57</v>
      </c>
      <c r="AH539" s="28">
        <f t="shared" si="180"/>
        <v>0</v>
      </c>
      <c r="AI539" s="5"/>
      <c r="AJ53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39" s="6" t="str" cm="1">
        <f t="array" ref="AK53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39" s="6" cm="1">
        <f t="array" ref="AL539">IF(ROW(Table4[[#This Row],[ID]])-1=ROW(Table4[[#Headers],[ID]]),0,SUMPRODUCT(MAX(($B$5:$B538=Table4[[#This Row],[ID]])*ROW($B$5:$B538))))</f>
        <v>530</v>
      </c>
      <c r="AM539" s="11" cm="1">
        <f t="array" aca="1" ref="AM539" ca="1">IF(Table4[[#This Row],[Prior of This Frm]]&lt;&gt;0,Table4[[#This Row],[Time]]-INDIRECT("R"&amp;Table4[[#This Row],[Prior of This Frm]]&amp;"C"&amp;COLUMN(Table4[[#This Row],[Time]]),FALSE),"")</f>
        <v>0.10500000000000043</v>
      </c>
      <c r="AN539" s="8">
        <f>IF(ROW(Table4[[#This Row],[Time]])-1=ROW(Table4[[#Headers],[Time]]),0,IF(A539&lt;A538,AN538+1,AN538))</f>
        <v>1</v>
      </c>
      <c r="AO539" s="29">
        <f>(Table4[[#This Row],[Time]]+(Table4[[#This Row],[Mins]]*60)-$A$5)/60/60/24</f>
        <v>2.9497685185185182E-4</v>
      </c>
      <c r="AP539" s="11">
        <f ca="1">IF(Table4[[#This Row],[Prior of This Frm]]&lt;&gt;0,IF(Table4[[#This Row],[Per Raw]]&lt;0,Table4[[#This Row],[Per Raw]]+60,Table4[[#This Row],[Per Raw]]),"")</f>
        <v>0.10500000000000043</v>
      </c>
      <c r="AQ539" s="20" t="e">
        <f>IF(Table4[[#This Row],[ID]]=401,(HEX2DEC(Table4[[#This Row],[H1]])+256*HEX2DEC(Table4[[#This Row],[H2]]))/1000,NA())</f>
        <v>#N/A</v>
      </c>
      <c r="AR539" s="21" t="e">
        <f>IF(Table4[[#This Row],[ID]]=401,(HEX2DEC(Table4[[#This Row],[H5]])+256*HEX2DEC(Table4[[#This Row],[H6]]))/1000,NA())</f>
        <v>#N/A</v>
      </c>
      <c r="AS539" s="16" t="e">
        <f>IF(Table4[[#This Row],[ID]]=402,HEX2DEC(Table4[[#This Row],[H1]])/100,NA())</f>
        <v>#N/A</v>
      </c>
      <c r="AT539" s="19" t="e">
        <f>IF(Table4[[#This Row],[ID]]=404,((HEX2DEC(F539)+256*HEX2DEC(G539))/10)*(9/5)+32,NA())</f>
        <v>#N/A</v>
      </c>
      <c r="AU539" s="28">
        <f>IF(Table4[[#This Row],[ID]]=402,(HEX2DEC(Table4[[#This Row],[H7]])*256*256+HEX2DEC(Table4[[#This Row],[H6]])*256+HEX2DEC(Table4[[#This Row],[H5]]))/AU$3,IF(ISNUMBER(AU538),AU538,NA()))</f>
        <v>1073427</v>
      </c>
      <c r="AV539" s="28">
        <f>IF(Table4[[#This Row],[ID]]=403,(HEX2DEC(Table4[[#This Row],[H7]])*256*256+HEX2DEC(Table4[[#This Row],[H6]])*256+HEX2DEC(Table4[[#This Row],[H5]]))/AV$3,IF(ISNUMBER(AV538),AV538,NA()))</f>
        <v>1073427</v>
      </c>
      <c r="AW539" s="30" t="e">
        <f>Table4[[#This Row],[Unk 402-D7,6,5]]/Table4[[#This Row],[Batt V]]</f>
        <v>#N/A</v>
      </c>
      <c r="AX539" s="8" t="str" cm="1">
        <f t="array" aca="1" ref="AX539" ca="1">IF(Table4[[#This Row],[Prior of This Frm]]=0,"First",IF(Table4[[#This Row],[Data as String]]&lt;&gt;INDIRECT("R"&amp;AL539&amp;"C"&amp;COLUMN(Table4[[#This Row],[Data as String]]),FALSE),"Change",""))</f>
        <v/>
      </c>
      <c r="AY539" s="6" t="str" cm="1">
        <f t="array" aca="1" ref="AY539" ca="1">IF(Table4[[#This Row],[Prior of This Frm]]=0,"First",IF(Table4[[#This Row],[Data Masked States only]]&lt;&gt;INDIRECT("R"&amp;AL539&amp;"C"&amp;COLUMN(Table4[[#This Row],[Data Masked States only]]),FALSE),"Change",""))</f>
        <v/>
      </c>
      <c r="AZ539" s="6"/>
    </row>
    <row r="540" spans="1:52" hidden="1" x14ac:dyDescent="0.25">
      <c r="A540">
        <v>16.917999999999999</v>
      </c>
      <c r="B540">
        <v>401</v>
      </c>
      <c r="C540">
        <v>8</v>
      </c>
      <c r="D540" s="14" t="s">
        <v>28</v>
      </c>
      <c r="E540" s="15" t="s">
        <v>23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  <c r="M540" s="5" t="str">
        <f t="shared" si="161"/>
        <v>…</v>
      </c>
      <c r="N540" t="str">
        <f t="shared" si="162"/>
        <v>…</v>
      </c>
      <c r="O540" t="str">
        <f t="shared" si="163"/>
        <v>…</v>
      </c>
      <c r="P540" t="str">
        <f t="shared" si="164"/>
        <v>…</v>
      </c>
      <c r="Q540" t="str">
        <f t="shared" si="165"/>
        <v>…</v>
      </c>
      <c r="R540" t="str">
        <f t="shared" si="166"/>
        <v>…</v>
      </c>
      <c r="S540" t="str">
        <f t="shared" si="167"/>
        <v>…</v>
      </c>
      <c r="T540" t="str">
        <f t="shared" si="168"/>
        <v>…</v>
      </c>
      <c r="U540" s="5"/>
      <c r="V540" s="23">
        <f t="shared" si="169"/>
        <v>154</v>
      </c>
      <c r="W540">
        <f t="shared" si="170"/>
        <v>210</v>
      </c>
      <c r="X540">
        <f t="shared" si="171"/>
        <v>0</v>
      </c>
      <c r="Y540">
        <f t="shared" si="172"/>
        <v>0</v>
      </c>
      <c r="Z540">
        <f t="shared" si="173"/>
        <v>0</v>
      </c>
      <c r="AA540">
        <f t="shared" si="174"/>
        <v>0</v>
      </c>
      <c r="AB540">
        <f t="shared" si="175"/>
        <v>0</v>
      </c>
      <c r="AC540">
        <f t="shared" si="176"/>
        <v>0</v>
      </c>
      <c r="AD540" s="5"/>
      <c r="AE540" s="27">
        <f t="shared" si="177"/>
        <v>53914</v>
      </c>
      <c r="AF540" s="28">
        <f t="shared" si="178"/>
        <v>0</v>
      </c>
      <c r="AG540" s="28">
        <f t="shared" si="179"/>
        <v>0</v>
      </c>
      <c r="AH540" s="28">
        <f t="shared" si="180"/>
        <v>0</v>
      </c>
      <c r="AI540" s="5"/>
      <c r="AJ54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40" s="6" t="str" cm="1">
        <f t="array" ref="AK54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40" s="6" cm="1">
        <f t="array" ref="AL540">IF(ROW(Table4[[#This Row],[ID]])-1=ROW(Table4[[#Headers],[ID]]),0,SUMPRODUCT(MAX(($B$5:$B539=Table4[[#This Row],[ID]])*ROW($B$5:$B539))))</f>
        <v>531</v>
      </c>
      <c r="AM540" s="11" cm="1">
        <f t="array" aca="1" ref="AM540" ca="1">IF(Table4[[#This Row],[Prior of This Frm]]&lt;&gt;0,Table4[[#This Row],[Time]]-INDIRECT("R"&amp;Table4[[#This Row],[Prior of This Frm]]&amp;"C"&amp;COLUMN(Table4[[#This Row],[Time]]),FALSE),"")</f>
        <v>0.10800000000000054</v>
      </c>
      <c r="AN540" s="8">
        <f>IF(ROW(Table4[[#This Row],[Time]])-1=ROW(Table4[[#Headers],[Time]]),0,IF(A540&lt;A539,AN539+1,AN539))</f>
        <v>1</v>
      </c>
      <c r="AO540" s="29">
        <f>(Table4[[#This Row],[Time]]+(Table4[[#This Row],[Mins]]*60)-$A$5)/60/60/24</f>
        <v>2.95613425925926E-4</v>
      </c>
      <c r="AP540" s="11">
        <f ca="1">IF(Table4[[#This Row],[Prior of This Frm]]&lt;&gt;0,IF(Table4[[#This Row],[Per Raw]]&lt;0,Table4[[#This Row],[Per Raw]]+60,Table4[[#This Row],[Per Raw]]),"")</f>
        <v>0.10800000000000054</v>
      </c>
      <c r="AQ540" s="20">
        <f>IF(Table4[[#This Row],[ID]]=401,(HEX2DEC(Table4[[#This Row],[H1]])+256*HEX2DEC(Table4[[#This Row],[H2]]))/1000,NA())</f>
        <v>53.914000000000001</v>
      </c>
      <c r="AR540" s="21">
        <f>IF(Table4[[#This Row],[ID]]=401,(HEX2DEC(Table4[[#This Row],[H5]])+256*HEX2DEC(Table4[[#This Row],[H6]]))/1000,NA())</f>
        <v>0</v>
      </c>
      <c r="AS540" s="17" t="e">
        <f>IF(Table4[[#This Row],[ID]]=402,HEX2DEC(Table4[[#This Row],[H1]])/100,NA())</f>
        <v>#N/A</v>
      </c>
      <c r="AT540" s="19" t="e">
        <f>IF(Table4[[#This Row],[ID]]=404,((HEX2DEC(F540)+256*HEX2DEC(G540))/10)*(9/5)+32,NA())</f>
        <v>#N/A</v>
      </c>
      <c r="AU540" s="28">
        <f>IF(Table4[[#This Row],[ID]]=402,(HEX2DEC(Table4[[#This Row],[H7]])*256*256+HEX2DEC(Table4[[#This Row],[H6]])*256+HEX2DEC(Table4[[#This Row],[H5]]))/AU$3,IF(ISNUMBER(AU539),AU539,NA()))</f>
        <v>1073427</v>
      </c>
      <c r="AV540" s="28">
        <f>IF(Table4[[#This Row],[ID]]=403,(HEX2DEC(Table4[[#This Row],[H7]])*256*256+HEX2DEC(Table4[[#This Row],[H6]])*256+HEX2DEC(Table4[[#This Row],[H5]]))/AV$3,IF(ISNUMBER(AV539),AV539,NA()))</f>
        <v>1073427</v>
      </c>
      <c r="AW540" s="30">
        <f>Table4[[#This Row],[Unk 402-D7,6,5]]/Table4[[#This Row],[Batt V]]</f>
        <v>19909.986274437066</v>
      </c>
      <c r="AX540" s="8" t="str" cm="1">
        <f t="array" aca="1" ref="AX540" ca="1">IF(Table4[[#This Row],[Prior of This Frm]]=0,"First",IF(Table4[[#This Row],[Data as String]]&lt;&gt;INDIRECT("R"&amp;AL540&amp;"C"&amp;COLUMN(Table4[[#This Row],[Data as String]]),FALSE),"Change",""))</f>
        <v/>
      </c>
      <c r="AY540" s="6" t="str" cm="1">
        <f t="array" aca="1" ref="AY540" ca="1">IF(Table4[[#This Row],[Prior of This Frm]]=0,"First",IF(Table4[[#This Row],[Data Masked States only]]&lt;&gt;INDIRECT("R"&amp;AL540&amp;"C"&amp;COLUMN(Table4[[#This Row],[Data Masked States only]]),FALSE),"Change",""))</f>
        <v/>
      </c>
      <c r="AZ540" s="6"/>
    </row>
    <row r="541" spans="1:52" hidden="1" x14ac:dyDescent="0.25">
      <c r="A541">
        <v>16.971</v>
      </c>
      <c r="B541">
        <v>400</v>
      </c>
      <c r="C541">
        <v>8</v>
      </c>
      <c r="D541" s="14">
        <v>0</v>
      </c>
      <c r="E541" s="15">
        <v>0</v>
      </c>
      <c r="F541" s="15">
        <v>0</v>
      </c>
      <c r="G541" s="15">
        <v>10</v>
      </c>
      <c r="H541" s="15">
        <v>39</v>
      </c>
      <c r="I541" s="15">
        <v>0</v>
      </c>
      <c r="J541" s="15">
        <v>0</v>
      </c>
      <c r="K541" s="15">
        <v>0</v>
      </c>
      <c r="M541" s="5" t="str">
        <f t="shared" si="161"/>
        <v>…</v>
      </c>
      <c r="N541" t="str">
        <f t="shared" si="162"/>
        <v>…</v>
      </c>
      <c r="O541" t="str">
        <f t="shared" si="163"/>
        <v>…</v>
      </c>
      <c r="P541" t="str">
        <f t="shared" si="164"/>
        <v>…</v>
      </c>
      <c r="Q541" t="str">
        <f t="shared" si="165"/>
        <v>9</v>
      </c>
      <c r="R541" t="str">
        <f t="shared" si="166"/>
        <v>…</v>
      </c>
      <c r="S541" t="str">
        <f t="shared" si="167"/>
        <v>…</v>
      </c>
      <c r="T541" t="str">
        <f t="shared" si="168"/>
        <v>…</v>
      </c>
      <c r="U541" s="5"/>
      <c r="V541" s="23">
        <f t="shared" si="169"/>
        <v>0</v>
      </c>
      <c r="W541">
        <f t="shared" si="170"/>
        <v>0</v>
      </c>
      <c r="X541">
        <f t="shared" si="171"/>
        <v>0</v>
      </c>
      <c r="Y541">
        <f t="shared" si="172"/>
        <v>16</v>
      </c>
      <c r="Z541">
        <f t="shared" si="173"/>
        <v>57</v>
      </c>
      <c r="AA541">
        <f t="shared" si="174"/>
        <v>0</v>
      </c>
      <c r="AB541">
        <f t="shared" si="175"/>
        <v>0</v>
      </c>
      <c r="AC541">
        <f t="shared" si="176"/>
        <v>0</v>
      </c>
      <c r="AD541" s="5"/>
      <c r="AE541" s="27">
        <f t="shared" si="177"/>
        <v>0</v>
      </c>
      <c r="AF541" s="28">
        <f t="shared" si="178"/>
        <v>4096</v>
      </c>
      <c r="AG541" s="28">
        <f t="shared" si="179"/>
        <v>57</v>
      </c>
      <c r="AH541" s="28">
        <f t="shared" si="180"/>
        <v>0</v>
      </c>
      <c r="AI541" s="5"/>
      <c r="AJ54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41" s="6" t="str" cm="1">
        <f t="array" ref="AK54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41" s="6" cm="1">
        <f t="array" ref="AL541">IF(ROW(Table4[[#This Row],[ID]])-1=ROW(Table4[[#Headers],[ID]]),0,SUMPRODUCT(MAX(($B$5:$B540=Table4[[#This Row],[ID]])*ROW($B$5:$B540))))</f>
        <v>539</v>
      </c>
      <c r="AM541" s="11" cm="1">
        <f t="array" aca="1" ref="AM541" ca="1">IF(Table4[[#This Row],[Prior of This Frm]]&lt;&gt;0,Table4[[#This Row],[Time]]-INDIRECT("R"&amp;Table4[[#This Row],[Prior of This Frm]]&amp;"C"&amp;COLUMN(Table4[[#This Row],[Time]]),FALSE),"")</f>
        <v>0.10800000000000054</v>
      </c>
      <c r="AN541" s="8">
        <f>IF(ROW(Table4[[#This Row],[Time]])-1=ROW(Table4[[#Headers],[Time]]),0,IF(A541&lt;A540,AN540+1,AN540))</f>
        <v>1</v>
      </c>
      <c r="AO541" s="29">
        <f>(Table4[[#This Row],[Time]]+(Table4[[#This Row],[Mins]]*60)-$A$5)/60/60/24</f>
        <v>2.9622685185185188E-4</v>
      </c>
      <c r="AP541" s="11">
        <f ca="1">IF(Table4[[#This Row],[Prior of This Frm]]&lt;&gt;0,IF(Table4[[#This Row],[Per Raw]]&lt;0,Table4[[#This Row],[Per Raw]]+60,Table4[[#This Row],[Per Raw]]),"")</f>
        <v>0.10800000000000054</v>
      </c>
      <c r="AQ541" s="20" t="e">
        <f>IF(Table4[[#This Row],[ID]]=401,(HEX2DEC(Table4[[#This Row],[H1]])+256*HEX2DEC(Table4[[#This Row],[H2]]))/1000,NA())</f>
        <v>#N/A</v>
      </c>
      <c r="AR541" s="21" t="e">
        <f>IF(Table4[[#This Row],[ID]]=401,(HEX2DEC(Table4[[#This Row],[H5]])+256*HEX2DEC(Table4[[#This Row],[H6]]))/1000,NA())</f>
        <v>#N/A</v>
      </c>
      <c r="AS541" s="16" t="e">
        <f>IF(Table4[[#This Row],[ID]]=402,HEX2DEC(Table4[[#This Row],[H1]])/100,NA())</f>
        <v>#N/A</v>
      </c>
      <c r="AT541" s="19" t="e">
        <f>IF(Table4[[#This Row],[ID]]=404,((HEX2DEC(F541)+256*HEX2DEC(G541))/10)*(9/5)+32,NA())</f>
        <v>#N/A</v>
      </c>
      <c r="AU541" s="28">
        <f>IF(Table4[[#This Row],[ID]]=402,(HEX2DEC(Table4[[#This Row],[H7]])*256*256+HEX2DEC(Table4[[#This Row],[H6]])*256+HEX2DEC(Table4[[#This Row],[H5]]))/AU$3,IF(ISNUMBER(AU540),AU540,NA()))</f>
        <v>1073427</v>
      </c>
      <c r="AV541" s="28">
        <f>IF(Table4[[#This Row],[ID]]=403,(HEX2DEC(Table4[[#This Row],[H7]])*256*256+HEX2DEC(Table4[[#This Row],[H6]])*256+HEX2DEC(Table4[[#This Row],[H5]]))/AV$3,IF(ISNUMBER(AV540),AV540,NA()))</f>
        <v>1073427</v>
      </c>
      <c r="AW541" s="30" t="e">
        <f>Table4[[#This Row],[Unk 402-D7,6,5]]/Table4[[#This Row],[Batt V]]</f>
        <v>#N/A</v>
      </c>
      <c r="AX541" s="8" t="str" cm="1">
        <f t="array" aca="1" ref="AX541" ca="1">IF(Table4[[#This Row],[Prior of This Frm]]=0,"First",IF(Table4[[#This Row],[Data as String]]&lt;&gt;INDIRECT("R"&amp;AL541&amp;"C"&amp;COLUMN(Table4[[#This Row],[Data as String]]),FALSE),"Change",""))</f>
        <v/>
      </c>
      <c r="AY541" s="6" t="str" cm="1">
        <f t="array" aca="1" ref="AY541" ca="1">IF(Table4[[#This Row],[Prior of This Frm]]=0,"First",IF(Table4[[#This Row],[Data Masked States only]]&lt;&gt;INDIRECT("R"&amp;AL541&amp;"C"&amp;COLUMN(Table4[[#This Row],[Data Masked States only]]),FALSE),"Change",""))</f>
        <v/>
      </c>
      <c r="AZ541" s="6"/>
    </row>
    <row r="542" spans="1:52" hidden="1" x14ac:dyDescent="0.25">
      <c r="A542">
        <v>17.024000000000001</v>
      </c>
      <c r="B542">
        <v>401</v>
      </c>
      <c r="C542">
        <v>8</v>
      </c>
      <c r="D542" s="14" t="s">
        <v>28</v>
      </c>
      <c r="E542" s="15" t="s">
        <v>23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0</v>
      </c>
      <c r="M542" s="5" t="str">
        <f t="shared" si="161"/>
        <v>…</v>
      </c>
      <c r="N542" t="str">
        <f t="shared" si="162"/>
        <v>…</v>
      </c>
      <c r="O542" t="str">
        <f t="shared" si="163"/>
        <v>…</v>
      </c>
      <c r="P542" t="str">
        <f t="shared" si="164"/>
        <v>…</v>
      </c>
      <c r="Q542" t="str">
        <f t="shared" si="165"/>
        <v>…</v>
      </c>
      <c r="R542" t="str">
        <f t="shared" si="166"/>
        <v>…</v>
      </c>
      <c r="S542" t="str">
        <f t="shared" si="167"/>
        <v>…</v>
      </c>
      <c r="T542" t="str">
        <f t="shared" si="168"/>
        <v>…</v>
      </c>
      <c r="U542" s="5"/>
      <c r="V542" s="23">
        <f t="shared" si="169"/>
        <v>154</v>
      </c>
      <c r="W542">
        <f t="shared" si="170"/>
        <v>210</v>
      </c>
      <c r="X542">
        <f t="shared" si="171"/>
        <v>0</v>
      </c>
      <c r="Y542">
        <f t="shared" si="172"/>
        <v>0</v>
      </c>
      <c r="Z542">
        <f t="shared" si="173"/>
        <v>0</v>
      </c>
      <c r="AA542">
        <f t="shared" si="174"/>
        <v>0</v>
      </c>
      <c r="AB542">
        <f t="shared" si="175"/>
        <v>0</v>
      </c>
      <c r="AC542">
        <f t="shared" si="176"/>
        <v>0</v>
      </c>
      <c r="AD542" s="5"/>
      <c r="AE542" s="27">
        <f t="shared" si="177"/>
        <v>53914</v>
      </c>
      <c r="AF542" s="28">
        <f t="shared" si="178"/>
        <v>0</v>
      </c>
      <c r="AG542" s="28">
        <f t="shared" si="179"/>
        <v>0</v>
      </c>
      <c r="AH542" s="28">
        <f t="shared" si="180"/>
        <v>0</v>
      </c>
      <c r="AI542" s="5"/>
      <c r="AJ54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42" s="6" t="str" cm="1">
        <f t="array" ref="AK54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42" s="6" cm="1">
        <f t="array" ref="AL542">IF(ROW(Table4[[#This Row],[ID]])-1=ROW(Table4[[#Headers],[ID]]),0,SUMPRODUCT(MAX(($B$5:$B541=Table4[[#This Row],[ID]])*ROW($B$5:$B541))))</f>
        <v>540</v>
      </c>
      <c r="AM542" s="11" cm="1">
        <f t="array" aca="1" ref="AM542" ca="1">IF(Table4[[#This Row],[Prior of This Frm]]&lt;&gt;0,Table4[[#This Row],[Time]]-INDIRECT("R"&amp;Table4[[#This Row],[Prior of This Frm]]&amp;"C"&amp;COLUMN(Table4[[#This Row],[Time]]),FALSE),"")</f>
        <v>0.10600000000000165</v>
      </c>
      <c r="AN542" s="8">
        <f>IF(ROW(Table4[[#This Row],[Time]])-1=ROW(Table4[[#Headers],[Time]]),0,IF(A542&lt;A541,AN541+1,AN541))</f>
        <v>1</v>
      </c>
      <c r="AO542" s="29">
        <f>(Table4[[#This Row],[Time]]+(Table4[[#This Row],[Mins]]*60)-$A$5)/60/60/24</f>
        <v>2.9684027777777776E-4</v>
      </c>
      <c r="AP542" s="11">
        <f ca="1">IF(Table4[[#This Row],[Prior of This Frm]]&lt;&gt;0,IF(Table4[[#This Row],[Per Raw]]&lt;0,Table4[[#This Row],[Per Raw]]+60,Table4[[#This Row],[Per Raw]]),"")</f>
        <v>0.10600000000000165</v>
      </c>
      <c r="AQ542" s="20">
        <f>IF(Table4[[#This Row],[ID]]=401,(HEX2DEC(Table4[[#This Row],[H1]])+256*HEX2DEC(Table4[[#This Row],[H2]]))/1000,NA())</f>
        <v>53.914000000000001</v>
      </c>
      <c r="AR542" s="21">
        <f>IF(Table4[[#This Row],[ID]]=401,(HEX2DEC(Table4[[#This Row],[H5]])+256*HEX2DEC(Table4[[#This Row],[H6]]))/1000,NA())</f>
        <v>0</v>
      </c>
      <c r="AS542" s="17" t="e">
        <f>IF(Table4[[#This Row],[ID]]=402,HEX2DEC(Table4[[#This Row],[H1]])/100,NA())</f>
        <v>#N/A</v>
      </c>
      <c r="AT542" s="19" t="e">
        <f>IF(Table4[[#This Row],[ID]]=404,((HEX2DEC(F542)+256*HEX2DEC(G542))/10)*(9/5)+32,NA())</f>
        <v>#N/A</v>
      </c>
      <c r="AU542" s="28">
        <f>IF(Table4[[#This Row],[ID]]=402,(HEX2DEC(Table4[[#This Row],[H7]])*256*256+HEX2DEC(Table4[[#This Row],[H6]])*256+HEX2DEC(Table4[[#This Row],[H5]]))/AU$3,IF(ISNUMBER(AU541),AU541,NA()))</f>
        <v>1073427</v>
      </c>
      <c r="AV542" s="28">
        <f>IF(Table4[[#This Row],[ID]]=403,(HEX2DEC(Table4[[#This Row],[H7]])*256*256+HEX2DEC(Table4[[#This Row],[H6]])*256+HEX2DEC(Table4[[#This Row],[H5]]))/AV$3,IF(ISNUMBER(AV541),AV541,NA()))</f>
        <v>1073427</v>
      </c>
      <c r="AW542" s="30">
        <f>Table4[[#This Row],[Unk 402-D7,6,5]]/Table4[[#This Row],[Batt V]]</f>
        <v>19909.986274437066</v>
      </c>
      <c r="AX542" s="8" t="str" cm="1">
        <f t="array" aca="1" ref="AX542" ca="1">IF(Table4[[#This Row],[Prior of This Frm]]=0,"First",IF(Table4[[#This Row],[Data as String]]&lt;&gt;INDIRECT("R"&amp;AL542&amp;"C"&amp;COLUMN(Table4[[#This Row],[Data as String]]),FALSE),"Change",""))</f>
        <v/>
      </c>
      <c r="AY542" s="6" t="str" cm="1">
        <f t="array" aca="1" ref="AY542" ca="1">IF(Table4[[#This Row],[Prior of This Frm]]=0,"First",IF(Table4[[#This Row],[Data Masked States only]]&lt;&gt;INDIRECT("R"&amp;AL542&amp;"C"&amp;COLUMN(Table4[[#This Row],[Data Masked States only]]),FALSE),"Change",""))</f>
        <v/>
      </c>
      <c r="AZ542" s="6"/>
    </row>
    <row r="543" spans="1:52" hidden="1" x14ac:dyDescent="0.25">
      <c r="A543">
        <v>17.074999999999999</v>
      </c>
      <c r="B543">
        <v>400</v>
      </c>
      <c r="C543">
        <v>8</v>
      </c>
      <c r="D543" s="14">
        <v>0</v>
      </c>
      <c r="E543" s="15">
        <v>0</v>
      </c>
      <c r="F543" s="15">
        <v>0</v>
      </c>
      <c r="G543" s="15">
        <v>10</v>
      </c>
      <c r="H543" s="15">
        <v>39</v>
      </c>
      <c r="I543" s="15">
        <v>0</v>
      </c>
      <c r="J543" s="15">
        <v>0</v>
      </c>
      <c r="K543" s="15">
        <v>0</v>
      </c>
      <c r="M543" s="5" t="str">
        <f t="shared" si="161"/>
        <v>…</v>
      </c>
      <c r="N543" t="str">
        <f t="shared" si="162"/>
        <v>…</v>
      </c>
      <c r="O543" t="str">
        <f t="shared" si="163"/>
        <v>…</v>
      </c>
      <c r="P543" t="str">
        <f t="shared" si="164"/>
        <v>…</v>
      </c>
      <c r="Q543" t="str">
        <f t="shared" si="165"/>
        <v>9</v>
      </c>
      <c r="R543" t="str">
        <f t="shared" si="166"/>
        <v>…</v>
      </c>
      <c r="S543" t="str">
        <f t="shared" si="167"/>
        <v>…</v>
      </c>
      <c r="T543" t="str">
        <f t="shared" si="168"/>
        <v>…</v>
      </c>
      <c r="U543" s="5"/>
      <c r="V543" s="23">
        <f t="shared" si="169"/>
        <v>0</v>
      </c>
      <c r="W543">
        <f t="shared" si="170"/>
        <v>0</v>
      </c>
      <c r="X543">
        <f t="shared" si="171"/>
        <v>0</v>
      </c>
      <c r="Y543">
        <f t="shared" si="172"/>
        <v>16</v>
      </c>
      <c r="Z543">
        <f t="shared" si="173"/>
        <v>57</v>
      </c>
      <c r="AA543">
        <f t="shared" si="174"/>
        <v>0</v>
      </c>
      <c r="AB543">
        <f t="shared" si="175"/>
        <v>0</v>
      </c>
      <c r="AC543">
        <f t="shared" si="176"/>
        <v>0</v>
      </c>
      <c r="AD543" s="5"/>
      <c r="AE543" s="27">
        <f t="shared" si="177"/>
        <v>0</v>
      </c>
      <c r="AF543" s="28">
        <f t="shared" si="178"/>
        <v>4096</v>
      </c>
      <c r="AG543" s="28">
        <f t="shared" si="179"/>
        <v>57</v>
      </c>
      <c r="AH543" s="28">
        <f t="shared" si="180"/>
        <v>0</v>
      </c>
      <c r="AI543" s="5"/>
      <c r="AJ54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43" s="6" t="str" cm="1">
        <f t="array" ref="AK54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43" s="6" cm="1">
        <f t="array" ref="AL543">IF(ROW(Table4[[#This Row],[ID]])-1=ROW(Table4[[#Headers],[ID]]),0,SUMPRODUCT(MAX(($B$5:$B542=Table4[[#This Row],[ID]])*ROW($B$5:$B542))))</f>
        <v>541</v>
      </c>
      <c r="AM543" s="11" cm="1">
        <f t="array" aca="1" ref="AM543" ca="1">IF(Table4[[#This Row],[Prior of This Frm]]&lt;&gt;0,Table4[[#This Row],[Time]]-INDIRECT("R"&amp;Table4[[#This Row],[Prior of This Frm]]&amp;"C"&amp;COLUMN(Table4[[#This Row],[Time]]),FALSE),"")</f>
        <v>0.1039999999999992</v>
      </c>
      <c r="AN543" s="8">
        <f>IF(ROW(Table4[[#This Row],[Time]])-1=ROW(Table4[[#Headers],[Time]]),0,IF(A543&lt;A542,AN542+1,AN542))</f>
        <v>1</v>
      </c>
      <c r="AO543" s="29">
        <f>(Table4[[#This Row],[Time]]+(Table4[[#This Row],[Mins]]*60)-$A$5)/60/60/24</f>
        <v>2.9743055555555556E-4</v>
      </c>
      <c r="AP543" s="11">
        <f ca="1">IF(Table4[[#This Row],[Prior of This Frm]]&lt;&gt;0,IF(Table4[[#This Row],[Per Raw]]&lt;0,Table4[[#This Row],[Per Raw]]+60,Table4[[#This Row],[Per Raw]]),"")</f>
        <v>0.1039999999999992</v>
      </c>
      <c r="AQ543" s="20" t="e">
        <f>IF(Table4[[#This Row],[ID]]=401,(HEX2DEC(Table4[[#This Row],[H1]])+256*HEX2DEC(Table4[[#This Row],[H2]]))/1000,NA())</f>
        <v>#N/A</v>
      </c>
      <c r="AR543" s="21" t="e">
        <f>IF(Table4[[#This Row],[ID]]=401,(HEX2DEC(Table4[[#This Row],[H5]])+256*HEX2DEC(Table4[[#This Row],[H6]]))/1000,NA())</f>
        <v>#N/A</v>
      </c>
      <c r="AS543" s="16" t="e">
        <f>IF(Table4[[#This Row],[ID]]=402,HEX2DEC(Table4[[#This Row],[H1]])/100,NA())</f>
        <v>#N/A</v>
      </c>
      <c r="AT543" s="19" t="e">
        <f>IF(Table4[[#This Row],[ID]]=404,((HEX2DEC(F543)+256*HEX2DEC(G543))/10)*(9/5)+32,NA())</f>
        <v>#N/A</v>
      </c>
      <c r="AU543" s="28">
        <f>IF(Table4[[#This Row],[ID]]=402,(HEX2DEC(Table4[[#This Row],[H7]])*256*256+HEX2DEC(Table4[[#This Row],[H6]])*256+HEX2DEC(Table4[[#This Row],[H5]]))/AU$3,IF(ISNUMBER(AU542),AU542,NA()))</f>
        <v>1073427</v>
      </c>
      <c r="AV543" s="28">
        <f>IF(Table4[[#This Row],[ID]]=403,(HEX2DEC(Table4[[#This Row],[H7]])*256*256+HEX2DEC(Table4[[#This Row],[H6]])*256+HEX2DEC(Table4[[#This Row],[H5]]))/AV$3,IF(ISNUMBER(AV542),AV542,NA()))</f>
        <v>1073427</v>
      </c>
      <c r="AW543" s="30" t="e">
        <f>Table4[[#This Row],[Unk 402-D7,6,5]]/Table4[[#This Row],[Batt V]]</f>
        <v>#N/A</v>
      </c>
      <c r="AX543" s="8" t="str" cm="1">
        <f t="array" aca="1" ref="AX543" ca="1">IF(Table4[[#This Row],[Prior of This Frm]]=0,"First",IF(Table4[[#This Row],[Data as String]]&lt;&gt;INDIRECT("R"&amp;AL543&amp;"C"&amp;COLUMN(Table4[[#This Row],[Data as String]]),FALSE),"Change",""))</f>
        <v/>
      </c>
      <c r="AY543" s="6" t="str" cm="1">
        <f t="array" aca="1" ref="AY543" ca="1">IF(Table4[[#This Row],[Prior of This Frm]]=0,"First",IF(Table4[[#This Row],[Data Masked States only]]&lt;&gt;INDIRECT("R"&amp;AL543&amp;"C"&amp;COLUMN(Table4[[#This Row],[Data Masked States only]]),FALSE),"Change",""))</f>
        <v/>
      </c>
      <c r="AZ543" s="6"/>
    </row>
    <row r="544" spans="1:52" hidden="1" x14ac:dyDescent="0.25">
      <c r="A544">
        <v>17.128</v>
      </c>
      <c r="B544">
        <v>401</v>
      </c>
      <c r="C544">
        <v>8</v>
      </c>
      <c r="D544" s="14" t="s">
        <v>28</v>
      </c>
      <c r="E544" s="15" t="s">
        <v>23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0</v>
      </c>
      <c r="M544" s="5" t="str">
        <f t="shared" si="161"/>
        <v>…</v>
      </c>
      <c r="N544" t="str">
        <f t="shared" si="162"/>
        <v>…</v>
      </c>
      <c r="O544" t="str">
        <f t="shared" si="163"/>
        <v>…</v>
      </c>
      <c r="P544" t="str">
        <f t="shared" si="164"/>
        <v>…</v>
      </c>
      <c r="Q544" t="str">
        <f t="shared" si="165"/>
        <v>…</v>
      </c>
      <c r="R544" t="str">
        <f t="shared" si="166"/>
        <v>…</v>
      </c>
      <c r="S544" t="str">
        <f t="shared" si="167"/>
        <v>…</v>
      </c>
      <c r="T544" t="str">
        <f t="shared" si="168"/>
        <v>…</v>
      </c>
      <c r="U544" s="5"/>
      <c r="V544" s="23">
        <f t="shared" si="169"/>
        <v>154</v>
      </c>
      <c r="W544">
        <f t="shared" si="170"/>
        <v>210</v>
      </c>
      <c r="X544">
        <f t="shared" si="171"/>
        <v>0</v>
      </c>
      <c r="Y544">
        <f t="shared" si="172"/>
        <v>0</v>
      </c>
      <c r="Z544">
        <f t="shared" si="173"/>
        <v>0</v>
      </c>
      <c r="AA544">
        <f t="shared" si="174"/>
        <v>0</v>
      </c>
      <c r="AB544">
        <f t="shared" si="175"/>
        <v>0</v>
      </c>
      <c r="AC544">
        <f t="shared" si="176"/>
        <v>0</v>
      </c>
      <c r="AD544" s="5"/>
      <c r="AE544" s="27">
        <f t="shared" si="177"/>
        <v>53914</v>
      </c>
      <c r="AF544" s="28">
        <f t="shared" si="178"/>
        <v>0</v>
      </c>
      <c r="AG544" s="28">
        <f t="shared" si="179"/>
        <v>0</v>
      </c>
      <c r="AH544" s="28">
        <f t="shared" si="180"/>
        <v>0</v>
      </c>
      <c r="AI544" s="5"/>
      <c r="AJ54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44" s="6" t="str" cm="1">
        <f t="array" ref="AK54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44" s="6" cm="1">
        <f t="array" ref="AL544">IF(ROW(Table4[[#This Row],[ID]])-1=ROW(Table4[[#Headers],[ID]]),0,SUMPRODUCT(MAX(($B$5:$B543=Table4[[#This Row],[ID]])*ROW($B$5:$B543))))</f>
        <v>542</v>
      </c>
      <c r="AM544" s="11" cm="1">
        <f t="array" aca="1" ref="AM544" ca="1">IF(Table4[[#This Row],[Prior of This Frm]]&lt;&gt;0,Table4[[#This Row],[Time]]-INDIRECT("R"&amp;Table4[[#This Row],[Prior of This Frm]]&amp;"C"&amp;COLUMN(Table4[[#This Row],[Time]]),FALSE),"")</f>
        <v>0.1039999999999992</v>
      </c>
      <c r="AN544" s="8">
        <f>IF(ROW(Table4[[#This Row],[Time]])-1=ROW(Table4[[#Headers],[Time]]),0,IF(A544&lt;A543,AN543+1,AN543))</f>
        <v>1</v>
      </c>
      <c r="AO544" s="29">
        <f>(Table4[[#This Row],[Time]]+(Table4[[#This Row],[Mins]]*60)-$A$5)/60/60/24</f>
        <v>2.9804398148148143E-4</v>
      </c>
      <c r="AP544" s="11">
        <f ca="1">IF(Table4[[#This Row],[Prior of This Frm]]&lt;&gt;0,IF(Table4[[#This Row],[Per Raw]]&lt;0,Table4[[#This Row],[Per Raw]]+60,Table4[[#This Row],[Per Raw]]),"")</f>
        <v>0.1039999999999992</v>
      </c>
      <c r="AQ544" s="20">
        <f>IF(Table4[[#This Row],[ID]]=401,(HEX2DEC(Table4[[#This Row],[H1]])+256*HEX2DEC(Table4[[#This Row],[H2]]))/1000,NA())</f>
        <v>53.914000000000001</v>
      </c>
      <c r="AR544" s="21">
        <f>IF(Table4[[#This Row],[ID]]=401,(HEX2DEC(Table4[[#This Row],[H5]])+256*HEX2DEC(Table4[[#This Row],[H6]]))/1000,NA())</f>
        <v>0</v>
      </c>
      <c r="AS544" s="17" t="e">
        <f>IF(Table4[[#This Row],[ID]]=402,HEX2DEC(Table4[[#This Row],[H1]])/100,NA())</f>
        <v>#N/A</v>
      </c>
      <c r="AT544" s="19" t="e">
        <f>IF(Table4[[#This Row],[ID]]=404,((HEX2DEC(F544)+256*HEX2DEC(G544))/10)*(9/5)+32,NA())</f>
        <v>#N/A</v>
      </c>
      <c r="AU544" s="28">
        <f>IF(Table4[[#This Row],[ID]]=402,(HEX2DEC(Table4[[#This Row],[H7]])*256*256+HEX2DEC(Table4[[#This Row],[H6]])*256+HEX2DEC(Table4[[#This Row],[H5]]))/AU$3,IF(ISNUMBER(AU543),AU543,NA()))</f>
        <v>1073427</v>
      </c>
      <c r="AV544" s="28">
        <f>IF(Table4[[#This Row],[ID]]=403,(HEX2DEC(Table4[[#This Row],[H7]])*256*256+HEX2DEC(Table4[[#This Row],[H6]])*256+HEX2DEC(Table4[[#This Row],[H5]]))/AV$3,IF(ISNUMBER(AV543),AV543,NA()))</f>
        <v>1073427</v>
      </c>
      <c r="AW544" s="30">
        <f>Table4[[#This Row],[Unk 402-D7,6,5]]/Table4[[#This Row],[Batt V]]</f>
        <v>19909.986274437066</v>
      </c>
      <c r="AX544" s="8" t="str" cm="1">
        <f t="array" aca="1" ref="AX544" ca="1">IF(Table4[[#This Row],[Prior of This Frm]]=0,"First",IF(Table4[[#This Row],[Data as String]]&lt;&gt;INDIRECT("R"&amp;AL544&amp;"C"&amp;COLUMN(Table4[[#This Row],[Data as String]]),FALSE),"Change",""))</f>
        <v/>
      </c>
      <c r="AY544" s="6" t="str" cm="1">
        <f t="array" aca="1" ref="AY544" ca="1">IF(Table4[[#This Row],[Prior of This Frm]]=0,"First",IF(Table4[[#This Row],[Data Masked States only]]&lt;&gt;INDIRECT("R"&amp;AL544&amp;"C"&amp;COLUMN(Table4[[#This Row],[Data Masked States only]]),FALSE),"Change",""))</f>
        <v/>
      </c>
      <c r="AZ544" s="6"/>
    </row>
    <row r="545" spans="1:52" hidden="1" x14ac:dyDescent="0.25">
      <c r="A545">
        <v>17.184000000000001</v>
      </c>
      <c r="B545">
        <v>400</v>
      </c>
      <c r="C545">
        <v>8</v>
      </c>
      <c r="D545" s="14">
        <v>0</v>
      </c>
      <c r="E545" s="15">
        <v>0</v>
      </c>
      <c r="F545" s="15">
        <v>0</v>
      </c>
      <c r="G545" s="15">
        <v>10</v>
      </c>
      <c r="H545" s="15">
        <v>39</v>
      </c>
      <c r="I545" s="15">
        <v>0</v>
      </c>
      <c r="J545" s="15">
        <v>0</v>
      </c>
      <c r="K545" s="15">
        <v>0</v>
      </c>
      <c r="M545" s="5" t="str">
        <f t="shared" si="161"/>
        <v>…</v>
      </c>
      <c r="N545" t="str">
        <f t="shared" si="162"/>
        <v>…</v>
      </c>
      <c r="O545" t="str">
        <f t="shared" si="163"/>
        <v>…</v>
      </c>
      <c r="P545" t="str">
        <f t="shared" si="164"/>
        <v>…</v>
      </c>
      <c r="Q545" t="str">
        <f t="shared" si="165"/>
        <v>9</v>
      </c>
      <c r="R545" t="str">
        <f t="shared" si="166"/>
        <v>…</v>
      </c>
      <c r="S545" t="str">
        <f t="shared" si="167"/>
        <v>…</v>
      </c>
      <c r="T545" t="str">
        <f t="shared" si="168"/>
        <v>…</v>
      </c>
      <c r="U545" s="5"/>
      <c r="V545" s="23">
        <f t="shared" si="169"/>
        <v>0</v>
      </c>
      <c r="W545">
        <f t="shared" si="170"/>
        <v>0</v>
      </c>
      <c r="X545">
        <f t="shared" si="171"/>
        <v>0</v>
      </c>
      <c r="Y545">
        <f t="shared" si="172"/>
        <v>16</v>
      </c>
      <c r="Z545">
        <f t="shared" si="173"/>
        <v>57</v>
      </c>
      <c r="AA545">
        <f t="shared" si="174"/>
        <v>0</v>
      </c>
      <c r="AB545">
        <f t="shared" si="175"/>
        <v>0</v>
      </c>
      <c r="AC545">
        <f t="shared" si="176"/>
        <v>0</v>
      </c>
      <c r="AD545" s="5"/>
      <c r="AE545" s="27">
        <f t="shared" si="177"/>
        <v>0</v>
      </c>
      <c r="AF545" s="28">
        <f t="shared" si="178"/>
        <v>4096</v>
      </c>
      <c r="AG545" s="28">
        <f t="shared" si="179"/>
        <v>57</v>
      </c>
      <c r="AH545" s="28">
        <f t="shared" si="180"/>
        <v>0</v>
      </c>
      <c r="AI545" s="5"/>
      <c r="AJ54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45" s="6" t="str" cm="1">
        <f t="array" ref="AK54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45" s="6" cm="1">
        <f t="array" ref="AL545">IF(ROW(Table4[[#This Row],[ID]])-1=ROW(Table4[[#Headers],[ID]]),0,SUMPRODUCT(MAX(($B$5:$B544=Table4[[#This Row],[ID]])*ROW($B$5:$B544))))</f>
        <v>543</v>
      </c>
      <c r="AM545" s="11" cm="1">
        <f t="array" aca="1" ref="AM545" ca="1">IF(Table4[[#This Row],[Prior of This Frm]]&lt;&gt;0,Table4[[#This Row],[Time]]-INDIRECT("R"&amp;Table4[[#This Row],[Prior of This Frm]]&amp;"C"&amp;COLUMN(Table4[[#This Row],[Time]]),FALSE),"")</f>
        <v>0.10900000000000176</v>
      </c>
      <c r="AN545" s="8">
        <f>IF(ROW(Table4[[#This Row],[Time]])-1=ROW(Table4[[#Headers],[Time]]),0,IF(A545&lt;A544,AN544+1,AN544))</f>
        <v>1</v>
      </c>
      <c r="AO545" s="29">
        <f>(Table4[[#This Row],[Time]]+(Table4[[#This Row],[Mins]]*60)-$A$5)/60/60/24</f>
        <v>2.986921296296296E-4</v>
      </c>
      <c r="AP545" s="11">
        <f ca="1">IF(Table4[[#This Row],[Prior of This Frm]]&lt;&gt;0,IF(Table4[[#This Row],[Per Raw]]&lt;0,Table4[[#This Row],[Per Raw]]+60,Table4[[#This Row],[Per Raw]]),"")</f>
        <v>0.10900000000000176</v>
      </c>
      <c r="AQ545" s="20" t="e">
        <f>IF(Table4[[#This Row],[ID]]=401,(HEX2DEC(Table4[[#This Row],[H1]])+256*HEX2DEC(Table4[[#This Row],[H2]]))/1000,NA())</f>
        <v>#N/A</v>
      </c>
      <c r="AR545" s="21" t="e">
        <f>IF(Table4[[#This Row],[ID]]=401,(HEX2DEC(Table4[[#This Row],[H5]])+256*HEX2DEC(Table4[[#This Row],[H6]]))/1000,NA())</f>
        <v>#N/A</v>
      </c>
      <c r="AS545" s="16" t="e">
        <f>IF(Table4[[#This Row],[ID]]=402,HEX2DEC(Table4[[#This Row],[H1]])/100,NA())</f>
        <v>#N/A</v>
      </c>
      <c r="AT545" s="19" t="e">
        <f>IF(Table4[[#This Row],[ID]]=404,((HEX2DEC(F545)+256*HEX2DEC(G545))/10)*(9/5)+32,NA())</f>
        <v>#N/A</v>
      </c>
      <c r="AU545" s="28">
        <f>IF(Table4[[#This Row],[ID]]=402,(HEX2DEC(Table4[[#This Row],[H7]])*256*256+HEX2DEC(Table4[[#This Row],[H6]])*256+HEX2DEC(Table4[[#This Row],[H5]]))/AU$3,IF(ISNUMBER(AU544),AU544,NA()))</f>
        <v>1073427</v>
      </c>
      <c r="AV545" s="28">
        <f>IF(Table4[[#This Row],[ID]]=403,(HEX2DEC(Table4[[#This Row],[H7]])*256*256+HEX2DEC(Table4[[#This Row],[H6]])*256+HEX2DEC(Table4[[#This Row],[H5]]))/AV$3,IF(ISNUMBER(AV544),AV544,NA()))</f>
        <v>1073427</v>
      </c>
      <c r="AW545" s="30" t="e">
        <f>Table4[[#This Row],[Unk 402-D7,6,5]]/Table4[[#This Row],[Batt V]]</f>
        <v>#N/A</v>
      </c>
      <c r="AX545" s="8" t="str" cm="1">
        <f t="array" aca="1" ref="AX545" ca="1">IF(Table4[[#This Row],[Prior of This Frm]]=0,"First",IF(Table4[[#This Row],[Data as String]]&lt;&gt;INDIRECT("R"&amp;AL545&amp;"C"&amp;COLUMN(Table4[[#This Row],[Data as String]]),FALSE),"Change",""))</f>
        <v/>
      </c>
      <c r="AY545" s="6" t="str" cm="1">
        <f t="array" aca="1" ref="AY545" ca="1">IF(Table4[[#This Row],[Prior of This Frm]]=0,"First",IF(Table4[[#This Row],[Data Masked States only]]&lt;&gt;INDIRECT("R"&amp;AL545&amp;"C"&amp;COLUMN(Table4[[#This Row],[Data Masked States only]]),FALSE),"Change",""))</f>
        <v/>
      </c>
      <c r="AZ545" s="6"/>
    </row>
    <row r="546" spans="1:52" hidden="1" x14ac:dyDescent="0.25">
      <c r="A546">
        <v>17.236999999999998</v>
      </c>
      <c r="B546">
        <v>401</v>
      </c>
      <c r="C546">
        <v>8</v>
      </c>
      <c r="D546" s="14" t="s">
        <v>28</v>
      </c>
      <c r="E546" s="15" t="s">
        <v>23</v>
      </c>
      <c r="F546" s="15">
        <v>0</v>
      </c>
      <c r="G546" s="15">
        <v>0</v>
      </c>
      <c r="H546" s="15">
        <v>0</v>
      </c>
      <c r="I546" s="15">
        <v>0</v>
      </c>
      <c r="J546" s="15">
        <v>0</v>
      </c>
      <c r="K546" s="15">
        <v>0</v>
      </c>
      <c r="M546" s="5" t="str">
        <f t="shared" si="161"/>
        <v>…</v>
      </c>
      <c r="N546" t="str">
        <f t="shared" si="162"/>
        <v>…</v>
      </c>
      <c r="O546" t="str">
        <f t="shared" si="163"/>
        <v>…</v>
      </c>
      <c r="P546" t="str">
        <f t="shared" si="164"/>
        <v>…</v>
      </c>
      <c r="Q546" t="str">
        <f t="shared" si="165"/>
        <v>…</v>
      </c>
      <c r="R546" t="str">
        <f t="shared" si="166"/>
        <v>…</v>
      </c>
      <c r="S546" t="str">
        <f t="shared" si="167"/>
        <v>…</v>
      </c>
      <c r="T546" t="str">
        <f t="shared" si="168"/>
        <v>…</v>
      </c>
      <c r="U546" s="5"/>
      <c r="V546" s="23">
        <f t="shared" si="169"/>
        <v>154</v>
      </c>
      <c r="W546">
        <f t="shared" si="170"/>
        <v>210</v>
      </c>
      <c r="X546">
        <f t="shared" si="171"/>
        <v>0</v>
      </c>
      <c r="Y546">
        <f t="shared" si="172"/>
        <v>0</v>
      </c>
      <c r="Z546">
        <f t="shared" si="173"/>
        <v>0</v>
      </c>
      <c r="AA546">
        <f t="shared" si="174"/>
        <v>0</v>
      </c>
      <c r="AB546">
        <f t="shared" si="175"/>
        <v>0</v>
      </c>
      <c r="AC546">
        <f t="shared" si="176"/>
        <v>0</v>
      </c>
      <c r="AD546" s="5"/>
      <c r="AE546" s="27">
        <f t="shared" si="177"/>
        <v>53914</v>
      </c>
      <c r="AF546" s="28">
        <f t="shared" si="178"/>
        <v>0</v>
      </c>
      <c r="AG546" s="28">
        <f t="shared" si="179"/>
        <v>0</v>
      </c>
      <c r="AH546" s="28">
        <f t="shared" si="180"/>
        <v>0</v>
      </c>
      <c r="AI546" s="5"/>
      <c r="AJ54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46" s="6" t="str" cm="1">
        <f t="array" ref="AK54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46" s="6" cm="1">
        <f t="array" ref="AL546">IF(ROW(Table4[[#This Row],[ID]])-1=ROW(Table4[[#Headers],[ID]]),0,SUMPRODUCT(MAX(($B$5:$B545=Table4[[#This Row],[ID]])*ROW($B$5:$B545))))</f>
        <v>544</v>
      </c>
      <c r="AM546" s="11" cm="1">
        <f t="array" aca="1" ref="AM546" ca="1">IF(Table4[[#This Row],[Prior of This Frm]]&lt;&gt;0,Table4[[#This Row],[Time]]-INDIRECT("R"&amp;Table4[[#This Row],[Prior of This Frm]]&amp;"C"&amp;COLUMN(Table4[[#This Row],[Time]]),FALSE),"")</f>
        <v>0.10899999999999821</v>
      </c>
      <c r="AN546" s="8">
        <f>IF(ROW(Table4[[#This Row],[Time]])-1=ROW(Table4[[#Headers],[Time]]),0,IF(A546&lt;A545,AN545+1,AN545))</f>
        <v>1</v>
      </c>
      <c r="AO546" s="29">
        <f>(Table4[[#This Row],[Time]]+(Table4[[#This Row],[Mins]]*60)-$A$5)/60/60/24</f>
        <v>2.9930555555555548E-4</v>
      </c>
      <c r="AP546" s="11">
        <f ca="1">IF(Table4[[#This Row],[Prior of This Frm]]&lt;&gt;0,IF(Table4[[#This Row],[Per Raw]]&lt;0,Table4[[#This Row],[Per Raw]]+60,Table4[[#This Row],[Per Raw]]),"")</f>
        <v>0.10899999999999821</v>
      </c>
      <c r="AQ546" s="20">
        <f>IF(Table4[[#This Row],[ID]]=401,(HEX2DEC(Table4[[#This Row],[H1]])+256*HEX2DEC(Table4[[#This Row],[H2]]))/1000,NA())</f>
        <v>53.914000000000001</v>
      </c>
      <c r="AR546" s="21">
        <f>IF(Table4[[#This Row],[ID]]=401,(HEX2DEC(Table4[[#This Row],[H5]])+256*HEX2DEC(Table4[[#This Row],[H6]]))/1000,NA())</f>
        <v>0</v>
      </c>
      <c r="AS546" s="17" t="e">
        <f>IF(Table4[[#This Row],[ID]]=402,HEX2DEC(Table4[[#This Row],[H1]])/100,NA())</f>
        <v>#N/A</v>
      </c>
      <c r="AT546" s="19" t="e">
        <f>IF(Table4[[#This Row],[ID]]=404,((HEX2DEC(F546)+256*HEX2DEC(G546))/10)*(9/5)+32,NA())</f>
        <v>#N/A</v>
      </c>
      <c r="AU546" s="28">
        <f>IF(Table4[[#This Row],[ID]]=402,(HEX2DEC(Table4[[#This Row],[H7]])*256*256+HEX2DEC(Table4[[#This Row],[H6]])*256+HEX2DEC(Table4[[#This Row],[H5]]))/AU$3,IF(ISNUMBER(AU545),AU545,NA()))</f>
        <v>1073427</v>
      </c>
      <c r="AV546" s="28">
        <f>IF(Table4[[#This Row],[ID]]=403,(HEX2DEC(Table4[[#This Row],[H7]])*256*256+HEX2DEC(Table4[[#This Row],[H6]])*256+HEX2DEC(Table4[[#This Row],[H5]]))/AV$3,IF(ISNUMBER(AV545),AV545,NA()))</f>
        <v>1073427</v>
      </c>
      <c r="AW546" s="30">
        <f>Table4[[#This Row],[Unk 402-D7,6,5]]/Table4[[#This Row],[Batt V]]</f>
        <v>19909.986274437066</v>
      </c>
      <c r="AX546" s="8" t="str" cm="1">
        <f t="array" aca="1" ref="AX546" ca="1">IF(Table4[[#This Row],[Prior of This Frm]]=0,"First",IF(Table4[[#This Row],[Data as String]]&lt;&gt;INDIRECT("R"&amp;AL546&amp;"C"&amp;COLUMN(Table4[[#This Row],[Data as String]]),FALSE),"Change",""))</f>
        <v/>
      </c>
      <c r="AY546" s="6" t="str" cm="1">
        <f t="array" aca="1" ref="AY546" ca="1">IF(Table4[[#This Row],[Prior of This Frm]]=0,"First",IF(Table4[[#This Row],[Data Masked States only]]&lt;&gt;INDIRECT("R"&amp;AL546&amp;"C"&amp;COLUMN(Table4[[#This Row],[Data Masked States only]]),FALSE),"Change",""))</f>
        <v/>
      </c>
      <c r="AZ546" s="6"/>
    </row>
    <row r="547" spans="1:52" hidden="1" x14ac:dyDescent="0.25">
      <c r="A547">
        <v>17.29</v>
      </c>
      <c r="B547">
        <v>400</v>
      </c>
      <c r="C547">
        <v>8</v>
      </c>
      <c r="D547" s="14">
        <v>0</v>
      </c>
      <c r="E547" s="15">
        <v>0</v>
      </c>
      <c r="F547" s="15">
        <v>0</v>
      </c>
      <c r="G547" s="15">
        <v>10</v>
      </c>
      <c r="H547" s="15">
        <v>39</v>
      </c>
      <c r="I547" s="15">
        <v>0</v>
      </c>
      <c r="J547" s="15">
        <v>0</v>
      </c>
      <c r="K547" s="15">
        <v>0</v>
      </c>
      <c r="M547" s="5" t="str">
        <f t="shared" si="161"/>
        <v>…</v>
      </c>
      <c r="N547" t="str">
        <f t="shared" si="162"/>
        <v>…</v>
      </c>
      <c r="O547" t="str">
        <f t="shared" si="163"/>
        <v>…</v>
      </c>
      <c r="P547" t="str">
        <f t="shared" si="164"/>
        <v>…</v>
      </c>
      <c r="Q547" t="str">
        <f t="shared" si="165"/>
        <v>9</v>
      </c>
      <c r="R547" t="str">
        <f t="shared" si="166"/>
        <v>…</v>
      </c>
      <c r="S547" t="str">
        <f t="shared" si="167"/>
        <v>…</v>
      </c>
      <c r="T547" t="str">
        <f t="shared" si="168"/>
        <v>…</v>
      </c>
      <c r="U547" s="5"/>
      <c r="V547" s="23">
        <f t="shared" si="169"/>
        <v>0</v>
      </c>
      <c r="W547">
        <f t="shared" si="170"/>
        <v>0</v>
      </c>
      <c r="X547">
        <f t="shared" si="171"/>
        <v>0</v>
      </c>
      <c r="Y547">
        <f t="shared" si="172"/>
        <v>16</v>
      </c>
      <c r="Z547">
        <f t="shared" si="173"/>
        <v>57</v>
      </c>
      <c r="AA547">
        <f t="shared" si="174"/>
        <v>0</v>
      </c>
      <c r="AB547">
        <f t="shared" si="175"/>
        <v>0</v>
      </c>
      <c r="AC547">
        <f t="shared" si="176"/>
        <v>0</v>
      </c>
      <c r="AD547" s="5"/>
      <c r="AE547" s="27">
        <f t="shared" si="177"/>
        <v>0</v>
      </c>
      <c r="AF547" s="28">
        <f t="shared" si="178"/>
        <v>4096</v>
      </c>
      <c r="AG547" s="28">
        <f t="shared" si="179"/>
        <v>57</v>
      </c>
      <c r="AH547" s="28">
        <f t="shared" si="180"/>
        <v>0</v>
      </c>
      <c r="AI547" s="5"/>
      <c r="AJ54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47" s="6" t="str" cm="1">
        <f t="array" ref="AK54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47" s="6" cm="1">
        <f t="array" ref="AL547">IF(ROW(Table4[[#This Row],[ID]])-1=ROW(Table4[[#Headers],[ID]]),0,SUMPRODUCT(MAX(($B$5:$B546=Table4[[#This Row],[ID]])*ROW($B$5:$B546))))</f>
        <v>545</v>
      </c>
      <c r="AM547" s="11" cm="1">
        <f t="array" aca="1" ref="AM547" ca="1">IF(Table4[[#This Row],[Prior of This Frm]]&lt;&gt;0,Table4[[#This Row],[Time]]-INDIRECT("R"&amp;Table4[[#This Row],[Prior of This Frm]]&amp;"C"&amp;COLUMN(Table4[[#This Row],[Time]]),FALSE),"")</f>
        <v>0.1059999999999981</v>
      </c>
      <c r="AN547" s="8">
        <f>IF(ROW(Table4[[#This Row],[Time]])-1=ROW(Table4[[#Headers],[Time]]),0,IF(A547&lt;A546,AN546+1,AN546))</f>
        <v>1</v>
      </c>
      <c r="AO547" s="29">
        <f>(Table4[[#This Row],[Time]]+(Table4[[#This Row],[Mins]]*60)-$A$5)/60/60/24</f>
        <v>2.9991898148148136E-4</v>
      </c>
      <c r="AP547" s="11">
        <f ca="1">IF(Table4[[#This Row],[Prior of This Frm]]&lt;&gt;0,IF(Table4[[#This Row],[Per Raw]]&lt;0,Table4[[#This Row],[Per Raw]]+60,Table4[[#This Row],[Per Raw]]),"")</f>
        <v>0.1059999999999981</v>
      </c>
      <c r="AQ547" s="20" t="e">
        <f>IF(Table4[[#This Row],[ID]]=401,(HEX2DEC(Table4[[#This Row],[H1]])+256*HEX2DEC(Table4[[#This Row],[H2]]))/1000,NA())</f>
        <v>#N/A</v>
      </c>
      <c r="AR547" s="21" t="e">
        <f>IF(Table4[[#This Row],[ID]]=401,(HEX2DEC(Table4[[#This Row],[H5]])+256*HEX2DEC(Table4[[#This Row],[H6]]))/1000,NA())</f>
        <v>#N/A</v>
      </c>
      <c r="AS547" s="16" t="e">
        <f>IF(Table4[[#This Row],[ID]]=402,HEX2DEC(Table4[[#This Row],[H1]])/100,NA())</f>
        <v>#N/A</v>
      </c>
      <c r="AT547" s="19" t="e">
        <f>IF(Table4[[#This Row],[ID]]=404,((HEX2DEC(F547)+256*HEX2DEC(G547))/10)*(9/5)+32,NA())</f>
        <v>#N/A</v>
      </c>
      <c r="AU547" s="28">
        <f>IF(Table4[[#This Row],[ID]]=402,(HEX2DEC(Table4[[#This Row],[H7]])*256*256+HEX2DEC(Table4[[#This Row],[H6]])*256+HEX2DEC(Table4[[#This Row],[H5]]))/AU$3,IF(ISNUMBER(AU546),AU546,NA()))</f>
        <v>1073427</v>
      </c>
      <c r="AV547" s="28">
        <f>IF(Table4[[#This Row],[ID]]=403,(HEX2DEC(Table4[[#This Row],[H7]])*256*256+HEX2DEC(Table4[[#This Row],[H6]])*256+HEX2DEC(Table4[[#This Row],[H5]]))/AV$3,IF(ISNUMBER(AV546),AV546,NA()))</f>
        <v>1073427</v>
      </c>
      <c r="AW547" s="30" t="e">
        <f>Table4[[#This Row],[Unk 402-D7,6,5]]/Table4[[#This Row],[Batt V]]</f>
        <v>#N/A</v>
      </c>
      <c r="AX547" s="8" t="str" cm="1">
        <f t="array" aca="1" ref="AX547" ca="1">IF(Table4[[#This Row],[Prior of This Frm]]=0,"First",IF(Table4[[#This Row],[Data as String]]&lt;&gt;INDIRECT("R"&amp;AL547&amp;"C"&amp;COLUMN(Table4[[#This Row],[Data as String]]),FALSE),"Change",""))</f>
        <v/>
      </c>
      <c r="AY547" s="6" t="str" cm="1">
        <f t="array" aca="1" ref="AY547" ca="1">IF(Table4[[#This Row],[Prior of This Frm]]=0,"First",IF(Table4[[#This Row],[Data Masked States only]]&lt;&gt;INDIRECT("R"&amp;AL547&amp;"C"&amp;COLUMN(Table4[[#This Row],[Data Masked States only]]),FALSE),"Change",""))</f>
        <v/>
      </c>
      <c r="AZ547" s="6"/>
    </row>
    <row r="548" spans="1:52" hidden="1" x14ac:dyDescent="0.25">
      <c r="A548">
        <v>17.34</v>
      </c>
      <c r="B548">
        <v>401</v>
      </c>
      <c r="C548">
        <v>8</v>
      </c>
      <c r="D548" s="14" t="s">
        <v>28</v>
      </c>
      <c r="E548" s="15" t="s">
        <v>23</v>
      </c>
      <c r="F548" s="15">
        <v>0</v>
      </c>
      <c r="G548" s="15">
        <v>0</v>
      </c>
      <c r="H548" s="15">
        <v>0</v>
      </c>
      <c r="I548" s="15">
        <v>0</v>
      </c>
      <c r="J548" s="15">
        <v>0</v>
      </c>
      <c r="K548" s="15">
        <v>0</v>
      </c>
      <c r="M548" s="5" t="str">
        <f t="shared" si="161"/>
        <v>…</v>
      </c>
      <c r="N548" t="str">
        <f t="shared" si="162"/>
        <v>…</v>
      </c>
      <c r="O548" t="str">
        <f t="shared" si="163"/>
        <v>…</v>
      </c>
      <c r="P548" t="str">
        <f t="shared" si="164"/>
        <v>…</v>
      </c>
      <c r="Q548" t="str">
        <f t="shared" si="165"/>
        <v>…</v>
      </c>
      <c r="R548" t="str">
        <f t="shared" si="166"/>
        <v>…</v>
      </c>
      <c r="S548" t="str">
        <f t="shared" si="167"/>
        <v>…</v>
      </c>
      <c r="T548" t="str">
        <f t="shared" si="168"/>
        <v>…</v>
      </c>
      <c r="U548" s="5"/>
      <c r="V548" s="23">
        <f t="shared" si="169"/>
        <v>154</v>
      </c>
      <c r="W548">
        <f t="shared" si="170"/>
        <v>210</v>
      </c>
      <c r="X548">
        <f t="shared" si="171"/>
        <v>0</v>
      </c>
      <c r="Y548">
        <f t="shared" si="172"/>
        <v>0</v>
      </c>
      <c r="Z548">
        <f t="shared" si="173"/>
        <v>0</v>
      </c>
      <c r="AA548">
        <f t="shared" si="174"/>
        <v>0</v>
      </c>
      <c r="AB548">
        <f t="shared" si="175"/>
        <v>0</v>
      </c>
      <c r="AC548">
        <f t="shared" si="176"/>
        <v>0</v>
      </c>
      <c r="AD548" s="5"/>
      <c r="AE548" s="27">
        <f t="shared" si="177"/>
        <v>53914</v>
      </c>
      <c r="AF548" s="28">
        <f t="shared" si="178"/>
        <v>0</v>
      </c>
      <c r="AG548" s="28">
        <f t="shared" si="179"/>
        <v>0</v>
      </c>
      <c r="AH548" s="28">
        <f t="shared" si="180"/>
        <v>0</v>
      </c>
      <c r="AI548" s="5"/>
      <c r="AJ54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48" s="6" t="str" cm="1">
        <f t="array" ref="AK54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48" s="6" cm="1">
        <f t="array" ref="AL548">IF(ROW(Table4[[#This Row],[ID]])-1=ROW(Table4[[#Headers],[ID]]),0,SUMPRODUCT(MAX(($B$5:$B547=Table4[[#This Row],[ID]])*ROW($B$5:$B547))))</f>
        <v>546</v>
      </c>
      <c r="AM548" s="11" cm="1">
        <f t="array" aca="1" ref="AM548" ca="1">IF(Table4[[#This Row],[Prior of This Frm]]&lt;&gt;0,Table4[[#This Row],[Time]]-INDIRECT("R"&amp;Table4[[#This Row],[Prior of This Frm]]&amp;"C"&amp;COLUMN(Table4[[#This Row],[Time]]),FALSE),"")</f>
        <v>0.10300000000000153</v>
      </c>
      <c r="AN548" s="8">
        <f>IF(ROW(Table4[[#This Row],[Time]])-1=ROW(Table4[[#Headers],[Time]]),0,IF(A548&lt;A547,AN547+1,AN547))</f>
        <v>1</v>
      </c>
      <c r="AO548" s="29">
        <f>(Table4[[#This Row],[Time]]+(Table4[[#This Row],[Mins]]*60)-$A$5)/60/60/24</f>
        <v>3.0049768518518522E-4</v>
      </c>
      <c r="AP548" s="11">
        <f ca="1">IF(Table4[[#This Row],[Prior of This Frm]]&lt;&gt;0,IF(Table4[[#This Row],[Per Raw]]&lt;0,Table4[[#This Row],[Per Raw]]+60,Table4[[#This Row],[Per Raw]]),"")</f>
        <v>0.10300000000000153</v>
      </c>
      <c r="AQ548" s="20">
        <f>IF(Table4[[#This Row],[ID]]=401,(HEX2DEC(Table4[[#This Row],[H1]])+256*HEX2DEC(Table4[[#This Row],[H2]]))/1000,NA())</f>
        <v>53.914000000000001</v>
      </c>
      <c r="AR548" s="21">
        <f>IF(Table4[[#This Row],[ID]]=401,(HEX2DEC(Table4[[#This Row],[H5]])+256*HEX2DEC(Table4[[#This Row],[H6]]))/1000,NA())</f>
        <v>0</v>
      </c>
      <c r="AS548" s="17" t="e">
        <f>IF(Table4[[#This Row],[ID]]=402,HEX2DEC(Table4[[#This Row],[H1]])/100,NA())</f>
        <v>#N/A</v>
      </c>
      <c r="AT548" s="19" t="e">
        <f>IF(Table4[[#This Row],[ID]]=404,((HEX2DEC(F548)+256*HEX2DEC(G548))/10)*(9/5)+32,NA())</f>
        <v>#N/A</v>
      </c>
      <c r="AU548" s="28">
        <f>IF(Table4[[#This Row],[ID]]=402,(HEX2DEC(Table4[[#This Row],[H7]])*256*256+HEX2DEC(Table4[[#This Row],[H6]])*256+HEX2DEC(Table4[[#This Row],[H5]]))/AU$3,IF(ISNUMBER(AU547),AU547,NA()))</f>
        <v>1073427</v>
      </c>
      <c r="AV548" s="28">
        <f>IF(Table4[[#This Row],[ID]]=403,(HEX2DEC(Table4[[#This Row],[H7]])*256*256+HEX2DEC(Table4[[#This Row],[H6]])*256+HEX2DEC(Table4[[#This Row],[H5]]))/AV$3,IF(ISNUMBER(AV547),AV547,NA()))</f>
        <v>1073427</v>
      </c>
      <c r="AW548" s="30">
        <f>Table4[[#This Row],[Unk 402-D7,6,5]]/Table4[[#This Row],[Batt V]]</f>
        <v>19909.986274437066</v>
      </c>
      <c r="AX548" s="8" t="str" cm="1">
        <f t="array" aca="1" ref="AX548" ca="1">IF(Table4[[#This Row],[Prior of This Frm]]=0,"First",IF(Table4[[#This Row],[Data as String]]&lt;&gt;INDIRECT("R"&amp;AL548&amp;"C"&amp;COLUMN(Table4[[#This Row],[Data as String]]),FALSE),"Change",""))</f>
        <v/>
      </c>
      <c r="AY548" s="6" t="str" cm="1">
        <f t="array" aca="1" ref="AY548" ca="1">IF(Table4[[#This Row],[Prior of This Frm]]=0,"First",IF(Table4[[#This Row],[Data Masked States only]]&lt;&gt;INDIRECT("R"&amp;AL548&amp;"C"&amp;COLUMN(Table4[[#This Row],[Data Masked States only]]),FALSE),"Change",""))</f>
        <v/>
      </c>
      <c r="AZ548" s="6"/>
    </row>
    <row r="549" spans="1:52" hidden="1" x14ac:dyDescent="0.25">
      <c r="A549">
        <v>17.393999999999998</v>
      </c>
      <c r="B549">
        <v>400</v>
      </c>
      <c r="C549">
        <v>8</v>
      </c>
      <c r="D549" s="14">
        <v>0</v>
      </c>
      <c r="E549" s="15">
        <v>0</v>
      </c>
      <c r="F549" s="15">
        <v>0</v>
      </c>
      <c r="G549" s="15">
        <v>10</v>
      </c>
      <c r="H549" s="15">
        <v>39</v>
      </c>
      <c r="I549" s="15">
        <v>0</v>
      </c>
      <c r="J549" s="15">
        <v>0</v>
      </c>
      <c r="K549" s="15">
        <v>0</v>
      </c>
      <c r="M549" s="5" t="str">
        <f t="shared" si="161"/>
        <v>…</v>
      </c>
      <c r="N549" t="str">
        <f t="shared" si="162"/>
        <v>…</v>
      </c>
      <c r="O549" t="str">
        <f t="shared" si="163"/>
        <v>…</v>
      </c>
      <c r="P549" t="str">
        <f t="shared" si="164"/>
        <v>…</v>
      </c>
      <c r="Q549" t="str">
        <f t="shared" si="165"/>
        <v>9</v>
      </c>
      <c r="R549" t="str">
        <f t="shared" si="166"/>
        <v>…</v>
      </c>
      <c r="S549" t="str">
        <f t="shared" si="167"/>
        <v>…</v>
      </c>
      <c r="T549" t="str">
        <f t="shared" si="168"/>
        <v>…</v>
      </c>
      <c r="U549" s="5"/>
      <c r="V549" s="23">
        <f t="shared" si="169"/>
        <v>0</v>
      </c>
      <c r="W549">
        <f t="shared" si="170"/>
        <v>0</v>
      </c>
      <c r="X549">
        <f t="shared" si="171"/>
        <v>0</v>
      </c>
      <c r="Y549">
        <f t="shared" si="172"/>
        <v>16</v>
      </c>
      <c r="Z549">
        <f t="shared" si="173"/>
        <v>57</v>
      </c>
      <c r="AA549">
        <f t="shared" si="174"/>
        <v>0</v>
      </c>
      <c r="AB549">
        <f t="shared" si="175"/>
        <v>0</v>
      </c>
      <c r="AC549">
        <f t="shared" si="176"/>
        <v>0</v>
      </c>
      <c r="AD549" s="5"/>
      <c r="AE549" s="27">
        <f t="shared" si="177"/>
        <v>0</v>
      </c>
      <c r="AF549" s="28">
        <f t="shared" si="178"/>
        <v>4096</v>
      </c>
      <c r="AG549" s="28">
        <f t="shared" si="179"/>
        <v>57</v>
      </c>
      <c r="AH549" s="28">
        <f t="shared" si="180"/>
        <v>0</v>
      </c>
      <c r="AI549" s="5"/>
      <c r="AJ54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49" s="6" t="str" cm="1">
        <f t="array" ref="AK54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49" s="6" cm="1">
        <f t="array" ref="AL549">IF(ROW(Table4[[#This Row],[ID]])-1=ROW(Table4[[#Headers],[ID]]),0,SUMPRODUCT(MAX(($B$5:$B548=Table4[[#This Row],[ID]])*ROW($B$5:$B548))))</f>
        <v>547</v>
      </c>
      <c r="AM549" s="11" cm="1">
        <f t="array" aca="1" ref="AM549" ca="1">IF(Table4[[#This Row],[Prior of This Frm]]&lt;&gt;0,Table4[[#This Row],[Time]]-INDIRECT("R"&amp;Table4[[#This Row],[Prior of This Frm]]&amp;"C"&amp;COLUMN(Table4[[#This Row],[Time]]),FALSE),"")</f>
        <v>0.1039999999999992</v>
      </c>
      <c r="AN549" s="8">
        <f>IF(ROW(Table4[[#This Row],[Time]])-1=ROW(Table4[[#Headers],[Time]]),0,IF(A549&lt;A548,AN548+1,AN548))</f>
        <v>1</v>
      </c>
      <c r="AO549" s="29">
        <f>(Table4[[#This Row],[Time]]+(Table4[[#This Row],[Mins]]*60)-$A$5)/60/60/24</f>
        <v>3.011226851851852E-4</v>
      </c>
      <c r="AP549" s="11">
        <f ca="1">IF(Table4[[#This Row],[Prior of This Frm]]&lt;&gt;0,IF(Table4[[#This Row],[Per Raw]]&lt;0,Table4[[#This Row],[Per Raw]]+60,Table4[[#This Row],[Per Raw]]),"")</f>
        <v>0.1039999999999992</v>
      </c>
      <c r="AQ549" s="20" t="e">
        <f>IF(Table4[[#This Row],[ID]]=401,(HEX2DEC(Table4[[#This Row],[H1]])+256*HEX2DEC(Table4[[#This Row],[H2]]))/1000,NA())</f>
        <v>#N/A</v>
      </c>
      <c r="AR549" s="21" t="e">
        <f>IF(Table4[[#This Row],[ID]]=401,(HEX2DEC(Table4[[#This Row],[H5]])+256*HEX2DEC(Table4[[#This Row],[H6]]))/1000,NA())</f>
        <v>#N/A</v>
      </c>
      <c r="AS549" s="16" t="e">
        <f>IF(Table4[[#This Row],[ID]]=402,HEX2DEC(Table4[[#This Row],[H1]])/100,NA())</f>
        <v>#N/A</v>
      </c>
      <c r="AT549" s="19" t="e">
        <f>IF(Table4[[#This Row],[ID]]=404,((HEX2DEC(F549)+256*HEX2DEC(G549))/10)*(9/5)+32,NA())</f>
        <v>#N/A</v>
      </c>
      <c r="AU549" s="28">
        <f>IF(Table4[[#This Row],[ID]]=402,(HEX2DEC(Table4[[#This Row],[H7]])*256*256+HEX2DEC(Table4[[#This Row],[H6]])*256+HEX2DEC(Table4[[#This Row],[H5]]))/AU$3,IF(ISNUMBER(AU548),AU548,NA()))</f>
        <v>1073427</v>
      </c>
      <c r="AV549" s="28">
        <f>IF(Table4[[#This Row],[ID]]=403,(HEX2DEC(Table4[[#This Row],[H7]])*256*256+HEX2DEC(Table4[[#This Row],[H6]])*256+HEX2DEC(Table4[[#This Row],[H5]]))/AV$3,IF(ISNUMBER(AV548),AV548,NA()))</f>
        <v>1073427</v>
      </c>
      <c r="AW549" s="30" t="e">
        <f>Table4[[#This Row],[Unk 402-D7,6,5]]/Table4[[#This Row],[Batt V]]</f>
        <v>#N/A</v>
      </c>
      <c r="AX549" s="8" t="str" cm="1">
        <f t="array" aca="1" ref="AX549" ca="1">IF(Table4[[#This Row],[Prior of This Frm]]=0,"First",IF(Table4[[#This Row],[Data as String]]&lt;&gt;INDIRECT("R"&amp;AL549&amp;"C"&amp;COLUMN(Table4[[#This Row],[Data as String]]),FALSE),"Change",""))</f>
        <v/>
      </c>
      <c r="AY549" s="6" t="str" cm="1">
        <f t="array" aca="1" ref="AY549" ca="1">IF(Table4[[#This Row],[Prior of This Frm]]=0,"First",IF(Table4[[#This Row],[Data Masked States only]]&lt;&gt;INDIRECT("R"&amp;AL549&amp;"C"&amp;COLUMN(Table4[[#This Row],[Data Masked States only]]),FALSE),"Change",""))</f>
        <v/>
      </c>
      <c r="AZ549" s="6"/>
    </row>
    <row r="550" spans="1:52" hidden="1" x14ac:dyDescent="0.25">
      <c r="A550">
        <v>17.45</v>
      </c>
      <c r="B550">
        <v>401</v>
      </c>
      <c r="C550">
        <v>8</v>
      </c>
      <c r="D550" s="14" t="s">
        <v>28</v>
      </c>
      <c r="E550" s="15" t="s">
        <v>23</v>
      </c>
      <c r="F550" s="15">
        <v>0</v>
      </c>
      <c r="G550" s="15">
        <v>0</v>
      </c>
      <c r="H550" s="15">
        <v>0</v>
      </c>
      <c r="I550" s="15">
        <v>0</v>
      </c>
      <c r="J550" s="15">
        <v>0</v>
      </c>
      <c r="K550" s="15">
        <v>0</v>
      </c>
      <c r="M550" s="5" t="str">
        <f t="shared" si="161"/>
        <v>…</v>
      </c>
      <c r="N550" t="str">
        <f t="shared" si="162"/>
        <v>…</v>
      </c>
      <c r="O550" t="str">
        <f t="shared" si="163"/>
        <v>…</v>
      </c>
      <c r="P550" t="str">
        <f t="shared" si="164"/>
        <v>…</v>
      </c>
      <c r="Q550" t="str">
        <f t="shared" si="165"/>
        <v>…</v>
      </c>
      <c r="R550" t="str">
        <f t="shared" si="166"/>
        <v>…</v>
      </c>
      <c r="S550" t="str">
        <f t="shared" si="167"/>
        <v>…</v>
      </c>
      <c r="T550" t="str">
        <f t="shared" si="168"/>
        <v>…</v>
      </c>
      <c r="U550" s="5"/>
      <c r="V550" s="23">
        <f t="shared" si="169"/>
        <v>154</v>
      </c>
      <c r="W550">
        <f t="shared" si="170"/>
        <v>210</v>
      </c>
      <c r="X550">
        <f t="shared" si="171"/>
        <v>0</v>
      </c>
      <c r="Y550">
        <f t="shared" si="172"/>
        <v>0</v>
      </c>
      <c r="Z550">
        <f t="shared" si="173"/>
        <v>0</v>
      </c>
      <c r="AA550">
        <f t="shared" si="174"/>
        <v>0</v>
      </c>
      <c r="AB550">
        <f t="shared" si="175"/>
        <v>0</v>
      </c>
      <c r="AC550">
        <f t="shared" si="176"/>
        <v>0</v>
      </c>
      <c r="AD550" s="5"/>
      <c r="AE550" s="27">
        <f t="shared" si="177"/>
        <v>53914</v>
      </c>
      <c r="AF550" s="28">
        <f t="shared" si="178"/>
        <v>0</v>
      </c>
      <c r="AG550" s="28">
        <f t="shared" si="179"/>
        <v>0</v>
      </c>
      <c r="AH550" s="28">
        <f t="shared" si="180"/>
        <v>0</v>
      </c>
      <c r="AI550" s="5"/>
      <c r="AJ55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50" s="6" t="str" cm="1">
        <f t="array" ref="AK55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50" s="6" cm="1">
        <f t="array" ref="AL550">IF(ROW(Table4[[#This Row],[ID]])-1=ROW(Table4[[#Headers],[ID]]),0,SUMPRODUCT(MAX(($B$5:$B549=Table4[[#This Row],[ID]])*ROW($B$5:$B549))))</f>
        <v>548</v>
      </c>
      <c r="AM550" s="11" cm="1">
        <f t="array" aca="1" ref="AM550" ca="1">IF(Table4[[#This Row],[Prior of This Frm]]&lt;&gt;0,Table4[[#This Row],[Time]]-INDIRECT("R"&amp;Table4[[#This Row],[Prior of This Frm]]&amp;"C"&amp;COLUMN(Table4[[#This Row],[Time]]),FALSE),"")</f>
        <v>0.10999999999999943</v>
      </c>
      <c r="AN550" s="8">
        <f>IF(ROW(Table4[[#This Row],[Time]])-1=ROW(Table4[[#Headers],[Time]]),0,IF(A550&lt;A549,AN549+1,AN549))</f>
        <v>1</v>
      </c>
      <c r="AO550" s="29">
        <f>(Table4[[#This Row],[Time]]+(Table4[[#This Row],[Mins]]*60)-$A$5)/60/60/24</f>
        <v>3.0177083333333331E-4</v>
      </c>
      <c r="AP550" s="11">
        <f ca="1">IF(Table4[[#This Row],[Prior of This Frm]]&lt;&gt;0,IF(Table4[[#This Row],[Per Raw]]&lt;0,Table4[[#This Row],[Per Raw]]+60,Table4[[#This Row],[Per Raw]]),"")</f>
        <v>0.10999999999999943</v>
      </c>
      <c r="AQ550" s="20">
        <f>IF(Table4[[#This Row],[ID]]=401,(HEX2DEC(Table4[[#This Row],[H1]])+256*HEX2DEC(Table4[[#This Row],[H2]]))/1000,NA())</f>
        <v>53.914000000000001</v>
      </c>
      <c r="AR550" s="21">
        <f>IF(Table4[[#This Row],[ID]]=401,(HEX2DEC(Table4[[#This Row],[H5]])+256*HEX2DEC(Table4[[#This Row],[H6]]))/1000,NA())</f>
        <v>0</v>
      </c>
      <c r="AS550" s="17" t="e">
        <f>IF(Table4[[#This Row],[ID]]=402,HEX2DEC(Table4[[#This Row],[H1]])/100,NA())</f>
        <v>#N/A</v>
      </c>
      <c r="AT550" s="19" t="e">
        <f>IF(Table4[[#This Row],[ID]]=404,((HEX2DEC(F550)+256*HEX2DEC(G550))/10)*(9/5)+32,NA())</f>
        <v>#N/A</v>
      </c>
      <c r="AU550" s="28">
        <f>IF(Table4[[#This Row],[ID]]=402,(HEX2DEC(Table4[[#This Row],[H7]])*256*256+HEX2DEC(Table4[[#This Row],[H6]])*256+HEX2DEC(Table4[[#This Row],[H5]]))/AU$3,IF(ISNUMBER(AU549),AU549,NA()))</f>
        <v>1073427</v>
      </c>
      <c r="AV550" s="28">
        <f>IF(Table4[[#This Row],[ID]]=403,(HEX2DEC(Table4[[#This Row],[H7]])*256*256+HEX2DEC(Table4[[#This Row],[H6]])*256+HEX2DEC(Table4[[#This Row],[H5]]))/AV$3,IF(ISNUMBER(AV549),AV549,NA()))</f>
        <v>1073427</v>
      </c>
      <c r="AW550" s="30">
        <f>Table4[[#This Row],[Unk 402-D7,6,5]]/Table4[[#This Row],[Batt V]]</f>
        <v>19909.986274437066</v>
      </c>
      <c r="AX550" s="8" t="str" cm="1">
        <f t="array" aca="1" ref="AX550" ca="1">IF(Table4[[#This Row],[Prior of This Frm]]=0,"First",IF(Table4[[#This Row],[Data as String]]&lt;&gt;INDIRECT("R"&amp;AL550&amp;"C"&amp;COLUMN(Table4[[#This Row],[Data as String]]),FALSE),"Change",""))</f>
        <v/>
      </c>
      <c r="AY550" s="6" t="str" cm="1">
        <f t="array" aca="1" ref="AY550" ca="1">IF(Table4[[#This Row],[Prior of This Frm]]=0,"First",IF(Table4[[#This Row],[Data Masked States only]]&lt;&gt;INDIRECT("R"&amp;AL550&amp;"C"&amp;COLUMN(Table4[[#This Row],[Data Masked States only]]),FALSE),"Change",""))</f>
        <v/>
      </c>
      <c r="AZ550" s="6"/>
    </row>
    <row r="551" spans="1:52" hidden="1" x14ac:dyDescent="0.25">
      <c r="A551">
        <v>17.503</v>
      </c>
      <c r="B551">
        <v>400</v>
      </c>
      <c r="C551">
        <v>8</v>
      </c>
      <c r="D551" s="14">
        <v>0</v>
      </c>
      <c r="E551" s="15">
        <v>0</v>
      </c>
      <c r="F551" s="15">
        <v>0</v>
      </c>
      <c r="G551" s="15">
        <v>10</v>
      </c>
      <c r="H551" s="15">
        <v>39</v>
      </c>
      <c r="I551" s="15">
        <v>0</v>
      </c>
      <c r="J551" s="15">
        <v>0</v>
      </c>
      <c r="K551" s="15">
        <v>0</v>
      </c>
      <c r="M551" s="5" t="str">
        <f t="shared" si="161"/>
        <v>…</v>
      </c>
      <c r="N551" t="str">
        <f t="shared" si="162"/>
        <v>…</v>
      </c>
      <c r="O551" t="str">
        <f t="shared" si="163"/>
        <v>…</v>
      </c>
      <c r="P551" t="str">
        <f t="shared" si="164"/>
        <v>…</v>
      </c>
      <c r="Q551" t="str">
        <f t="shared" si="165"/>
        <v>9</v>
      </c>
      <c r="R551" t="str">
        <f t="shared" si="166"/>
        <v>…</v>
      </c>
      <c r="S551" t="str">
        <f t="shared" si="167"/>
        <v>…</v>
      </c>
      <c r="T551" t="str">
        <f t="shared" si="168"/>
        <v>…</v>
      </c>
      <c r="U551" s="5"/>
      <c r="V551" s="23">
        <f t="shared" si="169"/>
        <v>0</v>
      </c>
      <c r="W551">
        <f t="shared" si="170"/>
        <v>0</v>
      </c>
      <c r="X551">
        <f t="shared" si="171"/>
        <v>0</v>
      </c>
      <c r="Y551">
        <f t="shared" si="172"/>
        <v>16</v>
      </c>
      <c r="Z551">
        <f t="shared" si="173"/>
        <v>57</v>
      </c>
      <c r="AA551">
        <f t="shared" si="174"/>
        <v>0</v>
      </c>
      <c r="AB551">
        <f t="shared" si="175"/>
        <v>0</v>
      </c>
      <c r="AC551">
        <f t="shared" si="176"/>
        <v>0</v>
      </c>
      <c r="AD551" s="5"/>
      <c r="AE551" s="27">
        <f t="shared" si="177"/>
        <v>0</v>
      </c>
      <c r="AF551" s="28">
        <f t="shared" si="178"/>
        <v>4096</v>
      </c>
      <c r="AG551" s="28">
        <f t="shared" si="179"/>
        <v>57</v>
      </c>
      <c r="AH551" s="28">
        <f t="shared" si="180"/>
        <v>0</v>
      </c>
      <c r="AI551" s="5"/>
      <c r="AJ55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51" s="6" t="str" cm="1">
        <f t="array" ref="AK55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51" s="6" cm="1">
        <f t="array" ref="AL551">IF(ROW(Table4[[#This Row],[ID]])-1=ROW(Table4[[#Headers],[ID]]),0,SUMPRODUCT(MAX(($B$5:$B550=Table4[[#This Row],[ID]])*ROW($B$5:$B550))))</f>
        <v>549</v>
      </c>
      <c r="AM551" s="11" cm="1">
        <f t="array" aca="1" ref="AM551" ca="1">IF(Table4[[#This Row],[Prior of This Frm]]&lt;&gt;0,Table4[[#This Row],[Time]]-INDIRECT("R"&amp;Table4[[#This Row],[Prior of This Frm]]&amp;"C"&amp;COLUMN(Table4[[#This Row],[Time]]),FALSE),"")</f>
        <v>0.10900000000000176</v>
      </c>
      <c r="AN551" s="8">
        <f>IF(ROW(Table4[[#This Row],[Time]])-1=ROW(Table4[[#Headers],[Time]]),0,IF(A551&lt;A550,AN550+1,AN550))</f>
        <v>1</v>
      </c>
      <c r="AO551" s="29">
        <f>(Table4[[#This Row],[Time]]+(Table4[[#This Row],[Mins]]*60)-$A$5)/60/60/24</f>
        <v>3.0238425925925924E-4</v>
      </c>
      <c r="AP551" s="11">
        <f ca="1">IF(Table4[[#This Row],[Prior of This Frm]]&lt;&gt;0,IF(Table4[[#This Row],[Per Raw]]&lt;0,Table4[[#This Row],[Per Raw]]+60,Table4[[#This Row],[Per Raw]]),"")</f>
        <v>0.10900000000000176</v>
      </c>
      <c r="AQ551" s="20" t="e">
        <f>IF(Table4[[#This Row],[ID]]=401,(HEX2DEC(Table4[[#This Row],[H1]])+256*HEX2DEC(Table4[[#This Row],[H2]]))/1000,NA())</f>
        <v>#N/A</v>
      </c>
      <c r="AR551" s="21" t="e">
        <f>IF(Table4[[#This Row],[ID]]=401,(HEX2DEC(Table4[[#This Row],[H5]])+256*HEX2DEC(Table4[[#This Row],[H6]]))/1000,NA())</f>
        <v>#N/A</v>
      </c>
      <c r="AS551" s="16" t="e">
        <f>IF(Table4[[#This Row],[ID]]=402,HEX2DEC(Table4[[#This Row],[H1]])/100,NA())</f>
        <v>#N/A</v>
      </c>
      <c r="AT551" s="19" t="e">
        <f>IF(Table4[[#This Row],[ID]]=404,((HEX2DEC(F551)+256*HEX2DEC(G551))/10)*(9/5)+32,NA())</f>
        <v>#N/A</v>
      </c>
      <c r="AU551" s="28">
        <f>IF(Table4[[#This Row],[ID]]=402,(HEX2DEC(Table4[[#This Row],[H7]])*256*256+HEX2DEC(Table4[[#This Row],[H6]])*256+HEX2DEC(Table4[[#This Row],[H5]]))/AU$3,IF(ISNUMBER(AU550),AU550,NA()))</f>
        <v>1073427</v>
      </c>
      <c r="AV551" s="28">
        <f>IF(Table4[[#This Row],[ID]]=403,(HEX2DEC(Table4[[#This Row],[H7]])*256*256+HEX2DEC(Table4[[#This Row],[H6]])*256+HEX2DEC(Table4[[#This Row],[H5]]))/AV$3,IF(ISNUMBER(AV550),AV550,NA()))</f>
        <v>1073427</v>
      </c>
      <c r="AW551" s="30" t="e">
        <f>Table4[[#This Row],[Unk 402-D7,6,5]]/Table4[[#This Row],[Batt V]]</f>
        <v>#N/A</v>
      </c>
      <c r="AX551" s="8" t="str" cm="1">
        <f t="array" aca="1" ref="AX551" ca="1">IF(Table4[[#This Row],[Prior of This Frm]]=0,"First",IF(Table4[[#This Row],[Data as String]]&lt;&gt;INDIRECT("R"&amp;AL551&amp;"C"&amp;COLUMN(Table4[[#This Row],[Data as String]]),FALSE),"Change",""))</f>
        <v/>
      </c>
      <c r="AY551" s="6" t="str" cm="1">
        <f t="array" aca="1" ref="AY551" ca="1">IF(Table4[[#This Row],[Prior of This Frm]]=0,"First",IF(Table4[[#This Row],[Data Masked States only]]&lt;&gt;INDIRECT("R"&amp;AL551&amp;"C"&amp;COLUMN(Table4[[#This Row],[Data Masked States only]]),FALSE),"Change",""))</f>
        <v/>
      </c>
      <c r="AZ551" s="6"/>
    </row>
    <row r="552" spans="1:52" hidden="1" x14ac:dyDescent="0.25">
      <c r="A552">
        <v>17.555</v>
      </c>
      <c r="B552">
        <v>401</v>
      </c>
      <c r="C552">
        <v>8</v>
      </c>
      <c r="D552" s="14" t="s">
        <v>28</v>
      </c>
      <c r="E552" s="15" t="s">
        <v>23</v>
      </c>
      <c r="F552" s="15">
        <v>0</v>
      </c>
      <c r="G552" s="15">
        <v>0</v>
      </c>
      <c r="H552" s="15">
        <v>0</v>
      </c>
      <c r="I552" s="15">
        <v>0</v>
      </c>
      <c r="J552" s="15">
        <v>0</v>
      </c>
      <c r="K552" s="15">
        <v>0</v>
      </c>
      <c r="M552" s="5" t="str">
        <f t="shared" si="161"/>
        <v>…</v>
      </c>
      <c r="N552" t="str">
        <f t="shared" si="162"/>
        <v>…</v>
      </c>
      <c r="O552" t="str">
        <f t="shared" si="163"/>
        <v>…</v>
      </c>
      <c r="P552" t="str">
        <f t="shared" si="164"/>
        <v>…</v>
      </c>
      <c r="Q552" t="str">
        <f t="shared" si="165"/>
        <v>…</v>
      </c>
      <c r="R552" t="str">
        <f t="shared" si="166"/>
        <v>…</v>
      </c>
      <c r="S552" t="str">
        <f t="shared" si="167"/>
        <v>…</v>
      </c>
      <c r="T552" t="str">
        <f t="shared" si="168"/>
        <v>…</v>
      </c>
      <c r="U552" s="5"/>
      <c r="V552" s="23">
        <f t="shared" si="169"/>
        <v>154</v>
      </c>
      <c r="W552">
        <f t="shared" si="170"/>
        <v>210</v>
      </c>
      <c r="X552">
        <f t="shared" si="171"/>
        <v>0</v>
      </c>
      <c r="Y552">
        <f t="shared" si="172"/>
        <v>0</v>
      </c>
      <c r="Z552">
        <f t="shared" si="173"/>
        <v>0</v>
      </c>
      <c r="AA552">
        <f t="shared" si="174"/>
        <v>0</v>
      </c>
      <c r="AB552">
        <f t="shared" si="175"/>
        <v>0</v>
      </c>
      <c r="AC552">
        <f t="shared" si="176"/>
        <v>0</v>
      </c>
      <c r="AD552" s="5"/>
      <c r="AE552" s="27">
        <f t="shared" si="177"/>
        <v>53914</v>
      </c>
      <c r="AF552" s="28">
        <f t="shared" si="178"/>
        <v>0</v>
      </c>
      <c r="AG552" s="28">
        <f t="shared" si="179"/>
        <v>0</v>
      </c>
      <c r="AH552" s="28">
        <f t="shared" si="180"/>
        <v>0</v>
      </c>
      <c r="AI552" s="5"/>
      <c r="AJ55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52" s="6" t="str" cm="1">
        <f t="array" ref="AK55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52" s="6" cm="1">
        <f t="array" ref="AL552">IF(ROW(Table4[[#This Row],[ID]])-1=ROW(Table4[[#Headers],[ID]]),0,SUMPRODUCT(MAX(($B$5:$B551=Table4[[#This Row],[ID]])*ROW($B$5:$B551))))</f>
        <v>550</v>
      </c>
      <c r="AM552" s="11" cm="1">
        <f t="array" aca="1" ref="AM552" ca="1">IF(Table4[[#This Row],[Prior of This Frm]]&lt;&gt;0,Table4[[#This Row],[Time]]-INDIRECT("R"&amp;Table4[[#This Row],[Prior of This Frm]]&amp;"C"&amp;COLUMN(Table4[[#This Row],[Time]]),FALSE),"")</f>
        <v>0.10500000000000043</v>
      </c>
      <c r="AN552" s="8">
        <f>IF(ROW(Table4[[#This Row],[Time]])-1=ROW(Table4[[#Headers],[Time]]),0,IF(A552&lt;A551,AN551+1,AN551))</f>
        <v>1</v>
      </c>
      <c r="AO552" s="29">
        <f>(Table4[[#This Row],[Time]]+(Table4[[#This Row],[Mins]]*60)-$A$5)/60/60/24</f>
        <v>3.0298611111111113E-4</v>
      </c>
      <c r="AP552" s="11">
        <f ca="1">IF(Table4[[#This Row],[Prior of This Frm]]&lt;&gt;0,IF(Table4[[#This Row],[Per Raw]]&lt;0,Table4[[#This Row],[Per Raw]]+60,Table4[[#This Row],[Per Raw]]),"")</f>
        <v>0.10500000000000043</v>
      </c>
      <c r="AQ552" s="20">
        <f>IF(Table4[[#This Row],[ID]]=401,(HEX2DEC(Table4[[#This Row],[H1]])+256*HEX2DEC(Table4[[#This Row],[H2]]))/1000,NA())</f>
        <v>53.914000000000001</v>
      </c>
      <c r="AR552" s="21">
        <f>IF(Table4[[#This Row],[ID]]=401,(HEX2DEC(Table4[[#This Row],[H5]])+256*HEX2DEC(Table4[[#This Row],[H6]]))/1000,NA())</f>
        <v>0</v>
      </c>
      <c r="AS552" s="17" t="e">
        <f>IF(Table4[[#This Row],[ID]]=402,HEX2DEC(Table4[[#This Row],[H1]])/100,NA())</f>
        <v>#N/A</v>
      </c>
      <c r="AT552" s="19" t="e">
        <f>IF(Table4[[#This Row],[ID]]=404,((HEX2DEC(F552)+256*HEX2DEC(G552))/10)*(9/5)+32,NA())</f>
        <v>#N/A</v>
      </c>
      <c r="AU552" s="28">
        <f>IF(Table4[[#This Row],[ID]]=402,(HEX2DEC(Table4[[#This Row],[H7]])*256*256+HEX2DEC(Table4[[#This Row],[H6]])*256+HEX2DEC(Table4[[#This Row],[H5]]))/AU$3,IF(ISNUMBER(AU551),AU551,NA()))</f>
        <v>1073427</v>
      </c>
      <c r="AV552" s="28">
        <f>IF(Table4[[#This Row],[ID]]=403,(HEX2DEC(Table4[[#This Row],[H7]])*256*256+HEX2DEC(Table4[[#This Row],[H6]])*256+HEX2DEC(Table4[[#This Row],[H5]]))/AV$3,IF(ISNUMBER(AV551),AV551,NA()))</f>
        <v>1073427</v>
      </c>
      <c r="AW552" s="30">
        <f>Table4[[#This Row],[Unk 402-D7,6,5]]/Table4[[#This Row],[Batt V]]</f>
        <v>19909.986274437066</v>
      </c>
      <c r="AX552" s="8" t="str" cm="1">
        <f t="array" aca="1" ref="AX552" ca="1">IF(Table4[[#This Row],[Prior of This Frm]]=0,"First",IF(Table4[[#This Row],[Data as String]]&lt;&gt;INDIRECT("R"&amp;AL552&amp;"C"&amp;COLUMN(Table4[[#This Row],[Data as String]]),FALSE),"Change",""))</f>
        <v/>
      </c>
      <c r="AY552" s="6" t="str" cm="1">
        <f t="array" aca="1" ref="AY552" ca="1">IF(Table4[[#This Row],[Prior of This Frm]]=0,"First",IF(Table4[[#This Row],[Data Masked States only]]&lt;&gt;INDIRECT("R"&amp;AL552&amp;"C"&amp;COLUMN(Table4[[#This Row],[Data Masked States only]]),FALSE),"Change",""))</f>
        <v/>
      </c>
      <c r="AZ552" s="6"/>
    </row>
    <row r="553" spans="1:52" hidden="1" x14ac:dyDescent="0.25">
      <c r="A553">
        <v>17.606999999999999</v>
      </c>
      <c r="B553">
        <v>400</v>
      </c>
      <c r="C553">
        <v>8</v>
      </c>
      <c r="D553" s="14">
        <v>0</v>
      </c>
      <c r="E553" s="15">
        <v>0</v>
      </c>
      <c r="F553" s="15">
        <v>0</v>
      </c>
      <c r="G553" s="15">
        <v>10</v>
      </c>
      <c r="H553" s="15">
        <v>39</v>
      </c>
      <c r="I553" s="15">
        <v>0</v>
      </c>
      <c r="J553" s="15">
        <v>0</v>
      </c>
      <c r="K553" s="15">
        <v>0</v>
      </c>
      <c r="M553" s="5" t="str">
        <f t="shared" si="161"/>
        <v>…</v>
      </c>
      <c r="N553" t="str">
        <f t="shared" si="162"/>
        <v>…</v>
      </c>
      <c r="O553" t="str">
        <f t="shared" si="163"/>
        <v>…</v>
      </c>
      <c r="P553" t="str">
        <f t="shared" si="164"/>
        <v>…</v>
      </c>
      <c r="Q553" t="str">
        <f t="shared" si="165"/>
        <v>9</v>
      </c>
      <c r="R553" t="str">
        <f t="shared" si="166"/>
        <v>…</v>
      </c>
      <c r="S553" t="str">
        <f t="shared" si="167"/>
        <v>…</v>
      </c>
      <c r="T553" t="str">
        <f t="shared" si="168"/>
        <v>…</v>
      </c>
      <c r="U553" s="5"/>
      <c r="V553" s="23">
        <f t="shared" si="169"/>
        <v>0</v>
      </c>
      <c r="W553">
        <f t="shared" si="170"/>
        <v>0</v>
      </c>
      <c r="X553">
        <f t="shared" si="171"/>
        <v>0</v>
      </c>
      <c r="Y553">
        <f t="shared" si="172"/>
        <v>16</v>
      </c>
      <c r="Z553">
        <f t="shared" si="173"/>
        <v>57</v>
      </c>
      <c r="AA553">
        <f t="shared" si="174"/>
        <v>0</v>
      </c>
      <c r="AB553">
        <f t="shared" si="175"/>
        <v>0</v>
      </c>
      <c r="AC553">
        <f t="shared" si="176"/>
        <v>0</v>
      </c>
      <c r="AD553" s="5"/>
      <c r="AE553" s="27">
        <f t="shared" si="177"/>
        <v>0</v>
      </c>
      <c r="AF553" s="28">
        <f t="shared" si="178"/>
        <v>4096</v>
      </c>
      <c r="AG553" s="28">
        <f t="shared" si="179"/>
        <v>57</v>
      </c>
      <c r="AH553" s="28">
        <f t="shared" si="180"/>
        <v>0</v>
      </c>
      <c r="AI553" s="5"/>
      <c r="AJ55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53" s="6" t="str" cm="1">
        <f t="array" ref="AK55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53" s="6" cm="1">
        <f t="array" ref="AL553">IF(ROW(Table4[[#This Row],[ID]])-1=ROW(Table4[[#Headers],[ID]]),0,SUMPRODUCT(MAX(($B$5:$B552=Table4[[#This Row],[ID]])*ROW($B$5:$B552))))</f>
        <v>551</v>
      </c>
      <c r="AM553" s="11" cm="1">
        <f t="array" aca="1" ref="AM553" ca="1">IF(Table4[[#This Row],[Prior of This Frm]]&lt;&gt;0,Table4[[#This Row],[Time]]-INDIRECT("R"&amp;Table4[[#This Row],[Prior of This Frm]]&amp;"C"&amp;COLUMN(Table4[[#This Row],[Time]]),FALSE),"")</f>
        <v>0.1039999999999992</v>
      </c>
      <c r="AN553" s="8">
        <f>IF(ROW(Table4[[#This Row],[Time]])-1=ROW(Table4[[#Headers],[Time]]),0,IF(A553&lt;A552,AN552+1,AN552))</f>
        <v>1</v>
      </c>
      <c r="AO553" s="29">
        <f>(Table4[[#This Row],[Time]]+(Table4[[#This Row],[Mins]]*60)-$A$5)/60/60/24</f>
        <v>3.0358796296296291E-4</v>
      </c>
      <c r="AP553" s="11">
        <f ca="1">IF(Table4[[#This Row],[Prior of This Frm]]&lt;&gt;0,IF(Table4[[#This Row],[Per Raw]]&lt;0,Table4[[#This Row],[Per Raw]]+60,Table4[[#This Row],[Per Raw]]),"")</f>
        <v>0.1039999999999992</v>
      </c>
      <c r="AQ553" s="20" t="e">
        <f>IF(Table4[[#This Row],[ID]]=401,(HEX2DEC(Table4[[#This Row],[H1]])+256*HEX2DEC(Table4[[#This Row],[H2]]))/1000,NA())</f>
        <v>#N/A</v>
      </c>
      <c r="AR553" s="21" t="e">
        <f>IF(Table4[[#This Row],[ID]]=401,(HEX2DEC(Table4[[#This Row],[H5]])+256*HEX2DEC(Table4[[#This Row],[H6]]))/1000,NA())</f>
        <v>#N/A</v>
      </c>
      <c r="AS553" s="16" t="e">
        <f>IF(Table4[[#This Row],[ID]]=402,HEX2DEC(Table4[[#This Row],[H1]])/100,NA())</f>
        <v>#N/A</v>
      </c>
      <c r="AT553" s="19" t="e">
        <f>IF(Table4[[#This Row],[ID]]=404,((HEX2DEC(F553)+256*HEX2DEC(G553))/10)*(9/5)+32,NA())</f>
        <v>#N/A</v>
      </c>
      <c r="AU553" s="28">
        <f>IF(Table4[[#This Row],[ID]]=402,(HEX2DEC(Table4[[#This Row],[H7]])*256*256+HEX2DEC(Table4[[#This Row],[H6]])*256+HEX2DEC(Table4[[#This Row],[H5]]))/AU$3,IF(ISNUMBER(AU552),AU552,NA()))</f>
        <v>1073427</v>
      </c>
      <c r="AV553" s="28">
        <f>IF(Table4[[#This Row],[ID]]=403,(HEX2DEC(Table4[[#This Row],[H7]])*256*256+HEX2DEC(Table4[[#This Row],[H6]])*256+HEX2DEC(Table4[[#This Row],[H5]]))/AV$3,IF(ISNUMBER(AV552),AV552,NA()))</f>
        <v>1073427</v>
      </c>
      <c r="AW553" s="30" t="e">
        <f>Table4[[#This Row],[Unk 402-D7,6,5]]/Table4[[#This Row],[Batt V]]</f>
        <v>#N/A</v>
      </c>
      <c r="AX553" s="8" t="str" cm="1">
        <f t="array" aca="1" ref="AX553" ca="1">IF(Table4[[#This Row],[Prior of This Frm]]=0,"First",IF(Table4[[#This Row],[Data as String]]&lt;&gt;INDIRECT("R"&amp;AL553&amp;"C"&amp;COLUMN(Table4[[#This Row],[Data as String]]),FALSE),"Change",""))</f>
        <v/>
      </c>
      <c r="AY553" s="6" t="str" cm="1">
        <f t="array" aca="1" ref="AY553" ca="1">IF(Table4[[#This Row],[Prior of This Frm]]=0,"First",IF(Table4[[#This Row],[Data Masked States only]]&lt;&gt;INDIRECT("R"&amp;AL553&amp;"C"&amp;COLUMN(Table4[[#This Row],[Data Masked States only]]),FALSE),"Change",""))</f>
        <v/>
      </c>
      <c r="AZ553" s="6"/>
    </row>
    <row r="554" spans="1:52" hidden="1" x14ac:dyDescent="0.25">
      <c r="A554">
        <v>17.66</v>
      </c>
      <c r="B554">
        <v>401</v>
      </c>
      <c r="C554">
        <v>8</v>
      </c>
      <c r="D554" s="14" t="s">
        <v>28</v>
      </c>
      <c r="E554" s="15" t="s">
        <v>23</v>
      </c>
      <c r="F554" s="15">
        <v>0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M554" s="5" t="str">
        <f t="shared" si="161"/>
        <v>…</v>
      </c>
      <c r="N554" t="str">
        <f t="shared" si="162"/>
        <v>…</v>
      </c>
      <c r="O554" t="str">
        <f t="shared" si="163"/>
        <v>…</v>
      </c>
      <c r="P554" t="str">
        <f t="shared" si="164"/>
        <v>…</v>
      </c>
      <c r="Q554" t="str">
        <f t="shared" si="165"/>
        <v>…</v>
      </c>
      <c r="R554" t="str">
        <f t="shared" si="166"/>
        <v>…</v>
      </c>
      <c r="S554" t="str">
        <f t="shared" si="167"/>
        <v>…</v>
      </c>
      <c r="T554" t="str">
        <f t="shared" si="168"/>
        <v>…</v>
      </c>
      <c r="U554" s="5"/>
      <c r="V554" s="23">
        <f t="shared" si="169"/>
        <v>154</v>
      </c>
      <c r="W554">
        <f t="shared" si="170"/>
        <v>210</v>
      </c>
      <c r="X554">
        <f t="shared" si="171"/>
        <v>0</v>
      </c>
      <c r="Y554">
        <f t="shared" si="172"/>
        <v>0</v>
      </c>
      <c r="Z554">
        <f t="shared" si="173"/>
        <v>0</v>
      </c>
      <c r="AA554">
        <f t="shared" si="174"/>
        <v>0</v>
      </c>
      <c r="AB554">
        <f t="shared" si="175"/>
        <v>0</v>
      </c>
      <c r="AC554">
        <f t="shared" si="176"/>
        <v>0</v>
      </c>
      <c r="AD554" s="5"/>
      <c r="AE554" s="27">
        <f t="shared" si="177"/>
        <v>53914</v>
      </c>
      <c r="AF554" s="28">
        <f t="shared" si="178"/>
        <v>0</v>
      </c>
      <c r="AG554" s="28">
        <f t="shared" si="179"/>
        <v>0</v>
      </c>
      <c r="AH554" s="28">
        <f t="shared" si="180"/>
        <v>0</v>
      </c>
      <c r="AI554" s="5"/>
      <c r="AJ55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54" s="6" t="str" cm="1">
        <f t="array" ref="AK55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54" s="6" cm="1">
        <f t="array" ref="AL554">IF(ROW(Table4[[#This Row],[ID]])-1=ROW(Table4[[#Headers],[ID]]),0,SUMPRODUCT(MAX(($B$5:$B553=Table4[[#This Row],[ID]])*ROW($B$5:$B553))))</f>
        <v>552</v>
      </c>
      <c r="AM554" s="11" cm="1">
        <f t="array" aca="1" ref="AM554" ca="1">IF(Table4[[#This Row],[Prior of This Frm]]&lt;&gt;0,Table4[[#This Row],[Time]]-INDIRECT("R"&amp;Table4[[#This Row],[Prior of This Frm]]&amp;"C"&amp;COLUMN(Table4[[#This Row],[Time]]),FALSE),"")</f>
        <v>0.10500000000000043</v>
      </c>
      <c r="AN554" s="8">
        <f>IF(ROW(Table4[[#This Row],[Time]])-1=ROW(Table4[[#Headers],[Time]]),0,IF(A554&lt;A553,AN553+1,AN553))</f>
        <v>1</v>
      </c>
      <c r="AO554" s="29">
        <f>(Table4[[#This Row],[Time]]+(Table4[[#This Row],[Mins]]*60)-$A$5)/60/60/24</f>
        <v>3.0420138888888879E-4</v>
      </c>
      <c r="AP554" s="11">
        <f ca="1">IF(Table4[[#This Row],[Prior of This Frm]]&lt;&gt;0,IF(Table4[[#This Row],[Per Raw]]&lt;0,Table4[[#This Row],[Per Raw]]+60,Table4[[#This Row],[Per Raw]]),"")</f>
        <v>0.10500000000000043</v>
      </c>
      <c r="AQ554" s="20">
        <f>IF(Table4[[#This Row],[ID]]=401,(HEX2DEC(Table4[[#This Row],[H1]])+256*HEX2DEC(Table4[[#This Row],[H2]]))/1000,NA())</f>
        <v>53.914000000000001</v>
      </c>
      <c r="AR554" s="21">
        <f>IF(Table4[[#This Row],[ID]]=401,(HEX2DEC(Table4[[#This Row],[H5]])+256*HEX2DEC(Table4[[#This Row],[H6]]))/1000,NA())</f>
        <v>0</v>
      </c>
      <c r="AS554" s="17" t="e">
        <f>IF(Table4[[#This Row],[ID]]=402,HEX2DEC(Table4[[#This Row],[H1]])/100,NA())</f>
        <v>#N/A</v>
      </c>
      <c r="AT554" s="19" t="e">
        <f>IF(Table4[[#This Row],[ID]]=404,((HEX2DEC(F554)+256*HEX2DEC(G554))/10)*(9/5)+32,NA())</f>
        <v>#N/A</v>
      </c>
      <c r="AU554" s="28">
        <f>IF(Table4[[#This Row],[ID]]=402,(HEX2DEC(Table4[[#This Row],[H7]])*256*256+HEX2DEC(Table4[[#This Row],[H6]])*256+HEX2DEC(Table4[[#This Row],[H5]]))/AU$3,IF(ISNUMBER(AU553),AU553,NA()))</f>
        <v>1073427</v>
      </c>
      <c r="AV554" s="28">
        <f>IF(Table4[[#This Row],[ID]]=403,(HEX2DEC(Table4[[#This Row],[H7]])*256*256+HEX2DEC(Table4[[#This Row],[H6]])*256+HEX2DEC(Table4[[#This Row],[H5]]))/AV$3,IF(ISNUMBER(AV553),AV553,NA()))</f>
        <v>1073427</v>
      </c>
      <c r="AW554" s="30">
        <f>Table4[[#This Row],[Unk 402-D7,6,5]]/Table4[[#This Row],[Batt V]]</f>
        <v>19909.986274437066</v>
      </c>
      <c r="AX554" s="8" t="str" cm="1">
        <f t="array" aca="1" ref="AX554" ca="1">IF(Table4[[#This Row],[Prior of This Frm]]=0,"First",IF(Table4[[#This Row],[Data as String]]&lt;&gt;INDIRECT("R"&amp;AL554&amp;"C"&amp;COLUMN(Table4[[#This Row],[Data as String]]),FALSE),"Change",""))</f>
        <v/>
      </c>
      <c r="AY554" s="6" t="str" cm="1">
        <f t="array" aca="1" ref="AY554" ca="1">IF(Table4[[#This Row],[Prior of This Frm]]=0,"First",IF(Table4[[#This Row],[Data Masked States only]]&lt;&gt;INDIRECT("R"&amp;AL554&amp;"C"&amp;COLUMN(Table4[[#This Row],[Data Masked States only]]),FALSE),"Change",""))</f>
        <v/>
      </c>
      <c r="AZ554" s="6"/>
    </row>
    <row r="555" spans="1:52" hidden="1" x14ac:dyDescent="0.25">
      <c r="A555">
        <v>17.715</v>
      </c>
      <c r="B555">
        <v>400</v>
      </c>
      <c r="C555">
        <v>8</v>
      </c>
      <c r="D555" s="14">
        <v>0</v>
      </c>
      <c r="E555" s="15">
        <v>0</v>
      </c>
      <c r="F555" s="15">
        <v>0</v>
      </c>
      <c r="G555" s="15">
        <v>10</v>
      </c>
      <c r="H555" s="15">
        <v>39</v>
      </c>
      <c r="I555" s="15">
        <v>0</v>
      </c>
      <c r="J555" s="15">
        <v>0</v>
      </c>
      <c r="K555" s="15">
        <v>0</v>
      </c>
      <c r="M555" s="5" t="str">
        <f t="shared" si="161"/>
        <v>…</v>
      </c>
      <c r="N555" t="str">
        <f t="shared" si="162"/>
        <v>…</v>
      </c>
      <c r="O555" t="str">
        <f t="shared" si="163"/>
        <v>…</v>
      </c>
      <c r="P555" t="str">
        <f t="shared" si="164"/>
        <v>…</v>
      </c>
      <c r="Q555" t="str">
        <f t="shared" si="165"/>
        <v>9</v>
      </c>
      <c r="R555" t="str">
        <f t="shared" si="166"/>
        <v>…</v>
      </c>
      <c r="S555" t="str">
        <f t="shared" si="167"/>
        <v>…</v>
      </c>
      <c r="T555" t="str">
        <f t="shared" si="168"/>
        <v>…</v>
      </c>
      <c r="U555" s="5"/>
      <c r="V555" s="23">
        <f t="shared" si="169"/>
        <v>0</v>
      </c>
      <c r="W555">
        <f t="shared" si="170"/>
        <v>0</v>
      </c>
      <c r="X555">
        <f t="shared" si="171"/>
        <v>0</v>
      </c>
      <c r="Y555">
        <f t="shared" si="172"/>
        <v>16</v>
      </c>
      <c r="Z555">
        <f t="shared" si="173"/>
        <v>57</v>
      </c>
      <c r="AA555">
        <f t="shared" si="174"/>
        <v>0</v>
      </c>
      <c r="AB555">
        <f t="shared" si="175"/>
        <v>0</v>
      </c>
      <c r="AC555">
        <f t="shared" si="176"/>
        <v>0</v>
      </c>
      <c r="AD555" s="5"/>
      <c r="AE555" s="27">
        <f t="shared" si="177"/>
        <v>0</v>
      </c>
      <c r="AF555" s="28">
        <f t="shared" si="178"/>
        <v>4096</v>
      </c>
      <c r="AG555" s="28">
        <f t="shared" si="179"/>
        <v>57</v>
      </c>
      <c r="AH555" s="28">
        <f t="shared" si="180"/>
        <v>0</v>
      </c>
      <c r="AI555" s="5"/>
      <c r="AJ55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55" s="6" t="str" cm="1">
        <f t="array" ref="AK55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55" s="6" cm="1">
        <f t="array" ref="AL555">IF(ROW(Table4[[#This Row],[ID]])-1=ROW(Table4[[#Headers],[ID]]),0,SUMPRODUCT(MAX(($B$5:$B554=Table4[[#This Row],[ID]])*ROW($B$5:$B554))))</f>
        <v>553</v>
      </c>
      <c r="AM555" s="11" cm="1">
        <f t="array" aca="1" ref="AM555" ca="1">IF(Table4[[#This Row],[Prior of This Frm]]&lt;&gt;0,Table4[[#This Row],[Time]]-INDIRECT("R"&amp;Table4[[#This Row],[Prior of This Frm]]&amp;"C"&amp;COLUMN(Table4[[#This Row],[Time]]),FALSE),"")</f>
        <v>0.10800000000000054</v>
      </c>
      <c r="AN555" s="8">
        <f>IF(ROW(Table4[[#This Row],[Time]])-1=ROW(Table4[[#Headers],[Time]]),0,IF(A555&lt;A554,AN554+1,AN554))</f>
        <v>1</v>
      </c>
      <c r="AO555" s="29">
        <f>(Table4[[#This Row],[Time]]+(Table4[[#This Row],[Mins]]*60)-$A$5)/60/60/24</f>
        <v>3.0483796296296297E-4</v>
      </c>
      <c r="AP555" s="11">
        <f ca="1">IF(Table4[[#This Row],[Prior of This Frm]]&lt;&gt;0,IF(Table4[[#This Row],[Per Raw]]&lt;0,Table4[[#This Row],[Per Raw]]+60,Table4[[#This Row],[Per Raw]]),"")</f>
        <v>0.10800000000000054</v>
      </c>
      <c r="AQ555" s="20" t="e">
        <f>IF(Table4[[#This Row],[ID]]=401,(HEX2DEC(Table4[[#This Row],[H1]])+256*HEX2DEC(Table4[[#This Row],[H2]]))/1000,NA())</f>
        <v>#N/A</v>
      </c>
      <c r="AR555" s="21" t="e">
        <f>IF(Table4[[#This Row],[ID]]=401,(HEX2DEC(Table4[[#This Row],[H5]])+256*HEX2DEC(Table4[[#This Row],[H6]]))/1000,NA())</f>
        <v>#N/A</v>
      </c>
      <c r="AS555" s="16" t="e">
        <f>IF(Table4[[#This Row],[ID]]=402,HEX2DEC(Table4[[#This Row],[H1]])/100,NA())</f>
        <v>#N/A</v>
      </c>
      <c r="AT555" s="19" t="e">
        <f>IF(Table4[[#This Row],[ID]]=404,((HEX2DEC(F555)+256*HEX2DEC(G555))/10)*(9/5)+32,NA())</f>
        <v>#N/A</v>
      </c>
      <c r="AU555" s="28">
        <f>IF(Table4[[#This Row],[ID]]=402,(HEX2DEC(Table4[[#This Row],[H7]])*256*256+HEX2DEC(Table4[[#This Row],[H6]])*256+HEX2DEC(Table4[[#This Row],[H5]]))/AU$3,IF(ISNUMBER(AU554),AU554,NA()))</f>
        <v>1073427</v>
      </c>
      <c r="AV555" s="28">
        <f>IF(Table4[[#This Row],[ID]]=403,(HEX2DEC(Table4[[#This Row],[H7]])*256*256+HEX2DEC(Table4[[#This Row],[H6]])*256+HEX2DEC(Table4[[#This Row],[H5]]))/AV$3,IF(ISNUMBER(AV554),AV554,NA()))</f>
        <v>1073427</v>
      </c>
      <c r="AW555" s="30" t="e">
        <f>Table4[[#This Row],[Unk 402-D7,6,5]]/Table4[[#This Row],[Batt V]]</f>
        <v>#N/A</v>
      </c>
      <c r="AX555" s="8" t="str" cm="1">
        <f t="array" aca="1" ref="AX555" ca="1">IF(Table4[[#This Row],[Prior of This Frm]]=0,"First",IF(Table4[[#This Row],[Data as String]]&lt;&gt;INDIRECT("R"&amp;AL555&amp;"C"&amp;COLUMN(Table4[[#This Row],[Data as String]]),FALSE),"Change",""))</f>
        <v/>
      </c>
      <c r="AY555" s="6" t="str" cm="1">
        <f t="array" aca="1" ref="AY555" ca="1">IF(Table4[[#This Row],[Prior of This Frm]]=0,"First",IF(Table4[[#This Row],[Data Masked States only]]&lt;&gt;INDIRECT("R"&amp;AL555&amp;"C"&amp;COLUMN(Table4[[#This Row],[Data Masked States only]]),FALSE),"Change",""))</f>
        <v/>
      </c>
      <c r="AZ555" s="6"/>
    </row>
    <row r="556" spans="1:52" hidden="1" x14ac:dyDescent="0.25">
      <c r="A556">
        <v>17.765000000000001</v>
      </c>
      <c r="B556">
        <v>401</v>
      </c>
      <c r="C556">
        <v>8</v>
      </c>
      <c r="D556" s="14" t="s">
        <v>28</v>
      </c>
      <c r="E556" s="15" t="s">
        <v>23</v>
      </c>
      <c r="F556" s="15">
        <v>0</v>
      </c>
      <c r="G556" s="15">
        <v>0</v>
      </c>
      <c r="H556" s="15">
        <v>0</v>
      </c>
      <c r="I556" s="15">
        <v>0</v>
      </c>
      <c r="J556" s="15">
        <v>0</v>
      </c>
      <c r="K556" s="15">
        <v>0</v>
      </c>
      <c r="M556" s="5" t="str">
        <f t="shared" si="161"/>
        <v>…</v>
      </c>
      <c r="N556" t="str">
        <f t="shared" si="162"/>
        <v>…</v>
      </c>
      <c r="O556" t="str">
        <f t="shared" si="163"/>
        <v>…</v>
      </c>
      <c r="P556" t="str">
        <f t="shared" si="164"/>
        <v>…</v>
      </c>
      <c r="Q556" t="str">
        <f t="shared" si="165"/>
        <v>…</v>
      </c>
      <c r="R556" t="str">
        <f t="shared" si="166"/>
        <v>…</v>
      </c>
      <c r="S556" t="str">
        <f t="shared" si="167"/>
        <v>…</v>
      </c>
      <c r="T556" t="str">
        <f t="shared" si="168"/>
        <v>…</v>
      </c>
      <c r="U556" s="5"/>
      <c r="V556" s="23">
        <f t="shared" si="169"/>
        <v>154</v>
      </c>
      <c r="W556">
        <f t="shared" si="170"/>
        <v>210</v>
      </c>
      <c r="X556">
        <f t="shared" si="171"/>
        <v>0</v>
      </c>
      <c r="Y556">
        <f t="shared" si="172"/>
        <v>0</v>
      </c>
      <c r="Z556">
        <f t="shared" si="173"/>
        <v>0</v>
      </c>
      <c r="AA556">
        <f t="shared" si="174"/>
        <v>0</v>
      </c>
      <c r="AB556">
        <f t="shared" si="175"/>
        <v>0</v>
      </c>
      <c r="AC556">
        <f t="shared" si="176"/>
        <v>0</v>
      </c>
      <c r="AD556" s="5"/>
      <c r="AE556" s="27">
        <f t="shared" si="177"/>
        <v>53914</v>
      </c>
      <c r="AF556" s="28">
        <f t="shared" si="178"/>
        <v>0</v>
      </c>
      <c r="AG556" s="28">
        <f t="shared" si="179"/>
        <v>0</v>
      </c>
      <c r="AH556" s="28">
        <f t="shared" si="180"/>
        <v>0</v>
      </c>
      <c r="AI556" s="5"/>
      <c r="AJ55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56" s="6" t="str" cm="1">
        <f t="array" ref="AK55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56" s="6" cm="1">
        <f t="array" ref="AL556">IF(ROW(Table4[[#This Row],[ID]])-1=ROW(Table4[[#Headers],[ID]]),0,SUMPRODUCT(MAX(($B$5:$B555=Table4[[#This Row],[ID]])*ROW($B$5:$B555))))</f>
        <v>554</v>
      </c>
      <c r="AM556" s="11" cm="1">
        <f t="array" aca="1" ref="AM556" ca="1">IF(Table4[[#This Row],[Prior of This Frm]]&lt;&gt;0,Table4[[#This Row],[Time]]-INDIRECT("R"&amp;Table4[[#This Row],[Prior of This Frm]]&amp;"C"&amp;COLUMN(Table4[[#This Row],[Time]]),FALSE),"")</f>
        <v>0.10500000000000043</v>
      </c>
      <c r="AN556" s="8">
        <f>IF(ROW(Table4[[#This Row],[Time]])-1=ROW(Table4[[#Headers],[Time]]),0,IF(A556&lt;A555,AN555+1,AN555))</f>
        <v>1</v>
      </c>
      <c r="AO556" s="29">
        <f>(Table4[[#This Row],[Time]]+(Table4[[#This Row],[Mins]]*60)-$A$5)/60/60/24</f>
        <v>3.0541666666666667E-4</v>
      </c>
      <c r="AP556" s="11">
        <f ca="1">IF(Table4[[#This Row],[Prior of This Frm]]&lt;&gt;0,IF(Table4[[#This Row],[Per Raw]]&lt;0,Table4[[#This Row],[Per Raw]]+60,Table4[[#This Row],[Per Raw]]),"")</f>
        <v>0.10500000000000043</v>
      </c>
      <c r="AQ556" s="20">
        <f>IF(Table4[[#This Row],[ID]]=401,(HEX2DEC(Table4[[#This Row],[H1]])+256*HEX2DEC(Table4[[#This Row],[H2]]))/1000,NA())</f>
        <v>53.914000000000001</v>
      </c>
      <c r="AR556" s="21">
        <f>IF(Table4[[#This Row],[ID]]=401,(HEX2DEC(Table4[[#This Row],[H5]])+256*HEX2DEC(Table4[[#This Row],[H6]]))/1000,NA())</f>
        <v>0</v>
      </c>
      <c r="AS556" s="17" t="e">
        <f>IF(Table4[[#This Row],[ID]]=402,HEX2DEC(Table4[[#This Row],[H1]])/100,NA())</f>
        <v>#N/A</v>
      </c>
      <c r="AT556" s="19" t="e">
        <f>IF(Table4[[#This Row],[ID]]=404,((HEX2DEC(F556)+256*HEX2DEC(G556))/10)*(9/5)+32,NA())</f>
        <v>#N/A</v>
      </c>
      <c r="AU556" s="28">
        <f>IF(Table4[[#This Row],[ID]]=402,(HEX2DEC(Table4[[#This Row],[H7]])*256*256+HEX2DEC(Table4[[#This Row],[H6]])*256+HEX2DEC(Table4[[#This Row],[H5]]))/AU$3,IF(ISNUMBER(AU555),AU555,NA()))</f>
        <v>1073427</v>
      </c>
      <c r="AV556" s="28">
        <f>IF(Table4[[#This Row],[ID]]=403,(HEX2DEC(Table4[[#This Row],[H7]])*256*256+HEX2DEC(Table4[[#This Row],[H6]])*256+HEX2DEC(Table4[[#This Row],[H5]]))/AV$3,IF(ISNUMBER(AV555),AV555,NA()))</f>
        <v>1073427</v>
      </c>
      <c r="AW556" s="30">
        <f>Table4[[#This Row],[Unk 402-D7,6,5]]/Table4[[#This Row],[Batt V]]</f>
        <v>19909.986274437066</v>
      </c>
      <c r="AX556" s="8" t="str" cm="1">
        <f t="array" aca="1" ref="AX556" ca="1">IF(Table4[[#This Row],[Prior of This Frm]]=0,"First",IF(Table4[[#This Row],[Data as String]]&lt;&gt;INDIRECT("R"&amp;AL556&amp;"C"&amp;COLUMN(Table4[[#This Row],[Data as String]]),FALSE),"Change",""))</f>
        <v/>
      </c>
      <c r="AY556" s="6" t="str" cm="1">
        <f t="array" aca="1" ref="AY556" ca="1">IF(Table4[[#This Row],[Prior of This Frm]]=0,"First",IF(Table4[[#This Row],[Data Masked States only]]&lt;&gt;INDIRECT("R"&amp;AL556&amp;"C"&amp;COLUMN(Table4[[#This Row],[Data Masked States only]]),FALSE),"Change",""))</f>
        <v/>
      </c>
      <c r="AZ556" s="6"/>
    </row>
    <row r="557" spans="1:52" hidden="1" x14ac:dyDescent="0.25">
      <c r="A557">
        <v>17.818999999999999</v>
      </c>
      <c r="B557">
        <v>400</v>
      </c>
      <c r="C557">
        <v>8</v>
      </c>
      <c r="D557" s="14">
        <v>0</v>
      </c>
      <c r="E557" s="15">
        <v>0</v>
      </c>
      <c r="F557" s="15">
        <v>0</v>
      </c>
      <c r="G557" s="15">
        <v>10</v>
      </c>
      <c r="H557" s="15">
        <v>39</v>
      </c>
      <c r="I557" s="15">
        <v>0</v>
      </c>
      <c r="J557" s="15">
        <v>0</v>
      </c>
      <c r="K557" s="15">
        <v>0</v>
      </c>
      <c r="M557" s="5" t="str">
        <f t="shared" si="161"/>
        <v>…</v>
      </c>
      <c r="N557" t="str">
        <f t="shared" si="162"/>
        <v>…</v>
      </c>
      <c r="O557" t="str">
        <f t="shared" si="163"/>
        <v>…</v>
      </c>
      <c r="P557" t="str">
        <f t="shared" si="164"/>
        <v>…</v>
      </c>
      <c r="Q557" t="str">
        <f t="shared" si="165"/>
        <v>9</v>
      </c>
      <c r="R557" t="str">
        <f t="shared" si="166"/>
        <v>…</v>
      </c>
      <c r="S557" t="str">
        <f t="shared" si="167"/>
        <v>…</v>
      </c>
      <c r="T557" t="str">
        <f t="shared" si="168"/>
        <v>…</v>
      </c>
      <c r="U557" s="5"/>
      <c r="V557" s="23">
        <f t="shared" si="169"/>
        <v>0</v>
      </c>
      <c r="W557">
        <f t="shared" si="170"/>
        <v>0</v>
      </c>
      <c r="X557">
        <f t="shared" si="171"/>
        <v>0</v>
      </c>
      <c r="Y557">
        <f t="shared" si="172"/>
        <v>16</v>
      </c>
      <c r="Z557">
        <f t="shared" si="173"/>
        <v>57</v>
      </c>
      <c r="AA557">
        <f t="shared" si="174"/>
        <v>0</v>
      </c>
      <c r="AB557">
        <f t="shared" si="175"/>
        <v>0</v>
      </c>
      <c r="AC557">
        <f t="shared" si="176"/>
        <v>0</v>
      </c>
      <c r="AD557" s="5"/>
      <c r="AE557" s="27">
        <f t="shared" si="177"/>
        <v>0</v>
      </c>
      <c r="AF557" s="28">
        <f t="shared" si="178"/>
        <v>4096</v>
      </c>
      <c r="AG557" s="28">
        <f t="shared" si="179"/>
        <v>57</v>
      </c>
      <c r="AH557" s="28">
        <f t="shared" si="180"/>
        <v>0</v>
      </c>
      <c r="AI557" s="5"/>
      <c r="AJ55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57" s="6" t="str" cm="1">
        <f t="array" ref="AK55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57" s="6" cm="1">
        <f t="array" ref="AL557">IF(ROW(Table4[[#This Row],[ID]])-1=ROW(Table4[[#Headers],[ID]]),0,SUMPRODUCT(MAX(($B$5:$B556=Table4[[#This Row],[ID]])*ROW($B$5:$B556))))</f>
        <v>555</v>
      </c>
      <c r="AM557" s="11" cm="1">
        <f t="array" aca="1" ref="AM557" ca="1">IF(Table4[[#This Row],[Prior of This Frm]]&lt;&gt;0,Table4[[#This Row],[Time]]-INDIRECT("R"&amp;Table4[[#This Row],[Prior of This Frm]]&amp;"C"&amp;COLUMN(Table4[[#This Row],[Time]]),FALSE),"")</f>
        <v>0.1039999999999992</v>
      </c>
      <c r="AN557" s="8">
        <f>IF(ROW(Table4[[#This Row],[Time]])-1=ROW(Table4[[#Headers],[Time]]),0,IF(A557&lt;A556,AN556+1,AN556))</f>
        <v>1</v>
      </c>
      <c r="AO557" s="29">
        <f>(Table4[[#This Row],[Time]]+(Table4[[#This Row],[Mins]]*60)-$A$5)/60/60/24</f>
        <v>3.0604166666666665E-4</v>
      </c>
      <c r="AP557" s="11">
        <f ca="1">IF(Table4[[#This Row],[Prior of This Frm]]&lt;&gt;0,IF(Table4[[#This Row],[Per Raw]]&lt;0,Table4[[#This Row],[Per Raw]]+60,Table4[[#This Row],[Per Raw]]),"")</f>
        <v>0.1039999999999992</v>
      </c>
      <c r="AQ557" s="20" t="e">
        <f>IF(Table4[[#This Row],[ID]]=401,(HEX2DEC(Table4[[#This Row],[H1]])+256*HEX2DEC(Table4[[#This Row],[H2]]))/1000,NA())</f>
        <v>#N/A</v>
      </c>
      <c r="AR557" s="21" t="e">
        <f>IF(Table4[[#This Row],[ID]]=401,(HEX2DEC(Table4[[#This Row],[H5]])+256*HEX2DEC(Table4[[#This Row],[H6]]))/1000,NA())</f>
        <v>#N/A</v>
      </c>
      <c r="AS557" s="16" t="e">
        <f>IF(Table4[[#This Row],[ID]]=402,HEX2DEC(Table4[[#This Row],[H1]])/100,NA())</f>
        <v>#N/A</v>
      </c>
      <c r="AT557" s="19" t="e">
        <f>IF(Table4[[#This Row],[ID]]=404,((HEX2DEC(F557)+256*HEX2DEC(G557))/10)*(9/5)+32,NA())</f>
        <v>#N/A</v>
      </c>
      <c r="AU557" s="28">
        <f>IF(Table4[[#This Row],[ID]]=402,(HEX2DEC(Table4[[#This Row],[H7]])*256*256+HEX2DEC(Table4[[#This Row],[H6]])*256+HEX2DEC(Table4[[#This Row],[H5]]))/AU$3,IF(ISNUMBER(AU556),AU556,NA()))</f>
        <v>1073427</v>
      </c>
      <c r="AV557" s="28">
        <f>IF(Table4[[#This Row],[ID]]=403,(HEX2DEC(Table4[[#This Row],[H7]])*256*256+HEX2DEC(Table4[[#This Row],[H6]])*256+HEX2DEC(Table4[[#This Row],[H5]]))/AV$3,IF(ISNUMBER(AV556),AV556,NA()))</f>
        <v>1073427</v>
      </c>
      <c r="AW557" s="30" t="e">
        <f>Table4[[#This Row],[Unk 402-D7,6,5]]/Table4[[#This Row],[Batt V]]</f>
        <v>#N/A</v>
      </c>
      <c r="AX557" s="8" t="str" cm="1">
        <f t="array" aca="1" ref="AX557" ca="1">IF(Table4[[#This Row],[Prior of This Frm]]=0,"First",IF(Table4[[#This Row],[Data as String]]&lt;&gt;INDIRECT("R"&amp;AL557&amp;"C"&amp;COLUMN(Table4[[#This Row],[Data as String]]),FALSE),"Change",""))</f>
        <v/>
      </c>
      <c r="AY557" s="6" t="str" cm="1">
        <f t="array" aca="1" ref="AY557" ca="1">IF(Table4[[#This Row],[Prior of This Frm]]=0,"First",IF(Table4[[#This Row],[Data Masked States only]]&lt;&gt;INDIRECT("R"&amp;AL557&amp;"C"&amp;COLUMN(Table4[[#This Row],[Data Masked States only]]),FALSE),"Change",""))</f>
        <v/>
      </c>
      <c r="AZ557" s="6"/>
    </row>
    <row r="558" spans="1:52" hidden="1" x14ac:dyDescent="0.25">
      <c r="A558">
        <v>17.872</v>
      </c>
      <c r="B558">
        <v>401</v>
      </c>
      <c r="C558">
        <v>8</v>
      </c>
      <c r="D558" s="14" t="s">
        <v>28</v>
      </c>
      <c r="E558" s="15" t="s">
        <v>23</v>
      </c>
      <c r="F558" s="15">
        <v>0</v>
      </c>
      <c r="G558" s="15">
        <v>0</v>
      </c>
      <c r="H558" s="15">
        <v>0</v>
      </c>
      <c r="I558" s="15">
        <v>0</v>
      </c>
      <c r="J558" s="15">
        <v>0</v>
      </c>
      <c r="K558" s="15">
        <v>0</v>
      </c>
      <c r="M558" s="5" t="str">
        <f t="shared" si="161"/>
        <v>…</v>
      </c>
      <c r="N558" t="str">
        <f t="shared" si="162"/>
        <v>…</v>
      </c>
      <c r="O558" t="str">
        <f t="shared" si="163"/>
        <v>…</v>
      </c>
      <c r="P558" t="str">
        <f t="shared" si="164"/>
        <v>…</v>
      </c>
      <c r="Q558" t="str">
        <f t="shared" si="165"/>
        <v>…</v>
      </c>
      <c r="R558" t="str">
        <f t="shared" si="166"/>
        <v>…</v>
      </c>
      <c r="S558" t="str">
        <f t="shared" si="167"/>
        <v>…</v>
      </c>
      <c r="T558" t="str">
        <f t="shared" si="168"/>
        <v>…</v>
      </c>
      <c r="U558" s="5"/>
      <c r="V558" s="23">
        <f t="shared" si="169"/>
        <v>154</v>
      </c>
      <c r="W558">
        <f t="shared" si="170"/>
        <v>210</v>
      </c>
      <c r="X558">
        <f t="shared" si="171"/>
        <v>0</v>
      </c>
      <c r="Y558">
        <f t="shared" si="172"/>
        <v>0</v>
      </c>
      <c r="Z558">
        <f t="shared" si="173"/>
        <v>0</v>
      </c>
      <c r="AA558">
        <f t="shared" si="174"/>
        <v>0</v>
      </c>
      <c r="AB558">
        <f t="shared" si="175"/>
        <v>0</v>
      </c>
      <c r="AC558">
        <f t="shared" si="176"/>
        <v>0</v>
      </c>
      <c r="AD558" s="5"/>
      <c r="AE558" s="27">
        <f t="shared" si="177"/>
        <v>53914</v>
      </c>
      <c r="AF558" s="28">
        <f t="shared" si="178"/>
        <v>0</v>
      </c>
      <c r="AG558" s="28">
        <f t="shared" si="179"/>
        <v>0</v>
      </c>
      <c r="AH558" s="28">
        <f t="shared" si="180"/>
        <v>0</v>
      </c>
      <c r="AI558" s="5"/>
      <c r="AJ55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58" s="6" t="str" cm="1">
        <f t="array" ref="AK55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58" s="6" cm="1">
        <f t="array" ref="AL558">IF(ROW(Table4[[#This Row],[ID]])-1=ROW(Table4[[#Headers],[ID]]),0,SUMPRODUCT(MAX(($B$5:$B557=Table4[[#This Row],[ID]])*ROW($B$5:$B557))))</f>
        <v>556</v>
      </c>
      <c r="AM558" s="11" cm="1">
        <f t="array" aca="1" ref="AM558" ca="1">IF(Table4[[#This Row],[Prior of This Frm]]&lt;&gt;0,Table4[[#This Row],[Time]]-INDIRECT("R"&amp;Table4[[#This Row],[Prior of This Frm]]&amp;"C"&amp;COLUMN(Table4[[#This Row],[Time]]),FALSE),"")</f>
        <v>0.10699999999999932</v>
      </c>
      <c r="AN558" s="8">
        <f>IF(ROW(Table4[[#This Row],[Time]])-1=ROW(Table4[[#Headers],[Time]]),0,IF(A558&lt;A557,AN557+1,AN557))</f>
        <v>1</v>
      </c>
      <c r="AO558" s="29">
        <f>(Table4[[#This Row],[Time]]+(Table4[[#This Row],[Mins]]*60)-$A$5)/60/60/24</f>
        <v>3.0665509259259258E-4</v>
      </c>
      <c r="AP558" s="11">
        <f ca="1">IF(Table4[[#This Row],[Prior of This Frm]]&lt;&gt;0,IF(Table4[[#This Row],[Per Raw]]&lt;0,Table4[[#This Row],[Per Raw]]+60,Table4[[#This Row],[Per Raw]]),"")</f>
        <v>0.10699999999999932</v>
      </c>
      <c r="AQ558" s="20">
        <f>IF(Table4[[#This Row],[ID]]=401,(HEX2DEC(Table4[[#This Row],[H1]])+256*HEX2DEC(Table4[[#This Row],[H2]]))/1000,NA())</f>
        <v>53.914000000000001</v>
      </c>
      <c r="AR558" s="21">
        <f>IF(Table4[[#This Row],[ID]]=401,(HEX2DEC(Table4[[#This Row],[H5]])+256*HEX2DEC(Table4[[#This Row],[H6]]))/1000,NA())</f>
        <v>0</v>
      </c>
      <c r="AS558" s="17" t="e">
        <f>IF(Table4[[#This Row],[ID]]=402,HEX2DEC(Table4[[#This Row],[H1]])/100,NA())</f>
        <v>#N/A</v>
      </c>
      <c r="AT558" s="19" t="e">
        <f>IF(Table4[[#This Row],[ID]]=404,((HEX2DEC(F558)+256*HEX2DEC(G558))/10)*(9/5)+32,NA())</f>
        <v>#N/A</v>
      </c>
      <c r="AU558" s="28">
        <f>IF(Table4[[#This Row],[ID]]=402,(HEX2DEC(Table4[[#This Row],[H7]])*256*256+HEX2DEC(Table4[[#This Row],[H6]])*256+HEX2DEC(Table4[[#This Row],[H5]]))/AU$3,IF(ISNUMBER(AU557),AU557,NA()))</f>
        <v>1073427</v>
      </c>
      <c r="AV558" s="28">
        <f>IF(Table4[[#This Row],[ID]]=403,(HEX2DEC(Table4[[#This Row],[H7]])*256*256+HEX2DEC(Table4[[#This Row],[H6]])*256+HEX2DEC(Table4[[#This Row],[H5]]))/AV$3,IF(ISNUMBER(AV557),AV557,NA()))</f>
        <v>1073427</v>
      </c>
      <c r="AW558" s="30">
        <f>Table4[[#This Row],[Unk 402-D7,6,5]]/Table4[[#This Row],[Batt V]]</f>
        <v>19909.986274437066</v>
      </c>
      <c r="AX558" s="8" t="str" cm="1">
        <f t="array" aca="1" ref="AX558" ca="1">IF(Table4[[#This Row],[Prior of This Frm]]=0,"First",IF(Table4[[#This Row],[Data as String]]&lt;&gt;INDIRECT("R"&amp;AL558&amp;"C"&amp;COLUMN(Table4[[#This Row],[Data as String]]),FALSE),"Change",""))</f>
        <v/>
      </c>
      <c r="AY558" s="6" t="str" cm="1">
        <f t="array" aca="1" ref="AY558" ca="1">IF(Table4[[#This Row],[Prior of This Frm]]=0,"First",IF(Table4[[#This Row],[Data Masked States only]]&lt;&gt;INDIRECT("R"&amp;AL558&amp;"C"&amp;COLUMN(Table4[[#This Row],[Data Masked States only]]),FALSE),"Change",""))</f>
        <v/>
      </c>
      <c r="AZ558" s="6"/>
    </row>
    <row r="559" spans="1:52" hidden="1" x14ac:dyDescent="0.25">
      <c r="A559">
        <v>17.925000000000001</v>
      </c>
      <c r="B559">
        <v>400</v>
      </c>
      <c r="C559">
        <v>8</v>
      </c>
      <c r="D559" s="14">
        <v>0</v>
      </c>
      <c r="E559" s="15">
        <v>0</v>
      </c>
      <c r="F559" s="15">
        <v>0</v>
      </c>
      <c r="G559" s="15">
        <v>10</v>
      </c>
      <c r="H559" s="15">
        <v>39</v>
      </c>
      <c r="I559" s="15">
        <v>0</v>
      </c>
      <c r="J559" s="15">
        <v>0</v>
      </c>
      <c r="K559" s="15">
        <v>0</v>
      </c>
      <c r="M559" s="5" t="str">
        <f t="shared" si="161"/>
        <v>…</v>
      </c>
      <c r="N559" t="str">
        <f t="shared" si="162"/>
        <v>…</v>
      </c>
      <c r="O559" t="str">
        <f t="shared" si="163"/>
        <v>…</v>
      </c>
      <c r="P559" t="str">
        <f t="shared" si="164"/>
        <v>…</v>
      </c>
      <c r="Q559" t="str">
        <f t="shared" si="165"/>
        <v>9</v>
      </c>
      <c r="R559" t="str">
        <f t="shared" si="166"/>
        <v>…</v>
      </c>
      <c r="S559" t="str">
        <f t="shared" si="167"/>
        <v>…</v>
      </c>
      <c r="T559" t="str">
        <f t="shared" si="168"/>
        <v>…</v>
      </c>
      <c r="U559" s="5"/>
      <c r="V559" s="23">
        <f t="shared" si="169"/>
        <v>0</v>
      </c>
      <c r="W559">
        <f t="shared" si="170"/>
        <v>0</v>
      </c>
      <c r="X559">
        <f t="shared" si="171"/>
        <v>0</v>
      </c>
      <c r="Y559">
        <f t="shared" si="172"/>
        <v>16</v>
      </c>
      <c r="Z559">
        <f t="shared" si="173"/>
        <v>57</v>
      </c>
      <c r="AA559">
        <f t="shared" si="174"/>
        <v>0</v>
      </c>
      <c r="AB559">
        <f t="shared" si="175"/>
        <v>0</v>
      </c>
      <c r="AC559">
        <f t="shared" si="176"/>
        <v>0</v>
      </c>
      <c r="AD559" s="5"/>
      <c r="AE559" s="27">
        <f t="shared" si="177"/>
        <v>0</v>
      </c>
      <c r="AF559" s="28">
        <f t="shared" si="178"/>
        <v>4096</v>
      </c>
      <c r="AG559" s="28">
        <f t="shared" si="179"/>
        <v>57</v>
      </c>
      <c r="AH559" s="28">
        <f t="shared" si="180"/>
        <v>0</v>
      </c>
      <c r="AI559" s="5"/>
      <c r="AJ55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59" s="6" t="str" cm="1">
        <f t="array" ref="AK55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59" s="6" cm="1">
        <f t="array" ref="AL559">IF(ROW(Table4[[#This Row],[ID]])-1=ROW(Table4[[#Headers],[ID]]),0,SUMPRODUCT(MAX(($B$5:$B558=Table4[[#This Row],[ID]])*ROW($B$5:$B558))))</f>
        <v>557</v>
      </c>
      <c r="AM559" s="11" cm="1">
        <f t="array" aca="1" ref="AM559" ca="1">IF(Table4[[#This Row],[Prior of This Frm]]&lt;&gt;0,Table4[[#This Row],[Time]]-INDIRECT("R"&amp;Table4[[#This Row],[Prior of This Frm]]&amp;"C"&amp;COLUMN(Table4[[#This Row],[Time]]),FALSE),"")</f>
        <v>0.10600000000000165</v>
      </c>
      <c r="AN559" s="8">
        <f>IF(ROW(Table4[[#This Row],[Time]])-1=ROW(Table4[[#Headers],[Time]]),0,IF(A559&lt;A558,AN558+1,AN558))</f>
        <v>1</v>
      </c>
      <c r="AO559" s="29">
        <f>(Table4[[#This Row],[Time]]+(Table4[[#This Row],[Mins]]*60)-$A$5)/60/60/24</f>
        <v>3.0726851851851846E-4</v>
      </c>
      <c r="AP559" s="11">
        <f ca="1">IF(Table4[[#This Row],[Prior of This Frm]]&lt;&gt;0,IF(Table4[[#This Row],[Per Raw]]&lt;0,Table4[[#This Row],[Per Raw]]+60,Table4[[#This Row],[Per Raw]]),"")</f>
        <v>0.10600000000000165</v>
      </c>
      <c r="AQ559" s="20" t="e">
        <f>IF(Table4[[#This Row],[ID]]=401,(HEX2DEC(Table4[[#This Row],[H1]])+256*HEX2DEC(Table4[[#This Row],[H2]]))/1000,NA())</f>
        <v>#N/A</v>
      </c>
      <c r="AR559" s="21" t="e">
        <f>IF(Table4[[#This Row],[ID]]=401,(HEX2DEC(Table4[[#This Row],[H5]])+256*HEX2DEC(Table4[[#This Row],[H6]]))/1000,NA())</f>
        <v>#N/A</v>
      </c>
      <c r="AS559" s="17" t="e">
        <f>IF(Table4[[#This Row],[ID]]=402,HEX2DEC(Table4[[#This Row],[H1]])/100,NA())</f>
        <v>#N/A</v>
      </c>
      <c r="AT559" s="19" t="e">
        <f>IF(Table4[[#This Row],[ID]]=404,((HEX2DEC(F559)+256*HEX2DEC(G559))/10)*(9/5)+32,NA())</f>
        <v>#N/A</v>
      </c>
      <c r="AU559" s="28">
        <f>IF(Table4[[#This Row],[ID]]=402,(HEX2DEC(Table4[[#This Row],[H7]])*256*256+HEX2DEC(Table4[[#This Row],[H6]])*256+HEX2DEC(Table4[[#This Row],[H5]]))/AU$3,IF(ISNUMBER(AU558),AU558,NA()))</f>
        <v>1073427</v>
      </c>
      <c r="AV559" s="28">
        <f>IF(Table4[[#This Row],[ID]]=403,(HEX2DEC(Table4[[#This Row],[H7]])*256*256+HEX2DEC(Table4[[#This Row],[H6]])*256+HEX2DEC(Table4[[#This Row],[H5]]))/AV$3,IF(ISNUMBER(AV558),AV558,NA()))</f>
        <v>1073427</v>
      </c>
      <c r="AW559" s="30" t="e">
        <f>Table4[[#This Row],[Unk 402-D7,6,5]]/Table4[[#This Row],[Batt V]]</f>
        <v>#N/A</v>
      </c>
      <c r="AX559" s="8" t="str" cm="1">
        <f t="array" aca="1" ref="AX559" ca="1">IF(Table4[[#This Row],[Prior of This Frm]]=0,"First",IF(Table4[[#This Row],[Data as String]]&lt;&gt;INDIRECT("R"&amp;AL559&amp;"C"&amp;COLUMN(Table4[[#This Row],[Data as String]]),FALSE),"Change",""))</f>
        <v/>
      </c>
      <c r="AY559" s="6" t="str" cm="1">
        <f t="array" aca="1" ref="AY559" ca="1">IF(Table4[[#This Row],[Prior of This Frm]]=0,"First",IF(Table4[[#This Row],[Data Masked States only]]&lt;&gt;INDIRECT("R"&amp;AL559&amp;"C"&amp;COLUMN(Table4[[#This Row],[Data Masked States only]]),FALSE),"Change",""))</f>
        <v/>
      </c>
      <c r="AZ559" s="6"/>
    </row>
    <row r="560" spans="1:52" hidden="1" x14ac:dyDescent="0.25">
      <c r="A560">
        <v>17.978000000000002</v>
      </c>
      <c r="B560">
        <v>401</v>
      </c>
      <c r="C560">
        <v>8</v>
      </c>
      <c r="D560" s="14" t="s">
        <v>28</v>
      </c>
      <c r="E560" s="15" t="s">
        <v>23</v>
      </c>
      <c r="F560" s="15">
        <v>0</v>
      </c>
      <c r="G560" s="15">
        <v>0</v>
      </c>
      <c r="H560" s="15">
        <v>0</v>
      </c>
      <c r="I560" s="15">
        <v>0</v>
      </c>
      <c r="J560" s="15">
        <v>0</v>
      </c>
      <c r="K560" s="15">
        <v>0</v>
      </c>
      <c r="M560" s="5" t="str">
        <f t="shared" si="161"/>
        <v>…</v>
      </c>
      <c r="N560" t="str">
        <f t="shared" si="162"/>
        <v>…</v>
      </c>
      <c r="O560" t="str">
        <f t="shared" si="163"/>
        <v>…</v>
      </c>
      <c r="P560" t="str">
        <f t="shared" si="164"/>
        <v>…</v>
      </c>
      <c r="Q560" t="str">
        <f t="shared" si="165"/>
        <v>…</v>
      </c>
      <c r="R560" t="str">
        <f t="shared" si="166"/>
        <v>…</v>
      </c>
      <c r="S560" t="str">
        <f t="shared" si="167"/>
        <v>…</v>
      </c>
      <c r="T560" t="str">
        <f t="shared" si="168"/>
        <v>…</v>
      </c>
      <c r="U560" s="5"/>
      <c r="V560" s="23">
        <f t="shared" si="169"/>
        <v>154</v>
      </c>
      <c r="W560">
        <f t="shared" si="170"/>
        <v>210</v>
      </c>
      <c r="X560">
        <f t="shared" si="171"/>
        <v>0</v>
      </c>
      <c r="Y560">
        <f t="shared" si="172"/>
        <v>0</v>
      </c>
      <c r="Z560">
        <f t="shared" si="173"/>
        <v>0</v>
      </c>
      <c r="AA560">
        <f t="shared" si="174"/>
        <v>0</v>
      </c>
      <c r="AB560">
        <f t="shared" si="175"/>
        <v>0</v>
      </c>
      <c r="AC560">
        <f t="shared" si="176"/>
        <v>0</v>
      </c>
      <c r="AD560" s="5"/>
      <c r="AE560" s="27">
        <f t="shared" si="177"/>
        <v>53914</v>
      </c>
      <c r="AF560" s="28">
        <f t="shared" si="178"/>
        <v>0</v>
      </c>
      <c r="AG560" s="28">
        <f t="shared" si="179"/>
        <v>0</v>
      </c>
      <c r="AH560" s="28">
        <f t="shared" si="180"/>
        <v>0</v>
      </c>
      <c r="AI560" s="5"/>
      <c r="AJ56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60" s="6" t="str" cm="1">
        <f t="array" ref="AK56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60" s="6" cm="1">
        <f t="array" ref="AL560">IF(ROW(Table4[[#This Row],[ID]])-1=ROW(Table4[[#Headers],[ID]]),0,SUMPRODUCT(MAX(($B$5:$B559=Table4[[#This Row],[ID]])*ROW($B$5:$B559))))</f>
        <v>558</v>
      </c>
      <c r="AM560" s="11" cm="1">
        <f t="array" aca="1" ref="AM560" ca="1">IF(Table4[[#This Row],[Prior of This Frm]]&lt;&gt;0,Table4[[#This Row],[Time]]-INDIRECT("R"&amp;Table4[[#This Row],[Prior of This Frm]]&amp;"C"&amp;COLUMN(Table4[[#This Row],[Time]]),FALSE),"")</f>
        <v>0.10600000000000165</v>
      </c>
      <c r="AN560" s="8">
        <f>IF(ROW(Table4[[#This Row],[Time]])-1=ROW(Table4[[#Headers],[Time]]),0,IF(A560&lt;A559,AN559+1,AN559))</f>
        <v>1</v>
      </c>
      <c r="AO560" s="29">
        <f>(Table4[[#This Row],[Time]]+(Table4[[#This Row],[Mins]]*60)-$A$5)/60/60/24</f>
        <v>3.078819444444445E-4</v>
      </c>
      <c r="AP560" s="11">
        <f ca="1">IF(Table4[[#This Row],[Prior of This Frm]]&lt;&gt;0,IF(Table4[[#This Row],[Per Raw]]&lt;0,Table4[[#This Row],[Per Raw]]+60,Table4[[#This Row],[Per Raw]]),"")</f>
        <v>0.10600000000000165</v>
      </c>
      <c r="AQ560" s="20">
        <f>IF(Table4[[#This Row],[ID]]=401,(HEX2DEC(Table4[[#This Row],[H1]])+256*HEX2DEC(Table4[[#This Row],[H2]]))/1000,NA())</f>
        <v>53.914000000000001</v>
      </c>
      <c r="AR560" s="21">
        <f>IF(Table4[[#This Row],[ID]]=401,(HEX2DEC(Table4[[#This Row],[H5]])+256*HEX2DEC(Table4[[#This Row],[H6]]))/1000,NA())</f>
        <v>0</v>
      </c>
      <c r="AS560" s="17" t="e">
        <f>IF(Table4[[#This Row],[ID]]=402,HEX2DEC(Table4[[#This Row],[H1]])/100,NA())</f>
        <v>#N/A</v>
      </c>
      <c r="AT560" s="19" t="e">
        <f>IF(Table4[[#This Row],[ID]]=404,((HEX2DEC(F560)+256*HEX2DEC(G560))/10)*(9/5)+32,NA())</f>
        <v>#N/A</v>
      </c>
      <c r="AU560" s="28">
        <f>IF(Table4[[#This Row],[ID]]=402,(HEX2DEC(Table4[[#This Row],[H7]])*256*256+HEX2DEC(Table4[[#This Row],[H6]])*256+HEX2DEC(Table4[[#This Row],[H5]]))/AU$3,IF(ISNUMBER(AU559),AU559,NA()))</f>
        <v>1073427</v>
      </c>
      <c r="AV560" s="28">
        <f>IF(Table4[[#This Row],[ID]]=403,(HEX2DEC(Table4[[#This Row],[H7]])*256*256+HEX2DEC(Table4[[#This Row],[H6]])*256+HEX2DEC(Table4[[#This Row],[H5]]))/AV$3,IF(ISNUMBER(AV559),AV559,NA()))</f>
        <v>1073427</v>
      </c>
      <c r="AW560" s="30">
        <f>Table4[[#This Row],[Unk 402-D7,6,5]]/Table4[[#This Row],[Batt V]]</f>
        <v>19909.986274437066</v>
      </c>
      <c r="AX560" s="8" t="str" cm="1">
        <f t="array" aca="1" ref="AX560" ca="1">IF(Table4[[#This Row],[Prior of This Frm]]=0,"First",IF(Table4[[#This Row],[Data as String]]&lt;&gt;INDIRECT("R"&amp;AL560&amp;"C"&amp;COLUMN(Table4[[#This Row],[Data as String]]),FALSE),"Change",""))</f>
        <v/>
      </c>
      <c r="AY560" s="6" t="str" cm="1">
        <f t="array" aca="1" ref="AY560" ca="1">IF(Table4[[#This Row],[Prior of This Frm]]=0,"First",IF(Table4[[#This Row],[Data Masked States only]]&lt;&gt;INDIRECT("R"&amp;AL560&amp;"C"&amp;COLUMN(Table4[[#This Row],[Data Masked States only]]),FALSE),"Change",""))</f>
        <v/>
      </c>
      <c r="AZ560" s="6"/>
    </row>
    <row r="561" spans="1:52" hidden="1" x14ac:dyDescent="0.25">
      <c r="A561">
        <v>18.032</v>
      </c>
      <c r="B561">
        <v>400</v>
      </c>
      <c r="C561">
        <v>8</v>
      </c>
      <c r="D561" s="14">
        <v>0</v>
      </c>
      <c r="E561" s="15">
        <v>0</v>
      </c>
      <c r="F561" s="15">
        <v>0</v>
      </c>
      <c r="G561" s="15">
        <v>10</v>
      </c>
      <c r="H561" s="15">
        <v>39</v>
      </c>
      <c r="I561" s="15">
        <v>0</v>
      </c>
      <c r="J561" s="15">
        <v>0</v>
      </c>
      <c r="K561" s="15">
        <v>0</v>
      </c>
      <c r="M561" s="5" t="str">
        <f t="shared" si="161"/>
        <v>…</v>
      </c>
      <c r="N561" t="str">
        <f t="shared" si="162"/>
        <v>…</v>
      </c>
      <c r="O561" t="str">
        <f t="shared" si="163"/>
        <v>…</v>
      </c>
      <c r="P561" t="str">
        <f t="shared" si="164"/>
        <v>…</v>
      </c>
      <c r="Q561" t="str">
        <f t="shared" si="165"/>
        <v>9</v>
      </c>
      <c r="R561" t="str">
        <f t="shared" si="166"/>
        <v>…</v>
      </c>
      <c r="S561" t="str">
        <f t="shared" si="167"/>
        <v>…</v>
      </c>
      <c r="T561" t="str">
        <f t="shared" si="168"/>
        <v>…</v>
      </c>
      <c r="U561" s="5"/>
      <c r="V561" s="23">
        <f t="shared" si="169"/>
        <v>0</v>
      </c>
      <c r="W561">
        <f t="shared" si="170"/>
        <v>0</v>
      </c>
      <c r="X561">
        <f t="shared" si="171"/>
        <v>0</v>
      </c>
      <c r="Y561">
        <f t="shared" si="172"/>
        <v>16</v>
      </c>
      <c r="Z561">
        <f t="shared" si="173"/>
        <v>57</v>
      </c>
      <c r="AA561">
        <f t="shared" si="174"/>
        <v>0</v>
      </c>
      <c r="AB561">
        <f t="shared" si="175"/>
        <v>0</v>
      </c>
      <c r="AC561">
        <f t="shared" si="176"/>
        <v>0</v>
      </c>
      <c r="AD561" s="5"/>
      <c r="AE561" s="27">
        <f t="shared" si="177"/>
        <v>0</v>
      </c>
      <c r="AF561" s="28">
        <f t="shared" si="178"/>
        <v>4096</v>
      </c>
      <c r="AG561" s="28">
        <f t="shared" si="179"/>
        <v>57</v>
      </c>
      <c r="AH561" s="28">
        <f t="shared" si="180"/>
        <v>0</v>
      </c>
      <c r="AI561" s="5"/>
      <c r="AJ56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61" s="6" t="str" cm="1">
        <f t="array" ref="AK56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61" s="6" cm="1">
        <f t="array" ref="AL561">IF(ROW(Table4[[#This Row],[ID]])-1=ROW(Table4[[#Headers],[ID]]),0,SUMPRODUCT(MAX(($B$5:$B560=Table4[[#This Row],[ID]])*ROW($B$5:$B560))))</f>
        <v>559</v>
      </c>
      <c r="AM561" s="11" cm="1">
        <f t="array" aca="1" ref="AM561" ca="1">IF(Table4[[#This Row],[Prior of This Frm]]&lt;&gt;0,Table4[[#This Row],[Time]]-INDIRECT("R"&amp;Table4[[#This Row],[Prior of This Frm]]&amp;"C"&amp;COLUMN(Table4[[#This Row],[Time]]),FALSE),"")</f>
        <v>0.10699999999999932</v>
      </c>
      <c r="AN561" s="8">
        <f>IF(ROW(Table4[[#This Row],[Time]])-1=ROW(Table4[[#Headers],[Time]]),0,IF(A561&lt;A560,AN560+1,AN560))</f>
        <v>1</v>
      </c>
      <c r="AO561" s="29">
        <f>(Table4[[#This Row],[Time]]+(Table4[[#This Row],[Mins]]*60)-$A$5)/60/60/24</f>
        <v>3.0850694444444442E-4</v>
      </c>
      <c r="AP561" s="11">
        <f ca="1">IF(Table4[[#This Row],[Prior of This Frm]]&lt;&gt;0,IF(Table4[[#This Row],[Per Raw]]&lt;0,Table4[[#This Row],[Per Raw]]+60,Table4[[#This Row],[Per Raw]]),"")</f>
        <v>0.10699999999999932</v>
      </c>
      <c r="AQ561" s="20" t="e">
        <f>IF(Table4[[#This Row],[ID]]=401,(HEX2DEC(Table4[[#This Row],[H1]])+256*HEX2DEC(Table4[[#This Row],[H2]]))/1000,NA())</f>
        <v>#N/A</v>
      </c>
      <c r="AR561" s="21" t="e">
        <f>IF(Table4[[#This Row],[ID]]=401,(HEX2DEC(Table4[[#This Row],[H5]])+256*HEX2DEC(Table4[[#This Row],[H6]]))/1000,NA())</f>
        <v>#N/A</v>
      </c>
      <c r="AS561" s="17" t="e">
        <f>IF(Table4[[#This Row],[ID]]=402,HEX2DEC(Table4[[#This Row],[H1]])/100,NA())</f>
        <v>#N/A</v>
      </c>
      <c r="AT561" s="19" t="e">
        <f>IF(Table4[[#This Row],[ID]]=404,((HEX2DEC(F561)+256*HEX2DEC(G561))/10)*(9/5)+32,NA())</f>
        <v>#N/A</v>
      </c>
      <c r="AU561" s="28">
        <f>IF(Table4[[#This Row],[ID]]=402,(HEX2DEC(Table4[[#This Row],[H7]])*256*256+HEX2DEC(Table4[[#This Row],[H6]])*256+HEX2DEC(Table4[[#This Row],[H5]]))/AU$3,IF(ISNUMBER(AU560),AU560,NA()))</f>
        <v>1073427</v>
      </c>
      <c r="AV561" s="28">
        <f>IF(Table4[[#This Row],[ID]]=403,(HEX2DEC(Table4[[#This Row],[H7]])*256*256+HEX2DEC(Table4[[#This Row],[H6]])*256+HEX2DEC(Table4[[#This Row],[H5]]))/AV$3,IF(ISNUMBER(AV560),AV560,NA()))</f>
        <v>1073427</v>
      </c>
      <c r="AW561" s="30" t="e">
        <f>Table4[[#This Row],[Unk 402-D7,6,5]]/Table4[[#This Row],[Batt V]]</f>
        <v>#N/A</v>
      </c>
      <c r="AX561" s="8" t="str" cm="1">
        <f t="array" aca="1" ref="AX561" ca="1">IF(Table4[[#This Row],[Prior of This Frm]]=0,"First",IF(Table4[[#This Row],[Data as String]]&lt;&gt;INDIRECT("R"&amp;AL561&amp;"C"&amp;COLUMN(Table4[[#This Row],[Data as String]]),FALSE),"Change",""))</f>
        <v/>
      </c>
      <c r="AY561" s="6" t="str" cm="1">
        <f t="array" aca="1" ref="AY561" ca="1">IF(Table4[[#This Row],[Prior of This Frm]]=0,"First",IF(Table4[[#This Row],[Data Masked States only]]&lt;&gt;INDIRECT("R"&amp;AL561&amp;"C"&amp;COLUMN(Table4[[#This Row],[Data Masked States only]]),FALSE),"Change",""))</f>
        <v/>
      </c>
      <c r="AZ561" s="6"/>
    </row>
    <row r="562" spans="1:52" hidden="1" x14ac:dyDescent="0.25">
      <c r="A562">
        <v>18.084</v>
      </c>
      <c r="B562">
        <v>401</v>
      </c>
      <c r="C562">
        <v>8</v>
      </c>
      <c r="D562" s="14" t="s">
        <v>28</v>
      </c>
      <c r="E562" s="15" t="s">
        <v>23</v>
      </c>
      <c r="F562" s="15">
        <v>0</v>
      </c>
      <c r="G562" s="15">
        <v>0</v>
      </c>
      <c r="H562" s="15">
        <v>0</v>
      </c>
      <c r="I562" s="15">
        <v>0</v>
      </c>
      <c r="J562" s="15">
        <v>0</v>
      </c>
      <c r="K562" s="15">
        <v>0</v>
      </c>
      <c r="M562" s="5" t="str">
        <f t="shared" si="161"/>
        <v>…</v>
      </c>
      <c r="N562" t="str">
        <f t="shared" si="162"/>
        <v>…</v>
      </c>
      <c r="O562" t="str">
        <f t="shared" si="163"/>
        <v>…</v>
      </c>
      <c r="P562" t="str">
        <f t="shared" si="164"/>
        <v>…</v>
      </c>
      <c r="Q562" t="str">
        <f t="shared" si="165"/>
        <v>…</v>
      </c>
      <c r="R562" t="str">
        <f t="shared" si="166"/>
        <v>…</v>
      </c>
      <c r="S562" t="str">
        <f t="shared" si="167"/>
        <v>…</v>
      </c>
      <c r="T562" t="str">
        <f t="shared" si="168"/>
        <v>…</v>
      </c>
      <c r="U562" s="5"/>
      <c r="V562" s="23">
        <f t="shared" si="169"/>
        <v>154</v>
      </c>
      <c r="W562">
        <f t="shared" si="170"/>
        <v>210</v>
      </c>
      <c r="X562">
        <f t="shared" si="171"/>
        <v>0</v>
      </c>
      <c r="Y562">
        <f t="shared" si="172"/>
        <v>0</v>
      </c>
      <c r="Z562">
        <f t="shared" si="173"/>
        <v>0</v>
      </c>
      <c r="AA562">
        <f t="shared" si="174"/>
        <v>0</v>
      </c>
      <c r="AB562">
        <f t="shared" si="175"/>
        <v>0</v>
      </c>
      <c r="AC562">
        <f t="shared" si="176"/>
        <v>0</v>
      </c>
      <c r="AD562" s="5"/>
      <c r="AE562" s="27">
        <f t="shared" si="177"/>
        <v>53914</v>
      </c>
      <c r="AF562" s="28">
        <f t="shared" si="178"/>
        <v>0</v>
      </c>
      <c r="AG562" s="28">
        <f t="shared" si="179"/>
        <v>0</v>
      </c>
      <c r="AH562" s="28">
        <f t="shared" si="180"/>
        <v>0</v>
      </c>
      <c r="AI562" s="5"/>
      <c r="AJ56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62" s="6" t="str" cm="1">
        <f t="array" ref="AK56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62" s="6" cm="1">
        <f t="array" ref="AL562">IF(ROW(Table4[[#This Row],[ID]])-1=ROW(Table4[[#Headers],[ID]]),0,SUMPRODUCT(MAX(($B$5:$B561=Table4[[#This Row],[ID]])*ROW($B$5:$B561))))</f>
        <v>560</v>
      </c>
      <c r="AM562" s="11" cm="1">
        <f t="array" aca="1" ref="AM562" ca="1">IF(Table4[[#This Row],[Prior of This Frm]]&lt;&gt;0,Table4[[#This Row],[Time]]-INDIRECT("R"&amp;Table4[[#This Row],[Prior of This Frm]]&amp;"C"&amp;COLUMN(Table4[[#This Row],[Time]]),FALSE),"")</f>
        <v>0.1059999999999981</v>
      </c>
      <c r="AN562" s="8">
        <f>IF(ROW(Table4[[#This Row],[Time]])-1=ROW(Table4[[#Headers],[Time]]),0,IF(A562&lt;A561,AN561+1,AN561))</f>
        <v>1</v>
      </c>
      <c r="AO562" s="29">
        <f>(Table4[[#This Row],[Time]]+(Table4[[#This Row],[Mins]]*60)-$A$5)/60/60/24</f>
        <v>3.0910879629629631E-4</v>
      </c>
      <c r="AP562" s="11">
        <f ca="1">IF(Table4[[#This Row],[Prior of This Frm]]&lt;&gt;0,IF(Table4[[#This Row],[Per Raw]]&lt;0,Table4[[#This Row],[Per Raw]]+60,Table4[[#This Row],[Per Raw]]),"")</f>
        <v>0.1059999999999981</v>
      </c>
      <c r="AQ562" s="20">
        <f>IF(Table4[[#This Row],[ID]]=401,(HEX2DEC(Table4[[#This Row],[H1]])+256*HEX2DEC(Table4[[#This Row],[H2]]))/1000,NA())</f>
        <v>53.914000000000001</v>
      </c>
      <c r="AR562" s="21">
        <f>IF(Table4[[#This Row],[ID]]=401,(HEX2DEC(Table4[[#This Row],[H5]])+256*HEX2DEC(Table4[[#This Row],[H6]]))/1000,NA())</f>
        <v>0</v>
      </c>
      <c r="AS562" s="16" t="e">
        <f>IF(Table4[[#This Row],[ID]]=402,HEX2DEC(Table4[[#This Row],[H1]])/100,NA())</f>
        <v>#N/A</v>
      </c>
      <c r="AT562" s="19" t="e">
        <f>IF(Table4[[#This Row],[ID]]=404,((HEX2DEC(F562)+256*HEX2DEC(G562))/10)*(9/5)+32,NA())</f>
        <v>#N/A</v>
      </c>
      <c r="AU562" s="28">
        <f>IF(Table4[[#This Row],[ID]]=402,(HEX2DEC(Table4[[#This Row],[H7]])*256*256+HEX2DEC(Table4[[#This Row],[H6]])*256+HEX2DEC(Table4[[#This Row],[H5]]))/AU$3,IF(ISNUMBER(AU561),AU561,NA()))</f>
        <v>1073427</v>
      </c>
      <c r="AV562" s="28">
        <f>IF(Table4[[#This Row],[ID]]=403,(HEX2DEC(Table4[[#This Row],[H7]])*256*256+HEX2DEC(Table4[[#This Row],[H6]])*256+HEX2DEC(Table4[[#This Row],[H5]]))/AV$3,IF(ISNUMBER(AV561),AV561,NA()))</f>
        <v>1073427</v>
      </c>
      <c r="AW562" s="30">
        <f>Table4[[#This Row],[Unk 402-D7,6,5]]/Table4[[#This Row],[Batt V]]</f>
        <v>19909.986274437066</v>
      </c>
      <c r="AX562" s="8" t="str" cm="1">
        <f t="array" aca="1" ref="AX562" ca="1">IF(Table4[[#This Row],[Prior of This Frm]]=0,"First",IF(Table4[[#This Row],[Data as String]]&lt;&gt;INDIRECT("R"&amp;AL562&amp;"C"&amp;COLUMN(Table4[[#This Row],[Data as String]]),FALSE),"Change",""))</f>
        <v/>
      </c>
      <c r="AY562" s="6" t="str" cm="1">
        <f t="array" aca="1" ref="AY562" ca="1">IF(Table4[[#This Row],[Prior of This Frm]]=0,"First",IF(Table4[[#This Row],[Data Masked States only]]&lt;&gt;INDIRECT("R"&amp;AL562&amp;"C"&amp;COLUMN(Table4[[#This Row],[Data Masked States only]]),FALSE),"Change",""))</f>
        <v/>
      </c>
      <c r="AZ562" s="6"/>
    </row>
    <row r="563" spans="1:52" hidden="1" x14ac:dyDescent="0.25">
      <c r="A563">
        <v>18.137</v>
      </c>
      <c r="B563">
        <v>400</v>
      </c>
      <c r="C563">
        <v>8</v>
      </c>
      <c r="D563" s="14">
        <v>0</v>
      </c>
      <c r="E563" s="15">
        <v>0</v>
      </c>
      <c r="F563" s="15">
        <v>0</v>
      </c>
      <c r="G563" s="15">
        <v>10</v>
      </c>
      <c r="H563" s="15">
        <v>39</v>
      </c>
      <c r="I563" s="15">
        <v>0</v>
      </c>
      <c r="J563" s="15">
        <v>0</v>
      </c>
      <c r="K563" s="15">
        <v>0</v>
      </c>
      <c r="M563" s="5" t="str">
        <f t="shared" si="161"/>
        <v>…</v>
      </c>
      <c r="N563" t="str">
        <f t="shared" si="162"/>
        <v>…</v>
      </c>
      <c r="O563" t="str">
        <f t="shared" si="163"/>
        <v>…</v>
      </c>
      <c r="P563" t="str">
        <f t="shared" si="164"/>
        <v>…</v>
      </c>
      <c r="Q563" t="str">
        <f t="shared" si="165"/>
        <v>9</v>
      </c>
      <c r="R563" t="str">
        <f t="shared" si="166"/>
        <v>…</v>
      </c>
      <c r="S563" t="str">
        <f t="shared" si="167"/>
        <v>…</v>
      </c>
      <c r="T563" t="str">
        <f t="shared" si="168"/>
        <v>…</v>
      </c>
      <c r="U563" s="5"/>
      <c r="V563" s="23">
        <f t="shared" si="169"/>
        <v>0</v>
      </c>
      <c r="W563">
        <f t="shared" si="170"/>
        <v>0</v>
      </c>
      <c r="X563">
        <f t="shared" si="171"/>
        <v>0</v>
      </c>
      <c r="Y563">
        <f t="shared" si="172"/>
        <v>16</v>
      </c>
      <c r="Z563">
        <f t="shared" si="173"/>
        <v>57</v>
      </c>
      <c r="AA563">
        <f t="shared" si="174"/>
        <v>0</v>
      </c>
      <c r="AB563">
        <f t="shared" si="175"/>
        <v>0</v>
      </c>
      <c r="AC563">
        <f t="shared" si="176"/>
        <v>0</v>
      </c>
      <c r="AD563" s="5"/>
      <c r="AE563" s="27">
        <f t="shared" si="177"/>
        <v>0</v>
      </c>
      <c r="AF563" s="28">
        <f t="shared" si="178"/>
        <v>4096</v>
      </c>
      <c r="AG563" s="28">
        <f t="shared" si="179"/>
        <v>57</v>
      </c>
      <c r="AH563" s="28">
        <f t="shared" si="180"/>
        <v>0</v>
      </c>
      <c r="AI563" s="5"/>
      <c r="AJ56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63" s="6" t="str" cm="1">
        <f t="array" ref="AK56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63" s="6" cm="1">
        <f t="array" ref="AL563">IF(ROW(Table4[[#This Row],[ID]])-1=ROW(Table4[[#Headers],[ID]]),0,SUMPRODUCT(MAX(($B$5:$B562=Table4[[#This Row],[ID]])*ROW($B$5:$B562))))</f>
        <v>561</v>
      </c>
      <c r="AM563" s="11" cm="1">
        <f t="array" aca="1" ref="AM563" ca="1">IF(Table4[[#This Row],[Prior of This Frm]]&lt;&gt;0,Table4[[#This Row],[Time]]-INDIRECT("R"&amp;Table4[[#This Row],[Prior of This Frm]]&amp;"C"&amp;COLUMN(Table4[[#This Row],[Time]]),FALSE),"")</f>
        <v>0.10500000000000043</v>
      </c>
      <c r="AN563" s="8">
        <f>IF(ROW(Table4[[#This Row],[Time]])-1=ROW(Table4[[#Headers],[Time]]),0,IF(A563&lt;A562,AN562+1,AN562))</f>
        <v>1</v>
      </c>
      <c r="AO563" s="29">
        <f>(Table4[[#This Row],[Time]]+(Table4[[#This Row],[Mins]]*60)-$A$5)/60/60/24</f>
        <v>3.0972222222222219E-4</v>
      </c>
      <c r="AP563" s="11">
        <f ca="1">IF(Table4[[#This Row],[Prior of This Frm]]&lt;&gt;0,IF(Table4[[#This Row],[Per Raw]]&lt;0,Table4[[#This Row],[Per Raw]]+60,Table4[[#This Row],[Per Raw]]),"")</f>
        <v>0.10500000000000043</v>
      </c>
      <c r="AQ563" s="20" t="e">
        <f>IF(Table4[[#This Row],[ID]]=401,(HEX2DEC(Table4[[#This Row],[H1]])+256*HEX2DEC(Table4[[#This Row],[H2]]))/1000,NA())</f>
        <v>#N/A</v>
      </c>
      <c r="AR563" s="21" t="e">
        <f>IF(Table4[[#This Row],[ID]]=401,(HEX2DEC(Table4[[#This Row],[H5]])+256*HEX2DEC(Table4[[#This Row],[H6]]))/1000,NA())</f>
        <v>#N/A</v>
      </c>
      <c r="AS563" s="17" t="e">
        <f>IF(Table4[[#This Row],[ID]]=402,HEX2DEC(Table4[[#This Row],[H1]])/100,NA())</f>
        <v>#N/A</v>
      </c>
      <c r="AT563" s="19" t="e">
        <f>IF(Table4[[#This Row],[ID]]=404,((HEX2DEC(F563)+256*HEX2DEC(G563))/10)*(9/5)+32,NA())</f>
        <v>#N/A</v>
      </c>
      <c r="AU563" s="28">
        <f>IF(Table4[[#This Row],[ID]]=402,(HEX2DEC(Table4[[#This Row],[H7]])*256*256+HEX2DEC(Table4[[#This Row],[H6]])*256+HEX2DEC(Table4[[#This Row],[H5]]))/AU$3,IF(ISNUMBER(AU562),AU562,NA()))</f>
        <v>1073427</v>
      </c>
      <c r="AV563" s="28">
        <f>IF(Table4[[#This Row],[ID]]=403,(HEX2DEC(Table4[[#This Row],[H7]])*256*256+HEX2DEC(Table4[[#This Row],[H6]])*256+HEX2DEC(Table4[[#This Row],[H5]]))/AV$3,IF(ISNUMBER(AV562),AV562,NA()))</f>
        <v>1073427</v>
      </c>
      <c r="AW563" s="30" t="e">
        <f>Table4[[#This Row],[Unk 402-D7,6,5]]/Table4[[#This Row],[Batt V]]</f>
        <v>#N/A</v>
      </c>
      <c r="AX563" s="8" t="str" cm="1">
        <f t="array" aca="1" ref="AX563" ca="1">IF(Table4[[#This Row],[Prior of This Frm]]=0,"First",IF(Table4[[#This Row],[Data as String]]&lt;&gt;INDIRECT("R"&amp;AL563&amp;"C"&amp;COLUMN(Table4[[#This Row],[Data as String]]),FALSE),"Change",""))</f>
        <v/>
      </c>
      <c r="AY563" s="6" t="str" cm="1">
        <f t="array" aca="1" ref="AY563" ca="1">IF(Table4[[#This Row],[Prior of This Frm]]=0,"First",IF(Table4[[#This Row],[Data Masked States only]]&lt;&gt;INDIRECT("R"&amp;AL563&amp;"C"&amp;COLUMN(Table4[[#This Row],[Data Masked States only]]),FALSE),"Change",""))</f>
        <v/>
      </c>
      <c r="AZ563" s="6"/>
    </row>
    <row r="564" spans="1:52" hidden="1" x14ac:dyDescent="0.25">
      <c r="A564">
        <v>18.190000000000001</v>
      </c>
      <c r="B564">
        <v>401</v>
      </c>
      <c r="C564">
        <v>8</v>
      </c>
      <c r="D564" s="14" t="s">
        <v>28</v>
      </c>
      <c r="E564" s="15" t="s">
        <v>23</v>
      </c>
      <c r="F564" s="15">
        <v>0</v>
      </c>
      <c r="G564" s="15">
        <v>0</v>
      </c>
      <c r="H564" s="15">
        <v>0</v>
      </c>
      <c r="I564" s="15">
        <v>0</v>
      </c>
      <c r="J564" s="15">
        <v>0</v>
      </c>
      <c r="K564" s="15">
        <v>0</v>
      </c>
      <c r="M564" s="5" t="str">
        <f t="shared" si="161"/>
        <v>…</v>
      </c>
      <c r="N564" t="str">
        <f t="shared" si="162"/>
        <v>…</v>
      </c>
      <c r="O564" t="str">
        <f t="shared" si="163"/>
        <v>…</v>
      </c>
      <c r="P564" t="str">
        <f t="shared" si="164"/>
        <v>…</v>
      </c>
      <c r="Q564" t="str">
        <f t="shared" si="165"/>
        <v>…</v>
      </c>
      <c r="R564" t="str">
        <f t="shared" si="166"/>
        <v>…</v>
      </c>
      <c r="S564" t="str">
        <f t="shared" si="167"/>
        <v>…</v>
      </c>
      <c r="T564" t="str">
        <f t="shared" si="168"/>
        <v>…</v>
      </c>
      <c r="U564" s="5"/>
      <c r="V564" s="23">
        <f t="shared" si="169"/>
        <v>154</v>
      </c>
      <c r="W564">
        <f t="shared" si="170"/>
        <v>210</v>
      </c>
      <c r="X564">
        <f t="shared" si="171"/>
        <v>0</v>
      </c>
      <c r="Y564">
        <f t="shared" si="172"/>
        <v>0</v>
      </c>
      <c r="Z564">
        <f t="shared" si="173"/>
        <v>0</v>
      </c>
      <c r="AA564">
        <f t="shared" si="174"/>
        <v>0</v>
      </c>
      <c r="AB564">
        <f t="shared" si="175"/>
        <v>0</v>
      </c>
      <c r="AC564">
        <f t="shared" si="176"/>
        <v>0</v>
      </c>
      <c r="AD564" s="5"/>
      <c r="AE564" s="27">
        <f t="shared" si="177"/>
        <v>53914</v>
      </c>
      <c r="AF564" s="28">
        <f t="shared" si="178"/>
        <v>0</v>
      </c>
      <c r="AG564" s="28">
        <f t="shared" si="179"/>
        <v>0</v>
      </c>
      <c r="AH564" s="28">
        <f t="shared" si="180"/>
        <v>0</v>
      </c>
      <c r="AI564" s="5"/>
      <c r="AJ56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64" s="6" t="str" cm="1">
        <f t="array" ref="AK56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64" s="6" cm="1">
        <f t="array" ref="AL564">IF(ROW(Table4[[#This Row],[ID]])-1=ROW(Table4[[#Headers],[ID]]),0,SUMPRODUCT(MAX(($B$5:$B563=Table4[[#This Row],[ID]])*ROW($B$5:$B563))))</f>
        <v>562</v>
      </c>
      <c r="AM564" s="11" cm="1">
        <f t="array" aca="1" ref="AM564" ca="1">IF(Table4[[#This Row],[Prior of This Frm]]&lt;&gt;0,Table4[[#This Row],[Time]]-INDIRECT("R"&amp;Table4[[#This Row],[Prior of This Frm]]&amp;"C"&amp;COLUMN(Table4[[#This Row],[Time]]),FALSE),"")</f>
        <v>0.10600000000000165</v>
      </c>
      <c r="AN564" s="8">
        <f>IF(ROW(Table4[[#This Row],[Time]])-1=ROW(Table4[[#Headers],[Time]]),0,IF(A564&lt;A563,AN563+1,AN563))</f>
        <v>1</v>
      </c>
      <c r="AO564" s="29">
        <f>(Table4[[#This Row],[Time]]+(Table4[[#This Row],[Mins]]*60)-$A$5)/60/60/24</f>
        <v>3.1033564814814807E-4</v>
      </c>
      <c r="AP564" s="11">
        <f ca="1">IF(Table4[[#This Row],[Prior of This Frm]]&lt;&gt;0,IF(Table4[[#This Row],[Per Raw]]&lt;0,Table4[[#This Row],[Per Raw]]+60,Table4[[#This Row],[Per Raw]]),"")</f>
        <v>0.10600000000000165</v>
      </c>
      <c r="AQ564" s="20">
        <f>IF(Table4[[#This Row],[ID]]=401,(HEX2DEC(Table4[[#This Row],[H1]])+256*HEX2DEC(Table4[[#This Row],[H2]]))/1000,NA())</f>
        <v>53.914000000000001</v>
      </c>
      <c r="AR564" s="21">
        <f>IF(Table4[[#This Row],[ID]]=401,(HEX2DEC(Table4[[#This Row],[H5]])+256*HEX2DEC(Table4[[#This Row],[H6]]))/1000,NA())</f>
        <v>0</v>
      </c>
      <c r="AS564" s="16" t="e">
        <f>IF(Table4[[#This Row],[ID]]=402,HEX2DEC(Table4[[#This Row],[H1]])/100,NA())</f>
        <v>#N/A</v>
      </c>
      <c r="AT564" s="19" t="e">
        <f>IF(Table4[[#This Row],[ID]]=404,((HEX2DEC(F564)+256*HEX2DEC(G564))/10)*(9/5)+32,NA())</f>
        <v>#N/A</v>
      </c>
      <c r="AU564" s="28">
        <f>IF(Table4[[#This Row],[ID]]=402,(HEX2DEC(Table4[[#This Row],[H7]])*256*256+HEX2DEC(Table4[[#This Row],[H6]])*256+HEX2DEC(Table4[[#This Row],[H5]]))/AU$3,IF(ISNUMBER(AU563),AU563,NA()))</f>
        <v>1073427</v>
      </c>
      <c r="AV564" s="28">
        <f>IF(Table4[[#This Row],[ID]]=403,(HEX2DEC(Table4[[#This Row],[H7]])*256*256+HEX2DEC(Table4[[#This Row],[H6]])*256+HEX2DEC(Table4[[#This Row],[H5]]))/AV$3,IF(ISNUMBER(AV563),AV563,NA()))</f>
        <v>1073427</v>
      </c>
      <c r="AW564" s="30">
        <f>Table4[[#This Row],[Unk 402-D7,6,5]]/Table4[[#This Row],[Batt V]]</f>
        <v>19909.986274437066</v>
      </c>
      <c r="AX564" s="8" t="str" cm="1">
        <f t="array" aca="1" ref="AX564" ca="1">IF(Table4[[#This Row],[Prior of This Frm]]=0,"First",IF(Table4[[#This Row],[Data as String]]&lt;&gt;INDIRECT("R"&amp;AL564&amp;"C"&amp;COLUMN(Table4[[#This Row],[Data as String]]),FALSE),"Change",""))</f>
        <v/>
      </c>
      <c r="AY564" s="6" t="str" cm="1">
        <f t="array" aca="1" ref="AY564" ca="1">IF(Table4[[#This Row],[Prior of This Frm]]=0,"First",IF(Table4[[#This Row],[Data Masked States only]]&lt;&gt;INDIRECT("R"&amp;AL564&amp;"C"&amp;COLUMN(Table4[[#This Row],[Data Masked States only]]),FALSE),"Change",""))</f>
        <v/>
      </c>
      <c r="AZ564" s="6"/>
    </row>
    <row r="565" spans="1:52" hidden="1" x14ac:dyDescent="0.25">
      <c r="A565">
        <v>18.244</v>
      </c>
      <c r="B565">
        <v>400</v>
      </c>
      <c r="C565">
        <v>8</v>
      </c>
      <c r="D565" s="14">
        <v>0</v>
      </c>
      <c r="E565" s="15">
        <v>0</v>
      </c>
      <c r="F565" s="15">
        <v>0</v>
      </c>
      <c r="G565" s="15">
        <v>10</v>
      </c>
      <c r="H565" s="15">
        <v>39</v>
      </c>
      <c r="I565" s="15">
        <v>0</v>
      </c>
      <c r="J565" s="15">
        <v>0</v>
      </c>
      <c r="K565" s="15">
        <v>0</v>
      </c>
      <c r="M565" s="5" t="str">
        <f t="shared" si="161"/>
        <v>…</v>
      </c>
      <c r="N565" t="str">
        <f t="shared" si="162"/>
        <v>…</v>
      </c>
      <c r="O565" t="str">
        <f t="shared" si="163"/>
        <v>…</v>
      </c>
      <c r="P565" t="str">
        <f t="shared" si="164"/>
        <v>…</v>
      </c>
      <c r="Q565" t="str">
        <f t="shared" si="165"/>
        <v>9</v>
      </c>
      <c r="R565" t="str">
        <f t="shared" si="166"/>
        <v>…</v>
      </c>
      <c r="S565" t="str">
        <f t="shared" si="167"/>
        <v>…</v>
      </c>
      <c r="T565" t="str">
        <f t="shared" si="168"/>
        <v>…</v>
      </c>
      <c r="U565" s="5"/>
      <c r="V565" s="23">
        <f t="shared" si="169"/>
        <v>0</v>
      </c>
      <c r="W565">
        <f t="shared" si="170"/>
        <v>0</v>
      </c>
      <c r="X565">
        <f t="shared" si="171"/>
        <v>0</v>
      </c>
      <c r="Y565">
        <f t="shared" si="172"/>
        <v>16</v>
      </c>
      <c r="Z565">
        <f t="shared" si="173"/>
        <v>57</v>
      </c>
      <c r="AA565">
        <f t="shared" si="174"/>
        <v>0</v>
      </c>
      <c r="AB565">
        <f t="shared" si="175"/>
        <v>0</v>
      </c>
      <c r="AC565">
        <f t="shared" si="176"/>
        <v>0</v>
      </c>
      <c r="AD565" s="5"/>
      <c r="AE565" s="27">
        <f t="shared" si="177"/>
        <v>0</v>
      </c>
      <c r="AF565" s="28">
        <f t="shared" si="178"/>
        <v>4096</v>
      </c>
      <c r="AG565" s="28">
        <f t="shared" si="179"/>
        <v>57</v>
      </c>
      <c r="AH565" s="28">
        <f t="shared" si="180"/>
        <v>0</v>
      </c>
      <c r="AI565" s="5"/>
      <c r="AJ56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65" s="6" t="str" cm="1">
        <f t="array" ref="AK56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65" s="6" cm="1">
        <f t="array" ref="AL565">IF(ROW(Table4[[#This Row],[ID]])-1=ROW(Table4[[#Headers],[ID]]),0,SUMPRODUCT(MAX(($B$5:$B564=Table4[[#This Row],[ID]])*ROW($B$5:$B564))))</f>
        <v>563</v>
      </c>
      <c r="AM565" s="11" cm="1">
        <f t="array" aca="1" ref="AM565" ca="1">IF(Table4[[#This Row],[Prior of This Frm]]&lt;&gt;0,Table4[[#This Row],[Time]]-INDIRECT("R"&amp;Table4[[#This Row],[Prior of This Frm]]&amp;"C"&amp;COLUMN(Table4[[#This Row],[Time]]),FALSE),"")</f>
        <v>0.10699999999999932</v>
      </c>
      <c r="AN565" s="8">
        <f>IF(ROW(Table4[[#This Row],[Time]])-1=ROW(Table4[[#Headers],[Time]]),0,IF(A565&lt;A564,AN564+1,AN564))</f>
        <v>1</v>
      </c>
      <c r="AO565" s="29">
        <f>(Table4[[#This Row],[Time]]+(Table4[[#This Row],[Mins]]*60)-$A$5)/60/60/24</f>
        <v>3.1096064814814815E-4</v>
      </c>
      <c r="AP565" s="11">
        <f ca="1">IF(Table4[[#This Row],[Prior of This Frm]]&lt;&gt;0,IF(Table4[[#This Row],[Per Raw]]&lt;0,Table4[[#This Row],[Per Raw]]+60,Table4[[#This Row],[Per Raw]]),"")</f>
        <v>0.10699999999999932</v>
      </c>
      <c r="AQ565" s="20" t="e">
        <f>IF(Table4[[#This Row],[ID]]=401,(HEX2DEC(Table4[[#This Row],[H1]])+256*HEX2DEC(Table4[[#This Row],[H2]]))/1000,NA())</f>
        <v>#N/A</v>
      </c>
      <c r="AR565" s="21" t="e">
        <f>IF(Table4[[#This Row],[ID]]=401,(HEX2DEC(Table4[[#This Row],[H5]])+256*HEX2DEC(Table4[[#This Row],[H6]]))/1000,NA())</f>
        <v>#N/A</v>
      </c>
      <c r="AS565" s="17" t="e">
        <f>IF(Table4[[#This Row],[ID]]=402,HEX2DEC(Table4[[#This Row],[H1]])/100,NA())</f>
        <v>#N/A</v>
      </c>
      <c r="AT565" s="19" t="e">
        <f>IF(Table4[[#This Row],[ID]]=404,((HEX2DEC(F565)+256*HEX2DEC(G565))/10)*(9/5)+32,NA())</f>
        <v>#N/A</v>
      </c>
      <c r="AU565" s="28">
        <f>IF(Table4[[#This Row],[ID]]=402,(HEX2DEC(Table4[[#This Row],[H7]])*256*256+HEX2DEC(Table4[[#This Row],[H6]])*256+HEX2DEC(Table4[[#This Row],[H5]]))/AU$3,IF(ISNUMBER(AU564),AU564,NA()))</f>
        <v>1073427</v>
      </c>
      <c r="AV565" s="28">
        <f>IF(Table4[[#This Row],[ID]]=403,(HEX2DEC(Table4[[#This Row],[H7]])*256*256+HEX2DEC(Table4[[#This Row],[H6]])*256+HEX2DEC(Table4[[#This Row],[H5]]))/AV$3,IF(ISNUMBER(AV564),AV564,NA()))</f>
        <v>1073427</v>
      </c>
      <c r="AW565" s="30" t="e">
        <f>Table4[[#This Row],[Unk 402-D7,6,5]]/Table4[[#This Row],[Batt V]]</f>
        <v>#N/A</v>
      </c>
      <c r="AX565" s="8" t="str" cm="1">
        <f t="array" aca="1" ref="AX565" ca="1">IF(Table4[[#This Row],[Prior of This Frm]]=0,"First",IF(Table4[[#This Row],[Data as String]]&lt;&gt;INDIRECT("R"&amp;AL565&amp;"C"&amp;COLUMN(Table4[[#This Row],[Data as String]]),FALSE),"Change",""))</f>
        <v/>
      </c>
      <c r="AY565" s="6" t="str" cm="1">
        <f t="array" aca="1" ref="AY565" ca="1">IF(Table4[[#This Row],[Prior of This Frm]]=0,"First",IF(Table4[[#This Row],[Data Masked States only]]&lt;&gt;INDIRECT("R"&amp;AL565&amp;"C"&amp;COLUMN(Table4[[#This Row],[Data Masked States only]]),FALSE),"Change",""))</f>
        <v/>
      </c>
      <c r="AZ565" s="6"/>
    </row>
    <row r="566" spans="1:52" hidden="1" x14ac:dyDescent="0.25">
      <c r="A566">
        <v>18.297000000000001</v>
      </c>
      <c r="B566">
        <v>401</v>
      </c>
      <c r="C566">
        <v>8</v>
      </c>
      <c r="D566" s="14" t="s">
        <v>28</v>
      </c>
      <c r="E566" s="15" t="s">
        <v>23</v>
      </c>
      <c r="F566" s="15">
        <v>0</v>
      </c>
      <c r="G566" s="15">
        <v>0</v>
      </c>
      <c r="H566" s="15">
        <v>0</v>
      </c>
      <c r="I566" s="15">
        <v>0</v>
      </c>
      <c r="J566" s="15">
        <v>0</v>
      </c>
      <c r="K566" s="15">
        <v>0</v>
      </c>
      <c r="M566" s="5" t="str">
        <f t="shared" si="161"/>
        <v>…</v>
      </c>
      <c r="N566" t="str">
        <f t="shared" si="162"/>
        <v>…</v>
      </c>
      <c r="O566" t="str">
        <f t="shared" si="163"/>
        <v>…</v>
      </c>
      <c r="P566" t="str">
        <f t="shared" si="164"/>
        <v>…</v>
      </c>
      <c r="Q566" t="str">
        <f t="shared" si="165"/>
        <v>…</v>
      </c>
      <c r="R566" t="str">
        <f t="shared" si="166"/>
        <v>…</v>
      </c>
      <c r="S566" t="str">
        <f t="shared" si="167"/>
        <v>…</v>
      </c>
      <c r="T566" t="str">
        <f t="shared" si="168"/>
        <v>…</v>
      </c>
      <c r="U566" s="5"/>
      <c r="V566" s="23">
        <f t="shared" si="169"/>
        <v>154</v>
      </c>
      <c r="W566">
        <f t="shared" si="170"/>
        <v>210</v>
      </c>
      <c r="X566">
        <f t="shared" si="171"/>
        <v>0</v>
      </c>
      <c r="Y566">
        <f t="shared" si="172"/>
        <v>0</v>
      </c>
      <c r="Z566">
        <f t="shared" si="173"/>
        <v>0</v>
      </c>
      <c r="AA566">
        <f t="shared" si="174"/>
        <v>0</v>
      </c>
      <c r="AB566">
        <f t="shared" si="175"/>
        <v>0</v>
      </c>
      <c r="AC566">
        <f t="shared" si="176"/>
        <v>0</v>
      </c>
      <c r="AD566" s="5"/>
      <c r="AE566" s="27">
        <f t="shared" si="177"/>
        <v>53914</v>
      </c>
      <c r="AF566" s="28">
        <f t="shared" si="178"/>
        <v>0</v>
      </c>
      <c r="AG566" s="28">
        <f t="shared" si="179"/>
        <v>0</v>
      </c>
      <c r="AH566" s="28">
        <f t="shared" si="180"/>
        <v>0</v>
      </c>
      <c r="AI566" s="5"/>
      <c r="AJ56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66" s="6" t="str" cm="1">
        <f t="array" ref="AK56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66" s="6" cm="1">
        <f t="array" ref="AL566">IF(ROW(Table4[[#This Row],[ID]])-1=ROW(Table4[[#Headers],[ID]]),0,SUMPRODUCT(MAX(($B$5:$B565=Table4[[#This Row],[ID]])*ROW($B$5:$B565))))</f>
        <v>564</v>
      </c>
      <c r="AM566" s="11" cm="1">
        <f t="array" aca="1" ref="AM566" ca="1">IF(Table4[[#This Row],[Prior of This Frm]]&lt;&gt;0,Table4[[#This Row],[Time]]-INDIRECT("R"&amp;Table4[[#This Row],[Prior of This Frm]]&amp;"C"&amp;COLUMN(Table4[[#This Row],[Time]]),FALSE),"")</f>
        <v>0.10699999999999932</v>
      </c>
      <c r="AN566" s="8">
        <f>IF(ROW(Table4[[#This Row],[Time]])-1=ROW(Table4[[#Headers],[Time]]),0,IF(A566&lt;A565,AN565+1,AN565))</f>
        <v>1</v>
      </c>
      <c r="AO566" s="29">
        <f>(Table4[[#This Row],[Time]]+(Table4[[#This Row],[Mins]]*60)-$A$5)/60/60/24</f>
        <v>3.1157407407407403E-4</v>
      </c>
      <c r="AP566" s="11">
        <f ca="1">IF(Table4[[#This Row],[Prior of This Frm]]&lt;&gt;0,IF(Table4[[#This Row],[Per Raw]]&lt;0,Table4[[#This Row],[Per Raw]]+60,Table4[[#This Row],[Per Raw]]),"")</f>
        <v>0.10699999999999932</v>
      </c>
      <c r="AQ566" s="20">
        <f>IF(Table4[[#This Row],[ID]]=401,(HEX2DEC(Table4[[#This Row],[H1]])+256*HEX2DEC(Table4[[#This Row],[H2]]))/1000,NA())</f>
        <v>53.914000000000001</v>
      </c>
      <c r="AR566" s="21">
        <f>IF(Table4[[#This Row],[ID]]=401,(HEX2DEC(Table4[[#This Row],[H5]])+256*HEX2DEC(Table4[[#This Row],[H6]]))/1000,NA())</f>
        <v>0</v>
      </c>
      <c r="AS566" s="16" t="e">
        <f>IF(Table4[[#This Row],[ID]]=402,HEX2DEC(Table4[[#This Row],[H1]])/100,NA())</f>
        <v>#N/A</v>
      </c>
      <c r="AT566" s="19" t="e">
        <f>IF(Table4[[#This Row],[ID]]=404,((HEX2DEC(F566)+256*HEX2DEC(G566))/10)*(9/5)+32,NA())</f>
        <v>#N/A</v>
      </c>
      <c r="AU566" s="28">
        <f>IF(Table4[[#This Row],[ID]]=402,(HEX2DEC(Table4[[#This Row],[H7]])*256*256+HEX2DEC(Table4[[#This Row],[H6]])*256+HEX2DEC(Table4[[#This Row],[H5]]))/AU$3,IF(ISNUMBER(AU565),AU565,NA()))</f>
        <v>1073427</v>
      </c>
      <c r="AV566" s="28">
        <f>IF(Table4[[#This Row],[ID]]=403,(HEX2DEC(Table4[[#This Row],[H7]])*256*256+HEX2DEC(Table4[[#This Row],[H6]])*256+HEX2DEC(Table4[[#This Row],[H5]]))/AV$3,IF(ISNUMBER(AV565),AV565,NA()))</f>
        <v>1073427</v>
      </c>
      <c r="AW566" s="30">
        <f>Table4[[#This Row],[Unk 402-D7,6,5]]/Table4[[#This Row],[Batt V]]</f>
        <v>19909.986274437066</v>
      </c>
      <c r="AX566" s="8" t="str" cm="1">
        <f t="array" aca="1" ref="AX566" ca="1">IF(Table4[[#This Row],[Prior of This Frm]]=0,"First",IF(Table4[[#This Row],[Data as String]]&lt;&gt;INDIRECT("R"&amp;AL566&amp;"C"&amp;COLUMN(Table4[[#This Row],[Data as String]]),FALSE),"Change",""))</f>
        <v/>
      </c>
      <c r="AY566" s="6" t="str" cm="1">
        <f t="array" aca="1" ref="AY566" ca="1">IF(Table4[[#This Row],[Prior of This Frm]]=0,"First",IF(Table4[[#This Row],[Data Masked States only]]&lt;&gt;INDIRECT("R"&amp;AL566&amp;"C"&amp;COLUMN(Table4[[#This Row],[Data Masked States only]]),FALSE),"Change",""))</f>
        <v/>
      </c>
      <c r="AZ566" s="6"/>
    </row>
    <row r="567" spans="1:52" hidden="1" x14ac:dyDescent="0.25">
      <c r="A567">
        <v>18.350000000000001</v>
      </c>
      <c r="B567">
        <v>400</v>
      </c>
      <c r="C567">
        <v>8</v>
      </c>
      <c r="D567" s="14">
        <v>0</v>
      </c>
      <c r="E567" s="15">
        <v>0</v>
      </c>
      <c r="F567" s="15">
        <v>0</v>
      </c>
      <c r="G567" s="15">
        <v>10</v>
      </c>
      <c r="H567" s="15">
        <v>39</v>
      </c>
      <c r="I567" s="15">
        <v>0</v>
      </c>
      <c r="J567" s="15">
        <v>0</v>
      </c>
      <c r="K567" s="15">
        <v>0</v>
      </c>
      <c r="M567" s="5" t="str">
        <f t="shared" si="161"/>
        <v>…</v>
      </c>
      <c r="N567" t="str">
        <f t="shared" si="162"/>
        <v>…</v>
      </c>
      <c r="O567" t="str">
        <f t="shared" si="163"/>
        <v>…</v>
      </c>
      <c r="P567" t="str">
        <f t="shared" si="164"/>
        <v>…</v>
      </c>
      <c r="Q567" t="str">
        <f t="shared" si="165"/>
        <v>9</v>
      </c>
      <c r="R567" t="str">
        <f t="shared" si="166"/>
        <v>…</v>
      </c>
      <c r="S567" t="str">
        <f t="shared" si="167"/>
        <v>…</v>
      </c>
      <c r="T567" t="str">
        <f t="shared" si="168"/>
        <v>…</v>
      </c>
      <c r="U567" s="5"/>
      <c r="V567" s="23">
        <f t="shared" si="169"/>
        <v>0</v>
      </c>
      <c r="W567">
        <f t="shared" si="170"/>
        <v>0</v>
      </c>
      <c r="X567">
        <f t="shared" si="171"/>
        <v>0</v>
      </c>
      <c r="Y567">
        <f t="shared" si="172"/>
        <v>16</v>
      </c>
      <c r="Z567">
        <f t="shared" si="173"/>
        <v>57</v>
      </c>
      <c r="AA567">
        <f t="shared" si="174"/>
        <v>0</v>
      </c>
      <c r="AB567">
        <f t="shared" si="175"/>
        <v>0</v>
      </c>
      <c r="AC567">
        <f t="shared" si="176"/>
        <v>0</v>
      </c>
      <c r="AD567" s="5"/>
      <c r="AE567" s="27">
        <f t="shared" si="177"/>
        <v>0</v>
      </c>
      <c r="AF567" s="28">
        <f t="shared" si="178"/>
        <v>4096</v>
      </c>
      <c r="AG567" s="28">
        <f t="shared" si="179"/>
        <v>57</v>
      </c>
      <c r="AH567" s="28">
        <f t="shared" si="180"/>
        <v>0</v>
      </c>
      <c r="AI567" s="5"/>
      <c r="AJ56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67" s="6" t="str" cm="1">
        <f t="array" ref="AK56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67" s="6" cm="1">
        <f t="array" ref="AL567">IF(ROW(Table4[[#This Row],[ID]])-1=ROW(Table4[[#Headers],[ID]]),0,SUMPRODUCT(MAX(($B$5:$B566=Table4[[#This Row],[ID]])*ROW($B$5:$B566))))</f>
        <v>565</v>
      </c>
      <c r="AM567" s="11" cm="1">
        <f t="array" aca="1" ref="AM567" ca="1">IF(Table4[[#This Row],[Prior of This Frm]]&lt;&gt;0,Table4[[#This Row],[Time]]-INDIRECT("R"&amp;Table4[[#This Row],[Prior of This Frm]]&amp;"C"&amp;COLUMN(Table4[[#This Row],[Time]]),FALSE),"")</f>
        <v>0.10600000000000165</v>
      </c>
      <c r="AN567" s="8">
        <f>IF(ROW(Table4[[#This Row],[Time]])-1=ROW(Table4[[#Headers],[Time]]),0,IF(A567&lt;A566,AN566+1,AN566))</f>
        <v>1</v>
      </c>
      <c r="AO567" s="29">
        <f>(Table4[[#This Row],[Time]]+(Table4[[#This Row],[Mins]]*60)-$A$5)/60/60/24</f>
        <v>3.1218749999999991E-4</v>
      </c>
      <c r="AP567" s="11">
        <f ca="1">IF(Table4[[#This Row],[Prior of This Frm]]&lt;&gt;0,IF(Table4[[#This Row],[Per Raw]]&lt;0,Table4[[#This Row],[Per Raw]]+60,Table4[[#This Row],[Per Raw]]),"")</f>
        <v>0.10600000000000165</v>
      </c>
      <c r="AQ567" s="20" t="e">
        <f>IF(Table4[[#This Row],[ID]]=401,(HEX2DEC(Table4[[#This Row],[H1]])+256*HEX2DEC(Table4[[#This Row],[H2]]))/1000,NA())</f>
        <v>#N/A</v>
      </c>
      <c r="AR567" s="21" t="e">
        <f>IF(Table4[[#This Row],[ID]]=401,(HEX2DEC(Table4[[#This Row],[H5]])+256*HEX2DEC(Table4[[#This Row],[H6]]))/1000,NA())</f>
        <v>#N/A</v>
      </c>
      <c r="AS567" s="17" t="e">
        <f>IF(Table4[[#This Row],[ID]]=402,HEX2DEC(Table4[[#This Row],[H1]])/100,NA())</f>
        <v>#N/A</v>
      </c>
      <c r="AT567" s="19" t="e">
        <f>IF(Table4[[#This Row],[ID]]=404,((HEX2DEC(F567)+256*HEX2DEC(G567))/10)*(9/5)+32,NA())</f>
        <v>#N/A</v>
      </c>
      <c r="AU567" s="28">
        <f>IF(Table4[[#This Row],[ID]]=402,(HEX2DEC(Table4[[#This Row],[H7]])*256*256+HEX2DEC(Table4[[#This Row],[H6]])*256+HEX2DEC(Table4[[#This Row],[H5]]))/AU$3,IF(ISNUMBER(AU566),AU566,NA()))</f>
        <v>1073427</v>
      </c>
      <c r="AV567" s="28">
        <f>IF(Table4[[#This Row],[ID]]=403,(HEX2DEC(Table4[[#This Row],[H7]])*256*256+HEX2DEC(Table4[[#This Row],[H6]])*256+HEX2DEC(Table4[[#This Row],[H5]]))/AV$3,IF(ISNUMBER(AV566),AV566,NA()))</f>
        <v>1073427</v>
      </c>
      <c r="AW567" s="30" t="e">
        <f>Table4[[#This Row],[Unk 402-D7,6,5]]/Table4[[#This Row],[Batt V]]</f>
        <v>#N/A</v>
      </c>
      <c r="AX567" s="8" t="str" cm="1">
        <f t="array" aca="1" ref="AX567" ca="1">IF(Table4[[#This Row],[Prior of This Frm]]=0,"First",IF(Table4[[#This Row],[Data as String]]&lt;&gt;INDIRECT("R"&amp;AL567&amp;"C"&amp;COLUMN(Table4[[#This Row],[Data as String]]),FALSE),"Change",""))</f>
        <v/>
      </c>
      <c r="AY567" s="6" t="str" cm="1">
        <f t="array" aca="1" ref="AY567" ca="1">IF(Table4[[#This Row],[Prior of This Frm]]=0,"First",IF(Table4[[#This Row],[Data Masked States only]]&lt;&gt;INDIRECT("R"&amp;AL567&amp;"C"&amp;COLUMN(Table4[[#This Row],[Data Masked States only]]),FALSE),"Change",""))</f>
        <v/>
      </c>
      <c r="AZ567" s="6"/>
    </row>
    <row r="568" spans="1:52" hidden="1" x14ac:dyDescent="0.25">
      <c r="A568">
        <v>18.402000000000001</v>
      </c>
      <c r="B568">
        <v>401</v>
      </c>
      <c r="C568">
        <v>8</v>
      </c>
      <c r="D568" s="14" t="s">
        <v>28</v>
      </c>
      <c r="E568" s="15" t="s">
        <v>23</v>
      </c>
      <c r="F568" s="15">
        <v>0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M568" s="5" t="str">
        <f t="shared" si="161"/>
        <v>…</v>
      </c>
      <c r="N568" t="str">
        <f t="shared" si="162"/>
        <v>…</v>
      </c>
      <c r="O568" t="str">
        <f t="shared" si="163"/>
        <v>…</v>
      </c>
      <c r="P568" t="str">
        <f t="shared" si="164"/>
        <v>…</v>
      </c>
      <c r="Q568" t="str">
        <f t="shared" si="165"/>
        <v>…</v>
      </c>
      <c r="R568" t="str">
        <f t="shared" si="166"/>
        <v>…</v>
      </c>
      <c r="S568" t="str">
        <f t="shared" si="167"/>
        <v>…</v>
      </c>
      <c r="T568" t="str">
        <f t="shared" si="168"/>
        <v>…</v>
      </c>
      <c r="U568" s="5"/>
      <c r="V568" s="23">
        <f t="shared" si="169"/>
        <v>154</v>
      </c>
      <c r="W568">
        <f t="shared" si="170"/>
        <v>210</v>
      </c>
      <c r="X568">
        <f t="shared" si="171"/>
        <v>0</v>
      </c>
      <c r="Y568">
        <f t="shared" si="172"/>
        <v>0</v>
      </c>
      <c r="Z568">
        <f t="shared" si="173"/>
        <v>0</v>
      </c>
      <c r="AA568">
        <f t="shared" si="174"/>
        <v>0</v>
      </c>
      <c r="AB568">
        <f t="shared" si="175"/>
        <v>0</v>
      </c>
      <c r="AC568">
        <f t="shared" si="176"/>
        <v>0</v>
      </c>
      <c r="AD568" s="5"/>
      <c r="AE568" s="27">
        <f t="shared" si="177"/>
        <v>53914</v>
      </c>
      <c r="AF568" s="28">
        <f t="shared" si="178"/>
        <v>0</v>
      </c>
      <c r="AG568" s="28">
        <f t="shared" si="179"/>
        <v>0</v>
      </c>
      <c r="AH568" s="28">
        <f t="shared" si="180"/>
        <v>0</v>
      </c>
      <c r="AI568" s="5"/>
      <c r="AJ56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68" s="6" t="str" cm="1">
        <f t="array" ref="AK56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68" s="6" cm="1">
        <f t="array" ref="AL568">IF(ROW(Table4[[#This Row],[ID]])-1=ROW(Table4[[#Headers],[ID]]),0,SUMPRODUCT(MAX(($B$5:$B567=Table4[[#This Row],[ID]])*ROW($B$5:$B567))))</f>
        <v>566</v>
      </c>
      <c r="AM568" s="11" cm="1">
        <f t="array" aca="1" ref="AM568" ca="1">IF(Table4[[#This Row],[Prior of This Frm]]&lt;&gt;0,Table4[[#This Row],[Time]]-INDIRECT("R"&amp;Table4[[#This Row],[Prior of This Frm]]&amp;"C"&amp;COLUMN(Table4[[#This Row],[Time]]),FALSE),"")</f>
        <v>0.10500000000000043</v>
      </c>
      <c r="AN568" s="8">
        <f>IF(ROW(Table4[[#This Row],[Time]])-1=ROW(Table4[[#Headers],[Time]]),0,IF(A568&lt;A567,AN567+1,AN567))</f>
        <v>1</v>
      </c>
      <c r="AO568" s="29">
        <f>(Table4[[#This Row],[Time]]+(Table4[[#This Row],[Mins]]*60)-$A$5)/60/60/24</f>
        <v>3.127893518518518E-4</v>
      </c>
      <c r="AP568" s="11">
        <f ca="1">IF(Table4[[#This Row],[Prior of This Frm]]&lt;&gt;0,IF(Table4[[#This Row],[Per Raw]]&lt;0,Table4[[#This Row],[Per Raw]]+60,Table4[[#This Row],[Per Raw]]),"")</f>
        <v>0.10500000000000043</v>
      </c>
      <c r="AQ568" s="20">
        <f>IF(Table4[[#This Row],[ID]]=401,(HEX2DEC(Table4[[#This Row],[H1]])+256*HEX2DEC(Table4[[#This Row],[H2]]))/1000,NA())</f>
        <v>53.914000000000001</v>
      </c>
      <c r="AR568" s="21">
        <f>IF(Table4[[#This Row],[ID]]=401,(HEX2DEC(Table4[[#This Row],[H5]])+256*HEX2DEC(Table4[[#This Row],[H6]]))/1000,NA())</f>
        <v>0</v>
      </c>
      <c r="AS568" s="16" t="e">
        <f>IF(Table4[[#This Row],[ID]]=402,HEX2DEC(Table4[[#This Row],[H1]])/100,NA())</f>
        <v>#N/A</v>
      </c>
      <c r="AT568" s="19" t="e">
        <f>IF(Table4[[#This Row],[ID]]=404,((HEX2DEC(F568)+256*HEX2DEC(G568))/10)*(9/5)+32,NA())</f>
        <v>#N/A</v>
      </c>
      <c r="AU568" s="28">
        <f>IF(Table4[[#This Row],[ID]]=402,(HEX2DEC(Table4[[#This Row],[H7]])*256*256+HEX2DEC(Table4[[#This Row],[H6]])*256+HEX2DEC(Table4[[#This Row],[H5]]))/AU$3,IF(ISNUMBER(AU567),AU567,NA()))</f>
        <v>1073427</v>
      </c>
      <c r="AV568" s="28">
        <f>IF(Table4[[#This Row],[ID]]=403,(HEX2DEC(Table4[[#This Row],[H7]])*256*256+HEX2DEC(Table4[[#This Row],[H6]])*256+HEX2DEC(Table4[[#This Row],[H5]]))/AV$3,IF(ISNUMBER(AV567),AV567,NA()))</f>
        <v>1073427</v>
      </c>
      <c r="AW568" s="30">
        <f>Table4[[#This Row],[Unk 402-D7,6,5]]/Table4[[#This Row],[Batt V]]</f>
        <v>19909.986274437066</v>
      </c>
      <c r="AX568" s="8" t="str" cm="1">
        <f t="array" aca="1" ref="AX568" ca="1">IF(Table4[[#This Row],[Prior of This Frm]]=0,"First",IF(Table4[[#This Row],[Data as String]]&lt;&gt;INDIRECT("R"&amp;AL568&amp;"C"&amp;COLUMN(Table4[[#This Row],[Data as String]]),FALSE),"Change",""))</f>
        <v/>
      </c>
      <c r="AY568" s="6" t="str" cm="1">
        <f t="array" aca="1" ref="AY568" ca="1">IF(Table4[[#This Row],[Prior of This Frm]]=0,"First",IF(Table4[[#This Row],[Data Masked States only]]&lt;&gt;INDIRECT("R"&amp;AL568&amp;"C"&amp;COLUMN(Table4[[#This Row],[Data Masked States only]]),FALSE),"Change",""))</f>
        <v/>
      </c>
      <c r="AZ568" s="6"/>
    </row>
    <row r="569" spans="1:52" hidden="1" x14ac:dyDescent="0.25">
      <c r="A569">
        <v>18.456</v>
      </c>
      <c r="B569">
        <v>400</v>
      </c>
      <c r="C569">
        <v>8</v>
      </c>
      <c r="D569" s="14">
        <v>0</v>
      </c>
      <c r="E569" s="15">
        <v>0</v>
      </c>
      <c r="F569" s="15">
        <v>0</v>
      </c>
      <c r="G569" s="15">
        <v>10</v>
      </c>
      <c r="H569" s="15">
        <v>39</v>
      </c>
      <c r="I569" s="15">
        <v>0</v>
      </c>
      <c r="J569" s="15">
        <v>0</v>
      </c>
      <c r="K569" s="15">
        <v>0</v>
      </c>
      <c r="M569" s="5" t="str">
        <f t="shared" si="161"/>
        <v>…</v>
      </c>
      <c r="N569" t="str">
        <f t="shared" si="162"/>
        <v>…</v>
      </c>
      <c r="O569" t="str">
        <f t="shared" si="163"/>
        <v>…</v>
      </c>
      <c r="P569" t="str">
        <f t="shared" si="164"/>
        <v>…</v>
      </c>
      <c r="Q569" t="str">
        <f t="shared" si="165"/>
        <v>9</v>
      </c>
      <c r="R569" t="str">
        <f t="shared" si="166"/>
        <v>…</v>
      </c>
      <c r="S569" t="str">
        <f t="shared" si="167"/>
        <v>…</v>
      </c>
      <c r="T569" t="str">
        <f t="shared" si="168"/>
        <v>…</v>
      </c>
      <c r="U569" s="5"/>
      <c r="V569" s="23">
        <f t="shared" si="169"/>
        <v>0</v>
      </c>
      <c r="W569">
        <f t="shared" si="170"/>
        <v>0</v>
      </c>
      <c r="X569">
        <f t="shared" si="171"/>
        <v>0</v>
      </c>
      <c r="Y569">
        <f t="shared" si="172"/>
        <v>16</v>
      </c>
      <c r="Z569">
        <f t="shared" si="173"/>
        <v>57</v>
      </c>
      <c r="AA569">
        <f t="shared" si="174"/>
        <v>0</v>
      </c>
      <c r="AB569">
        <f t="shared" si="175"/>
        <v>0</v>
      </c>
      <c r="AC569">
        <f t="shared" si="176"/>
        <v>0</v>
      </c>
      <c r="AD569" s="5"/>
      <c r="AE569" s="27">
        <f t="shared" si="177"/>
        <v>0</v>
      </c>
      <c r="AF569" s="28">
        <f t="shared" si="178"/>
        <v>4096</v>
      </c>
      <c r="AG569" s="28">
        <f t="shared" si="179"/>
        <v>57</v>
      </c>
      <c r="AH569" s="28">
        <f t="shared" si="180"/>
        <v>0</v>
      </c>
      <c r="AI569" s="5"/>
      <c r="AJ56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69" s="6" t="str" cm="1">
        <f t="array" ref="AK56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69" s="6" cm="1">
        <f t="array" ref="AL569">IF(ROW(Table4[[#This Row],[ID]])-1=ROW(Table4[[#Headers],[ID]]),0,SUMPRODUCT(MAX(($B$5:$B568=Table4[[#This Row],[ID]])*ROW($B$5:$B568))))</f>
        <v>567</v>
      </c>
      <c r="AM569" s="11" cm="1">
        <f t="array" aca="1" ref="AM569" ca="1">IF(Table4[[#This Row],[Prior of This Frm]]&lt;&gt;0,Table4[[#This Row],[Time]]-INDIRECT("R"&amp;Table4[[#This Row],[Prior of This Frm]]&amp;"C"&amp;COLUMN(Table4[[#This Row],[Time]]),FALSE),"")</f>
        <v>0.1059999999999981</v>
      </c>
      <c r="AN569" s="8">
        <f>IF(ROW(Table4[[#This Row],[Time]])-1=ROW(Table4[[#Headers],[Time]]),0,IF(A569&lt;A568,AN568+1,AN568))</f>
        <v>1</v>
      </c>
      <c r="AO569" s="29">
        <f>(Table4[[#This Row],[Time]]+(Table4[[#This Row],[Mins]]*60)-$A$5)/60/60/24</f>
        <v>3.1341435185185189E-4</v>
      </c>
      <c r="AP569" s="11">
        <f ca="1">IF(Table4[[#This Row],[Prior of This Frm]]&lt;&gt;0,IF(Table4[[#This Row],[Per Raw]]&lt;0,Table4[[#This Row],[Per Raw]]+60,Table4[[#This Row],[Per Raw]]),"")</f>
        <v>0.1059999999999981</v>
      </c>
      <c r="AQ569" s="20" t="e">
        <f>IF(Table4[[#This Row],[ID]]=401,(HEX2DEC(Table4[[#This Row],[H1]])+256*HEX2DEC(Table4[[#This Row],[H2]]))/1000,NA())</f>
        <v>#N/A</v>
      </c>
      <c r="AR569" s="21" t="e">
        <f>IF(Table4[[#This Row],[ID]]=401,(HEX2DEC(Table4[[#This Row],[H5]])+256*HEX2DEC(Table4[[#This Row],[H6]]))/1000,NA())</f>
        <v>#N/A</v>
      </c>
      <c r="AS569" s="17" t="e">
        <f>IF(Table4[[#This Row],[ID]]=402,HEX2DEC(Table4[[#This Row],[H1]])/100,NA())</f>
        <v>#N/A</v>
      </c>
      <c r="AT569" s="19" t="e">
        <f>IF(Table4[[#This Row],[ID]]=404,((HEX2DEC(F569)+256*HEX2DEC(G569))/10)*(9/5)+32,NA())</f>
        <v>#N/A</v>
      </c>
      <c r="AU569" s="28">
        <f>IF(Table4[[#This Row],[ID]]=402,(HEX2DEC(Table4[[#This Row],[H7]])*256*256+HEX2DEC(Table4[[#This Row],[H6]])*256+HEX2DEC(Table4[[#This Row],[H5]]))/AU$3,IF(ISNUMBER(AU568),AU568,NA()))</f>
        <v>1073427</v>
      </c>
      <c r="AV569" s="28">
        <f>IF(Table4[[#This Row],[ID]]=403,(HEX2DEC(Table4[[#This Row],[H7]])*256*256+HEX2DEC(Table4[[#This Row],[H6]])*256+HEX2DEC(Table4[[#This Row],[H5]]))/AV$3,IF(ISNUMBER(AV568),AV568,NA()))</f>
        <v>1073427</v>
      </c>
      <c r="AW569" s="30" t="e">
        <f>Table4[[#This Row],[Unk 402-D7,6,5]]/Table4[[#This Row],[Batt V]]</f>
        <v>#N/A</v>
      </c>
      <c r="AX569" s="8" t="str" cm="1">
        <f t="array" aca="1" ref="AX569" ca="1">IF(Table4[[#This Row],[Prior of This Frm]]=0,"First",IF(Table4[[#This Row],[Data as String]]&lt;&gt;INDIRECT("R"&amp;AL569&amp;"C"&amp;COLUMN(Table4[[#This Row],[Data as String]]),FALSE),"Change",""))</f>
        <v/>
      </c>
      <c r="AY569" s="6" t="str" cm="1">
        <f t="array" aca="1" ref="AY569" ca="1">IF(Table4[[#This Row],[Prior of This Frm]]=0,"First",IF(Table4[[#This Row],[Data Masked States only]]&lt;&gt;INDIRECT("R"&amp;AL569&amp;"C"&amp;COLUMN(Table4[[#This Row],[Data Masked States only]]),FALSE),"Change",""))</f>
        <v/>
      </c>
      <c r="AZ569" s="6"/>
    </row>
    <row r="570" spans="1:52" hidden="1" x14ac:dyDescent="0.25">
      <c r="A570">
        <v>18.509</v>
      </c>
      <c r="B570">
        <v>401</v>
      </c>
      <c r="C570">
        <v>8</v>
      </c>
      <c r="D570" s="14" t="s">
        <v>28</v>
      </c>
      <c r="E570" s="15" t="s">
        <v>23</v>
      </c>
      <c r="F570" s="15">
        <v>0</v>
      </c>
      <c r="G570" s="15">
        <v>0</v>
      </c>
      <c r="H570" s="15">
        <v>0</v>
      </c>
      <c r="I570" s="15">
        <v>0</v>
      </c>
      <c r="J570" s="15">
        <v>0</v>
      </c>
      <c r="K570" s="15">
        <v>0</v>
      </c>
      <c r="M570" s="5" t="str">
        <f t="shared" si="161"/>
        <v>…</v>
      </c>
      <c r="N570" t="str">
        <f t="shared" si="162"/>
        <v>…</v>
      </c>
      <c r="O570" t="str">
        <f t="shared" si="163"/>
        <v>…</v>
      </c>
      <c r="P570" t="str">
        <f t="shared" si="164"/>
        <v>…</v>
      </c>
      <c r="Q570" t="str">
        <f t="shared" si="165"/>
        <v>…</v>
      </c>
      <c r="R570" t="str">
        <f t="shared" si="166"/>
        <v>…</v>
      </c>
      <c r="S570" t="str">
        <f t="shared" si="167"/>
        <v>…</v>
      </c>
      <c r="T570" t="str">
        <f t="shared" si="168"/>
        <v>…</v>
      </c>
      <c r="U570" s="5"/>
      <c r="V570" s="23">
        <f t="shared" si="169"/>
        <v>154</v>
      </c>
      <c r="W570">
        <f t="shared" si="170"/>
        <v>210</v>
      </c>
      <c r="X570">
        <f t="shared" si="171"/>
        <v>0</v>
      </c>
      <c r="Y570">
        <f t="shared" si="172"/>
        <v>0</v>
      </c>
      <c r="Z570">
        <f t="shared" si="173"/>
        <v>0</v>
      </c>
      <c r="AA570">
        <f t="shared" si="174"/>
        <v>0</v>
      </c>
      <c r="AB570">
        <f t="shared" si="175"/>
        <v>0</v>
      </c>
      <c r="AC570">
        <f t="shared" si="176"/>
        <v>0</v>
      </c>
      <c r="AD570" s="5"/>
      <c r="AE570" s="27">
        <f t="shared" si="177"/>
        <v>53914</v>
      </c>
      <c r="AF570" s="28">
        <f t="shared" si="178"/>
        <v>0</v>
      </c>
      <c r="AG570" s="28">
        <f t="shared" si="179"/>
        <v>0</v>
      </c>
      <c r="AH570" s="28">
        <f t="shared" si="180"/>
        <v>0</v>
      </c>
      <c r="AI570" s="5"/>
      <c r="AJ57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70" s="6" t="str" cm="1">
        <f t="array" ref="AK57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70" s="6" cm="1">
        <f t="array" ref="AL570">IF(ROW(Table4[[#This Row],[ID]])-1=ROW(Table4[[#Headers],[ID]]),0,SUMPRODUCT(MAX(($B$5:$B569=Table4[[#This Row],[ID]])*ROW($B$5:$B569))))</f>
        <v>568</v>
      </c>
      <c r="AM570" s="11" cm="1">
        <f t="array" aca="1" ref="AM570" ca="1">IF(Table4[[#This Row],[Prior of This Frm]]&lt;&gt;0,Table4[[#This Row],[Time]]-INDIRECT("R"&amp;Table4[[#This Row],[Prior of This Frm]]&amp;"C"&amp;COLUMN(Table4[[#This Row],[Time]]),FALSE),"")</f>
        <v>0.10699999999999932</v>
      </c>
      <c r="AN570" s="8">
        <f>IF(ROW(Table4[[#This Row],[Time]])-1=ROW(Table4[[#Headers],[Time]]),0,IF(A570&lt;A569,AN569+1,AN569))</f>
        <v>1</v>
      </c>
      <c r="AO570" s="29">
        <f>(Table4[[#This Row],[Time]]+(Table4[[#This Row],[Mins]]*60)-$A$5)/60/60/24</f>
        <v>3.1402777777777776E-4</v>
      </c>
      <c r="AP570" s="11">
        <f ca="1">IF(Table4[[#This Row],[Prior of This Frm]]&lt;&gt;0,IF(Table4[[#This Row],[Per Raw]]&lt;0,Table4[[#This Row],[Per Raw]]+60,Table4[[#This Row],[Per Raw]]),"")</f>
        <v>0.10699999999999932</v>
      </c>
      <c r="AQ570" s="20">
        <f>IF(Table4[[#This Row],[ID]]=401,(HEX2DEC(Table4[[#This Row],[H1]])+256*HEX2DEC(Table4[[#This Row],[H2]]))/1000,NA())</f>
        <v>53.914000000000001</v>
      </c>
      <c r="AR570" s="21">
        <f>IF(Table4[[#This Row],[ID]]=401,(HEX2DEC(Table4[[#This Row],[H5]])+256*HEX2DEC(Table4[[#This Row],[H6]]))/1000,NA())</f>
        <v>0</v>
      </c>
      <c r="AS570" s="16" t="e">
        <f>IF(Table4[[#This Row],[ID]]=402,HEX2DEC(Table4[[#This Row],[H1]])/100,NA())</f>
        <v>#N/A</v>
      </c>
      <c r="AT570" s="19" t="e">
        <f>IF(Table4[[#This Row],[ID]]=404,((HEX2DEC(F570)+256*HEX2DEC(G570))/10)*(9/5)+32,NA())</f>
        <v>#N/A</v>
      </c>
      <c r="AU570" s="28">
        <f>IF(Table4[[#This Row],[ID]]=402,(HEX2DEC(Table4[[#This Row],[H7]])*256*256+HEX2DEC(Table4[[#This Row],[H6]])*256+HEX2DEC(Table4[[#This Row],[H5]]))/AU$3,IF(ISNUMBER(AU569),AU569,NA()))</f>
        <v>1073427</v>
      </c>
      <c r="AV570" s="28">
        <f>IF(Table4[[#This Row],[ID]]=403,(HEX2DEC(Table4[[#This Row],[H7]])*256*256+HEX2DEC(Table4[[#This Row],[H6]])*256+HEX2DEC(Table4[[#This Row],[H5]]))/AV$3,IF(ISNUMBER(AV569),AV569,NA()))</f>
        <v>1073427</v>
      </c>
      <c r="AW570" s="30">
        <f>Table4[[#This Row],[Unk 402-D7,6,5]]/Table4[[#This Row],[Batt V]]</f>
        <v>19909.986274437066</v>
      </c>
      <c r="AX570" s="8" t="str" cm="1">
        <f t="array" aca="1" ref="AX570" ca="1">IF(Table4[[#This Row],[Prior of This Frm]]=0,"First",IF(Table4[[#This Row],[Data as String]]&lt;&gt;INDIRECT("R"&amp;AL570&amp;"C"&amp;COLUMN(Table4[[#This Row],[Data as String]]),FALSE),"Change",""))</f>
        <v/>
      </c>
      <c r="AY570" s="6" t="str" cm="1">
        <f t="array" aca="1" ref="AY570" ca="1">IF(Table4[[#This Row],[Prior of This Frm]]=0,"First",IF(Table4[[#This Row],[Data Masked States only]]&lt;&gt;INDIRECT("R"&amp;AL570&amp;"C"&amp;COLUMN(Table4[[#This Row],[Data Masked States only]]),FALSE),"Change",""))</f>
        <v/>
      </c>
      <c r="AZ570" s="6"/>
    </row>
    <row r="571" spans="1:52" hidden="1" x14ac:dyDescent="0.25">
      <c r="A571">
        <v>18.562000000000001</v>
      </c>
      <c r="B571">
        <v>400</v>
      </c>
      <c r="C571">
        <v>8</v>
      </c>
      <c r="D571" s="14">
        <v>0</v>
      </c>
      <c r="E571" s="15">
        <v>0</v>
      </c>
      <c r="F571" s="15">
        <v>0</v>
      </c>
      <c r="G571" s="15">
        <v>10</v>
      </c>
      <c r="H571" s="15">
        <v>39</v>
      </c>
      <c r="I571" s="15">
        <v>0</v>
      </c>
      <c r="J571" s="15">
        <v>0</v>
      </c>
      <c r="K571" s="15">
        <v>0</v>
      </c>
      <c r="M571" s="5" t="str">
        <f t="shared" si="161"/>
        <v>…</v>
      </c>
      <c r="N571" t="str">
        <f t="shared" si="162"/>
        <v>…</v>
      </c>
      <c r="O571" t="str">
        <f t="shared" si="163"/>
        <v>…</v>
      </c>
      <c r="P571" t="str">
        <f t="shared" si="164"/>
        <v>…</v>
      </c>
      <c r="Q571" t="str">
        <f t="shared" si="165"/>
        <v>9</v>
      </c>
      <c r="R571" t="str">
        <f t="shared" si="166"/>
        <v>…</v>
      </c>
      <c r="S571" t="str">
        <f t="shared" si="167"/>
        <v>…</v>
      </c>
      <c r="T571" t="str">
        <f t="shared" si="168"/>
        <v>…</v>
      </c>
      <c r="U571" s="5"/>
      <c r="V571" s="23">
        <f t="shared" si="169"/>
        <v>0</v>
      </c>
      <c r="W571">
        <f t="shared" si="170"/>
        <v>0</v>
      </c>
      <c r="X571">
        <f t="shared" si="171"/>
        <v>0</v>
      </c>
      <c r="Y571">
        <f t="shared" si="172"/>
        <v>16</v>
      </c>
      <c r="Z571">
        <f t="shared" si="173"/>
        <v>57</v>
      </c>
      <c r="AA571">
        <f t="shared" si="174"/>
        <v>0</v>
      </c>
      <c r="AB571">
        <f t="shared" si="175"/>
        <v>0</v>
      </c>
      <c r="AC571">
        <f t="shared" si="176"/>
        <v>0</v>
      </c>
      <c r="AD571" s="5"/>
      <c r="AE571" s="27">
        <f t="shared" si="177"/>
        <v>0</v>
      </c>
      <c r="AF571" s="28">
        <f t="shared" si="178"/>
        <v>4096</v>
      </c>
      <c r="AG571" s="28">
        <f t="shared" si="179"/>
        <v>57</v>
      </c>
      <c r="AH571" s="28">
        <f t="shared" si="180"/>
        <v>0</v>
      </c>
      <c r="AI571" s="5"/>
      <c r="AJ57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71" s="6" t="str" cm="1">
        <f t="array" ref="AK57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71" s="6" cm="1">
        <f t="array" ref="AL571">IF(ROW(Table4[[#This Row],[ID]])-1=ROW(Table4[[#Headers],[ID]]),0,SUMPRODUCT(MAX(($B$5:$B570=Table4[[#This Row],[ID]])*ROW($B$5:$B570))))</f>
        <v>569</v>
      </c>
      <c r="AM571" s="11" cm="1">
        <f t="array" aca="1" ref="AM571" ca="1">IF(Table4[[#This Row],[Prior of This Frm]]&lt;&gt;0,Table4[[#This Row],[Time]]-INDIRECT("R"&amp;Table4[[#This Row],[Prior of This Frm]]&amp;"C"&amp;COLUMN(Table4[[#This Row],[Time]]),FALSE),"")</f>
        <v>0.10600000000000165</v>
      </c>
      <c r="AN571" s="8">
        <f>IF(ROW(Table4[[#This Row],[Time]])-1=ROW(Table4[[#Headers],[Time]]),0,IF(A571&lt;A570,AN570+1,AN570))</f>
        <v>1</v>
      </c>
      <c r="AO571" s="29">
        <f>(Table4[[#This Row],[Time]]+(Table4[[#This Row],[Mins]]*60)-$A$5)/60/60/24</f>
        <v>3.1464120370370364E-4</v>
      </c>
      <c r="AP571" s="11">
        <f ca="1">IF(Table4[[#This Row],[Prior of This Frm]]&lt;&gt;0,IF(Table4[[#This Row],[Per Raw]]&lt;0,Table4[[#This Row],[Per Raw]]+60,Table4[[#This Row],[Per Raw]]),"")</f>
        <v>0.10600000000000165</v>
      </c>
      <c r="AQ571" s="20" t="e">
        <f>IF(Table4[[#This Row],[ID]]=401,(HEX2DEC(Table4[[#This Row],[H1]])+256*HEX2DEC(Table4[[#This Row],[H2]]))/1000,NA())</f>
        <v>#N/A</v>
      </c>
      <c r="AR571" s="21" t="e">
        <f>IF(Table4[[#This Row],[ID]]=401,(HEX2DEC(Table4[[#This Row],[H5]])+256*HEX2DEC(Table4[[#This Row],[H6]]))/1000,NA())</f>
        <v>#N/A</v>
      </c>
      <c r="AS571" s="17" t="e">
        <f>IF(Table4[[#This Row],[ID]]=402,HEX2DEC(Table4[[#This Row],[H1]])/100,NA())</f>
        <v>#N/A</v>
      </c>
      <c r="AT571" s="19" t="e">
        <f>IF(Table4[[#This Row],[ID]]=404,((HEX2DEC(F571)+256*HEX2DEC(G571))/10)*(9/5)+32,NA())</f>
        <v>#N/A</v>
      </c>
      <c r="AU571" s="28">
        <f>IF(Table4[[#This Row],[ID]]=402,(HEX2DEC(Table4[[#This Row],[H7]])*256*256+HEX2DEC(Table4[[#This Row],[H6]])*256+HEX2DEC(Table4[[#This Row],[H5]]))/AU$3,IF(ISNUMBER(AU570),AU570,NA()))</f>
        <v>1073427</v>
      </c>
      <c r="AV571" s="28">
        <f>IF(Table4[[#This Row],[ID]]=403,(HEX2DEC(Table4[[#This Row],[H7]])*256*256+HEX2DEC(Table4[[#This Row],[H6]])*256+HEX2DEC(Table4[[#This Row],[H5]]))/AV$3,IF(ISNUMBER(AV570),AV570,NA()))</f>
        <v>1073427</v>
      </c>
      <c r="AW571" s="30" t="e">
        <f>Table4[[#This Row],[Unk 402-D7,6,5]]/Table4[[#This Row],[Batt V]]</f>
        <v>#N/A</v>
      </c>
      <c r="AX571" s="8" t="str" cm="1">
        <f t="array" aca="1" ref="AX571" ca="1">IF(Table4[[#This Row],[Prior of This Frm]]=0,"First",IF(Table4[[#This Row],[Data as String]]&lt;&gt;INDIRECT("R"&amp;AL571&amp;"C"&amp;COLUMN(Table4[[#This Row],[Data as String]]),FALSE),"Change",""))</f>
        <v/>
      </c>
      <c r="AY571" s="6" t="str" cm="1">
        <f t="array" aca="1" ref="AY571" ca="1">IF(Table4[[#This Row],[Prior of This Frm]]=0,"First",IF(Table4[[#This Row],[Data Masked States only]]&lt;&gt;INDIRECT("R"&amp;AL571&amp;"C"&amp;COLUMN(Table4[[#This Row],[Data Masked States only]]),FALSE),"Change",""))</f>
        <v/>
      </c>
      <c r="AZ571" s="6"/>
    </row>
    <row r="572" spans="1:52" hidden="1" x14ac:dyDescent="0.25">
      <c r="A572">
        <v>18.614999999999998</v>
      </c>
      <c r="B572">
        <v>401</v>
      </c>
      <c r="C572">
        <v>8</v>
      </c>
      <c r="D572" s="14" t="s">
        <v>28</v>
      </c>
      <c r="E572" s="15" t="s">
        <v>23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M572" s="5" t="str">
        <f t="shared" si="161"/>
        <v>…</v>
      </c>
      <c r="N572" t="str">
        <f t="shared" si="162"/>
        <v>…</v>
      </c>
      <c r="O572" t="str">
        <f t="shared" si="163"/>
        <v>…</v>
      </c>
      <c r="P572" t="str">
        <f t="shared" si="164"/>
        <v>…</v>
      </c>
      <c r="Q572" t="str">
        <f t="shared" si="165"/>
        <v>…</v>
      </c>
      <c r="R572" t="str">
        <f t="shared" si="166"/>
        <v>…</v>
      </c>
      <c r="S572" t="str">
        <f t="shared" si="167"/>
        <v>…</v>
      </c>
      <c r="T572" t="str">
        <f t="shared" si="168"/>
        <v>…</v>
      </c>
      <c r="U572" s="5"/>
      <c r="V572" s="23">
        <f t="shared" si="169"/>
        <v>154</v>
      </c>
      <c r="W572">
        <f t="shared" si="170"/>
        <v>210</v>
      </c>
      <c r="X572">
        <f t="shared" si="171"/>
        <v>0</v>
      </c>
      <c r="Y572">
        <f t="shared" si="172"/>
        <v>0</v>
      </c>
      <c r="Z572">
        <f t="shared" si="173"/>
        <v>0</v>
      </c>
      <c r="AA572">
        <f t="shared" si="174"/>
        <v>0</v>
      </c>
      <c r="AB572">
        <f t="shared" si="175"/>
        <v>0</v>
      </c>
      <c r="AC572">
        <f t="shared" si="176"/>
        <v>0</v>
      </c>
      <c r="AD572" s="5"/>
      <c r="AE572" s="27">
        <f t="shared" si="177"/>
        <v>53914</v>
      </c>
      <c r="AF572" s="28">
        <f t="shared" si="178"/>
        <v>0</v>
      </c>
      <c r="AG572" s="28">
        <f t="shared" si="179"/>
        <v>0</v>
      </c>
      <c r="AH572" s="28">
        <f t="shared" si="180"/>
        <v>0</v>
      </c>
      <c r="AI572" s="5"/>
      <c r="AJ57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72" s="6" t="str" cm="1">
        <f t="array" ref="AK57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72" s="6" cm="1">
        <f t="array" ref="AL572">IF(ROW(Table4[[#This Row],[ID]])-1=ROW(Table4[[#Headers],[ID]]),0,SUMPRODUCT(MAX(($B$5:$B571=Table4[[#This Row],[ID]])*ROW($B$5:$B571))))</f>
        <v>570</v>
      </c>
      <c r="AM572" s="11" cm="1">
        <f t="array" aca="1" ref="AM572" ca="1">IF(Table4[[#This Row],[Prior of This Frm]]&lt;&gt;0,Table4[[#This Row],[Time]]-INDIRECT("R"&amp;Table4[[#This Row],[Prior of This Frm]]&amp;"C"&amp;COLUMN(Table4[[#This Row],[Time]]),FALSE),"")</f>
        <v>0.1059999999999981</v>
      </c>
      <c r="AN572" s="8">
        <f>IF(ROW(Table4[[#This Row],[Time]])-1=ROW(Table4[[#Headers],[Time]]),0,IF(A572&lt;A571,AN571+1,AN571))</f>
        <v>1</v>
      </c>
      <c r="AO572" s="29">
        <f>(Table4[[#This Row],[Time]]+(Table4[[#This Row],[Mins]]*60)-$A$5)/60/60/24</f>
        <v>3.1525462962962952E-4</v>
      </c>
      <c r="AP572" s="11">
        <f ca="1">IF(Table4[[#This Row],[Prior of This Frm]]&lt;&gt;0,IF(Table4[[#This Row],[Per Raw]]&lt;0,Table4[[#This Row],[Per Raw]]+60,Table4[[#This Row],[Per Raw]]),"")</f>
        <v>0.1059999999999981</v>
      </c>
      <c r="AQ572" s="20">
        <f>IF(Table4[[#This Row],[ID]]=401,(HEX2DEC(Table4[[#This Row],[H1]])+256*HEX2DEC(Table4[[#This Row],[H2]]))/1000,NA())</f>
        <v>53.914000000000001</v>
      </c>
      <c r="AR572" s="21">
        <f>IF(Table4[[#This Row],[ID]]=401,(HEX2DEC(Table4[[#This Row],[H5]])+256*HEX2DEC(Table4[[#This Row],[H6]]))/1000,NA())</f>
        <v>0</v>
      </c>
      <c r="AS572" s="16" t="e">
        <f>IF(Table4[[#This Row],[ID]]=402,HEX2DEC(Table4[[#This Row],[H1]])/100,NA())</f>
        <v>#N/A</v>
      </c>
      <c r="AT572" s="19" t="e">
        <f>IF(Table4[[#This Row],[ID]]=404,((HEX2DEC(F572)+256*HEX2DEC(G572))/10)*(9/5)+32,NA())</f>
        <v>#N/A</v>
      </c>
      <c r="AU572" s="28">
        <f>IF(Table4[[#This Row],[ID]]=402,(HEX2DEC(Table4[[#This Row],[H7]])*256*256+HEX2DEC(Table4[[#This Row],[H6]])*256+HEX2DEC(Table4[[#This Row],[H5]]))/AU$3,IF(ISNUMBER(AU571),AU571,NA()))</f>
        <v>1073427</v>
      </c>
      <c r="AV572" s="28">
        <f>IF(Table4[[#This Row],[ID]]=403,(HEX2DEC(Table4[[#This Row],[H7]])*256*256+HEX2DEC(Table4[[#This Row],[H6]])*256+HEX2DEC(Table4[[#This Row],[H5]]))/AV$3,IF(ISNUMBER(AV571),AV571,NA()))</f>
        <v>1073427</v>
      </c>
      <c r="AW572" s="30">
        <f>Table4[[#This Row],[Unk 402-D7,6,5]]/Table4[[#This Row],[Batt V]]</f>
        <v>19909.986274437066</v>
      </c>
      <c r="AX572" s="8" t="str" cm="1">
        <f t="array" aca="1" ref="AX572" ca="1">IF(Table4[[#This Row],[Prior of This Frm]]=0,"First",IF(Table4[[#This Row],[Data as String]]&lt;&gt;INDIRECT("R"&amp;AL572&amp;"C"&amp;COLUMN(Table4[[#This Row],[Data as String]]),FALSE),"Change",""))</f>
        <v/>
      </c>
      <c r="AY572" s="6" t="str" cm="1">
        <f t="array" aca="1" ref="AY572" ca="1">IF(Table4[[#This Row],[Prior of This Frm]]=0,"First",IF(Table4[[#This Row],[Data Masked States only]]&lt;&gt;INDIRECT("R"&amp;AL572&amp;"C"&amp;COLUMN(Table4[[#This Row],[Data Masked States only]]),FALSE),"Change",""))</f>
        <v/>
      </c>
      <c r="AZ572" s="6"/>
    </row>
    <row r="573" spans="1:52" hidden="1" x14ac:dyDescent="0.25">
      <c r="A573">
        <v>18.669</v>
      </c>
      <c r="B573">
        <v>400</v>
      </c>
      <c r="C573">
        <v>8</v>
      </c>
      <c r="D573" s="14">
        <v>0</v>
      </c>
      <c r="E573" s="15">
        <v>0</v>
      </c>
      <c r="F573" s="15">
        <v>0</v>
      </c>
      <c r="G573" s="15">
        <v>10</v>
      </c>
      <c r="H573" s="15">
        <v>39</v>
      </c>
      <c r="I573" s="15">
        <v>0</v>
      </c>
      <c r="J573" s="15">
        <v>0</v>
      </c>
      <c r="K573" s="15">
        <v>0</v>
      </c>
      <c r="M573" s="5" t="str">
        <f t="shared" si="161"/>
        <v>…</v>
      </c>
      <c r="N573" t="str">
        <f t="shared" si="162"/>
        <v>…</v>
      </c>
      <c r="O573" t="str">
        <f t="shared" si="163"/>
        <v>…</v>
      </c>
      <c r="P573" t="str">
        <f t="shared" si="164"/>
        <v>…</v>
      </c>
      <c r="Q573" t="str">
        <f t="shared" si="165"/>
        <v>9</v>
      </c>
      <c r="R573" t="str">
        <f t="shared" si="166"/>
        <v>…</v>
      </c>
      <c r="S573" t="str">
        <f t="shared" si="167"/>
        <v>…</v>
      </c>
      <c r="T573" t="str">
        <f t="shared" si="168"/>
        <v>…</v>
      </c>
      <c r="U573" s="5"/>
      <c r="V573" s="23">
        <f t="shared" si="169"/>
        <v>0</v>
      </c>
      <c r="W573">
        <f t="shared" si="170"/>
        <v>0</v>
      </c>
      <c r="X573">
        <f t="shared" si="171"/>
        <v>0</v>
      </c>
      <c r="Y573">
        <f t="shared" si="172"/>
        <v>16</v>
      </c>
      <c r="Z573">
        <f t="shared" si="173"/>
        <v>57</v>
      </c>
      <c r="AA573">
        <f t="shared" si="174"/>
        <v>0</v>
      </c>
      <c r="AB573">
        <f t="shared" si="175"/>
        <v>0</v>
      </c>
      <c r="AC573">
        <f t="shared" si="176"/>
        <v>0</v>
      </c>
      <c r="AD573" s="5"/>
      <c r="AE573" s="27">
        <f t="shared" si="177"/>
        <v>0</v>
      </c>
      <c r="AF573" s="28">
        <f t="shared" si="178"/>
        <v>4096</v>
      </c>
      <c r="AG573" s="28">
        <f t="shared" si="179"/>
        <v>57</v>
      </c>
      <c r="AH573" s="28">
        <f t="shared" si="180"/>
        <v>0</v>
      </c>
      <c r="AI573" s="5"/>
      <c r="AJ57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73" s="6" t="str" cm="1">
        <f t="array" ref="AK57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73" s="6" cm="1">
        <f t="array" ref="AL573">IF(ROW(Table4[[#This Row],[ID]])-1=ROW(Table4[[#Headers],[ID]]),0,SUMPRODUCT(MAX(($B$5:$B572=Table4[[#This Row],[ID]])*ROW($B$5:$B572))))</f>
        <v>571</v>
      </c>
      <c r="AM573" s="11" cm="1">
        <f t="array" aca="1" ref="AM573" ca="1">IF(Table4[[#This Row],[Prior of This Frm]]&lt;&gt;0,Table4[[#This Row],[Time]]-INDIRECT("R"&amp;Table4[[#This Row],[Prior of This Frm]]&amp;"C"&amp;COLUMN(Table4[[#This Row],[Time]]),FALSE),"")</f>
        <v>0.10699999999999932</v>
      </c>
      <c r="AN573" s="8">
        <f>IF(ROW(Table4[[#This Row],[Time]])-1=ROW(Table4[[#Headers],[Time]]),0,IF(A573&lt;A572,AN572+1,AN572))</f>
        <v>1</v>
      </c>
      <c r="AO573" s="29">
        <f>(Table4[[#This Row],[Time]]+(Table4[[#This Row],[Mins]]*60)-$A$5)/60/60/24</f>
        <v>3.1587962962962955E-4</v>
      </c>
      <c r="AP573" s="11">
        <f ca="1">IF(Table4[[#This Row],[Prior of This Frm]]&lt;&gt;0,IF(Table4[[#This Row],[Per Raw]]&lt;0,Table4[[#This Row],[Per Raw]]+60,Table4[[#This Row],[Per Raw]]),"")</f>
        <v>0.10699999999999932</v>
      </c>
      <c r="AQ573" s="20" t="e">
        <f>IF(Table4[[#This Row],[ID]]=401,(HEX2DEC(Table4[[#This Row],[H1]])+256*HEX2DEC(Table4[[#This Row],[H2]]))/1000,NA())</f>
        <v>#N/A</v>
      </c>
      <c r="AR573" s="21" t="e">
        <f>IF(Table4[[#This Row],[ID]]=401,(HEX2DEC(Table4[[#This Row],[H5]])+256*HEX2DEC(Table4[[#This Row],[H6]]))/1000,NA())</f>
        <v>#N/A</v>
      </c>
      <c r="AS573" s="17" t="e">
        <f>IF(Table4[[#This Row],[ID]]=402,HEX2DEC(Table4[[#This Row],[H1]])/100,NA())</f>
        <v>#N/A</v>
      </c>
      <c r="AT573" s="19" t="e">
        <f>IF(Table4[[#This Row],[ID]]=404,((HEX2DEC(F573)+256*HEX2DEC(G573))/10)*(9/5)+32,NA())</f>
        <v>#N/A</v>
      </c>
      <c r="AU573" s="28">
        <f>IF(Table4[[#This Row],[ID]]=402,(HEX2DEC(Table4[[#This Row],[H7]])*256*256+HEX2DEC(Table4[[#This Row],[H6]])*256+HEX2DEC(Table4[[#This Row],[H5]]))/AU$3,IF(ISNUMBER(AU572),AU572,NA()))</f>
        <v>1073427</v>
      </c>
      <c r="AV573" s="28">
        <f>IF(Table4[[#This Row],[ID]]=403,(HEX2DEC(Table4[[#This Row],[H7]])*256*256+HEX2DEC(Table4[[#This Row],[H6]])*256+HEX2DEC(Table4[[#This Row],[H5]]))/AV$3,IF(ISNUMBER(AV572),AV572,NA()))</f>
        <v>1073427</v>
      </c>
      <c r="AW573" s="30" t="e">
        <f>Table4[[#This Row],[Unk 402-D7,6,5]]/Table4[[#This Row],[Batt V]]</f>
        <v>#N/A</v>
      </c>
      <c r="AX573" s="8" t="str" cm="1">
        <f t="array" aca="1" ref="AX573" ca="1">IF(Table4[[#This Row],[Prior of This Frm]]=0,"First",IF(Table4[[#This Row],[Data as String]]&lt;&gt;INDIRECT("R"&amp;AL573&amp;"C"&amp;COLUMN(Table4[[#This Row],[Data as String]]),FALSE),"Change",""))</f>
        <v/>
      </c>
      <c r="AY573" s="6" t="str" cm="1">
        <f t="array" aca="1" ref="AY573" ca="1">IF(Table4[[#This Row],[Prior of This Frm]]=0,"First",IF(Table4[[#This Row],[Data Masked States only]]&lt;&gt;INDIRECT("R"&amp;AL573&amp;"C"&amp;COLUMN(Table4[[#This Row],[Data Masked States only]]),FALSE),"Change",""))</f>
        <v/>
      </c>
      <c r="AZ573" s="6"/>
    </row>
    <row r="574" spans="1:52" hidden="1" x14ac:dyDescent="0.25">
      <c r="A574">
        <v>18.722000000000001</v>
      </c>
      <c r="B574">
        <v>401</v>
      </c>
      <c r="C574">
        <v>8</v>
      </c>
      <c r="D574" s="14" t="s">
        <v>28</v>
      </c>
      <c r="E574" s="15" t="s">
        <v>23</v>
      </c>
      <c r="F574" s="15">
        <v>0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M574" s="5" t="str">
        <f t="shared" si="161"/>
        <v>…</v>
      </c>
      <c r="N574" t="str">
        <f t="shared" si="162"/>
        <v>…</v>
      </c>
      <c r="O574" t="str">
        <f t="shared" si="163"/>
        <v>…</v>
      </c>
      <c r="P574" t="str">
        <f t="shared" si="164"/>
        <v>…</v>
      </c>
      <c r="Q574" t="str">
        <f t="shared" si="165"/>
        <v>…</v>
      </c>
      <c r="R574" t="str">
        <f t="shared" si="166"/>
        <v>…</v>
      </c>
      <c r="S574" t="str">
        <f t="shared" si="167"/>
        <v>…</v>
      </c>
      <c r="T574" t="str">
        <f t="shared" si="168"/>
        <v>…</v>
      </c>
      <c r="U574" s="5"/>
      <c r="V574" s="23">
        <f t="shared" si="169"/>
        <v>154</v>
      </c>
      <c r="W574">
        <f t="shared" si="170"/>
        <v>210</v>
      </c>
      <c r="X574">
        <f t="shared" si="171"/>
        <v>0</v>
      </c>
      <c r="Y574">
        <f t="shared" si="172"/>
        <v>0</v>
      </c>
      <c r="Z574">
        <f t="shared" si="173"/>
        <v>0</v>
      </c>
      <c r="AA574">
        <f t="shared" si="174"/>
        <v>0</v>
      </c>
      <c r="AB574">
        <f t="shared" si="175"/>
        <v>0</v>
      </c>
      <c r="AC574">
        <f t="shared" si="176"/>
        <v>0</v>
      </c>
      <c r="AD574" s="5"/>
      <c r="AE574" s="27">
        <f t="shared" si="177"/>
        <v>53914</v>
      </c>
      <c r="AF574" s="28">
        <f t="shared" si="178"/>
        <v>0</v>
      </c>
      <c r="AG574" s="28">
        <f t="shared" si="179"/>
        <v>0</v>
      </c>
      <c r="AH574" s="28">
        <f t="shared" si="180"/>
        <v>0</v>
      </c>
      <c r="AI574" s="5"/>
      <c r="AJ57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74" s="6" t="str" cm="1">
        <f t="array" ref="AK57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74" s="6" cm="1">
        <f t="array" ref="AL574">IF(ROW(Table4[[#This Row],[ID]])-1=ROW(Table4[[#Headers],[ID]]),0,SUMPRODUCT(MAX(($B$5:$B573=Table4[[#This Row],[ID]])*ROW($B$5:$B573))))</f>
        <v>572</v>
      </c>
      <c r="AM574" s="11" cm="1">
        <f t="array" aca="1" ref="AM574" ca="1">IF(Table4[[#This Row],[Prior of This Frm]]&lt;&gt;0,Table4[[#This Row],[Time]]-INDIRECT("R"&amp;Table4[[#This Row],[Prior of This Frm]]&amp;"C"&amp;COLUMN(Table4[[#This Row],[Time]]),FALSE),"")</f>
        <v>0.10700000000000287</v>
      </c>
      <c r="AN574" s="8">
        <f>IF(ROW(Table4[[#This Row],[Time]])-1=ROW(Table4[[#Headers],[Time]]),0,IF(A574&lt;A573,AN573+1,AN573))</f>
        <v>1</v>
      </c>
      <c r="AO574" s="29">
        <f>(Table4[[#This Row],[Time]]+(Table4[[#This Row],[Mins]]*60)-$A$5)/60/60/24</f>
        <v>3.1649305555555559E-4</v>
      </c>
      <c r="AP574" s="11">
        <f ca="1">IF(Table4[[#This Row],[Prior of This Frm]]&lt;&gt;0,IF(Table4[[#This Row],[Per Raw]]&lt;0,Table4[[#This Row],[Per Raw]]+60,Table4[[#This Row],[Per Raw]]),"")</f>
        <v>0.10700000000000287</v>
      </c>
      <c r="AQ574" s="20">
        <f>IF(Table4[[#This Row],[ID]]=401,(HEX2DEC(Table4[[#This Row],[H1]])+256*HEX2DEC(Table4[[#This Row],[H2]]))/1000,NA())</f>
        <v>53.914000000000001</v>
      </c>
      <c r="AR574" s="21">
        <f>IF(Table4[[#This Row],[ID]]=401,(HEX2DEC(Table4[[#This Row],[H5]])+256*HEX2DEC(Table4[[#This Row],[H6]]))/1000,NA())</f>
        <v>0</v>
      </c>
      <c r="AS574" s="16" t="e">
        <f>IF(Table4[[#This Row],[ID]]=402,HEX2DEC(Table4[[#This Row],[H1]])/100,NA())</f>
        <v>#N/A</v>
      </c>
      <c r="AT574" s="19" t="e">
        <f>IF(Table4[[#This Row],[ID]]=404,((HEX2DEC(F574)+256*HEX2DEC(G574))/10)*(9/5)+32,NA())</f>
        <v>#N/A</v>
      </c>
      <c r="AU574" s="28">
        <f>IF(Table4[[#This Row],[ID]]=402,(HEX2DEC(Table4[[#This Row],[H7]])*256*256+HEX2DEC(Table4[[#This Row],[H6]])*256+HEX2DEC(Table4[[#This Row],[H5]]))/AU$3,IF(ISNUMBER(AU573),AU573,NA()))</f>
        <v>1073427</v>
      </c>
      <c r="AV574" s="28">
        <f>IF(Table4[[#This Row],[ID]]=403,(HEX2DEC(Table4[[#This Row],[H7]])*256*256+HEX2DEC(Table4[[#This Row],[H6]])*256+HEX2DEC(Table4[[#This Row],[H5]]))/AV$3,IF(ISNUMBER(AV573),AV573,NA()))</f>
        <v>1073427</v>
      </c>
      <c r="AW574" s="30">
        <f>Table4[[#This Row],[Unk 402-D7,6,5]]/Table4[[#This Row],[Batt V]]</f>
        <v>19909.986274437066</v>
      </c>
      <c r="AX574" s="8" t="str" cm="1">
        <f t="array" aca="1" ref="AX574" ca="1">IF(Table4[[#This Row],[Prior of This Frm]]=0,"First",IF(Table4[[#This Row],[Data as String]]&lt;&gt;INDIRECT("R"&amp;AL574&amp;"C"&amp;COLUMN(Table4[[#This Row],[Data as String]]),FALSE),"Change",""))</f>
        <v/>
      </c>
      <c r="AY574" s="6" t="str" cm="1">
        <f t="array" aca="1" ref="AY574" ca="1">IF(Table4[[#This Row],[Prior of This Frm]]=0,"First",IF(Table4[[#This Row],[Data Masked States only]]&lt;&gt;INDIRECT("R"&amp;AL574&amp;"C"&amp;COLUMN(Table4[[#This Row],[Data Masked States only]]),FALSE),"Change",""))</f>
        <v/>
      </c>
      <c r="AZ574" s="6"/>
    </row>
    <row r="575" spans="1:52" hidden="1" x14ac:dyDescent="0.25">
      <c r="A575">
        <v>18.774999999999999</v>
      </c>
      <c r="B575">
        <v>400</v>
      </c>
      <c r="C575">
        <v>8</v>
      </c>
      <c r="D575" s="14">
        <v>0</v>
      </c>
      <c r="E575" s="15">
        <v>0</v>
      </c>
      <c r="F575" s="15">
        <v>0</v>
      </c>
      <c r="G575" s="15">
        <v>10</v>
      </c>
      <c r="H575" s="15">
        <v>39</v>
      </c>
      <c r="I575" s="15">
        <v>0</v>
      </c>
      <c r="J575" s="15">
        <v>0</v>
      </c>
      <c r="K575" s="15">
        <v>0</v>
      </c>
      <c r="M575" s="5" t="str">
        <f t="shared" si="161"/>
        <v>…</v>
      </c>
      <c r="N575" t="str">
        <f t="shared" si="162"/>
        <v>…</v>
      </c>
      <c r="O575" t="str">
        <f t="shared" si="163"/>
        <v>…</v>
      </c>
      <c r="P575" t="str">
        <f t="shared" si="164"/>
        <v>…</v>
      </c>
      <c r="Q575" t="str">
        <f t="shared" si="165"/>
        <v>9</v>
      </c>
      <c r="R575" t="str">
        <f t="shared" si="166"/>
        <v>…</v>
      </c>
      <c r="S575" t="str">
        <f t="shared" si="167"/>
        <v>…</v>
      </c>
      <c r="T575" t="str">
        <f t="shared" si="168"/>
        <v>…</v>
      </c>
      <c r="U575" s="5"/>
      <c r="V575" s="23">
        <f t="shared" si="169"/>
        <v>0</v>
      </c>
      <c r="W575">
        <f t="shared" si="170"/>
        <v>0</v>
      </c>
      <c r="X575">
        <f t="shared" si="171"/>
        <v>0</v>
      </c>
      <c r="Y575">
        <f t="shared" si="172"/>
        <v>16</v>
      </c>
      <c r="Z575">
        <f t="shared" si="173"/>
        <v>57</v>
      </c>
      <c r="AA575">
        <f t="shared" si="174"/>
        <v>0</v>
      </c>
      <c r="AB575">
        <f t="shared" si="175"/>
        <v>0</v>
      </c>
      <c r="AC575">
        <f t="shared" si="176"/>
        <v>0</v>
      </c>
      <c r="AD575" s="5"/>
      <c r="AE575" s="27">
        <f t="shared" si="177"/>
        <v>0</v>
      </c>
      <c r="AF575" s="28">
        <f t="shared" si="178"/>
        <v>4096</v>
      </c>
      <c r="AG575" s="28">
        <f t="shared" si="179"/>
        <v>57</v>
      </c>
      <c r="AH575" s="28">
        <f t="shared" si="180"/>
        <v>0</v>
      </c>
      <c r="AI575" s="5"/>
      <c r="AJ57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75" s="6" t="str" cm="1">
        <f t="array" ref="AK57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75" s="6" cm="1">
        <f t="array" ref="AL575">IF(ROW(Table4[[#This Row],[ID]])-1=ROW(Table4[[#Headers],[ID]]),0,SUMPRODUCT(MAX(($B$5:$B574=Table4[[#This Row],[ID]])*ROW($B$5:$B574))))</f>
        <v>573</v>
      </c>
      <c r="AM575" s="11" cm="1">
        <f t="array" aca="1" ref="AM575" ca="1">IF(Table4[[#This Row],[Prior of This Frm]]&lt;&gt;0,Table4[[#This Row],[Time]]-INDIRECT("R"&amp;Table4[[#This Row],[Prior of This Frm]]&amp;"C"&amp;COLUMN(Table4[[#This Row],[Time]]),FALSE),"")</f>
        <v>0.1059999999999981</v>
      </c>
      <c r="AN575" s="8">
        <f>IF(ROW(Table4[[#This Row],[Time]])-1=ROW(Table4[[#Headers],[Time]]),0,IF(A575&lt;A574,AN574+1,AN574))</f>
        <v>1</v>
      </c>
      <c r="AO575" s="29">
        <f>(Table4[[#This Row],[Time]]+(Table4[[#This Row],[Mins]]*60)-$A$5)/60/60/24</f>
        <v>3.1710648148148153E-4</v>
      </c>
      <c r="AP575" s="11">
        <f ca="1">IF(Table4[[#This Row],[Prior of This Frm]]&lt;&gt;0,IF(Table4[[#This Row],[Per Raw]]&lt;0,Table4[[#This Row],[Per Raw]]+60,Table4[[#This Row],[Per Raw]]),"")</f>
        <v>0.1059999999999981</v>
      </c>
      <c r="AQ575" s="20" t="e">
        <f>IF(Table4[[#This Row],[ID]]=401,(HEX2DEC(Table4[[#This Row],[H1]])+256*HEX2DEC(Table4[[#This Row],[H2]]))/1000,NA())</f>
        <v>#N/A</v>
      </c>
      <c r="AR575" s="21" t="e">
        <f>IF(Table4[[#This Row],[ID]]=401,(HEX2DEC(Table4[[#This Row],[H5]])+256*HEX2DEC(Table4[[#This Row],[H6]]))/1000,NA())</f>
        <v>#N/A</v>
      </c>
      <c r="AS575" s="17" t="e">
        <f>IF(Table4[[#This Row],[ID]]=402,HEX2DEC(Table4[[#This Row],[H1]])/100,NA())</f>
        <v>#N/A</v>
      </c>
      <c r="AT575" s="19" t="e">
        <f>IF(Table4[[#This Row],[ID]]=404,((HEX2DEC(F575)+256*HEX2DEC(G575))/10)*(9/5)+32,NA())</f>
        <v>#N/A</v>
      </c>
      <c r="AU575" s="28">
        <f>IF(Table4[[#This Row],[ID]]=402,(HEX2DEC(Table4[[#This Row],[H7]])*256*256+HEX2DEC(Table4[[#This Row],[H6]])*256+HEX2DEC(Table4[[#This Row],[H5]]))/AU$3,IF(ISNUMBER(AU574),AU574,NA()))</f>
        <v>1073427</v>
      </c>
      <c r="AV575" s="28">
        <f>IF(Table4[[#This Row],[ID]]=403,(HEX2DEC(Table4[[#This Row],[H7]])*256*256+HEX2DEC(Table4[[#This Row],[H6]])*256+HEX2DEC(Table4[[#This Row],[H5]]))/AV$3,IF(ISNUMBER(AV574),AV574,NA()))</f>
        <v>1073427</v>
      </c>
      <c r="AW575" s="30" t="e">
        <f>Table4[[#This Row],[Unk 402-D7,6,5]]/Table4[[#This Row],[Batt V]]</f>
        <v>#N/A</v>
      </c>
      <c r="AX575" s="8" t="str" cm="1">
        <f t="array" aca="1" ref="AX575" ca="1">IF(Table4[[#This Row],[Prior of This Frm]]=0,"First",IF(Table4[[#This Row],[Data as String]]&lt;&gt;INDIRECT("R"&amp;AL575&amp;"C"&amp;COLUMN(Table4[[#This Row],[Data as String]]),FALSE),"Change",""))</f>
        <v/>
      </c>
      <c r="AY575" s="6" t="str" cm="1">
        <f t="array" aca="1" ref="AY575" ca="1">IF(Table4[[#This Row],[Prior of This Frm]]=0,"First",IF(Table4[[#This Row],[Data Masked States only]]&lt;&gt;INDIRECT("R"&amp;AL575&amp;"C"&amp;COLUMN(Table4[[#This Row],[Data Masked States only]]),FALSE),"Change",""))</f>
        <v/>
      </c>
      <c r="AZ575" s="6"/>
    </row>
    <row r="576" spans="1:52" hidden="1" x14ac:dyDescent="0.25">
      <c r="A576">
        <v>18.827000000000002</v>
      </c>
      <c r="B576">
        <v>401</v>
      </c>
      <c r="C576">
        <v>8</v>
      </c>
      <c r="D576" s="14" t="s">
        <v>28</v>
      </c>
      <c r="E576" s="15" t="s">
        <v>23</v>
      </c>
      <c r="F576" s="15">
        <v>0</v>
      </c>
      <c r="G576" s="15">
        <v>0</v>
      </c>
      <c r="H576" s="15">
        <v>0</v>
      </c>
      <c r="I576" s="15">
        <v>0</v>
      </c>
      <c r="J576" s="15">
        <v>0</v>
      </c>
      <c r="K576" s="15">
        <v>0</v>
      </c>
      <c r="M576" s="5" t="str">
        <f t="shared" si="161"/>
        <v>…</v>
      </c>
      <c r="N576" t="str">
        <f t="shared" si="162"/>
        <v>…</v>
      </c>
      <c r="O576" t="str">
        <f t="shared" si="163"/>
        <v>…</v>
      </c>
      <c r="P576" t="str">
        <f t="shared" si="164"/>
        <v>…</v>
      </c>
      <c r="Q576" t="str">
        <f t="shared" si="165"/>
        <v>…</v>
      </c>
      <c r="R576" t="str">
        <f t="shared" si="166"/>
        <v>…</v>
      </c>
      <c r="S576" t="str">
        <f t="shared" si="167"/>
        <v>…</v>
      </c>
      <c r="T576" t="str">
        <f t="shared" si="168"/>
        <v>…</v>
      </c>
      <c r="U576" s="5"/>
      <c r="V576" s="23">
        <f t="shared" si="169"/>
        <v>154</v>
      </c>
      <c r="W576">
        <f t="shared" si="170"/>
        <v>210</v>
      </c>
      <c r="X576">
        <f t="shared" si="171"/>
        <v>0</v>
      </c>
      <c r="Y576">
        <f t="shared" si="172"/>
        <v>0</v>
      </c>
      <c r="Z576">
        <f t="shared" si="173"/>
        <v>0</v>
      </c>
      <c r="AA576">
        <f t="shared" si="174"/>
        <v>0</v>
      </c>
      <c r="AB576">
        <f t="shared" si="175"/>
        <v>0</v>
      </c>
      <c r="AC576">
        <f t="shared" si="176"/>
        <v>0</v>
      </c>
      <c r="AD576" s="5"/>
      <c r="AE576" s="27">
        <f t="shared" si="177"/>
        <v>53914</v>
      </c>
      <c r="AF576" s="28">
        <f t="shared" si="178"/>
        <v>0</v>
      </c>
      <c r="AG576" s="28">
        <f t="shared" si="179"/>
        <v>0</v>
      </c>
      <c r="AH576" s="28">
        <f t="shared" si="180"/>
        <v>0</v>
      </c>
      <c r="AI576" s="5"/>
      <c r="AJ57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76" s="6" t="str" cm="1">
        <f t="array" ref="AK57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76" s="6" cm="1">
        <f t="array" ref="AL576">IF(ROW(Table4[[#This Row],[ID]])-1=ROW(Table4[[#Headers],[ID]]),0,SUMPRODUCT(MAX(($B$5:$B575=Table4[[#This Row],[ID]])*ROW($B$5:$B575))))</f>
        <v>574</v>
      </c>
      <c r="AM576" s="11" cm="1">
        <f t="array" aca="1" ref="AM576" ca="1">IF(Table4[[#This Row],[Prior of This Frm]]&lt;&gt;0,Table4[[#This Row],[Time]]-INDIRECT("R"&amp;Table4[[#This Row],[Prior of This Frm]]&amp;"C"&amp;COLUMN(Table4[[#This Row],[Time]]),FALSE),"")</f>
        <v>0.10500000000000043</v>
      </c>
      <c r="AN576" s="8">
        <f>IF(ROW(Table4[[#This Row],[Time]])-1=ROW(Table4[[#Headers],[Time]]),0,IF(A576&lt;A575,AN575+1,AN575))</f>
        <v>1</v>
      </c>
      <c r="AO576" s="29">
        <f>(Table4[[#This Row],[Time]]+(Table4[[#This Row],[Mins]]*60)-$A$5)/60/60/24</f>
        <v>3.1770833333333325E-4</v>
      </c>
      <c r="AP576" s="11">
        <f ca="1">IF(Table4[[#This Row],[Prior of This Frm]]&lt;&gt;0,IF(Table4[[#This Row],[Per Raw]]&lt;0,Table4[[#This Row],[Per Raw]]+60,Table4[[#This Row],[Per Raw]]),"")</f>
        <v>0.10500000000000043</v>
      </c>
      <c r="AQ576" s="20">
        <f>IF(Table4[[#This Row],[ID]]=401,(HEX2DEC(Table4[[#This Row],[H1]])+256*HEX2DEC(Table4[[#This Row],[H2]]))/1000,NA())</f>
        <v>53.914000000000001</v>
      </c>
      <c r="AR576" s="21">
        <f>IF(Table4[[#This Row],[ID]]=401,(HEX2DEC(Table4[[#This Row],[H5]])+256*HEX2DEC(Table4[[#This Row],[H6]]))/1000,NA())</f>
        <v>0</v>
      </c>
      <c r="AS576" s="16" t="e">
        <f>IF(Table4[[#This Row],[ID]]=402,HEX2DEC(Table4[[#This Row],[H1]])/100,NA())</f>
        <v>#N/A</v>
      </c>
      <c r="AT576" s="19" t="e">
        <f>IF(Table4[[#This Row],[ID]]=404,((HEX2DEC(F576)+256*HEX2DEC(G576))/10)*(9/5)+32,NA())</f>
        <v>#N/A</v>
      </c>
      <c r="AU576" s="28">
        <f>IF(Table4[[#This Row],[ID]]=402,(HEX2DEC(Table4[[#This Row],[H7]])*256*256+HEX2DEC(Table4[[#This Row],[H6]])*256+HEX2DEC(Table4[[#This Row],[H5]]))/AU$3,IF(ISNUMBER(AU575),AU575,NA()))</f>
        <v>1073427</v>
      </c>
      <c r="AV576" s="28">
        <f>IF(Table4[[#This Row],[ID]]=403,(HEX2DEC(Table4[[#This Row],[H7]])*256*256+HEX2DEC(Table4[[#This Row],[H6]])*256+HEX2DEC(Table4[[#This Row],[H5]]))/AV$3,IF(ISNUMBER(AV575),AV575,NA()))</f>
        <v>1073427</v>
      </c>
      <c r="AW576" s="30">
        <f>Table4[[#This Row],[Unk 402-D7,6,5]]/Table4[[#This Row],[Batt V]]</f>
        <v>19909.986274437066</v>
      </c>
      <c r="AX576" s="8" t="str" cm="1">
        <f t="array" aca="1" ref="AX576" ca="1">IF(Table4[[#This Row],[Prior of This Frm]]=0,"First",IF(Table4[[#This Row],[Data as String]]&lt;&gt;INDIRECT("R"&amp;AL576&amp;"C"&amp;COLUMN(Table4[[#This Row],[Data as String]]),FALSE),"Change",""))</f>
        <v/>
      </c>
      <c r="AY576" s="6" t="str" cm="1">
        <f t="array" aca="1" ref="AY576" ca="1">IF(Table4[[#This Row],[Prior of This Frm]]=0,"First",IF(Table4[[#This Row],[Data Masked States only]]&lt;&gt;INDIRECT("R"&amp;AL576&amp;"C"&amp;COLUMN(Table4[[#This Row],[Data Masked States only]]),FALSE),"Change",""))</f>
        <v/>
      </c>
      <c r="AZ576" s="6"/>
    </row>
    <row r="577" spans="1:52" hidden="1" x14ac:dyDescent="0.25">
      <c r="A577">
        <v>18.881</v>
      </c>
      <c r="B577">
        <v>400</v>
      </c>
      <c r="C577">
        <v>8</v>
      </c>
      <c r="D577" s="14">
        <v>0</v>
      </c>
      <c r="E577" s="15">
        <v>0</v>
      </c>
      <c r="F577" s="15">
        <v>0</v>
      </c>
      <c r="G577" s="15">
        <v>10</v>
      </c>
      <c r="H577" s="15">
        <v>39</v>
      </c>
      <c r="I577" s="15">
        <v>0</v>
      </c>
      <c r="J577" s="15">
        <v>0</v>
      </c>
      <c r="K577" s="15">
        <v>0</v>
      </c>
      <c r="M577" s="5" t="str">
        <f t="shared" si="161"/>
        <v>…</v>
      </c>
      <c r="N577" t="str">
        <f t="shared" si="162"/>
        <v>…</v>
      </c>
      <c r="O577" t="str">
        <f t="shared" si="163"/>
        <v>…</v>
      </c>
      <c r="P577" t="str">
        <f t="shared" si="164"/>
        <v>…</v>
      </c>
      <c r="Q577" t="str">
        <f t="shared" si="165"/>
        <v>9</v>
      </c>
      <c r="R577" t="str">
        <f t="shared" si="166"/>
        <v>…</v>
      </c>
      <c r="S577" t="str">
        <f t="shared" si="167"/>
        <v>…</v>
      </c>
      <c r="T577" t="str">
        <f t="shared" si="168"/>
        <v>…</v>
      </c>
      <c r="U577" s="5"/>
      <c r="V577" s="23">
        <f t="shared" si="169"/>
        <v>0</v>
      </c>
      <c r="W577">
        <f t="shared" si="170"/>
        <v>0</v>
      </c>
      <c r="X577">
        <f t="shared" si="171"/>
        <v>0</v>
      </c>
      <c r="Y577">
        <f t="shared" si="172"/>
        <v>16</v>
      </c>
      <c r="Z577">
        <f t="shared" si="173"/>
        <v>57</v>
      </c>
      <c r="AA577">
        <f t="shared" si="174"/>
        <v>0</v>
      </c>
      <c r="AB577">
        <f t="shared" si="175"/>
        <v>0</v>
      </c>
      <c r="AC577">
        <f t="shared" si="176"/>
        <v>0</v>
      </c>
      <c r="AD577" s="5"/>
      <c r="AE577" s="27">
        <f t="shared" si="177"/>
        <v>0</v>
      </c>
      <c r="AF577" s="28">
        <f t="shared" si="178"/>
        <v>4096</v>
      </c>
      <c r="AG577" s="28">
        <f t="shared" si="179"/>
        <v>57</v>
      </c>
      <c r="AH577" s="28">
        <f t="shared" si="180"/>
        <v>0</v>
      </c>
      <c r="AI577" s="5"/>
      <c r="AJ57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77" s="6" t="str" cm="1">
        <f t="array" ref="AK57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77" s="6" cm="1">
        <f t="array" ref="AL577">IF(ROW(Table4[[#This Row],[ID]])-1=ROW(Table4[[#Headers],[ID]]),0,SUMPRODUCT(MAX(($B$5:$B576=Table4[[#This Row],[ID]])*ROW($B$5:$B576))))</f>
        <v>575</v>
      </c>
      <c r="AM577" s="11" cm="1">
        <f t="array" aca="1" ref="AM577" ca="1">IF(Table4[[#This Row],[Prior of This Frm]]&lt;&gt;0,Table4[[#This Row],[Time]]-INDIRECT("R"&amp;Table4[[#This Row],[Prior of This Frm]]&amp;"C"&amp;COLUMN(Table4[[#This Row],[Time]]),FALSE),"")</f>
        <v>0.10600000000000165</v>
      </c>
      <c r="AN577" s="8">
        <f>IF(ROW(Table4[[#This Row],[Time]])-1=ROW(Table4[[#Headers],[Time]]),0,IF(A577&lt;A576,AN576+1,AN576))</f>
        <v>1</v>
      </c>
      <c r="AO577" s="29">
        <f>(Table4[[#This Row],[Time]]+(Table4[[#This Row],[Mins]]*60)-$A$5)/60/60/24</f>
        <v>3.1833333333333328E-4</v>
      </c>
      <c r="AP577" s="11">
        <f ca="1">IF(Table4[[#This Row],[Prior of This Frm]]&lt;&gt;0,IF(Table4[[#This Row],[Per Raw]]&lt;0,Table4[[#This Row],[Per Raw]]+60,Table4[[#This Row],[Per Raw]]),"")</f>
        <v>0.10600000000000165</v>
      </c>
      <c r="AQ577" s="20" t="e">
        <f>IF(Table4[[#This Row],[ID]]=401,(HEX2DEC(Table4[[#This Row],[H1]])+256*HEX2DEC(Table4[[#This Row],[H2]]))/1000,NA())</f>
        <v>#N/A</v>
      </c>
      <c r="AR577" s="21" t="e">
        <f>IF(Table4[[#This Row],[ID]]=401,(HEX2DEC(Table4[[#This Row],[H5]])+256*HEX2DEC(Table4[[#This Row],[H6]]))/1000,NA())</f>
        <v>#N/A</v>
      </c>
      <c r="AS577" s="17" t="e">
        <f>IF(Table4[[#This Row],[ID]]=402,HEX2DEC(Table4[[#This Row],[H1]])/100,NA())</f>
        <v>#N/A</v>
      </c>
      <c r="AT577" s="19" t="e">
        <f>IF(Table4[[#This Row],[ID]]=404,((HEX2DEC(F577)+256*HEX2DEC(G577))/10)*(9/5)+32,NA())</f>
        <v>#N/A</v>
      </c>
      <c r="AU577" s="28">
        <f>IF(Table4[[#This Row],[ID]]=402,(HEX2DEC(Table4[[#This Row],[H7]])*256*256+HEX2DEC(Table4[[#This Row],[H6]])*256+HEX2DEC(Table4[[#This Row],[H5]]))/AU$3,IF(ISNUMBER(AU576),AU576,NA()))</f>
        <v>1073427</v>
      </c>
      <c r="AV577" s="28">
        <f>IF(Table4[[#This Row],[ID]]=403,(HEX2DEC(Table4[[#This Row],[H7]])*256*256+HEX2DEC(Table4[[#This Row],[H6]])*256+HEX2DEC(Table4[[#This Row],[H5]]))/AV$3,IF(ISNUMBER(AV576),AV576,NA()))</f>
        <v>1073427</v>
      </c>
      <c r="AW577" s="30" t="e">
        <f>Table4[[#This Row],[Unk 402-D7,6,5]]/Table4[[#This Row],[Batt V]]</f>
        <v>#N/A</v>
      </c>
      <c r="AX577" s="8" t="str" cm="1">
        <f t="array" aca="1" ref="AX577" ca="1">IF(Table4[[#This Row],[Prior of This Frm]]=0,"First",IF(Table4[[#This Row],[Data as String]]&lt;&gt;INDIRECT("R"&amp;AL577&amp;"C"&amp;COLUMN(Table4[[#This Row],[Data as String]]),FALSE),"Change",""))</f>
        <v/>
      </c>
      <c r="AY577" s="6" t="str" cm="1">
        <f t="array" aca="1" ref="AY577" ca="1">IF(Table4[[#This Row],[Prior of This Frm]]=0,"First",IF(Table4[[#This Row],[Data Masked States only]]&lt;&gt;INDIRECT("R"&amp;AL577&amp;"C"&amp;COLUMN(Table4[[#This Row],[Data Masked States only]]),FALSE),"Change",""))</f>
        <v/>
      </c>
      <c r="AZ577" s="6"/>
    </row>
    <row r="578" spans="1:52" hidden="1" x14ac:dyDescent="0.25">
      <c r="A578">
        <v>18.934000000000001</v>
      </c>
      <c r="B578">
        <v>401</v>
      </c>
      <c r="C578">
        <v>8</v>
      </c>
      <c r="D578" s="14" t="s">
        <v>28</v>
      </c>
      <c r="E578" s="15" t="s">
        <v>23</v>
      </c>
      <c r="F578" s="15">
        <v>0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M578" s="5" t="str">
        <f t="shared" si="161"/>
        <v>…</v>
      </c>
      <c r="N578" t="str">
        <f t="shared" si="162"/>
        <v>…</v>
      </c>
      <c r="O578" t="str">
        <f t="shared" si="163"/>
        <v>…</v>
      </c>
      <c r="P578" t="str">
        <f t="shared" si="164"/>
        <v>…</v>
      </c>
      <c r="Q578" t="str">
        <f t="shared" si="165"/>
        <v>…</v>
      </c>
      <c r="R578" t="str">
        <f t="shared" si="166"/>
        <v>…</v>
      </c>
      <c r="S578" t="str">
        <f t="shared" si="167"/>
        <v>…</v>
      </c>
      <c r="T578" t="str">
        <f t="shared" si="168"/>
        <v>…</v>
      </c>
      <c r="U578" s="5"/>
      <c r="V578" s="23">
        <f t="shared" si="169"/>
        <v>154</v>
      </c>
      <c r="W578">
        <f t="shared" si="170"/>
        <v>210</v>
      </c>
      <c r="X578">
        <f t="shared" si="171"/>
        <v>0</v>
      </c>
      <c r="Y578">
        <f t="shared" si="172"/>
        <v>0</v>
      </c>
      <c r="Z578">
        <f t="shared" si="173"/>
        <v>0</v>
      </c>
      <c r="AA578">
        <f t="shared" si="174"/>
        <v>0</v>
      </c>
      <c r="AB578">
        <f t="shared" si="175"/>
        <v>0</v>
      </c>
      <c r="AC578">
        <f t="shared" si="176"/>
        <v>0</v>
      </c>
      <c r="AD578" s="5"/>
      <c r="AE578" s="27">
        <f t="shared" si="177"/>
        <v>53914</v>
      </c>
      <c r="AF578" s="28">
        <f t="shared" si="178"/>
        <v>0</v>
      </c>
      <c r="AG578" s="28">
        <f t="shared" si="179"/>
        <v>0</v>
      </c>
      <c r="AH578" s="28">
        <f t="shared" si="180"/>
        <v>0</v>
      </c>
      <c r="AI578" s="5"/>
      <c r="AJ57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78" s="6" t="str" cm="1">
        <f t="array" ref="AK57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78" s="6" cm="1">
        <f t="array" ref="AL578">IF(ROW(Table4[[#This Row],[ID]])-1=ROW(Table4[[#Headers],[ID]]),0,SUMPRODUCT(MAX(($B$5:$B577=Table4[[#This Row],[ID]])*ROW($B$5:$B577))))</f>
        <v>576</v>
      </c>
      <c r="AM578" s="11" cm="1">
        <f t="array" aca="1" ref="AM578" ca="1">IF(Table4[[#This Row],[Prior of This Frm]]&lt;&gt;0,Table4[[#This Row],[Time]]-INDIRECT("R"&amp;Table4[[#This Row],[Prior of This Frm]]&amp;"C"&amp;COLUMN(Table4[[#This Row],[Time]]),FALSE),"")</f>
        <v>0.10699999999999932</v>
      </c>
      <c r="AN578" s="8">
        <f>IF(ROW(Table4[[#This Row],[Time]])-1=ROW(Table4[[#Headers],[Time]]),0,IF(A578&lt;A577,AN577+1,AN577))</f>
        <v>1</v>
      </c>
      <c r="AO578" s="29">
        <f>(Table4[[#This Row],[Time]]+(Table4[[#This Row],[Mins]]*60)-$A$5)/60/60/24</f>
        <v>3.1894675925925922E-4</v>
      </c>
      <c r="AP578" s="11">
        <f ca="1">IF(Table4[[#This Row],[Prior of This Frm]]&lt;&gt;0,IF(Table4[[#This Row],[Per Raw]]&lt;0,Table4[[#This Row],[Per Raw]]+60,Table4[[#This Row],[Per Raw]]),"")</f>
        <v>0.10699999999999932</v>
      </c>
      <c r="AQ578" s="20">
        <f>IF(Table4[[#This Row],[ID]]=401,(HEX2DEC(Table4[[#This Row],[H1]])+256*HEX2DEC(Table4[[#This Row],[H2]]))/1000,NA())</f>
        <v>53.914000000000001</v>
      </c>
      <c r="AR578" s="21">
        <f>IF(Table4[[#This Row],[ID]]=401,(HEX2DEC(Table4[[#This Row],[H5]])+256*HEX2DEC(Table4[[#This Row],[H6]]))/1000,NA())</f>
        <v>0</v>
      </c>
      <c r="AS578" s="16" t="e">
        <f>IF(Table4[[#This Row],[ID]]=402,HEX2DEC(Table4[[#This Row],[H1]])/100,NA())</f>
        <v>#N/A</v>
      </c>
      <c r="AT578" s="19" t="e">
        <f>IF(Table4[[#This Row],[ID]]=404,((HEX2DEC(F578)+256*HEX2DEC(G578))/10)*(9/5)+32,NA())</f>
        <v>#N/A</v>
      </c>
      <c r="AU578" s="28">
        <f>IF(Table4[[#This Row],[ID]]=402,(HEX2DEC(Table4[[#This Row],[H7]])*256*256+HEX2DEC(Table4[[#This Row],[H6]])*256+HEX2DEC(Table4[[#This Row],[H5]]))/AU$3,IF(ISNUMBER(AU577),AU577,NA()))</f>
        <v>1073427</v>
      </c>
      <c r="AV578" s="28">
        <f>IF(Table4[[#This Row],[ID]]=403,(HEX2DEC(Table4[[#This Row],[H7]])*256*256+HEX2DEC(Table4[[#This Row],[H6]])*256+HEX2DEC(Table4[[#This Row],[H5]]))/AV$3,IF(ISNUMBER(AV577),AV577,NA()))</f>
        <v>1073427</v>
      </c>
      <c r="AW578" s="30">
        <f>Table4[[#This Row],[Unk 402-D7,6,5]]/Table4[[#This Row],[Batt V]]</f>
        <v>19909.986274437066</v>
      </c>
      <c r="AX578" s="8" t="str" cm="1">
        <f t="array" aca="1" ref="AX578" ca="1">IF(Table4[[#This Row],[Prior of This Frm]]=0,"First",IF(Table4[[#This Row],[Data as String]]&lt;&gt;INDIRECT("R"&amp;AL578&amp;"C"&amp;COLUMN(Table4[[#This Row],[Data as String]]),FALSE),"Change",""))</f>
        <v/>
      </c>
      <c r="AY578" s="6" t="str" cm="1">
        <f t="array" aca="1" ref="AY578" ca="1">IF(Table4[[#This Row],[Prior of This Frm]]=0,"First",IF(Table4[[#This Row],[Data Masked States only]]&lt;&gt;INDIRECT("R"&amp;AL578&amp;"C"&amp;COLUMN(Table4[[#This Row],[Data Masked States only]]),FALSE),"Change",""))</f>
        <v/>
      </c>
      <c r="AZ578" s="6"/>
    </row>
    <row r="579" spans="1:52" hidden="1" x14ac:dyDescent="0.25">
      <c r="A579">
        <v>18.937000000000001</v>
      </c>
      <c r="B579">
        <v>466</v>
      </c>
      <c r="C579">
        <v>8</v>
      </c>
      <c r="D579" s="14">
        <v>30</v>
      </c>
      <c r="E579" s="15">
        <v>32</v>
      </c>
      <c r="F579" s="15">
        <v>30</v>
      </c>
      <c r="G579" s="15">
        <v>35</v>
      </c>
      <c r="H579" s="15">
        <v>56</v>
      </c>
      <c r="I579" s="15">
        <v>35</v>
      </c>
      <c r="J579" s="15">
        <v>30</v>
      </c>
      <c r="K579" s="15">
        <v>31</v>
      </c>
      <c r="M579" s="5" t="str">
        <f t="shared" si="161"/>
        <v>0</v>
      </c>
      <c r="N579" t="str">
        <f t="shared" si="162"/>
        <v>2</v>
      </c>
      <c r="O579" t="str">
        <f t="shared" si="163"/>
        <v>0</v>
      </c>
      <c r="P579" t="str">
        <f t="shared" si="164"/>
        <v>5</v>
      </c>
      <c r="Q579" t="str">
        <f t="shared" si="165"/>
        <v>V</v>
      </c>
      <c r="R579" t="str">
        <f t="shared" si="166"/>
        <v>5</v>
      </c>
      <c r="S579" t="str">
        <f t="shared" si="167"/>
        <v>0</v>
      </c>
      <c r="T579" t="str">
        <f t="shared" si="168"/>
        <v>1</v>
      </c>
      <c r="U579" s="5"/>
      <c r="V579" s="23">
        <f t="shared" si="169"/>
        <v>48</v>
      </c>
      <c r="W579">
        <f t="shared" si="170"/>
        <v>50</v>
      </c>
      <c r="X579">
        <f t="shared" si="171"/>
        <v>48</v>
      </c>
      <c r="Y579">
        <f t="shared" si="172"/>
        <v>53</v>
      </c>
      <c r="Z579">
        <f t="shared" si="173"/>
        <v>86</v>
      </c>
      <c r="AA579">
        <f t="shared" si="174"/>
        <v>53</v>
      </c>
      <c r="AB579">
        <f t="shared" si="175"/>
        <v>48</v>
      </c>
      <c r="AC579">
        <f t="shared" si="176"/>
        <v>49</v>
      </c>
      <c r="AD579" s="5"/>
      <c r="AE579" s="27">
        <f t="shared" si="177"/>
        <v>12848</v>
      </c>
      <c r="AF579" s="28">
        <f t="shared" si="178"/>
        <v>13616</v>
      </c>
      <c r="AG579" s="28">
        <f t="shared" si="179"/>
        <v>13654</v>
      </c>
      <c r="AH579" s="28">
        <f t="shared" si="180"/>
        <v>12592</v>
      </c>
      <c r="AI579" s="5"/>
      <c r="AJ57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579" s="6" t="str" cm="1">
        <f t="array" ref="AK57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579" s="6" cm="1">
        <f t="array" ref="AL579">IF(ROW(Table4[[#This Row],[ID]])-1=ROW(Table4[[#Headers],[ID]]),0,SUMPRODUCT(MAX(($B$5:$B578=Table4[[#This Row],[ID]])*ROW($B$5:$B578))))</f>
        <v>532</v>
      </c>
      <c r="AM579" s="11" cm="1">
        <f t="array" aca="1" ref="AM579" ca="1">IF(Table4[[#This Row],[Prior of This Frm]]&lt;&gt;0,Table4[[#This Row],[Time]]-INDIRECT("R"&amp;Table4[[#This Row],[Prior of This Frm]]&amp;"C"&amp;COLUMN(Table4[[#This Row],[Time]]),FALSE),"")</f>
        <v>2.125</v>
      </c>
      <c r="AN579" s="8">
        <f>IF(ROW(Table4[[#This Row],[Time]])-1=ROW(Table4[[#Headers],[Time]]),0,IF(A579&lt;A578,AN578+1,AN578))</f>
        <v>1</v>
      </c>
      <c r="AO579" s="29">
        <f>(Table4[[#This Row],[Time]]+(Table4[[#This Row],[Mins]]*60)-$A$5)/60/60/24</f>
        <v>3.1898148148148145E-4</v>
      </c>
      <c r="AP579" s="11">
        <f ca="1">IF(Table4[[#This Row],[Prior of This Frm]]&lt;&gt;0,IF(Table4[[#This Row],[Per Raw]]&lt;0,Table4[[#This Row],[Per Raw]]+60,Table4[[#This Row],[Per Raw]]),"")</f>
        <v>2.125</v>
      </c>
      <c r="AQ579" s="20" t="e">
        <f>IF(Table4[[#This Row],[ID]]=401,(HEX2DEC(Table4[[#This Row],[H1]])+256*HEX2DEC(Table4[[#This Row],[H2]]))/1000,NA())</f>
        <v>#N/A</v>
      </c>
      <c r="AR579" s="21" t="e">
        <f>IF(Table4[[#This Row],[ID]]=401,(HEX2DEC(Table4[[#This Row],[H5]])+256*HEX2DEC(Table4[[#This Row],[H6]]))/1000,NA())</f>
        <v>#N/A</v>
      </c>
      <c r="AS579" s="17" t="e">
        <f>IF(Table4[[#This Row],[ID]]=402,HEX2DEC(Table4[[#This Row],[H1]])/100,NA())</f>
        <v>#N/A</v>
      </c>
      <c r="AT579" s="19" t="e">
        <f>IF(Table4[[#This Row],[ID]]=404,((HEX2DEC(F579)+256*HEX2DEC(G579))/10)*(9/5)+32,NA())</f>
        <v>#N/A</v>
      </c>
      <c r="AU579" s="28">
        <f>IF(Table4[[#This Row],[ID]]=402,(HEX2DEC(Table4[[#This Row],[H7]])*256*256+HEX2DEC(Table4[[#This Row],[H6]])*256+HEX2DEC(Table4[[#This Row],[H5]]))/AU$3,IF(ISNUMBER(AU578),AU578,NA()))</f>
        <v>1073427</v>
      </c>
      <c r="AV579" s="28">
        <f>IF(Table4[[#This Row],[ID]]=403,(HEX2DEC(Table4[[#This Row],[H7]])*256*256+HEX2DEC(Table4[[#This Row],[H6]])*256+HEX2DEC(Table4[[#This Row],[H5]]))/AV$3,IF(ISNUMBER(AV578),AV578,NA()))</f>
        <v>1073427</v>
      </c>
      <c r="AW579" s="30" t="e">
        <f>Table4[[#This Row],[Unk 402-D7,6,5]]/Table4[[#This Row],[Batt V]]</f>
        <v>#N/A</v>
      </c>
      <c r="AX579" s="8" t="str" cm="1">
        <f t="array" aca="1" ref="AX579" ca="1">IF(Table4[[#This Row],[Prior of This Frm]]=0,"First",IF(Table4[[#This Row],[Data as String]]&lt;&gt;INDIRECT("R"&amp;AL579&amp;"C"&amp;COLUMN(Table4[[#This Row],[Data as String]]),FALSE),"Change",""))</f>
        <v/>
      </c>
      <c r="AY579" s="6" t="str" cm="1">
        <f t="array" aca="1" ref="AY579" ca="1">IF(Table4[[#This Row],[Prior of This Frm]]=0,"First",IF(Table4[[#This Row],[Data Masked States only]]&lt;&gt;INDIRECT("R"&amp;AL579&amp;"C"&amp;COLUMN(Table4[[#This Row],[Data Masked States only]]),FALSE),"Change",""))</f>
        <v/>
      </c>
      <c r="AZ579" s="6"/>
    </row>
    <row r="580" spans="1:52" hidden="1" x14ac:dyDescent="0.25">
      <c r="A580">
        <v>18.986999999999998</v>
      </c>
      <c r="B580">
        <v>400</v>
      </c>
      <c r="C580">
        <v>8</v>
      </c>
      <c r="D580" s="14">
        <v>0</v>
      </c>
      <c r="E580" s="15">
        <v>0</v>
      </c>
      <c r="F580" s="15">
        <v>0</v>
      </c>
      <c r="G580" s="15">
        <v>10</v>
      </c>
      <c r="H580" s="15">
        <v>39</v>
      </c>
      <c r="I580" s="15">
        <v>0</v>
      </c>
      <c r="J580" s="15">
        <v>0</v>
      </c>
      <c r="K580" s="15">
        <v>0</v>
      </c>
      <c r="M580" s="5" t="str">
        <f t="shared" si="161"/>
        <v>…</v>
      </c>
      <c r="N580" t="str">
        <f t="shared" si="162"/>
        <v>…</v>
      </c>
      <c r="O580" t="str">
        <f t="shared" si="163"/>
        <v>…</v>
      </c>
      <c r="P580" t="str">
        <f t="shared" si="164"/>
        <v>…</v>
      </c>
      <c r="Q580" t="str">
        <f t="shared" si="165"/>
        <v>9</v>
      </c>
      <c r="R580" t="str">
        <f t="shared" si="166"/>
        <v>…</v>
      </c>
      <c r="S580" t="str">
        <f t="shared" si="167"/>
        <v>…</v>
      </c>
      <c r="T580" t="str">
        <f t="shared" si="168"/>
        <v>…</v>
      </c>
      <c r="U580" s="5"/>
      <c r="V580" s="23">
        <f t="shared" si="169"/>
        <v>0</v>
      </c>
      <c r="W580">
        <f t="shared" si="170"/>
        <v>0</v>
      </c>
      <c r="X580">
        <f t="shared" si="171"/>
        <v>0</v>
      </c>
      <c r="Y580">
        <f t="shared" si="172"/>
        <v>16</v>
      </c>
      <c r="Z580">
        <f t="shared" si="173"/>
        <v>57</v>
      </c>
      <c r="AA580">
        <f t="shared" si="174"/>
        <v>0</v>
      </c>
      <c r="AB580">
        <f t="shared" si="175"/>
        <v>0</v>
      </c>
      <c r="AC580">
        <f t="shared" si="176"/>
        <v>0</v>
      </c>
      <c r="AD580" s="5"/>
      <c r="AE580" s="27">
        <f t="shared" si="177"/>
        <v>0</v>
      </c>
      <c r="AF580" s="28">
        <f t="shared" si="178"/>
        <v>4096</v>
      </c>
      <c r="AG580" s="28">
        <f t="shared" si="179"/>
        <v>57</v>
      </c>
      <c r="AH580" s="28">
        <f t="shared" si="180"/>
        <v>0</v>
      </c>
      <c r="AI580" s="5"/>
      <c r="AJ58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80" s="6" t="str" cm="1">
        <f t="array" ref="AK58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80" s="6" cm="1">
        <f t="array" ref="AL580">IF(ROW(Table4[[#This Row],[ID]])-1=ROW(Table4[[#Headers],[ID]]),0,SUMPRODUCT(MAX(($B$5:$B579=Table4[[#This Row],[ID]])*ROW($B$5:$B579))))</f>
        <v>577</v>
      </c>
      <c r="AM580" s="11" cm="1">
        <f t="array" aca="1" ref="AM580" ca="1">IF(Table4[[#This Row],[Prior of This Frm]]&lt;&gt;0,Table4[[#This Row],[Time]]-INDIRECT("R"&amp;Table4[[#This Row],[Prior of This Frm]]&amp;"C"&amp;COLUMN(Table4[[#This Row],[Time]]),FALSE),"")</f>
        <v>0.1059999999999981</v>
      </c>
      <c r="AN580" s="8">
        <f>IF(ROW(Table4[[#This Row],[Time]])-1=ROW(Table4[[#Headers],[Time]]),0,IF(A580&lt;A579,AN579+1,AN579))</f>
        <v>1</v>
      </c>
      <c r="AO580" s="29">
        <f>(Table4[[#This Row],[Time]]+(Table4[[#This Row],[Mins]]*60)-$A$5)/60/60/24</f>
        <v>3.1956018518518509E-4</v>
      </c>
      <c r="AP580" s="11">
        <f ca="1">IF(Table4[[#This Row],[Prior of This Frm]]&lt;&gt;0,IF(Table4[[#This Row],[Per Raw]]&lt;0,Table4[[#This Row],[Per Raw]]+60,Table4[[#This Row],[Per Raw]]),"")</f>
        <v>0.1059999999999981</v>
      </c>
      <c r="AQ580" s="20" t="e">
        <f>IF(Table4[[#This Row],[ID]]=401,(HEX2DEC(Table4[[#This Row],[H1]])+256*HEX2DEC(Table4[[#This Row],[H2]]))/1000,NA())</f>
        <v>#N/A</v>
      </c>
      <c r="AR580" s="21" t="e">
        <f>IF(Table4[[#This Row],[ID]]=401,(HEX2DEC(Table4[[#This Row],[H5]])+256*HEX2DEC(Table4[[#This Row],[H6]]))/1000,NA())</f>
        <v>#N/A</v>
      </c>
      <c r="AS580" s="16" t="e">
        <f>IF(Table4[[#This Row],[ID]]=402,HEX2DEC(Table4[[#This Row],[H1]])/100,NA())</f>
        <v>#N/A</v>
      </c>
      <c r="AT580" s="19" t="e">
        <f>IF(Table4[[#This Row],[ID]]=404,((HEX2DEC(F580)+256*HEX2DEC(G580))/10)*(9/5)+32,NA())</f>
        <v>#N/A</v>
      </c>
      <c r="AU580" s="28">
        <f>IF(Table4[[#This Row],[ID]]=402,(HEX2DEC(Table4[[#This Row],[H7]])*256*256+HEX2DEC(Table4[[#This Row],[H6]])*256+HEX2DEC(Table4[[#This Row],[H5]]))/AU$3,IF(ISNUMBER(AU579),AU579,NA()))</f>
        <v>1073427</v>
      </c>
      <c r="AV580" s="28">
        <f>IF(Table4[[#This Row],[ID]]=403,(HEX2DEC(Table4[[#This Row],[H7]])*256*256+HEX2DEC(Table4[[#This Row],[H6]])*256+HEX2DEC(Table4[[#This Row],[H5]]))/AV$3,IF(ISNUMBER(AV579),AV579,NA()))</f>
        <v>1073427</v>
      </c>
      <c r="AW580" s="30" t="e">
        <f>Table4[[#This Row],[Unk 402-D7,6,5]]/Table4[[#This Row],[Batt V]]</f>
        <v>#N/A</v>
      </c>
      <c r="AX580" s="8" t="str" cm="1">
        <f t="array" aca="1" ref="AX580" ca="1">IF(Table4[[#This Row],[Prior of This Frm]]=0,"First",IF(Table4[[#This Row],[Data as String]]&lt;&gt;INDIRECT("R"&amp;AL580&amp;"C"&amp;COLUMN(Table4[[#This Row],[Data as String]]),FALSE),"Change",""))</f>
        <v/>
      </c>
      <c r="AY580" s="6" t="str" cm="1">
        <f t="array" aca="1" ref="AY580" ca="1">IF(Table4[[#This Row],[Prior of This Frm]]=0,"First",IF(Table4[[#This Row],[Data Masked States only]]&lt;&gt;INDIRECT("R"&amp;AL580&amp;"C"&amp;COLUMN(Table4[[#This Row],[Data Masked States only]]),FALSE),"Change",""))</f>
        <v/>
      </c>
      <c r="AZ580" s="6"/>
    </row>
    <row r="581" spans="1:52" hidden="1" x14ac:dyDescent="0.25">
      <c r="A581">
        <v>19.04</v>
      </c>
      <c r="B581">
        <v>401</v>
      </c>
      <c r="C581">
        <v>8</v>
      </c>
      <c r="D581" s="14" t="s">
        <v>28</v>
      </c>
      <c r="E581" s="15" t="s">
        <v>23</v>
      </c>
      <c r="F581" s="15">
        <v>0</v>
      </c>
      <c r="G581" s="15">
        <v>0</v>
      </c>
      <c r="H581" s="15">
        <v>0</v>
      </c>
      <c r="I581" s="15">
        <v>0</v>
      </c>
      <c r="J581" s="15">
        <v>0</v>
      </c>
      <c r="K581" s="15">
        <v>0</v>
      </c>
      <c r="M581" s="5" t="str">
        <f t="shared" ref="M581:M644" si="181">IF(OR(HEX2DEC(D581)&lt;32,HEX2DEC(D581)&gt;126),"…",CHAR(HEX2DEC(D581)))</f>
        <v>…</v>
      </c>
      <c r="N581" t="str">
        <f t="shared" ref="N581:N644" si="182">IF(OR(HEX2DEC(E581)&lt;32,HEX2DEC(E581)&gt;126),"…",CHAR(HEX2DEC(E581)))</f>
        <v>…</v>
      </c>
      <c r="O581" t="str">
        <f t="shared" ref="O581:O644" si="183">IF(OR(HEX2DEC(F581)&lt;32,HEX2DEC(F581)&gt;126),"…",CHAR(HEX2DEC(F581)))</f>
        <v>…</v>
      </c>
      <c r="P581" t="str">
        <f t="shared" ref="P581:P644" si="184">IF(OR(HEX2DEC(G581)&lt;32,HEX2DEC(G581)&gt;126),"…",CHAR(HEX2DEC(G581)))</f>
        <v>…</v>
      </c>
      <c r="Q581" t="str">
        <f t="shared" ref="Q581:Q644" si="185">IF(OR(HEX2DEC(H581)&lt;32,HEX2DEC(H581)&gt;126),"…",CHAR(HEX2DEC(H581)))</f>
        <v>…</v>
      </c>
      <c r="R581" t="str">
        <f t="shared" ref="R581:R644" si="186">IF(OR(HEX2DEC(I581)&lt;32,HEX2DEC(I581)&gt;126),"…",CHAR(HEX2DEC(I581)))</f>
        <v>…</v>
      </c>
      <c r="S581" t="str">
        <f t="shared" ref="S581:S644" si="187">IF(OR(HEX2DEC(J581)&lt;32,HEX2DEC(J581)&gt;126),"…",CHAR(HEX2DEC(J581)))</f>
        <v>…</v>
      </c>
      <c r="T581" t="str">
        <f t="shared" ref="T581:T644" si="188">IF(OR(HEX2DEC(K581)&lt;32,HEX2DEC(K581)&gt;126),"…",CHAR(HEX2DEC(K581)))</f>
        <v>…</v>
      </c>
      <c r="U581" s="5"/>
      <c r="V581" s="23">
        <f t="shared" ref="V581:V644" si="189">HEX2DEC(D581)</f>
        <v>154</v>
      </c>
      <c r="W581">
        <f t="shared" ref="W581:W644" si="190">HEX2DEC(E581)</f>
        <v>210</v>
      </c>
      <c r="X581">
        <f t="shared" ref="X581:X644" si="191">HEX2DEC(F581)</f>
        <v>0</v>
      </c>
      <c r="Y581">
        <f t="shared" ref="Y581:Y644" si="192">HEX2DEC(G581)</f>
        <v>0</v>
      </c>
      <c r="Z581">
        <f t="shared" ref="Z581:Z644" si="193">HEX2DEC(H581)</f>
        <v>0</v>
      </c>
      <c r="AA581">
        <f t="shared" ref="AA581:AA644" si="194">HEX2DEC(I581)</f>
        <v>0</v>
      </c>
      <c r="AB581">
        <f t="shared" ref="AB581:AB644" si="195">HEX2DEC(J581)</f>
        <v>0</v>
      </c>
      <c r="AC581">
        <f t="shared" ref="AC581:AC644" si="196">HEX2DEC(K581)</f>
        <v>0</v>
      </c>
      <c r="AD581" s="5"/>
      <c r="AE581" s="27">
        <f t="shared" ref="AE581:AE644" si="197">HEX2DEC(E581)*256+HEX2DEC(D581)</f>
        <v>53914</v>
      </c>
      <c r="AF581" s="28">
        <f t="shared" ref="AF581:AF644" si="198">HEX2DEC(G581)*256+HEX2DEC(F581)</f>
        <v>0</v>
      </c>
      <c r="AG581" s="28">
        <f t="shared" ref="AG581:AG644" si="199">HEX2DEC(I581)*256+HEX2DEC(H581)</f>
        <v>0</v>
      </c>
      <c r="AH581" s="28">
        <f t="shared" ref="AH581:AH644" si="200">HEX2DEC(K581)*256+HEX2DEC(J581)</f>
        <v>0</v>
      </c>
      <c r="AI581" s="5"/>
      <c r="AJ58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81" s="6" t="str" cm="1">
        <f t="array" ref="AK58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81" s="6" cm="1">
        <f t="array" ref="AL581">IF(ROW(Table4[[#This Row],[ID]])-1=ROW(Table4[[#Headers],[ID]]),0,SUMPRODUCT(MAX(($B$5:$B580=Table4[[#This Row],[ID]])*ROW($B$5:$B580))))</f>
        <v>578</v>
      </c>
      <c r="AM581" s="11" cm="1">
        <f t="array" aca="1" ref="AM581" ca="1">IF(Table4[[#This Row],[Prior of This Frm]]&lt;&gt;0,Table4[[#This Row],[Time]]-INDIRECT("R"&amp;Table4[[#This Row],[Prior of This Frm]]&amp;"C"&amp;COLUMN(Table4[[#This Row],[Time]]),FALSE),"")</f>
        <v>0.1059999999999981</v>
      </c>
      <c r="AN581" s="8">
        <f>IF(ROW(Table4[[#This Row],[Time]])-1=ROW(Table4[[#Headers],[Time]]),0,IF(A581&lt;A580,AN580+1,AN580))</f>
        <v>1</v>
      </c>
      <c r="AO581" s="29">
        <f>(Table4[[#This Row],[Time]]+(Table4[[#This Row],[Mins]]*60)-$A$5)/60/60/24</f>
        <v>3.2017361111111097E-4</v>
      </c>
      <c r="AP581" s="11">
        <f ca="1">IF(Table4[[#This Row],[Prior of This Frm]]&lt;&gt;0,IF(Table4[[#This Row],[Per Raw]]&lt;0,Table4[[#This Row],[Per Raw]]+60,Table4[[#This Row],[Per Raw]]),"")</f>
        <v>0.1059999999999981</v>
      </c>
      <c r="AQ581" s="20">
        <f>IF(Table4[[#This Row],[ID]]=401,(HEX2DEC(Table4[[#This Row],[H1]])+256*HEX2DEC(Table4[[#This Row],[H2]]))/1000,NA())</f>
        <v>53.914000000000001</v>
      </c>
      <c r="AR581" s="21">
        <f>IF(Table4[[#This Row],[ID]]=401,(HEX2DEC(Table4[[#This Row],[H5]])+256*HEX2DEC(Table4[[#This Row],[H6]]))/1000,NA())</f>
        <v>0</v>
      </c>
      <c r="AS581" s="17" t="e">
        <f>IF(Table4[[#This Row],[ID]]=402,HEX2DEC(Table4[[#This Row],[H1]])/100,NA())</f>
        <v>#N/A</v>
      </c>
      <c r="AT581" s="19" t="e">
        <f>IF(Table4[[#This Row],[ID]]=404,((HEX2DEC(F581)+256*HEX2DEC(G581))/10)*(9/5)+32,NA())</f>
        <v>#N/A</v>
      </c>
      <c r="AU581" s="28">
        <f>IF(Table4[[#This Row],[ID]]=402,(HEX2DEC(Table4[[#This Row],[H7]])*256*256+HEX2DEC(Table4[[#This Row],[H6]])*256+HEX2DEC(Table4[[#This Row],[H5]]))/AU$3,IF(ISNUMBER(AU580),AU580,NA()))</f>
        <v>1073427</v>
      </c>
      <c r="AV581" s="28">
        <f>IF(Table4[[#This Row],[ID]]=403,(HEX2DEC(Table4[[#This Row],[H7]])*256*256+HEX2DEC(Table4[[#This Row],[H6]])*256+HEX2DEC(Table4[[#This Row],[H5]]))/AV$3,IF(ISNUMBER(AV580),AV580,NA()))</f>
        <v>1073427</v>
      </c>
      <c r="AW581" s="30">
        <f>Table4[[#This Row],[Unk 402-D7,6,5]]/Table4[[#This Row],[Batt V]]</f>
        <v>19909.986274437066</v>
      </c>
      <c r="AX581" s="8" t="str" cm="1">
        <f t="array" aca="1" ref="AX581" ca="1">IF(Table4[[#This Row],[Prior of This Frm]]=0,"First",IF(Table4[[#This Row],[Data as String]]&lt;&gt;INDIRECT("R"&amp;AL581&amp;"C"&amp;COLUMN(Table4[[#This Row],[Data as String]]),FALSE),"Change",""))</f>
        <v/>
      </c>
      <c r="AY581" s="6" t="str" cm="1">
        <f t="array" aca="1" ref="AY581" ca="1">IF(Table4[[#This Row],[Prior of This Frm]]=0,"First",IF(Table4[[#This Row],[Data Masked States only]]&lt;&gt;INDIRECT("R"&amp;AL581&amp;"C"&amp;COLUMN(Table4[[#This Row],[Data Masked States only]]),FALSE),"Change",""))</f>
        <v/>
      </c>
      <c r="AZ581" s="6"/>
    </row>
    <row r="582" spans="1:52" hidden="1" x14ac:dyDescent="0.25">
      <c r="A582">
        <v>19.094000000000001</v>
      </c>
      <c r="B582">
        <v>400</v>
      </c>
      <c r="C582">
        <v>8</v>
      </c>
      <c r="D582" s="14">
        <v>0</v>
      </c>
      <c r="E582" s="15">
        <v>0</v>
      </c>
      <c r="F582" s="15">
        <v>0</v>
      </c>
      <c r="G582" s="15">
        <v>10</v>
      </c>
      <c r="H582" s="15">
        <v>39</v>
      </c>
      <c r="I582" s="15">
        <v>0</v>
      </c>
      <c r="J582" s="15">
        <v>0</v>
      </c>
      <c r="K582" s="15">
        <v>0</v>
      </c>
      <c r="M582" s="5" t="str">
        <f t="shared" si="181"/>
        <v>…</v>
      </c>
      <c r="N582" t="str">
        <f t="shared" si="182"/>
        <v>…</v>
      </c>
      <c r="O582" t="str">
        <f t="shared" si="183"/>
        <v>…</v>
      </c>
      <c r="P582" t="str">
        <f t="shared" si="184"/>
        <v>…</v>
      </c>
      <c r="Q582" t="str">
        <f t="shared" si="185"/>
        <v>9</v>
      </c>
      <c r="R582" t="str">
        <f t="shared" si="186"/>
        <v>…</v>
      </c>
      <c r="S582" t="str">
        <f t="shared" si="187"/>
        <v>…</v>
      </c>
      <c r="T582" t="str">
        <f t="shared" si="188"/>
        <v>…</v>
      </c>
      <c r="U582" s="5"/>
      <c r="V582" s="23">
        <f t="shared" si="189"/>
        <v>0</v>
      </c>
      <c r="W582">
        <f t="shared" si="190"/>
        <v>0</v>
      </c>
      <c r="X582">
        <f t="shared" si="191"/>
        <v>0</v>
      </c>
      <c r="Y582">
        <f t="shared" si="192"/>
        <v>16</v>
      </c>
      <c r="Z582">
        <f t="shared" si="193"/>
        <v>57</v>
      </c>
      <c r="AA582">
        <f t="shared" si="194"/>
        <v>0</v>
      </c>
      <c r="AB582">
        <f t="shared" si="195"/>
        <v>0</v>
      </c>
      <c r="AC582">
        <f t="shared" si="196"/>
        <v>0</v>
      </c>
      <c r="AD582" s="5"/>
      <c r="AE582" s="27">
        <f t="shared" si="197"/>
        <v>0</v>
      </c>
      <c r="AF582" s="28">
        <f t="shared" si="198"/>
        <v>4096</v>
      </c>
      <c r="AG582" s="28">
        <f t="shared" si="199"/>
        <v>57</v>
      </c>
      <c r="AH582" s="28">
        <f t="shared" si="200"/>
        <v>0</v>
      </c>
      <c r="AI582" s="5"/>
      <c r="AJ58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82" s="6" t="str" cm="1">
        <f t="array" ref="AK58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82" s="6" cm="1">
        <f t="array" ref="AL582">IF(ROW(Table4[[#This Row],[ID]])-1=ROW(Table4[[#Headers],[ID]]),0,SUMPRODUCT(MAX(($B$5:$B581=Table4[[#This Row],[ID]])*ROW($B$5:$B581))))</f>
        <v>580</v>
      </c>
      <c r="AM582" s="11" cm="1">
        <f t="array" aca="1" ref="AM582" ca="1">IF(Table4[[#This Row],[Prior of This Frm]]&lt;&gt;0,Table4[[#This Row],[Time]]-INDIRECT("R"&amp;Table4[[#This Row],[Prior of This Frm]]&amp;"C"&amp;COLUMN(Table4[[#This Row],[Time]]),FALSE),"")</f>
        <v>0.10700000000000287</v>
      </c>
      <c r="AN582" s="8">
        <f>IF(ROW(Table4[[#This Row],[Time]])-1=ROW(Table4[[#Headers],[Time]]),0,IF(A582&lt;A581,AN581+1,AN581))</f>
        <v>1</v>
      </c>
      <c r="AO582" s="29">
        <f>(Table4[[#This Row],[Time]]+(Table4[[#This Row],[Mins]]*60)-$A$5)/60/60/24</f>
        <v>3.20798611111111E-4</v>
      </c>
      <c r="AP582" s="11">
        <f ca="1">IF(Table4[[#This Row],[Prior of This Frm]]&lt;&gt;0,IF(Table4[[#This Row],[Per Raw]]&lt;0,Table4[[#This Row],[Per Raw]]+60,Table4[[#This Row],[Per Raw]]),"")</f>
        <v>0.10700000000000287</v>
      </c>
      <c r="AQ582" s="20" t="e">
        <f>IF(Table4[[#This Row],[ID]]=401,(HEX2DEC(Table4[[#This Row],[H1]])+256*HEX2DEC(Table4[[#This Row],[H2]]))/1000,NA())</f>
        <v>#N/A</v>
      </c>
      <c r="AR582" s="21" t="e">
        <f>IF(Table4[[#This Row],[ID]]=401,(HEX2DEC(Table4[[#This Row],[H5]])+256*HEX2DEC(Table4[[#This Row],[H6]]))/1000,NA())</f>
        <v>#N/A</v>
      </c>
      <c r="AS582" s="17" t="e">
        <f>IF(Table4[[#This Row],[ID]]=402,HEX2DEC(Table4[[#This Row],[H1]])/100,NA())</f>
        <v>#N/A</v>
      </c>
      <c r="AT582" s="19" t="e">
        <f>IF(Table4[[#This Row],[ID]]=404,((HEX2DEC(F582)+256*HEX2DEC(G582))/10)*(9/5)+32,NA())</f>
        <v>#N/A</v>
      </c>
      <c r="AU582" s="28">
        <f>IF(Table4[[#This Row],[ID]]=402,(HEX2DEC(Table4[[#This Row],[H7]])*256*256+HEX2DEC(Table4[[#This Row],[H6]])*256+HEX2DEC(Table4[[#This Row],[H5]]))/AU$3,IF(ISNUMBER(AU581),AU581,NA()))</f>
        <v>1073427</v>
      </c>
      <c r="AV582" s="28">
        <f>IF(Table4[[#This Row],[ID]]=403,(HEX2DEC(Table4[[#This Row],[H7]])*256*256+HEX2DEC(Table4[[#This Row],[H6]])*256+HEX2DEC(Table4[[#This Row],[H5]]))/AV$3,IF(ISNUMBER(AV581),AV581,NA()))</f>
        <v>1073427</v>
      </c>
      <c r="AW582" s="30" t="e">
        <f>Table4[[#This Row],[Unk 402-D7,6,5]]/Table4[[#This Row],[Batt V]]</f>
        <v>#N/A</v>
      </c>
      <c r="AX582" s="8" t="str" cm="1">
        <f t="array" aca="1" ref="AX582" ca="1">IF(Table4[[#This Row],[Prior of This Frm]]=0,"First",IF(Table4[[#This Row],[Data as String]]&lt;&gt;INDIRECT("R"&amp;AL582&amp;"C"&amp;COLUMN(Table4[[#This Row],[Data as String]]),FALSE),"Change",""))</f>
        <v/>
      </c>
      <c r="AY582" s="6" t="str" cm="1">
        <f t="array" aca="1" ref="AY582" ca="1">IF(Table4[[#This Row],[Prior of This Frm]]=0,"First",IF(Table4[[#This Row],[Data Masked States only]]&lt;&gt;INDIRECT("R"&amp;AL582&amp;"C"&amp;COLUMN(Table4[[#This Row],[Data Masked States only]]),FALSE),"Change",""))</f>
        <v/>
      </c>
      <c r="AZ582" s="6"/>
    </row>
    <row r="583" spans="1:52" hidden="1" x14ac:dyDescent="0.25">
      <c r="A583">
        <v>19.146999999999998</v>
      </c>
      <c r="B583">
        <v>401</v>
      </c>
      <c r="C583">
        <v>8</v>
      </c>
      <c r="D583" s="14" t="s">
        <v>28</v>
      </c>
      <c r="E583" s="15" t="s">
        <v>23</v>
      </c>
      <c r="F583" s="15">
        <v>0</v>
      </c>
      <c r="G583" s="15">
        <v>0</v>
      </c>
      <c r="H583" s="15">
        <v>0</v>
      </c>
      <c r="I583" s="15">
        <v>0</v>
      </c>
      <c r="J583" s="15">
        <v>0</v>
      </c>
      <c r="K583" s="15">
        <v>0</v>
      </c>
      <c r="M583" s="5" t="str">
        <f t="shared" si="181"/>
        <v>…</v>
      </c>
      <c r="N583" t="str">
        <f t="shared" si="182"/>
        <v>…</v>
      </c>
      <c r="O583" t="str">
        <f t="shared" si="183"/>
        <v>…</v>
      </c>
      <c r="P583" t="str">
        <f t="shared" si="184"/>
        <v>…</v>
      </c>
      <c r="Q583" t="str">
        <f t="shared" si="185"/>
        <v>…</v>
      </c>
      <c r="R583" t="str">
        <f t="shared" si="186"/>
        <v>…</v>
      </c>
      <c r="S583" t="str">
        <f t="shared" si="187"/>
        <v>…</v>
      </c>
      <c r="T583" t="str">
        <f t="shared" si="188"/>
        <v>…</v>
      </c>
      <c r="U583" s="5"/>
      <c r="V583" s="23">
        <f t="shared" si="189"/>
        <v>154</v>
      </c>
      <c r="W583">
        <f t="shared" si="190"/>
        <v>210</v>
      </c>
      <c r="X583">
        <f t="shared" si="191"/>
        <v>0</v>
      </c>
      <c r="Y583">
        <f t="shared" si="192"/>
        <v>0</v>
      </c>
      <c r="Z583">
        <f t="shared" si="193"/>
        <v>0</v>
      </c>
      <c r="AA583">
        <f t="shared" si="194"/>
        <v>0</v>
      </c>
      <c r="AB583">
        <f t="shared" si="195"/>
        <v>0</v>
      </c>
      <c r="AC583">
        <f t="shared" si="196"/>
        <v>0</v>
      </c>
      <c r="AD583" s="5"/>
      <c r="AE583" s="27">
        <f t="shared" si="197"/>
        <v>53914</v>
      </c>
      <c r="AF583" s="28">
        <f t="shared" si="198"/>
        <v>0</v>
      </c>
      <c r="AG583" s="28">
        <f t="shared" si="199"/>
        <v>0</v>
      </c>
      <c r="AH583" s="28">
        <f t="shared" si="200"/>
        <v>0</v>
      </c>
      <c r="AI583" s="5"/>
      <c r="AJ58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83" s="6" t="str" cm="1">
        <f t="array" ref="AK58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83" s="6" cm="1">
        <f t="array" ref="AL583">IF(ROW(Table4[[#This Row],[ID]])-1=ROW(Table4[[#Headers],[ID]]),0,SUMPRODUCT(MAX(($B$5:$B582=Table4[[#This Row],[ID]])*ROW($B$5:$B582))))</f>
        <v>581</v>
      </c>
      <c r="AM583" s="11" cm="1">
        <f t="array" aca="1" ref="AM583" ca="1">IF(Table4[[#This Row],[Prior of This Frm]]&lt;&gt;0,Table4[[#This Row],[Time]]-INDIRECT("R"&amp;Table4[[#This Row],[Prior of This Frm]]&amp;"C"&amp;COLUMN(Table4[[#This Row],[Time]]),FALSE),"")</f>
        <v>0.10699999999999932</v>
      </c>
      <c r="AN583" s="8">
        <f>IF(ROW(Table4[[#This Row],[Time]])-1=ROW(Table4[[#Headers],[Time]]),0,IF(A583&lt;A582,AN582+1,AN582))</f>
        <v>1</v>
      </c>
      <c r="AO583" s="29">
        <f>(Table4[[#This Row],[Time]]+(Table4[[#This Row],[Mins]]*60)-$A$5)/60/60/24</f>
        <v>3.2141203703703688E-4</v>
      </c>
      <c r="AP583" s="11">
        <f ca="1">IF(Table4[[#This Row],[Prior of This Frm]]&lt;&gt;0,IF(Table4[[#This Row],[Per Raw]]&lt;0,Table4[[#This Row],[Per Raw]]+60,Table4[[#This Row],[Per Raw]]),"")</f>
        <v>0.10699999999999932</v>
      </c>
      <c r="AQ583" s="20">
        <f>IF(Table4[[#This Row],[ID]]=401,(HEX2DEC(Table4[[#This Row],[H1]])+256*HEX2DEC(Table4[[#This Row],[H2]]))/1000,NA())</f>
        <v>53.914000000000001</v>
      </c>
      <c r="AR583" s="21">
        <f>IF(Table4[[#This Row],[ID]]=401,(HEX2DEC(Table4[[#This Row],[H5]])+256*HEX2DEC(Table4[[#This Row],[H6]]))/1000,NA())</f>
        <v>0</v>
      </c>
      <c r="AS583" s="17" t="e">
        <f>IF(Table4[[#This Row],[ID]]=402,HEX2DEC(Table4[[#This Row],[H1]])/100,NA())</f>
        <v>#N/A</v>
      </c>
      <c r="AT583" s="19" t="e">
        <f>IF(Table4[[#This Row],[ID]]=404,((HEX2DEC(F583)+256*HEX2DEC(G583))/10)*(9/5)+32,NA())</f>
        <v>#N/A</v>
      </c>
      <c r="AU583" s="28">
        <f>IF(Table4[[#This Row],[ID]]=402,(HEX2DEC(Table4[[#This Row],[H7]])*256*256+HEX2DEC(Table4[[#This Row],[H6]])*256+HEX2DEC(Table4[[#This Row],[H5]]))/AU$3,IF(ISNUMBER(AU582),AU582,NA()))</f>
        <v>1073427</v>
      </c>
      <c r="AV583" s="28">
        <f>IF(Table4[[#This Row],[ID]]=403,(HEX2DEC(Table4[[#This Row],[H7]])*256*256+HEX2DEC(Table4[[#This Row],[H6]])*256+HEX2DEC(Table4[[#This Row],[H5]]))/AV$3,IF(ISNUMBER(AV582),AV582,NA()))</f>
        <v>1073427</v>
      </c>
      <c r="AW583" s="30">
        <f>Table4[[#This Row],[Unk 402-D7,6,5]]/Table4[[#This Row],[Batt V]]</f>
        <v>19909.986274437066</v>
      </c>
      <c r="AX583" s="8" t="str" cm="1">
        <f t="array" aca="1" ref="AX583" ca="1">IF(Table4[[#This Row],[Prior of This Frm]]=0,"First",IF(Table4[[#This Row],[Data as String]]&lt;&gt;INDIRECT("R"&amp;AL583&amp;"C"&amp;COLUMN(Table4[[#This Row],[Data as String]]),FALSE),"Change",""))</f>
        <v/>
      </c>
      <c r="AY583" s="6" t="str" cm="1">
        <f t="array" aca="1" ref="AY583" ca="1">IF(Table4[[#This Row],[Prior of This Frm]]=0,"First",IF(Table4[[#This Row],[Data Masked States only]]&lt;&gt;INDIRECT("R"&amp;AL583&amp;"C"&amp;COLUMN(Table4[[#This Row],[Data Masked States only]]),FALSE),"Change",""))</f>
        <v/>
      </c>
      <c r="AZ583" s="6"/>
    </row>
    <row r="584" spans="1:52" hidden="1" x14ac:dyDescent="0.25">
      <c r="A584">
        <v>19.199000000000002</v>
      </c>
      <c r="B584">
        <v>400</v>
      </c>
      <c r="C584">
        <v>8</v>
      </c>
      <c r="D584" s="14">
        <v>0</v>
      </c>
      <c r="E584" s="15">
        <v>0</v>
      </c>
      <c r="F584" s="15">
        <v>0</v>
      </c>
      <c r="G584" s="15">
        <v>10</v>
      </c>
      <c r="H584" s="15">
        <v>39</v>
      </c>
      <c r="I584" s="15">
        <v>0</v>
      </c>
      <c r="J584" s="15">
        <v>0</v>
      </c>
      <c r="K584" s="15">
        <v>0</v>
      </c>
      <c r="M584" s="5" t="str">
        <f t="shared" si="181"/>
        <v>…</v>
      </c>
      <c r="N584" t="str">
        <f t="shared" si="182"/>
        <v>…</v>
      </c>
      <c r="O584" t="str">
        <f t="shared" si="183"/>
        <v>…</v>
      </c>
      <c r="P584" t="str">
        <f t="shared" si="184"/>
        <v>…</v>
      </c>
      <c r="Q584" t="str">
        <f t="shared" si="185"/>
        <v>9</v>
      </c>
      <c r="R584" t="str">
        <f t="shared" si="186"/>
        <v>…</v>
      </c>
      <c r="S584" t="str">
        <f t="shared" si="187"/>
        <v>…</v>
      </c>
      <c r="T584" t="str">
        <f t="shared" si="188"/>
        <v>…</v>
      </c>
      <c r="U584" s="5"/>
      <c r="V584" s="23">
        <f t="shared" si="189"/>
        <v>0</v>
      </c>
      <c r="W584">
        <f t="shared" si="190"/>
        <v>0</v>
      </c>
      <c r="X584">
        <f t="shared" si="191"/>
        <v>0</v>
      </c>
      <c r="Y584">
        <f t="shared" si="192"/>
        <v>16</v>
      </c>
      <c r="Z584">
        <f t="shared" si="193"/>
        <v>57</v>
      </c>
      <c r="AA584">
        <f t="shared" si="194"/>
        <v>0</v>
      </c>
      <c r="AB584">
        <f t="shared" si="195"/>
        <v>0</v>
      </c>
      <c r="AC584">
        <f t="shared" si="196"/>
        <v>0</v>
      </c>
      <c r="AD584" s="5"/>
      <c r="AE584" s="27">
        <f t="shared" si="197"/>
        <v>0</v>
      </c>
      <c r="AF584" s="28">
        <f t="shared" si="198"/>
        <v>4096</v>
      </c>
      <c r="AG584" s="28">
        <f t="shared" si="199"/>
        <v>57</v>
      </c>
      <c r="AH584" s="28">
        <f t="shared" si="200"/>
        <v>0</v>
      </c>
      <c r="AI584" s="5"/>
      <c r="AJ58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84" s="6" t="str" cm="1">
        <f t="array" ref="AK58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84" s="6" cm="1">
        <f t="array" ref="AL584">IF(ROW(Table4[[#This Row],[ID]])-1=ROW(Table4[[#Headers],[ID]]),0,SUMPRODUCT(MAX(($B$5:$B583=Table4[[#This Row],[ID]])*ROW($B$5:$B583))))</f>
        <v>582</v>
      </c>
      <c r="AM584" s="11" cm="1">
        <f t="array" aca="1" ref="AM584" ca="1">IF(Table4[[#This Row],[Prior of This Frm]]&lt;&gt;0,Table4[[#This Row],[Time]]-INDIRECT("R"&amp;Table4[[#This Row],[Prior of This Frm]]&amp;"C"&amp;COLUMN(Table4[[#This Row],[Time]]),FALSE),"")</f>
        <v>0.10500000000000043</v>
      </c>
      <c r="AN584" s="8">
        <f>IF(ROW(Table4[[#This Row],[Time]])-1=ROW(Table4[[#Headers],[Time]]),0,IF(A584&lt;A583,AN583+1,AN583))</f>
        <v>1</v>
      </c>
      <c r="AO584" s="29">
        <f>(Table4[[#This Row],[Time]]+(Table4[[#This Row],[Mins]]*60)-$A$5)/60/60/24</f>
        <v>3.2201388888888888E-4</v>
      </c>
      <c r="AP584" s="11">
        <f ca="1">IF(Table4[[#This Row],[Prior of This Frm]]&lt;&gt;0,IF(Table4[[#This Row],[Per Raw]]&lt;0,Table4[[#This Row],[Per Raw]]+60,Table4[[#This Row],[Per Raw]]),"")</f>
        <v>0.10500000000000043</v>
      </c>
      <c r="AQ584" s="20" t="e">
        <f>IF(Table4[[#This Row],[ID]]=401,(HEX2DEC(Table4[[#This Row],[H1]])+256*HEX2DEC(Table4[[#This Row],[H2]]))/1000,NA())</f>
        <v>#N/A</v>
      </c>
      <c r="AR584" s="21" t="e">
        <f>IF(Table4[[#This Row],[ID]]=401,(HEX2DEC(Table4[[#This Row],[H5]])+256*HEX2DEC(Table4[[#This Row],[H6]]))/1000,NA())</f>
        <v>#N/A</v>
      </c>
      <c r="AS584" s="17" t="e">
        <f>IF(Table4[[#This Row],[ID]]=402,HEX2DEC(Table4[[#This Row],[H1]])/100,NA())</f>
        <v>#N/A</v>
      </c>
      <c r="AT584" s="19" t="e">
        <f>IF(Table4[[#This Row],[ID]]=404,((HEX2DEC(F584)+256*HEX2DEC(G584))/10)*(9/5)+32,NA())</f>
        <v>#N/A</v>
      </c>
      <c r="AU584" s="28">
        <f>IF(Table4[[#This Row],[ID]]=402,(HEX2DEC(Table4[[#This Row],[H7]])*256*256+HEX2DEC(Table4[[#This Row],[H6]])*256+HEX2DEC(Table4[[#This Row],[H5]]))/AU$3,IF(ISNUMBER(AU583),AU583,NA()))</f>
        <v>1073427</v>
      </c>
      <c r="AV584" s="28">
        <f>IF(Table4[[#This Row],[ID]]=403,(HEX2DEC(Table4[[#This Row],[H7]])*256*256+HEX2DEC(Table4[[#This Row],[H6]])*256+HEX2DEC(Table4[[#This Row],[H5]]))/AV$3,IF(ISNUMBER(AV583),AV583,NA()))</f>
        <v>1073427</v>
      </c>
      <c r="AW584" s="30" t="e">
        <f>Table4[[#This Row],[Unk 402-D7,6,5]]/Table4[[#This Row],[Batt V]]</f>
        <v>#N/A</v>
      </c>
      <c r="AX584" s="8" t="str" cm="1">
        <f t="array" aca="1" ref="AX584" ca="1">IF(Table4[[#This Row],[Prior of This Frm]]=0,"First",IF(Table4[[#This Row],[Data as String]]&lt;&gt;INDIRECT("R"&amp;AL584&amp;"C"&amp;COLUMN(Table4[[#This Row],[Data as String]]),FALSE),"Change",""))</f>
        <v/>
      </c>
      <c r="AY584" s="6" t="str" cm="1">
        <f t="array" aca="1" ref="AY584" ca="1">IF(Table4[[#This Row],[Prior of This Frm]]=0,"First",IF(Table4[[#This Row],[Data Masked States only]]&lt;&gt;INDIRECT("R"&amp;AL584&amp;"C"&amp;COLUMN(Table4[[#This Row],[Data Masked States only]]),FALSE),"Change",""))</f>
        <v/>
      </c>
      <c r="AZ584" s="6"/>
    </row>
    <row r="585" spans="1:52" hidden="1" x14ac:dyDescent="0.25">
      <c r="A585">
        <v>19.251999999999999</v>
      </c>
      <c r="B585">
        <v>401</v>
      </c>
      <c r="C585">
        <v>8</v>
      </c>
      <c r="D585" s="14" t="s">
        <v>28</v>
      </c>
      <c r="E585" s="15" t="s">
        <v>23</v>
      </c>
      <c r="F585" s="15">
        <v>0</v>
      </c>
      <c r="G585" s="15">
        <v>0</v>
      </c>
      <c r="H585" s="15">
        <v>0</v>
      </c>
      <c r="I585" s="15">
        <v>0</v>
      </c>
      <c r="J585" s="15">
        <v>0</v>
      </c>
      <c r="K585" s="15">
        <v>0</v>
      </c>
      <c r="M585" s="5" t="str">
        <f t="shared" si="181"/>
        <v>…</v>
      </c>
      <c r="N585" t="str">
        <f t="shared" si="182"/>
        <v>…</v>
      </c>
      <c r="O585" t="str">
        <f t="shared" si="183"/>
        <v>…</v>
      </c>
      <c r="P585" t="str">
        <f t="shared" si="184"/>
        <v>…</v>
      </c>
      <c r="Q585" t="str">
        <f t="shared" si="185"/>
        <v>…</v>
      </c>
      <c r="R585" t="str">
        <f t="shared" si="186"/>
        <v>…</v>
      </c>
      <c r="S585" t="str">
        <f t="shared" si="187"/>
        <v>…</v>
      </c>
      <c r="T585" t="str">
        <f t="shared" si="188"/>
        <v>…</v>
      </c>
      <c r="U585" s="5"/>
      <c r="V585" s="23">
        <f t="shared" si="189"/>
        <v>154</v>
      </c>
      <c r="W585">
        <f t="shared" si="190"/>
        <v>210</v>
      </c>
      <c r="X585">
        <f t="shared" si="191"/>
        <v>0</v>
      </c>
      <c r="Y585">
        <f t="shared" si="192"/>
        <v>0</v>
      </c>
      <c r="Z585">
        <f t="shared" si="193"/>
        <v>0</v>
      </c>
      <c r="AA585">
        <f t="shared" si="194"/>
        <v>0</v>
      </c>
      <c r="AB585">
        <f t="shared" si="195"/>
        <v>0</v>
      </c>
      <c r="AC585">
        <f t="shared" si="196"/>
        <v>0</v>
      </c>
      <c r="AD585" s="5"/>
      <c r="AE585" s="27">
        <f t="shared" si="197"/>
        <v>53914</v>
      </c>
      <c r="AF585" s="28">
        <f t="shared" si="198"/>
        <v>0</v>
      </c>
      <c r="AG585" s="28">
        <f t="shared" si="199"/>
        <v>0</v>
      </c>
      <c r="AH585" s="28">
        <f t="shared" si="200"/>
        <v>0</v>
      </c>
      <c r="AI585" s="5"/>
      <c r="AJ58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85" s="6" t="str" cm="1">
        <f t="array" ref="AK58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85" s="6" cm="1">
        <f t="array" ref="AL585">IF(ROW(Table4[[#This Row],[ID]])-1=ROW(Table4[[#Headers],[ID]]),0,SUMPRODUCT(MAX(($B$5:$B584=Table4[[#This Row],[ID]])*ROW($B$5:$B584))))</f>
        <v>583</v>
      </c>
      <c r="AM585" s="11" cm="1">
        <f t="array" aca="1" ref="AM585" ca="1">IF(Table4[[#This Row],[Prior of This Frm]]&lt;&gt;0,Table4[[#This Row],[Time]]-INDIRECT("R"&amp;Table4[[#This Row],[Prior of This Frm]]&amp;"C"&amp;COLUMN(Table4[[#This Row],[Time]]),FALSE),"")</f>
        <v>0.10500000000000043</v>
      </c>
      <c r="AN585" s="8">
        <f>IF(ROW(Table4[[#This Row],[Time]])-1=ROW(Table4[[#Headers],[Time]]),0,IF(A585&lt;A584,AN584+1,AN584))</f>
        <v>1</v>
      </c>
      <c r="AO585" s="29">
        <f>(Table4[[#This Row],[Time]]+(Table4[[#This Row],[Mins]]*60)-$A$5)/60/60/24</f>
        <v>3.2262731481481476E-4</v>
      </c>
      <c r="AP585" s="11">
        <f ca="1">IF(Table4[[#This Row],[Prior of This Frm]]&lt;&gt;0,IF(Table4[[#This Row],[Per Raw]]&lt;0,Table4[[#This Row],[Per Raw]]+60,Table4[[#This Row],[Per Raw]]),"")</f>
        <v>0.10500000000000043</v>
      </c>
      <c r="AQ585" s="20">
        <f>IF(Table4[[#This Row],[ID]]=401,(HEX2DEC(Table4[[#This Row],[H1]])+256*HEX2DEC(Table4[[#This Row],[H2]]))/1000,NA())</f>
        <v>53.914000000000001</v>
      </c>
      <c r="AR585" s="21">
        <f>IF(Table4[[#This Row],[ID]]=401,(HEX2DEC(Table4[[#This Row],[H5]])+256*HEX2DEC(Table4[[#This Row],[H6]]))/1000,NA())</f>
        <v>0</v>
      </c>
      <c r="AS585" s="17" t="e">
        <f>IF(Table4[[#This Row],[ID]]=402,HEX2DEC(Table4[[#This Row],[H1]])/100,NA())</f>
        <v>#N/A</v>
      </c>
      <c r="AT585" s="19" t="e">
        <f>IF(Table4[[#This Row],[ID]]=404,((HEX2DEC(F585)+256*HEX2DEC(G585))/10)*(9/5)+32,NA())</f>
        <v>#N/A</v>
      </c>
      <c r="AU585" s="28">
        <f>IF(Table4[[#This Row],[ID]]=402,(HEX2DEC(Table4[[#This Row],[H7]])*256*256+HEX2DEC(Table4[[#This Row],[H6]])*256+HEX2DEC(Table4[[#This Row],[H5]]))/AU$3,IF(ISNUMBER(AU584),AU584,NA()))</f>
        <v>1073427</v>
      </c>
      <c r="AV585" s="28">
        <f>IF(Table4[[#This Row],[ID]]=403,(HEX2DEC(Table4[[#This Row],[H7]])*256*256+HEX2DEC(Table4[[#This Row],[H6]])*256+HEX2DEC(Table4[[#This Row],[H5]]))/AV$3,IF(ISNUMBER(AV584),AV584,NA()))</f>
        <v>1073427</v>
      </c>
      <c r="AW585" s="30">
        <f>Table4[[#This Row],[Unk 402-D7,6,5]]/Table4[[#This Row],[Batt V]]</f>
        <v>19909.986274437066</v>
      </c>
      <c r="AX585" s="8" t="str" cm="1">
        <f t="array" aca="1" ref="AX585" ca="1">IF(Table4[[#This Row],[Prior of This Frm]]=0,"First",IF(Table4[[#This Row],[Data as String]]&lt;&gt;INDIRECT("R"&amp;AL585&amp;"C"&amp;COLUMN(Table4[[#This Row],[Data as String]]),FALSE),"Change",""))</f>
        <v/>
      </c>
      <c r="AY585" s="6" t="str" cm="1">
        <f t="array" aca="1" ref="AY585" ca="1">IF(Table4[[#This Row],[Prior of This Frm]]=0,"First",IF(Table4[[#This Row],[Data Masked States only]]&lt;&gt;INDIRECT("R"&amp;AL585&amp;"C"&amp;COLUMN(Table4[[#This Row],[Data Masked States only]]),FALSE),"Change",""))</f>
        <v/>
      </c>
      <c r="AZ585" s="6"/>
    </row>
    <row r="586" spans="1:52" hidden="1" x14ac:dyDescent="0.25">
      <c r="A586">
        <v>19.305</v>
      </c>
      <c r="B586">
        <v>400</v>
      </c>
      <c r="C586">
        <v>8</v>
      </c>
      <c r="D586" s="14">
        <v>0</v>
      </c>
      <c r="E586" s="15">
        <v>0</v>
      </c>
      <c r="F586" s="15">
        <v>0</v>
      </c>
      <c r="G586" s="15">
        <v>10</v>
      </c>
      <c r="H586" s="15">
        <v>39</v>
      </c>
      <c r="I586" s="15">
        <v>0</v>
      </c>
      <c r="J586" s="15">
        <v>0</v>
      </c>
      <c r="K586" s="15">
        <v>0</v>
      </c>
      <c r="M586" s="5" t="str">
        <f t="shared" si="181"/>
        <v>…</v>
      </c>
      <c r="N586" t="str">
        <f t="shared" si="182"/>
        <v>…</v>
      </c>
      <c r="O586" t="str">
        <f t="shared" si="183"/>
        <v>…</v>
      </c>
      <c r="P586" t="str">
        <f t="shared" si="184"/>
        <v>…</v>
      </c>
      <c r="Q586" t="str">
        <f t="shared" si="185"/>
        <v>9</v>
      </c>
      <c r="R586" t="str">
        <f t="shared" si="186"/>
        <v>…</v>
      </c>
      <c r="S586" t="str">
        <f t="shared" si="187"/>
        <v>…</v>
      </c>
      <c r="T586" t="str">
        <f t="shared" si="188"/>
        <v>…</v>
      </c>
      <c r="U586" s="5"/>
      <c r="V586" s="23">
        <f t="shared" si="189"/>
        <v>0</v>
      </c>
      <c r="W586">
        <f t="shared" si="190"/>
        <v>0</v>
      </c>
      <c r="X586">
        <f t="shared" si="191"/>
        <v>0</v>
      </c>
      <c r="Y586">
        <f t="shared" si="192"/>
        <v>16</v>
      </c>
      <c r="Z586">
        <f t="shared" si="193"/>
        <v>57</v>
      </c>
      <c r="AA586">
        <f t="shared" si="194"/>
        <v>0</v>
      </c>
      <c r="AB586">
        <f t="shared" si="195"/>
        <v>0</v>
      </c>
      <c r="AC586">
        <f t="shared" si="196"/>
        <v>0</v>
      </c>
      <c r="AD586" s="5"/>
      <c r="AE586" s="27">
        <f t="shared" si="197"/>
        <v>0</v>
      </c>
      <c r="AF586" s="28">
        <f t="shared" si="198"/>
        <v>4096</v>
      </c>
      <c r="AG586" s="28">
        <f t="shared" si="199"/>
        <v>57</v>
      </c>
      <c r="AH586" s="28">
        <f t="shared" si="200"/>
        <v>0</v>
      </c>
      <c r="AI586" s="5"/>
      <c r="AJ58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86" s="6" t="str" cm="1">
        <f t="array" ref="AK58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86" s="6" cm="1">
        <f t="array" ref="AL586">IF(ROW(Table4[[#This Row],[ID]])-1=ROW(Table4[[#Headers],[ID]]),0,SUMPRODUCT(MAX(($B$5:$B585=Table4[[#This Row],[ID]])*ROW($B$5:$B585))))</f>
        <v>584</v>
      </c>
      <c r="AM586" s="11" cm="1">
        <f t="array" aca="1" ref="AM586" ca="1">IF(Table4[[#This Row],[Prior of This Frm]]&lt;&gt;0,Table4[[#This Row],[Time]]-INDIRECT("R"&amp;Table4[[#This Row],[Prior of This Frm]]&amp;"C"&amp;COLUMN(Table4[[#This Row],[Time]]),FALSE),"")</f>
        <v>0.1059999999999981</v>
      </c>
      <c r="AN586" s="8">
        <f>IF(ROW(Table4[[#This Row],[Time]])-1=ROW(Table4[[#Headers],[Time]]),0,IF(A586&lt;A585,AN585+1,AN585))</f>
        <v>1</v>
      </c>
      <c r="AO586" s="29">
        <f>(Table4[[#This Row],[Time]]+(Table4[[#This Row],[Mins]]*60)-$A$5)/60/60/24</f>
        <v>3.232407407407408E-4</v>
      </c>
      <c r="AP586" s="11">
        <f ca="1">IF(Table4[[#This Row],[Prior of This Frm]]&lt;&gt;0,IF(Table4[[#This Row],[Per Raw]]&lt;0,Table4[[#This Row],[Per Raw]]+60,Table4[[#This Row],[Per Raw]]),"")</f>
        <v>0.1059999999999981</v>
      </c>
      <c r="AQ586" s="20" t="e">
        <f>IF(Table4[[#This Row],[ID]]=401,(HEX2DEC(Table4[[#This Row],[H1]])+256*HEX2DEC(Table4[[#This Row],[H2]]))/1000,NA())</f>
        <v>#N/A</v>
      </c>
      <c r="AR586" s="21" t="e">
        <f>IF(Table4[[#This Row],[ID]]=401,(HEX2DEC(Table4[[#This Row],[H5]])+256*HEX2DEC(Table4[[#This Row],[H6]]))/1000,NA())</f>
        <v>#N/A</v>
      </c>
      <c r="AS586" s="16" t="e">
        <f>IF(Table4[[#This Row],[ID]]=402,HEX2DEC(Table4[[#This Row],[H1]])/100,NA())</f>
        <v>#N/A</v>
      </c>
      <c r="AT586" s="19" t="e">
        <f>IF(Table4[[#This Row],[ID]]=404,((HEX2DEC(F586)+256*HEX2DEC(G586))/10)*(9/5)+32,NA())</f>
        <v>#N/A</v>
      </c>
      <c r="AU586" s="28">
        <f>IF(Table4[[#This Row],[ID]]=402,(HEX2DEC(Table4[[#This Row],[H7]])*256*256+HEX2DEC(Table4[[#This Row],[H6]])*256+HEX2DEC(Table4[[#This Row],[H5]]))/AU$3,IF(ISNUMBER(AU585),AU585,NA()))</f>
        <v>1073427</v>
      </c>
      <c r="AV586" s="28">
        <f>IF(Table4[[#This Row],[ID]]=403,(HEX2DEC(Table4[[#This Row],[H7]])*256*256+HEX2DEC(Table4[[#This Row],[H6]])*256+HEX2DEC(Table4[[#This Row],[H5]]))/AV$3,IF(ISNUMBER(AV585),AV585,NA()))</f>
        <v>1073427</v>
      </c>
      <c r="AW586" s="30" t="e">
        <f>Table4[[#This Row],[Unk 402-D7,6,5]]/Table4[[#This Row],[Batt V]]</f>
        <v>#N/A</v>
      </c>
      <c r="AX586" s="8" t="str" cm="1">
        <f t="array" aca="1" ref="AX586" ca="1">IF(Table4[[#This Row],[Prior of This Frm]]=0,"First",IF(Table4[[#This Row],[Data as String]]&lt;&gt;INDIRECT("R"&amp;AL586&amp;"C"&amp;COLUMN(Table4[[#This Row],[Data as String]]),FALSE),"Change",""))</f>
        <v/>
      </c>
      <c r="AY586" s="6" t="str" cm="1">
        <f t="array" aca="1" ref="AY586" ca="1">IF(Table4[[#This Row],[Prior of This Frm]]=0,"First",IF(Table4[[#This Row],[Data Masked States only]]&lt;&gt;INDIRECT("R"&amp;AL586&amp;"C"&amp;COLUMN(Table4[[#This Row],[Data Masked States only]]),FALSE),"Change",""))</f>
        <v/>
      </c>
      <c r="AZ586" s="6"/>
    </row>
    <row r="587" spans="1:52" hidden="1" x14ac:dyDescent="0.25">
      <c r="A587">
        <v>19.359000000000002</v>
      </c>
      <c r="B587">
        <v>401</v>
      </c>
      <c r="C587">
        <v>8</v>
      </c>
      <c r="D587" s="14" t="s">
        <v>28</v>
      </c>
      <c r="E587" s="15" t="s">
        <v>23</v>
      </c>
      <c r="F587" s="15">
        <v>0</v>
      </c>
      <c r="G587" s="15">
        <v>0</v>
      </c>
      <c r="H587" s="15">
        <v>0</v>
      </c>
      <c r="I587" s="15">
        <v>0</v>
      </c>
      <c r="J587" s="15">
        <v>0</v>
      </c>
      <c r="K587" s="15">
        <v>0</v>
      </c>
      <c r="M587" s="5" t="str">
        <f t="shared" si="181"/>
        <v>…</v>
      </c>
      <c r="N587" t="str">
        <f t="shared" si="182"/>
        <v>…</v>
      </c>
      <c r="O587" t="str">
        <f t="shared" si="183"/>
        <v>…</v>
      </c>
      <c r="P587" t="str">
        <f t="shared" si="184"/>
        <v>…</v>
      </c>
      <c r="Q587" t="str">
        <f t="shared" si="185"/>
        <v>…</v>
      </c>
      <c r="R587" t="str">
        <f t="shared" si="186"/>
        <v>…</v>
      </c>
      <c r="S587" t="str">
        <f t="shared" si="187"/>
        <v>…</v>
      </c>
      <c r="T587" t="str">
        <f t="shared" si="188"/>
        <v>…</v>
      </c>
      <c r="U587" s="5"/>
      <c r="V587" s="23">
        <f t="shared" si="189"/>
        <v>154</v>
      </c>
      <c r="W587">
        <f t="shared" si="190"/>
        <v>210</v>
      </c>
      <c r="X587">
        <f t="shared" si="191"/>
        <v>0</v>
      </c>
      <c r="Y587">
        <f t="shared" si="192"/>
        <v>0</v>
      </c>
      <c r="Z587">
        <f t="shared" si="193"/>
        <v>0</v>
      </c>
      <c r="AA587">
        <f t="shared" si="194"/>
        <v>0</v>
      </c>
      <c r="AB587">
        <f t="shared" si="195"/>
        <v>0</v>
      </c>
      <c r="AC587">
        <f t="shared" si="196"/>
        <v>0</v>
      </c>
      <c r="AD587" s="5"/>
      <c r="AE587" s="27">
        <f t="shared" si="197"/>
        <v>53914</v>
      </c>
      <c r="AF587" s="28">
        <f t="shared" si="198"/>
        <v>0</v>
      </c>
      <c r="AG587" s="28">
        <f t="shared" si="199"/>
        <v>0</v>
      </c>
      <c r="AH587" s="28">
        <f t="shared" si="200"/>
        <v>0</v>
      </c>
      <c r="AI587" s="5"/>
      <c r="AJ58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87" s="6" t="str" cm="1">
        <f t="array" ref="AK58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87" s="6" cm="1">
        <f t="array" ref="AL587">IF(ROW(Table4[[#This Row],[ID]])-1=ROW(Table4[[#Headers],[ID]]),0,SUMPRODUCT(MAX(($B$5:$B586=Table4[[#This Row],[ID]])*ROW($B$5:$B586))))</f>
        <v>585</v>
      </c>
      <c r="AM587" s="11" cm="1">
        <f t="array" aca="1" ref="AM587" ca="1">IF(Table4[[#This Row],[Prior of This Frm]]&lt;&gt;0,Table4[[#This Row],[Time]]-INDIRECT("R"&amp;Table4[[#This Row],[Prior of This Frm]]&amp;"C"&amp;COLUMN(Table4[[#This Row],[Time]]),FALSE),"")</f>
        <v>0.10700000000000287</v>
      </c>
      <c r="AN587" s="8">
        <f>IF(ROW(Table4[[#This Row],[Time]])-1=ROW(Table4[[#Headers],[Time]]),0,IF(A587&lt;A586,AN586+1,AN586))</f>
        <v>1</v>
      </c>
      <c r="AO587" s="29">
        <f>(Table4[[#This Row],[Time]]+(Table4[[#This Row],[Mins]]*60)-$A$5)/60/60/24</f>
        <v>3.2386574074074083E-4</v>
      </c>
      <c r="AP587" s="11">
        <f ca="1">IF(Table4[[#This Row],[Prior of This Frm]]&lt;&gt;0,IF(Table4[[#This Row],[Per Raw]]&lt;0,Table4[[#This Row],[Per Raw]]+60,Table4[[#This Row],[Per Raw]]),"")</f>
        <v>0.10700000000000287</v>
      </c>
      <c r="AQ587" s="20">
        <f>IF(Table4[[#This Row],[ID]]=401,(HEX2DEC(Table4[[#This Row],[H1]])+256*HEX2DEC(Table4[[#This Row],[H2]]))/1000,NA())</f>
        <v>53.914000000000001</v>
      </c>
      <c r="AR587" s="21">
        <f>IF(Table4[[#This Row],[ID]]=401,(HEX2DEC(Table4[[#This Row],[H5]])+256*HEX2DEC(Table4[[#This Row],[H6]]))/1000,NA())</f>
        <v>0</v>
      </c>
      <c r="AS587" s="17" t="e">
        <f>IF(Table4[[#This Row],[ID]]=402,HEX2DEC(Table4[[#This Row],[H1]])/100,NA())</f>
        <v>#N/A</v>
      </c>
      <c r="AT587" s="19" t="e">
        <f>IF(Table4[[#This Row],[ID]]=404,((HEX2DEC(F587)+256*HEX2DEC(G587))/10)*(9/5)+32,NA())</f>
        <v>#N/A</v>
      </c>
      <c r="AU587" s="28">
        <f>IF(Table4[[#This Row],[ID]]=402,(HEX2DEC(Table4[[#This Row],[H7]])*256*256+HEX2DEC(Table4[[#This Row],[H6]])*256+HEX2DEC(Table4[[#This Row],[H5]]))/AU$3,IF(ISNUMBER(AU586),AU586,NA()))</f>
        <v>1073427</v>
      </c>
      <c r="AV587" s="28">
        <f>IF(Table4[[#This Row],[ID]]=403,(HEX2DEC(Table4[[#This Row],[H7]])*256*256+HEX2DEC(Table4[[#This Row],[H6]])*256+HEX2DEC(Table4[[#This Row],[H5]]))/AV$3,IF(ISNUMBER(AV586),AV586,NA()))</f>
        <v>1073427</v>
      </c>
      <c r="AW587" s="30">
        <f>Table4[[#This Row],[Unk 402-D7,6,5]]/Table4[[#This Row],[Batt V]]</f>
        <v>19909.986274437066</v>
      </c>
      <c r="AX587" s="8" t="str" cm="1">
        <f t="array" aca="1" ref="AX587" ca="1">IF(Table4[[#This Row],[Prior of This Frm]]=0,"First",IF(Table4[[#This Row],[Data as String]]&lt;&gt;INDIRECT("R"&amp;AL587&amp;"C"&amp;COLUMN(Table4[[#This Row],[Data as String]]),FALSE),"Change",""))</f>
        <v/>
      </c>
      <c r="AY587" s="6" t="str" cm="1">
        <f t="array" aca="1" ref="AY587" ca="1">IF(Table4[[#This Row],[Prior of This Frm]]=0,"First",IF(Table4[[#This Row],[Data Masked States only]]&lt;&gt;INDIRECT("R"&amp;AL587&amp;"C"&amp;COLUMN(Table4[[#This Row],[Data Masked States only]]),FALSE),"Change",""))</f>
        <v/>
      </c>
      <c r="AZ587" s="6"/>
    </row>
    <row r="588" spans="1:52" hidden="1" x14ac:dyDescent="0.25">
      <c r="A588">
        <v>19.411999999999999</v>
      </c>
      <c r="B588">
        <v>400</v>
      </c>
      <c r="C588">
        <v>8</v>
      </c>
      <c r="D588" s="14">
        <v>0</v>
      </c>
      <c r="E588" s="15">
        <v>0</v>
      </c>
      <c r="F588" s="15">
        <v>0</v>
      </c>
      <c r="G588" s="15">
        <v>10</v>
      </c>
      <c r="H588" s="15">
        <v>39</v>
      </c>
      <c r="I588" s="15">
        <v>0</v>
      </c>
      <c r="J588" s="15">
        <v>0</v>
      </c>
      <c r="K588" s="15">
        <v>0</v>
      </c>
      <c r="M588" s="5" t="str">
        <f t="shared" si="181"/>
        <v>…</v>
      </c>
      <c r="N588" t="str">
        <f t="shared" si="182"/>
        <v>…</v>
      </c>
      <c r="O588" t="str">
        <f t="shared" si="183"/>
        <v>…</v>
      </c>
      <c r="P588" t="str">
        <f t="shared" si="184"/>
        <v>…</v>
      </c>
      <c r="Q588" t="str">
        <f t="shared" si="185"/>
        <v>9</v>
      </c>
      <c r="R588" t="str">
        <f t="shared" si="186"/>
        <v>…</v>
      </c>
      <c r="S588" t="str">
        <f t="shared" si="187"/>
        <v>…</v>
      </c>
      <c r="T588" t="str">
        <f t="shared" si="188"/>
        <v>…</v>
      </c>
      <c r="U588" s="5"/>
      <c r="V588" s="23">
        <f t="shared" si="189"/>
        <v>0</v>
      </c>
      <c r="W588">
        <f t="shared" si="190"/>
        <v>0</v>
      </c>
      <c r="X588">
        <f t="shared" si="191"/>
        <v>0</v>
      </c>
      <c r="Y588">
        <f t="shared" si="192"/>
        <v>16</v>
      </c>
      <c r="Z588">
        <f t="shared" si="193"/>
        <v>57</v>
      </c>
      <c r="AA588">
        <f t="shared" si="194"/>
        <v>0</v>
      </c>
      <c r="AB588">
        <f t="shared" si="195"/>
        <v>0</v>
      </c>
      <c r="AC588">
        <f t="shared" si="196"/>
        <v>0</v>
      </c>
      <c r="AD588" s="5"/>
      <c r="AE588" s="27">
        <f t="shared" si="197"/>
        <v>0</v>
      </c>
      <c r="AF588" s="28">
        <f t="shared" si="198"/>
        <v>4096</v>
      </c>
      <c r="AG588" s="28">
        <f t="shared" si="199"/>
        <v>57</v>
      </c>
      <c r="AH588" s="28">
        <f t="shared" si="200"/>
        <v>0</v>
      </c>
      <c r="AI588" s="5"/>
      <c r="AJ58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88" s="6" t="str" cm="1">
        <f t="array" ref="AK58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88" s="6" cm="1">
        <f t="array" ref="AL588">IF(ROW(Table4[[#This Row],[ID]])-1=ROW(Table4[[#Headers],[ID]]),0,SUMPRODUCT(MAX(($B$5:$B587=Table4[[#This Row],[ID]])*ROW($B$5:$B587))))</f>
        <v>586</v>
      </c>
      <c r="AM588" s="11" cm="1">
        <f t="array" aca="1" ref="AM588" ca="1">IF(Table4[[#This Row],[Prior of This Frm]]&lt;&gt;0,Table4[[#This Row],[Time]]-INDIRECT("R"&amp;Table4[[#This Row],[Prior of This Frm]]&amp;"C"&amp;COLUMN(Table4[[#This Row],[Time]]),FALSE),"")</f>
        <v>0.10699999999999932</v>
      </c>
      <c r="AN588" s="8">
        <f>IF(ROW(Table4[[#This Row],[Time]])-1=ROW(Table4[[#Headers],[Time]]),0,IF(A588&lt;A587,AN587+1,AN587))</f>
        <v>1</v>
      </c>
      <c r="AO588" s="29">
        <f>(Table4[[#This Row],[Time]]+(Table4[[#This Row],[Mins]]*60)-$A$5)/60/60/24</f>
        <v>3.2447916666666671E-4</v>
      </c>
      <c r="AP588" s="11">
        <f ca="1">IF(Table4[[#This Row],[Prior of This Frm]]&lt;&gt;0,IF(Table4[[#This Row],[Per Raw]]&lt;0,Table4[[#This Row],[Per Raw]]+60,Table4[[#This Row],[Per Raw]]),"")</f>
        <v>0.10699999999999932</v>
      </c>
      <c r="AQ588" s="20" t="e">
        <f>IF(Table4[[#This Row],[ID]]=401,(HEX2DEC(Table4[[#This Row],[H1]])+256*HEX2DEC(Table4[[#This Row],[H2]]))/1000,NA())</f>
        <v>#N/A</v>
      </c>
      <c r="AR588" s="21" t="e">
        <f>IF(Table4[[#This Row],[ID]]=401,(HEX2DEC(Table4[[#This Row],[H5]])+256*HEX2DEC(Table4[[#This Row],[H6]]))/1000,NA())</f>
        <v>#N/A</v>
      </c>
      <c r="AS588" s="16" t="e">
        <f>IF(Table4[[#This Row],[ID]]=402,HEX2DEC(Table4[[#This Row],[H1]])/100,NA())</f>
        <v>#N/A</v>
      </c>
      <c r="AT588" s="19" t="e">
        <f>IF(Table4[[#This Row],[ID]]=404,((HEX2DEC(F588)+256*HEX2DEC(G588))/10)*(9/5)+32,NA())</f>
        <v>#N/A</v>
      </c>
      <c r="AU588" s="28">
        <f>IF(Table4[[#This Row],[ID]]=402,(HEX2DEC(Table4[[#This Row],[H7]])*256*256+HEX2DEC(Table4[[#This Row],[H6]])*256+HEX2DEC(Table4[[#This Row],[H5]]))/AU$3,IF(ISNUMBER(AU587),AU587,NA()))</f>
        <v>1073427</v>
      </c>
      <c r="AV588" s="28">
        <f>IF(Table4[[#This Row],[ID]]=403,(HEX2DEC(Table4[[#This Row],[H7]])*256*256+HEX2DEC(Table4[[#This Row],[H6]])*256+HEX2DEC(Table4[[#This Row],[H5]]))/AV$3,IF(ISNUMBER(AV587),AV587,NA()))</f>
        <v>1073427</v>
      </c>
      <c r="AW588" s="30" t="e">
        <f>Table4[[#This Row],[Unk 402-D7,6,5]]/Table4[[#This Row],[Batt V]]</f>
        <v>#N/A</v>
      </c>
      <c r="AX588" s="8" t="str" cm="1">
        <f t="array" aca="1" ref="AX588" ca="1">IF(Table4[[#This Row],[Prior of This Frm]]=0,"First",IF(Table4[[#This Row],[Data as String]]&lt;&gt;INDIRECT("R"&amp;AL588&amp;"C"&amp;COLUMN(Table4[[#This Row],[Data as String]]),FALSE),"Change",""))</f>
        <v/>
      </c>
      <c r="AY588" s="6" t="str" cm="1">
        <f t="array" aca="1" ref="AY588" ca="1">IF(Table4[[#This Row],[Prior of This Frm]]=0,"First",IF(Table4[[#This Row],[Data Masked States only]]&lt;&gt;INDIRECT("R"&amp;AL588&amp;"C"&amp;COLUMN(Table4[[#This Row],[Data Masked States only]]),FALSE),"Change",""))</f>
        <v/>
      </c>
      <c r="AZ588" s="6"/>
    </row>
    <row r="589" spans="1:52" hidden="1" x14ac:dyDescent="0.25">
      <c r="A589">
        <v>19.465</v>
      </c>
      <c r="B589">
        <v>401</v>
      </c>
      <c r="C589">
        <v>8</v>
      </c>
      <c r="D589" s="14" t="s">
        <v>28</v>
      </c>
      <c r="E589" s="15" t="s">
        <v>23</v>
      </c>
      <c r="F589" s="15">
        <v>0</v>
      </c>
      <c r="G589" s="15">
        <v>0</v>
      </c>
      <c r="H589" s="15">
        <v>0</v>
      </c>
      <c r="I589" s="15">
        <v>0</v>
      </c>
      <c r="J589" s="15">
        <v>0</v>
      </c>
      <c r="K589" s="15">
        <v>0</v>
      </c>
      <c r="M589" s="5" t="str">
        <f t="shared" si="181"/>
        <v>…</v>
      </c>
      <c r="N589" t="str">
        <f t="shared" si="182"/>
        <v>…</v>
      </c>
      <c r="O589" t="str">
        <f t="shared" si="183"/>
        <v>…</v>
      </c>
      <c r="P589" t="str">
        <f t="shared" si="184"/>
        <v>…</v>
      </c>
      <c r="Q589" t="str">
        <f t="shared" si="185"/>
        <v>…</v>
      </c>
      <c r="R589" t="str">
        <f t="shared" si="186"/>
        <v>…</v>
      </c>
      <c r="S589" t="str">
        <f t="shared" si="187"/>
        <v>…</v>
      </c>
      <c r="T589" t="str">
        <f t="shared" si="188"/>
        <v>…</v>
      </c>
      <c r="U589" s="5"/>
      <c r="V589" s="23">
        <f t="shared" si="189"/>
        <v>154</v>
      </c>
      <c r="W589">
        <f t="shared" si="190"/>
        <v>210</v>
      </c>
      <c r="X589">
        <f t="shared" si="191"/>
        <v>0</v>
      </c>
      <c r="Y589">
        <f t="shared" si="192"/>
        <v>0</v>
      </c>
      <c r="Z589">
        <f t="shared" si="193"/>
        <v>0</v>
      </c>
      <c r="AA589">
        <f t="shared" si="194"/>
        <v>0</v>
      </c>
      <c r="AB589">
        <f t="shared" si="195"/>
        <v>0</v>
      </c>
      <c r="AC589">
        <f t="shared" si="196"/>
        <v>0</v>
      </c>
      <c r="AD589" s="5"/>
      <c r="AE589" s="27">
        <f t="shared" si="197"/>
        <v>53914</v>
      </c>
      <c r="AF589" s="28">
        <f t="shared" si="198"/>
        <v>0</v>
      </c>
      <c r="AG589" s="28">
        <f t="shared" si="199"/>
        <v>0</v>
      </c>
      <c r="AH589" s="28">
        <f t="shared" si="200"/>
        <v>0</v>
      </c>
      <c r="AI589" s="5"/>
      <c r="AJ58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89" s="6" t="str" cm="1">
        <f t="array" ref="AK58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89" s="6" cm="1">
        <f t="array" ref="AL589">IF(ROW(Table4[[#This Row],[ID]])-1=ROW(Table4[[#Headers],[ID]]),0,SUMPRODUCT(MAX(($B$5:$B588=Table4[[#This Row],[ID]])*ROW($B$5:$B588))))</f>
        <v>587</v>
      </c>
      <c r="AM589" s="11" cm="1">
        <f t="array" aca="1" ref="AM589" ca="1">IF(Table4[[#This Row],[Prior of This Frm]]&lt;&gt;0,Table4[[#This Row],[Time]]-INDIRECT("R"&amp;Table4[[#This Row],[Prior of This Frm]]&amp;"C"&amp;COLUMN(Table4[[#This Row],[Time]]),FALSE),"")</f>
        <v>0.1059999999999981</v>
      </c>
      <c r="AN589" s="8">
        <f>IF(ROW(Table4[[#This Row],[Time]])-1=ROW(Table4[[#Headers],[Time]]),0,IF(A589&lt;A588,AN588+1,AN588))</f>
        <v>1</v>
      </c>
      <c r="AO589" s="29">
        <f>(Table4[[#This Row],[Time]]+(Table4[[#This Row],[Mins]]*60)-$A$5)/60/60/24</f>
        <v>3.2509259259259259E-4</v>
      </c>
      <c r="AP589" s="11">
        <f ca="1">IF(Table4[[#This Row],[Prior of This Frm]]&lt;&gt;0,IF(Table4[[#This Row],[Per Raw]]&lt;0,Table4[[#This Row],[Per Raw]]+60,Table4[[#This Row],[Per Raw]]),"")</f>
        <v>0.1059999999999981</v>
      </c>
      <c r="AQ589" s="20">
        <f>IF(Table4[[#This Row],[ID]]=401,(HEX2DEC(Table4[[#This Row],[H1]])+256*HEX2DEC(Table4[[#This Row],[H2]]))/1000,NA())</f>
        <v>53.914000000000001</v>
      </c>
      <c r="AR589" s="21">
        <f>IF(Table4[[#This Row],[ID]]=401,(HEX2DEC(Table4[[#This Row],[H5]])+256*HEX2DEC(Table4[[#This Row],[H6]]))/1000,NA())</f>
        <v>0</v>
      </c>
      <c r="AS589" s="17" t="e">
        <f>IF(Table4[[#This Row],[ID]]=402,HEX2DEC(Table4[[#This Row],[H1]])/100,NA())</f>
        <v>#N/A</v>
      </c>
      <c r="AT589" s="19" t="e">
        <f>IF(Table4[[#This Row],[ID]]=404,((HEX2DEC(F589)+256*HEX2DEC(G589))/10)*(9/5)+32,NA())</f>
        <v>#N/A</v>
      </c>
      <c r="AU589" s="28">
        <f>IF(Table4[[#This Row],[ID]]=402,(HEX2DEC(Table4[[#This Row],[H7]])*256*256+HEX2DEC(Table4[[#This Row],[H6]])*256+HEX2DEC(Table4[[#This Row],[H5]]))/AU$3,IF(ISNUMBER(AU588),AU588,NA()))</f>
        <v>1073427</v>
      </c>
      <c r="AV589" s="28">
        <f>IF(Table4[[#This Row],[ID]]=403,(HEX2DEC(Table4[[#This Row],[H7]])*256*256+HEX2DEC(Table4[[#This Row],[H6]])*256+HEX2DEC(Table4[[#This Row],[H5]]))/AV$3,IF(ISNUMBER(AV588),AV588,NA()))</f>
        <v>1073427</v>
      </c>
      <c r="AW589" s="30">
        <f>Table4[[#This Row],[Unk 402-D7,6,5]]/Table4[[#This Row],[Batt V]]</f>
        <v>19909.986274437066</v>
      </c>
      <c r="AX589" s="8" t="str" cm="1">
        <f t="array" aca="1" ref="AX589" ca="1">IF(Table4[[#This Row],[Prior of This Frm]]=0,"First",IF(Table4[[#This Row],[Data as String]]&lt;&gt;INDIRECT("R"&amp;AL589&amp;"C"&amp;COLUMN(Table4[[#This Row],[Data as String]]),FALSE),"Change",""))</f>
        <v/>
      </c>
      <c r="AY589" s="6" t="str" cm="1">
        <f t="array" aca="1" ref="AY589" ca="1">IF(Table4[[#This Row],[Prior of This Frm]]=0,"First",IF(Table4[[#This Row],[Data Masked States only]]&lt;&gt;INDIRECT("R"&amp;AL589&amp;"C"&amp;COLUMN(Table4[[#This Row],[Data Masked States only]]),FALSE),"Change",""))</f>
        <v/>
      </c>
      <c r="AZ589" s="6"/>
    </row>
    <row r="590" spans="1:52" hidden="1" x14ac:dyDescent="0.25">
      <c r="A590">
        <v>19.518000000000001</v>
      </c>
      <c r="B590">
        <v>400</v>
      </c>
      <c r="C590">
        <v>8</v>
      </c>
      <c r="D590" s="14">
        <v>0</v>
      </c>
      <c r="E590" s="15">
        <v>0</v>
      </c>
      <c r="F590" s="15">
        <v>0</v>
      </c>
      <c r="G590" s="15">
        <v>10</v>
      </c>
      <c r="H590" s="15">
        <v>39</v>
      </c>
      <c r="I590" s="15">
        <v>0</v>
      </c>
      <c r="J590" s="15">
        <v>0</v>
      </c>
      <c r="K590" s="15">
        <v>0</v>
      </c>
      <c r="M590" s="5" t="str">
        <f t="shared" si="181"/>
        <v>…</v>
      </c>
      <c r="N590" t="str">
        <f t="shared" si="182"/>
        <v>…</v>
      </c>
      <c r="O590" t="str">
        <f t="shared" si="183"/>
        <v>…</v>
      </c>
      <c r="P590" t="str">
        <f t="shared" si="184"/>
        <v>…</v>
      </c>
      <c r="Q590" t="str">
        <f t="shared" si="185"/>
        <v>9</v>
      </c>
      <c r="R590" t="str">
        <f t="shared" si="186"/>
        <v>…</v>
      </c>
      <c r="S590" t="str">
        <f t="shared" si="187"/>
        <v>…</v>
      </c>
      <c r="T590" t="str">
        <f t="shared" si="188"/>
        <v>…</v>
      </c>
      <c r="U590" s="5"/>
      <c r="V590" s="23">
        <f t="shared" si="189"/>
        <v>0</v>
      </c>
      <c r="W590">
        <f t="shared" si="190"/>
        <v>0</v>
      </c>
      <c r="X590">
        <f t="shared" si="191"/>
        <v>0</v>
      </c>
      <c r="Y590">
        <f t="shared" si="192"/>
        <v>16</v>
      </c>
      <c r="Z590">
        <f t="shared" si="193"/>
        <v>57</v>
      </c>
      <c r="AA590">
        <f t="shared" si="194"/>
        <v>0</v>
      </c>
      <c r="AB590">
        <f t="shared" si="195"/>
        <v>0</v>
      </c>
      <c r="AC590">
        <f t="shared" si="196"/>
        <v>0</v>
      </c>
      <c r="AD590" s="5"/>
      <c r="AE590" s="27">
        <f t="shared" si="197"/>
        <v>0</v>
      </c>
      <c r="AF590" s="28">
        <f t="shared" si="198"/>
        <v>4096</v>
      </c>
      <c r="AG590" s="28">
        <f t="shared" si="199"/>
        <v>57</v>
      </c>
      <c r="AH590" s="28">
        <f t="shared" si="200"/>
        <v>0</v>
      </c>
      <c r="AI590" s="5"/>
      <c r="AJ59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90" s="6" t="str" cm="1">
        <f t="array" ref="AK59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90" s="6" cm="1">
        <f t="array" ref="AL590">IF(ROW(Table4[[#This Row],[ID]])-1=ROW(Table4[[#Headers],[ID]]),0,SUMPRODUCT(MAX(($B$5:$B589=Table4[[#This Row],[ID]])*ROW($B$5:$B589))))</f>
        <v>588</v>
      </c>
      <c r="AM590" s="11" cm="1">
        <f t="array" aca="1" ref="AM590" ca="1">IF(Table4[[#This Row],[Prior of This Frm]]&lt;&gt;0,Table4[[#This Row],[Time]]-INDIRECT("R"&amp;Table4[[#This Row],[Prior of This Frm]]&amp;"C"&amp;COLUMN(Table4[[#This Row],[Time]]),FALSE),"")</f>
        <v>0.10600000000000165</v>
      </c>
      <c r="AN590" s="8">
        <f>IF(ROW(Table4[[#This Row],[Time]])-1=ROW(Table4[[#Headers],[Time]]),0,IF(A590&lt;A589,AN589+1,AN589))</f>
        <v>1</v>
      </c>
      <c r="AO590" s="29">
        <f>(Table4[[#This Row],[Time]]+(Table4[[#This Row],[Mins]]*60)-$A$5)/60/60/24</f>
        <v>3.2570601851851852E-4</v>
      </c>
      <c r="AP590" s="11">
        <f ca="1">IF(Table4[[#This Row],[Prior of This Frm]]&lt;&gt;0,IF(Table4[[#This Row],[Per Raw]]&lt;0,Table4[[#This Row],[Per Raw]]+60,Table4[[#This Row],[Per Raw]]),"")</f>
        <v>0.10600000000000165</v>
      </c>
      <c r="AQ590" s="20" t="e">
        <f>IF(Table4[[#This Row],[ID]]=401,(HEX2DEC(Table4[[#This Row],[H1]])+256*HEX2DEC(Table4[[#This Row],[H2]]))/1000,NA())</f>
        <v>#N/A</v>
      </c>
      <c r="AR590" s="21" t="e">
        <f>IF(Table4[[#This Row],[ID]]=401,(HEX2DEC(Table4[[#This Row],[H5]])+256*HEX2DEC(Table4[[#This Row],[H6]]))/1000,NA())</f>
        <v>#N/A</v>
      </c>
      <c r="AS590" s="16" t="e">
        <f>IF(Table4[[#This Row],[ID]]=402,HEX2DEC(Table4[[#This Row],[H1]])/100,NA())</f>
        <v>#N/A</v>
      </c>
      <c r="AT590" s="19" t="e">
        <f>IF(Table4[[#This Row],[ID]]=404,((HEX2DEC(F590)+256*HEX2DEC(G590))/10)*(9/5)+32,NA())</f>
        <v>#N/A</v>
      </c>
      <c r="AU590" s="28">
        <f>IF(Table4[[#This Row],[ID]]=402,(HEX2DEC(Table4[[#This Row],[H7]])*256*256+HEX2DEC(Table4[[#This Row],[H6]])*256+HEX2DEC(Table4[[#This Row],[H5]]))/AU$3,IF(ISNUMBER(AU589),AU589,NA()))</f>
        <v>1073427</v>
      </c>
      <c r="AV590" s="28">
        <f>IF(Table4[[#This Row],[ID]]=403,(HEX2DEC(Table4[[#This Row],[H7]])*256*256+HEX2DEC(Table4[[#This Row],[H6]])*256+HEX2DEC(Table4[[#This Row],[H5]]))/AV$3,IF(ISNUMBER(AV589),AV589,NA()))</f>
        <v>1073427</v>
      </c>
      <c r="AW590" s="30" t="e">
        <f>Table4[[#This Row],[Unk 402-D7,6,5]]/Table4[[#This Row],[Batt V]]</f>
        <v>#N/A</v>
      </c>
      <c r="AX590" s="8" t="str" cm="1">
        <f t="array" aca="1" ref="AX590" ca="1">IF(Table4[[#This Row],[Prior of This Frm]]=0,"First",IF(Table4[[#This Row],[Data as String]]&lt;&gt;INDIRECT("R"&amp;AL590&amp;"C"&amp;COLUMN(Table4[[#This Row],[Data as String]]),FALSE),"Change",""))</f>
        <v/>
      </c>
      <c r="AY590" s="6" t="str" cm="1">
        <f t="array" aca="1" ref="AY590" ca="1">IF(Table4[[#This Row],[Prior of This Frm]]=0,"First",IF(Table4[[#This Row],[Data Masked States only]]&lt;&gt;INDIRECT("R"&amp;AL590&amp;"C"&amp;COLUMN(Table4[[#This Row],[Data Masked States only]]),FALSE),"Change",""))</f>
        <v/>
      </c>
      <c r="AZ590" s="6"/>
    </row>
    <row r="591" spans="1:52" hidden="1" x14ac:dyDescent="0.25">
      <c r="A591">
        <v>19.571000000000002</v>
      </c>
      <c r="B591">
        <v>401</v>
      </c>
      <c r="C591">
        <v>8</v>
      </c>
      <c r="D591" s="14" t="s">
        <v>28</v>
      </c>
      <c r="E591" s="15" t="s">
        <v>23</v>
      </c>
      <c r="F591" s="15">
        <v>0</v>
      </c>
      <c r="G591" s="15">
        <v>0</v>
      </c>
      <c r="H591" s="15">
        <v>0</v>
      </c>
      <c r="I591" s="15">
        <v>0</v>
      </c>
      <c r="J591" s="15">
        <v>0</v>
      </c>
      <c r="K591" s="15">
        <v>0</v>
      </c>
      <c r="M591" s="5" t="str">
        <f t="shared" si="181"/>
        <v>…</v>
      </c>
      <c r="N591" t="str">
        <f t="shared" si="182"/>
        <v>…</v>
      </c>
      <c r="O591" t="str">
        <f t="shared" si="183"/>
        <v>…</v>
      </c>
      <c r="P591" t="str">
        <f t="shared" si="184"/>
        <v>…</v>
      </c>
      <c r="Q591" t="str">
        <f t="shared" si="185"/>
        <v>…</v>
      </c>
      <c r="R591" t="str">
        <f t="shared" si="186"/>
        <v>…</v>
      </c>
      <c r="S591" t="str">
        <f t="shared" si="187"/>
        <v>…</v>
      </c>
      <c r="T591" t="str">
        <f t="shared" si="188"/>
        <v>…</v>
      </c>
      <c r="U591" s="5"/>
      <c r="V591" s="23">
        <f t="shared" si="189"/>
        <v>154</v>
      </c>
      <c r="W591">
        <f t="shared" si="190"/>
        <v>210</v>
      </c>
      <c r="X591">
        <f t="shared" si="191"/>
        <v>0</v>
      </c>
      <c r="Y591">
        <f t="shared" si="192"/>
        <v>0</v>
      </c>
      <c r="Z591">
        <f t="shared" si="193"/>
        <v>0</v>
      </c>
      <c r="AA591">
        <f t="shared" si="194"/>
        <v>0</v>
      </c>
      <c r="AB591">
        <f t="shared" si="195"/>
        <v>0</v>
      </c>
      <c r="AC591">
        <f t="shared" si="196"/>
        <v>0</v>
      </c>
      <c r="AD591" s="5"/>
      <c r="AE591" s="27">
        <f t="shared" si="197"/>
        <v>53914</v>
      </c>
      <c r="AF591" s="28">
        <f t="shared" si="198"/>
        <v>0</v>
      </c>
      <c r="AG591" s="28">
        <f t="shared" si="199"/>
        <v>0</v>
      </c>
      <c r="AH591" s="28">
        <f t="shared" si="200"/>
        <v>0</v>
      </c>
      <c r="AI591" s="5"/>
      <c r="AJ59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91" s="6" t="str" cm="1">
        <f t="array" ref="AK59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91" s="6" cm="1">
        <f t="array" ref="AL591">IF(ROW(Table4[[#This Row],[ID]])-1=ROW(Table4[[#Headers],[ID]]),0,SUMPRODUCT(MAX(($B$5:$B590=Table4[[#This Row],[ID]])*ROW($B$5:$B590))))</f>
        <v>589</v>
      </c>
      <c r="AM591" s="11" cm="1">
        <f t="array" aca="1" ref="AM591" ca="1">IF(Table4[[#This Row],[Prior of This Frm]]&lt;&gt;0,Table4[[#This Row],[Time]]-INDIRECT("R"&amp;Table4[[#This Row],[Prior of This Frm]]&amp;"C"&amp;COLUMN(Table4[[#This Row],[Time]]),FALSE),"")</f>
        <v>0.10600000000000165</v>
      </c>
      <c r="AN591" s="8">
        <f>IF(ROW(Table4[[#This Row],[Time]])-1=ROW(Table4[[#Headers],[Time]]),0,IF(A591&lt;A590,AN590+1,AN590))</f>
        <v>1</v>
      </c>
      <c r="AO591" s="29">
        <f>(Table4[[#This Row],[Time]]+(Table4[[#This Row],[Mins]]*60)-$A$5)/60/60/24</f>
        <v>3.263194444444444E-4</v>
      </c>
      <c r="AP591" s="11">
        <f ca="1">IF(Table4[[#This Row],[Prior of This Frm]]&lt;&gt;0,IF(Table4[[#This Row],[Per Raw]]&lt;0,Table4[[#This Row],[Per Raw]]+60,Table4[[#This Row],[Per Raw]]),"")</f>
        <v>0.10600000000000165</v>
      </c>
      <c r="AQ591" s="20">
        <f>IF(Table4[[#This Row],[ID]]=401,(HEX2DEC(Table4[[#This Row],[H1]])+256*HEX2DEC(Table4[[#This Row],[H2]]))/1000,NA())</f>
        <v>53.914000000000001</v>
      </c>
      <c r="AR591" s="21">
        <f>IF(Table4[[#This Row],[ID]]=401,(HEX2DEC(Table4[[#This Row],[H5]])+256*HEX2DEC(Table4[[#This Row],[H6]]))/1000,NA())</f>
        <v>0</v>
      </c>
      <c r="AS591" s="17" t="e">
        <f>IF(Table4[[#This Row],[ID]]=402,HEX2DEC(Table4[[#This Row],[H1]])/100,NA())</f>
        <v>#N/A</v>
      </c>
      <c r="AT591" s="19" t="e">
        <f>IF(Table4[[#This Row],[ID]]=404,((HEX2DEC(F591)+256*HEX2DEC(G591))/10)*(9/5)+32,NA())</f>
        <v>#N/A</v>
      </c>
      <c r="AU591" s="28">
        <f>IF(Table4[[#This Row],[ID]]=402,(HEX2DEC(Table4[[#This Row],[H7]])*256*256+HEX2DEC(Table4[[#This Row],[H6]])*256+HEX2DEC(Table4[[#This Row],[H5]]))/AU$3,IF(ISNUMBER(AU590),AU590,NA()))</f>
        <v>1073427</v>
      </c>
      <c r="AV591" s="28">
        <f>IF(Table4[[#This Row],[ID]]=403,(HEX2DEC(Table4[[#This Row],[H7]])*256*256+HEX2DEC(Table4[[#This Row],[H6]])*256+HEX2DEC(Table4[[#This Row],[H5]]))/AV$3,IF(ISNUMBER(AV590),AV590,NA()))</f>
        <v>1073427</v>
      </c>
      <c r="AW591" s="30">
        <f>Table4[[#This Row],[Unk 402-D7,6,5]]/Table4[[#This Row],[Batt V]]</f>
        <v>19909.986274437066</v>
      </c>
      <c r="AX591" s="8" t="str" cm="1">
        <f t="array" aca="1" ref="AX591" ca="1">IF(Table4[[#This Row],[Prior of This Frm]]=0,"First",IF(Table4[[#This Row],[Data as String]]&lt;&gt;INDIRECT("R"&amp;AL591&amp;"C"&amp;COLUMN(Table4[[#This Row],[Data as String]]),FALSE),"Change",""))</f>
        <v/>
      </c>
      <c r="AY591" s="6" t="str" cm="1">
        <f t="array" aca="1" ref="AY591" ca="1">IF(Table4[[#This Row],[Prior of This Frm]]=0,"First",IF(Table4[[#This Row],[Data Masked States only]]&lt;&gt;INDIRECT("R"&amp;AL591&amp;"C"&amp;COLUMN(Table4[[#This Row],[Data Masked States only]]),FALSE),"Change",""))</f>
        <v/>
      </c>
      <c r="AZ591" s="6"/>
    </row>
    <row r="592" spans="1:52" hidden="1" x14ac:dyDescent="0.25">
      <c r="A592">
        <v>19.623999999999999</v>
      </c>
      <c r="B592">
        <v>400</v>
      </c>
      <c r="C592">
        <v>8</v>
      </c>
      <c r="D592" s="14">
        <v>0</v>
      </c>
      <c r="E592" s="15">
        <v>0</v>
      </c>
      <c r="F592" s="15">
        <v>0</v>
      </c>
      <c r="G592" s="15">
        <v>10</v>
      </c>
      <c r="H592" s="15">
        <v>39</v>
      </c>
      <c r="I592" s="15">
        <v>0</v>
      </c>
      <c r="J592" s="15">
        <v>0</v>
      </c>
      <c r="K592" s="15">
        <v>0</v>
      </c>
      <c r="M592" s="5" t="str">
        <f t="shared" si="181"/>
        <v>…</v>
      </c>
      <c r="N592" t="str">
        <f t="shared" si="182"/>
        <v>…</v>
      </c>
      <c r="O592" t="str">
        <f t="shared" si="183"/>
        <v>…</v>
      </c>
      <c r="P592" t="str">
        <f t="shared" si="184"/>
        <v>…</v>
      </c>
      <c r="Q592" t="str">
        <f t="shared" si="185"/>
        <v>9</v>
      </c>
      <c r="R592" t="str">
        <f t="shared" si="186"/>
        <v>…</v>
      </c>
      <c r="S592" t="str">
        <f t="shared" si="187"/>
        <v>…</v>
      </c>
      <c r="T592" t="str">
        <f t="shared" si="188"/>
        <v>…</v>
      </c>
      <c r="U592" s="5"/>
      <c r="V592" s="23">
        <f t="shared" si="189"/>
        <v>0</v>
      </c>
      <c r="W592">
        <f t="shared" si="190"/>
        <v>0</v>
      </c>
      <c r="X592">
        <f t="shared" si="191"/>
        <v>0</v>
      </c>
      <c r="Y592">
        <f t="shared" si="192"/>
        <v>16</v>
      </c>
      <c r="Z592">
        <f t="shared" si="193"/>
        <v>57</v>
      </c>
      <c r="AA592">
        <f t="shared" si="194"/>
        <v>0</v>
      </c>
      <c r="AB592">
        <f t="shared" si="195"/>
        <v>0</v>
      </c>
      <c r="AC592">
        <f t="shared" si="196"/>
        <v>0</v>
      </c>
      <c r="AD592" s="5"/>
      <c r="AE592" s="27">
        <f t="shared" si="197"/>
        <v>0</v>
      </c>
      <c r="AF592" s="28">
        <f t="shared" si="198"/>
        <v>4096</v>
      </c>
      <c r="AG592" s="28">
        <f t="shared" si="199"/>
        <v>57</v>
      </c>
      <c r="AH592" s="28">
        <f t="shared" si="200"/>
        <v>0</v>
      </c>
      <c r="AI592" s="5"/>
      <c r="AJ59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92" s="6" t="str" cm="1">
        <f t="array" ref="AK59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92" s="6" cm="1">
        <f t="array" ref="AL592">IF(ROW(Table4[[#This Row],[ID]])-1=ROW(Table4[[#Headers],[ID]]),0,SUMPRODUCT(MAX(($B$5:$B591=Table4[[#This Row],[ID]])*ROW($B$5:$B591))))</f>
        <v>590</v>
      </c>
      <c r="AM592" s="11" cm="1">
        <f t="array" aca="1" ref="AM592" ca="1">IF(Table4[[#This Row],[Prior of This Frm]]&lt;&gt;0,Table4[[#This Row],[Time]]-INDIRECT("R"&amp;Table4[[#This Row],[Prior of This Frm]]&amp;"C"&amp;COLUMN(Table4[[#This Row],[Time]]),FALSE),"")</f>
        <v>0.1059999999999981</v>
      </c>
      <c r="AN592" s="8">
        <f>IF(ROW(Table4[[#This Row],[Time]])-1=ROW(Table4[[#Headers],[Time]]),0,IF(A592&lt;A591,AN591+1,AN591))</f>
        <v>1</v>
      </c>
      <c r="AO592" s="29">
        <f>(Table4[[#This Row],[Time]]+(Table4[[#This Row],[Mins]]*60)-$A$5)/60/60/24</f>
        <v>3.2693287037037028E-4</v>
      </c>
      <c r="AP592" s="11">
        <f ca="1">IF(Table4[[#This Row],[Prior of This Frm]]&lt;&gt;0,IF(Table4[[#This Row],[Per Raw]]&lt;0,Table4[[#This Row],[Per Raw]]+60,Table4[[#This Row],[Per Raw]]),"")</f>
        <v>0.1059999999999981</v>
      </c>
      <c r="AQ592" s="20" t="e">
        <f>IF(Table4[[#This Row],[ID]]=401,(HEX2DEC(Table4[[#This Row],[H1]])+256*HEX2DEC(Table4[[#This Row],[H2]]))/1000,NA())</f>
        <v>#N/A</v>
      </c>
      <c r="AR592" s="21" t="e">
        <f>IF(Table4[[#This Row],[ID]]=401,(HEX2DEC(Table4[[#This Row],[H5]])+256*HEX2DEC(Table4[[#This Row],[H6]]))/1000,NA())</f>
        <v>#N/A</v>
      </c>
      <c r="AS592" s="16" t="e">
        <f>IF(Table4[[#This Row],[ID]]=402,HEX2DEC(Table4[[#This Row],[H1]])/100,NA())</f>
        <v>#N/A</v>
      </c>
      <c r="AT592" s="19" t="e">
        <f>IF(Table4[[#This Row],[ID]]=404,((HEX2DEC(F592)+256*HEX2DEC(G592))/10)*(9/5)+32,NA())</f>
        <v>#N/A</v>
      </c>
      <c r="AU592" s="28">
        <f>IF(Table4[[#This Row],[ID]]=402,(HEX2DEC(Table4[[#This Row],[H7]])*256*256+HEX2DEC(Table4[[#This Row],[H6]])*256+HEX2DEC(Table4[[#This Row],[H5]]))/AU$3,IF(ISNUMBER(AU591),AU591,NA()))</f>
        <v>1073427</v>
      </c>
      <c r="AV592" s="28">
        <f>IF(Table4[[#This Row],[ID]]=403,(HEX2DEC(Table4[[#This Row],[H7]])*256*256+HEX2DEC(Table4[[#This Row],[H6]])*256+HEX2DEC(Table4[[#This Row],[H5]]))/AV$3,IF(ISNUMBER(AV591),AV591,NA()))</f>
        <v>1073427</v>
      </c>
      <c r="AW592" s="30" t="e">
        <f>Table4[[#This Row],[Unk 402-D7,6,5]]/Table4[[#This Row],[Batt V]]</f>
        <v>#N/A</v>
      </c>
      <c r="AX592" s="8" t="str" cm="1">
        <f t="array" aca="1" ref="AX592" ca="1">IF(Table4[[#This Row],[Prior of This Frm]]=0,"First",IF(Table4[[#This Row],[Data as String]]&lt;&gt;INDIRECT("R"&amp;AL592&amp;"C"&amp;COLUMN(Table4[[#This Row],[Data as String]]),FALSE),"Change",""))</f>
        <v/>
      </c>
      <c r="AY592" s="6" t="str" cm="1">
        <f t="array" aca="1" ref="AY592" ca="1">IF(Table4[[#This Row],[Prior of This Frm]]=0,"First",IF(Table4[[#This Row],[Data Masked States only]]&lt;&gt;INDIRECT("R"&amp;AL592&amp;"C"&amp;COLUMN(Table4[[#This Row],[Data Masked States only]]),FALSE),"Change",""))</f>
        <v/>
      </c>
      <c r="AZ592" s="6"/>
    </row>
    <row r="593" spans="1:52" hidden="1" x14ac:dyDescent="0.25">
      <c r="A593">
        <v>19.677</v>
      </c>
      <c r="B593">
        <v>401</v>
      </c>
      <c r="C593">
        <v>8</v>
      </c>
      <c r="D593" s="14" t="s">
        <v>28</v>
      </c>
      <c r="E593" s="15" t="s">
        <v>23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0</v>
      </c>
      <c r="M593" s="5" t="str">
        <f t="shared" si="181"/>
        <v>…</v>
      </c>
      <c r="N593" t="str">
        <f t="shared" si="182"/>
        <v>…</v>
      </c>
      <c r="O593" t="str">
        <f t="shared" si="183"/>
        <v>…</v>
      </c>
      <c r="P593" t="str">
        <f t="shared" si="184"/>
        <v>…</v>
      </c>
      <c r="Q593" t="str">
        <f t="shared" si="185"/>
        <v>…</v>
      </c>
      <c r="R593" t="str">
        <f t="shared" si="186"/>
        <v>…</v>
      </c>
      <c r="S593" t="str">
        <f t="shared" si="187"/>
        <v>…</v>
      </c>
      <c r="T593" t="str">
        <f t="shared" si="188"/>
        <v>…</v>
      </c>
      <c r="U593" s="5"/>
      <c r="V593" s="23">
        <f t="shared" si="189"/>
        <v>154</v>
      </c>
      <c r="W593">
        <f t="shared" si="190"/>
        <v>210</v>
      </c>
      <c r="X593">
        <f t="shared" si="191"/>
        <v>0</v>
      </c>
      <c r="Y593">
        <f t="shared" si="192"/>
        <v>0</v>
      </c>
      <c r="Z593">
        <f t="shared" si="193"/>
        <v>0</v>
      </c>
      <c r="AA593">
        <f t="shared" si="194"/>
        <v>0</v>
      </c>
      <c r="AB593">
        <f t="shared" si="195"/>
        <v>0</v>
      </c>
      <c r="AC593">
        <f t="shared" si="196"/>
        <v>0</v>
      </c>
      <c r="AD593" s="5"/>
      <c r="AE593" s="27">
        <f t="shared" si="197"/>
        <v>53914</v>
      </c>
      <c r="AF593" s="28">
        <f t="shared" si="198"/>
        <v>0</v>
      </c>
      <c r="AG593" s="28">
        <f t="shared" si="199"/>
        <v>0</v>
      </c>
      <c r="AH593" s="28">
        <f t="shared" si="200"/>
        <v>0</v>
      </c>
      <c r="AI593" s="5"/>
      <c r="AJ59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93" s="6" t="str" cm="1">
        <f t="array" ref="AK59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93" s="6" cm="1">
        <f t="array" ref="AL593">IF(ROW(Table4[[#This Row],[ID]])-1=ROW(Table4[[#Headers],[ID]]),0,SUMPRODUCT(MAX(($B$5:$B592=Table4[[#This Row],[ID]])*ROW($B$5:$B592))))</f>
        <v>591</v>
      </c>
      <c r="AM593" s="11" cm="1">
        <f t="array" aca="1" ref="AM593" ca="1">IF(Table4[[#This Row],[Prior of This Frm]]&lt;&gt;0,Table4[[#This Row],[Time]]-INDIRECT("R"&amp;Table4[[#This Row],[Prior of This Frm]]&amp;"C"&amp;COLUMN(Table4[[#This Row],[Time]]),FALSE),"")</f>
        <v>0.1059999999999981</v>
      </c>
      <c r="AN593" s="8">
        <f>IF(ROW(Table4[[#This Row],[Time]])-1=ROW(Table4[[#Headers],[Time]]),0,IF(A593&lt;A592,AN592+1,AN592))</f>
        <v>1</v>
      </c>
      <c r="AO593" s="29">
        <f>(Table4[[#This Row],[Time]]+(Table4[[#This Row],[Mins]]*60)-$A$5)/60/60/24</f>
        <v>3.2754629629629621E-4</v>
      </c>
      <c r="AP593" s="11">
        <f ca="1">IF(Table4[[#This Row],[Prior of This Frm]]&lt;&gt;0,IF(Table4[[#This Row],[Per Raw]]&lt;0,Table4[[#This Row],[Per Raw]]+60,Table4[[#This Row],[Per Raw]]),"")</f>
        <v>0.1059999999999981</v>
      </c>
      <c r="AQ593" s="20">
        <f>IF(Table4[[#This Row],[ID]]=401,(HEX2DEC(Table4[[#This Row],[H1]])+256*HEX2DEC(Table4[[#This Row],[H2]]))/1000,NA())</f>
        <v>53.914000000000001</v>
      </c>
      <c r="AR593" s="21">
        <f>IF(Table4[[#This Row],[ID]]=401,(HEX2DEC(Table4[[#This Row],[H5]])+256*HEX2DEC(Table4[[#This Row],[H6]]))/1000,NA())</f>
        <v>0</v>
      </c>
      <c r="AS593" s="17" t="e">
        <f>IF(Table4[[#This Row],[ID]]=402,HEX2DEC(Table4[[#This Row],[H1]])/100,NA())</f>
        <v>#N/A</v>
      </c>
      <c r="AT593" s="19" t="e">
        <f>IF(Table4[[#This Row],[ID]]=404,((HEX2DEC(F593)+256*HEX2DEC(G593))/10)*(9/5)+32,NA())</f>
        <v>#N/A</v>
      </c>
      <c r="AU593" s="28">
        <f>IF(Table4[[#This Row],[ID]]=402,(HEX2DEC(Table4[[#This Row],[H7]])*256*256+HEX2DEC(Table4[[#This Row],[H6]])*256+HEX2DEC(Table4[[#This Row],[H5]]))/AU$3,IF(ISNUMBER(AU592),AU592,NA()))</f>
        <v>1073427</v>
      </c>
      <c r="AV593" s="28">
        <f>IF(Table4[[#This Row],[ID]]=403,(HEX2DEC(Table4[[#This Row],[H7]])*256*256+HEX2DEC(Table4[[#This Row],[H6]])*256+HEX2DEC(Table4[[#This Row],[H5]]))/AV$3,IF(ISNUMBER(AV592),AV592,NA()))</f>
        <v>1073427</v>
      </c>
      <c r="AW593" s="30">
        <f>Table4[[#This Row],[Unk 402-D7,6,5]]/Table4[[#This Row],[Batt V]]</f>
        <v>19909.986274437066</v>
      </c>
      <c r="AX593" s="8" t="str" cm="1">
        <f t="array" aca="1" ref="AX593" ca="1">IF(Table4[[#This Row],[Prior of This Frm]]=0,"First",IF(Table4[[#This Row],[Data as String]]&lt;&gt;INDIRECT("R"&amp;AL593&amp;"C"&amp;COLUMN(Table4[[#This Row],[Data as String]]),FALSE),"Change",""))</f>
        <v/>
      </c>
      <c r="AY593" s="6" t="str" cm="1">
        <f t="array" aca="1" ref="AY593" ca="1">IF(Table4[[#This Row],[Prior of This Frm]]=0,"First",IF(Table4[[#This Row],[Data Masked States only]]&lt;&gt;INDIRECT("R"&amp;AL593&amp;"C"&amp;COLUMN(Table4[[#This Row],[Data Masked States only]]),FALSE),"Change",""))</f>
        <v/>
      </c>
      <c r="AZ593" s="6"/>
    </row>
    <row r="594" spans="1:52" hidden="1" x14ac:dyDescent="0.25">
      <c r="A594">
        <v>19.73</v>
      </c>
      <c r="B594">
        <v>400</v>
      </c>
      <c r="C594">
        <v>8</v>
      </c>
      <c r="D594" s="14">
        <v>0</v>
      </c>
      <c r="E594" s="15">
        <v>0</v>
      </c>
      <c r="F594" s="15">
        <v>0</v>
      </c>
      <c r="G594" s="15">
        <v>10</v>
      </c>
      <c r="H594" s="15">
        <v>39</v>
      </c>
      <c r="I594" s="15">
        <v>0</v>
      </c>
      <c r="J594" s="15">
        <v>0</v>
      </c>
      <c r="K594" s="15">
        <v>0</v>
      </c>
      <c r="M594" s="5" t="str">
        <f t="shared" si="181"/>
        <v>…</v>
      </c>
      <c r="N594" t="str">
        <f t="shared" si="182"/>
        <v>…</v>
      </c>
      <c r="O594" t="str">
        <f t="shared" si="183"/>
        <v>…</v>
      </c>
      <c r="P594" t="str">
        <f t="shared" si="184"/>
        <v>…</v>
      </c>
      <c r="Q594" t="str">
        <f t="shared" si="185"/>
        <v>9</v>
      </c>
      <c r="R594" t="str">
        <f t="shared" si="186"/>
        <v>…</v>
      </c>
      <c r="S594" t="str">
        <f t="shared" si="187"/>
        <v>…</v>
      </c>
      <c r="T594" t="str">
        <f t="shared" si="188"/>
        <v>…</v>
      </c>
      <c r="U594" s="5"/>
      <c r="V594" s="23">
        <f t="shared" si="189"/>
        <v>0</v>
      </c>
      <c r="W594">
        <f t="shared" si="190"/>
        <v>0</v>
      </c>
      <c r="X594">
        <f t="shared" si="191"/>
        <v>0</v>
      </c>
      <c r="Y594">
        <f t="shared" si="192"/>
        <v>16</v>
      </c>
      <c r="Z594">
        <f t="shared" si="193"/>
        <v>57</v>
      </c>
      <c r="AA594">
        <f t="shared" si="194"/>
        <v>0</v>
      </c>
      <c r="AB594">
        <f t="shared" si="195"/>
        <v>0</v>
      </c>
      <c r="AC594">
        <f t="shared" si="196"/>
        <v>0</v>
      </c>
      <c r="AD594" s="5"/>
      <c r="AE594" s="27">
        <f t="shared" si="197"/>
        <v>0</v>
      </c>
      <c r="AF594" s="28">
        <f t="shared" si="198"/>
        <v>4096</v>
      </c>
      <c r="AG594" s="28">
        <f t="shared" si="199"/>
        <v>57</v>
      </c>
      <c r="AH594" s="28">
        <f t="shared" si="200"/>
        <v>0</v>
      </c>
      <c r="AI594" s="5"/>
      <c r="AJ59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94" s="6" t="str" cm="1">
        <f t="array" ref="AK59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94" s="6" cm="1">
        <f t="array" ref="AL594">IF(ROW(Table4[[#This Row],[ID]])-1=ROW(Table4[[#Headers],[ID]]),0,SUMPRODUCT(MAX(($B$5:$B593=Table4[[#This Row],[ID]])*ROW($B$5:$B593))))</f>
        <v>592</v>
      </c>
      <c r="AM594" s="11" cm="1">
        <f t="array" aca="1" ref="AM594" ca="1">IF(Table4[[#This Row],[Prior of This Frm]]&lt;&gt;0,Table4[[#This Row],[Time]]-INDIRECT("R"&amp;Table4[[#This Row],[Prior of This Frm]]&amp;"C"&amp;COLUMN(Table4[[#This Row],[Time]]),FALSE),"")</f>
        <v>0.10600000000000165</v>
      </c>
      <c r="AN594" s="8">
        <f>IF(ROW(Table4[[#This Row],[Time]])-1=ROW(Table4[[#Headers],[Time]]),0,IF(A594&lt;A593,AN593+1,AN593))</f>
        <v>1</v>
      </c>
      <c r="AO594" s="29">
        <f>(Table4[[#This Row],[Time]]+(Table4[[#This Row],[Mins]]*60)-$A$5)/60/60/24</f>
        <v>3.2815972222222225E-4</v>
      </c>
      <c r="AP594" s="11">
        <f ca="1">IF(Table4[[#This Row],[Prior of This Frm]]&lt;&gt;0,IF(Table4[[#This Row],[Per Raw]]&lt;0,Table4[[#This Row],[Per Raw]]+60,Table4[[#This Row],[Per Raw]]),"")</f>
        <v>0.10600000000000165</v>
      </c>
      <c r="AQ594" s="20" t="e">
        <f>IF(Table4[[#This Row],[ID]]=401,(HEX2DEC(Table4[[#This Row],[H1]])+256*HEX2DEC(Table4[[#This Row],[H2]]))/1000,NA())</f>
        <v>#N/A</v>
      </c>
      <c r="AR594" s="21" t="e">
        <f>IF(Table4[[#This Row],[ID]]=401,(HEX2DEC(Table4[[#This Row],[H5]])+256*HEX2DEC(Table4[[#This Row],[H6]]))/1000,NA())</f>
        <v>#N/A</v>
      </c>
      <c r="AS594" s="16" t="e">
        <f>IF(Table4[[#This Row],[ID]]=402,HEX2DEC(Table4[[#This Row],[H1]])/100,NA())</f>
        <v>#N/A</v>
      </c>
      <c r="AT594" s="19" t="e">
        <f>IF(Table4[[#This Row],[ID]]=404,((HEX2DEC(F594)+256*HEX2DEC(G594))/10)*(9/5)+32,NA())</f>
        <v>#N/A</v>
      </c>
      <c r="AU594" s="28">
        <f>IF(Table4[[#This Row],[ID]]=402,(HEX2DEC(Table4[[#This Row],[H7]])*256*256+HEX2DEC(Table4[[#This Row],[H6]])*256+HEX2DEC(Table4[[#This Row],[H5]]))/AU$3,IF(ISNUMBER(AU593),AU593,NA()))</f>
        <v>1073427</v>
      </c>
      <c r="AV594" s="28">
        <f>IF(Table4[[#This Row],[ID]]=403,(HEX2DEC(Table4[[#This Row],[H7]])*256*256+HEX2DEC(Table4[[#This Row],[H6]])*256+HEX2DEC(Table4[[#This Row],[H5]]))/AV$3,IF(ISNUMBER(AV593),AV593,NA()))</f>
        <v>1073427</v>
      </c>
      <c r="AW594" s="30" t="e">
        <f>Table4[[#This Row],[Unk 402-D7,6,5]]/Table4[[#This Row],[Batt V]]</f>
        <v>#N/A</v>
      </c>
      <c r="AX594" s="8" t="str" cm="1">
        <f t="array" aca="1" ref="AX594" ca="1">IF(Table4[[#This Row],[Prior of This Frm]]=0,"First",IF(Table4[[#This Row],[Data as String]]&lt;&gt;INDIRECT("R"&amp;AL594&amp;"C"&amp;COLUMN(Table4[[#This Row],[Data as String]]),FALSE),"Change",""))</f>
        <v/>
      </c>
      <c r="AY594" s="6" t="str" cm="1">
        <f t="array" aca="1" ref="AY594" ca="1">IF(Table4[[#This Row],[Prior of This Frm]]=0,"First",IF(Table4[[#This Row],[Data Masked States only]]&lt;&gt;INDIRECT("R"&amp;AL594&amp;"C"&amp;COLUMN(Table4[[#This Row],[Data Masked States only]]),FALSE),"Change",""))</f>
        <v/>
      </c>
      <c r="AZ594" s="6"/>
    </row>
    <row r="595" spans="1:52" hidden="1" x14ac:dyDescent="0.25">
      <c r="A595">
        <v>19.783999999999999</v>
      </c>
      <c r="B595">
        <v>401</v>
      </c>
      <c r="C595">
        <v>8</v>
      </c>
      <c r="D595" s="14" t="s">
        <v>28</v>
      </c>
      <c r="E595" s="15" t="s">
        <v>23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M595" s="5" t="str">
        <f t="shared" si="181"/>
        <v>…</v>
      </c>
      <c r="N595" t="str">
        <f t="shared" si="182"/>
        <v>…</v>
      </c>
      <c r="O595" t="str">
        <f t="shared" si="183"/>
        <v>…</v>
      </c>
      <c r="P595" t="str">
        <f t="shared" si="184"/>
        <v>…</v>
      </c>
      <c r="Q595" t="str">
        <f t="shared" si="185"/>
        <v>…</v>
      </c>
      <c r="R595" t="str">
        <f t="shared" si="186"/>
        <v>…</v>
      </c>
      <c r="S595" t="str">
        <f t="shared" si="187"/>
        <v>…</v>
      </c>
      <c r="T595" t="str">
        <f t="shared" si="188"/>
        <v>…</v>
      </c>
      <c r="U595" s="5"/>
      <c r="V595" s="23">
        <f t="shared" si="189"/>
        <v>154</v>
      </c>
      <c r="W595">
        <f t="shared" si="190"/>
        <v>210</v>
      </c>
      <c r="X595">
        <f t="shared" si="191"/>
        <v>0</v>
      </c>
      <c r="Y595">
        <f t="shared" si="192"/>
        <v>0</v>
      </c>
      <c r="Z595">
        <f t="shared" si="193"/>
        <v>0</v>
      </c>
      <c r="AA595">
        <f t="shared" si="194"/>
        <v>0</v>
      </c>
      <c r="AB595">
        <f t="shared" si="195"/>
        <v>0</v>
      </c>
      <c r="AC595">
        <f t="shared" si="196"/>
        <v>0</v>
      </c>
      <c r="AD595" s="5"/>
      <c r="AE595" s="27">
        <f t="shared" si="197"/>
        <v>53914</v>
      </c>
      <c r="AF595" s="28">
        <f t="shared" si="198"/>
        <v>0</v>
      </c>
      <c r="AG595" s="28">
        <f t="shared" si="199"/>
        <v>0</v>
      </c>
      <c r="AH595" s="28">
        <f t="shared" si="200"/>
        <v>0</v>
      </c>
      <c r="AI595" s="5"/>
      <c r="AJ59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95" s="6" t="str" cm="1">
        <f t="array" ref="AK59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95" s="6" cm="1">
        <f t="array" ref="AL595">IF(ROW(Table4[[#This Row],[ID]])-1=ROW(Table4[[#Headers],[ID]]),0,SUMPRODUCT(MAX(($B$5:$B594=Table4[[#This Row],[ID]])*ROW($B$5:$B594))))</f>
        <v>593</v>
      </c>
      <c r="AM595" s="11" cm="1">
        <f t="array" aca="1" ref="AM595" ca="1">IF(Table4[[#This Row],[Prior of This Frm]]&lt;&gt;0,Table4[[#This Row],[Time]]-INDIRECT("R"&amp;Table4[[#This Row],[Prior of This Frm]]&amp;"C"&amp;COLUMN(Table4[[#This Row],[Time]]),FALSE),"")</f>
        <v>0.10699999999999932</v>
      </c>
      <c r="AN595" s="8">
        <f>IF(ROW(Table4[[#This Row],[Time]])-1=ROW(Table4[[#Headers],[Time]]),0,IF(A595&lt;A594,AN594+1,AN594))</f>
        <v>1</v>
      </c>
      <c r="AO595" s="29">
        <f>(Table4[[#This Row],[Time]]+(Table4[[#This Row],[Mins]]*60)-$A$5)/60/60/24</f>
        <v>3.2878472222222207E-4</v>
      </c>
      <c r="AP595" s="11">
        <f ca="1">IF(Table4[[#This Row],[Prior of This Frm]]&lt;&gt;0,IF(Table4[[#This Row],[Per Raw]]&lt;0,Table4[[#This Row],[Per Raw]]+60,Table4[[#This Row],[Per Raw]]),"")</f>
        <v>0.10699999999999932</v>
      </c>
      <c r="AQ595" s="20">
        <f>IF(Table4[[#This Row],[ID]]=401,(HEX2DEC(Table4[[#This Row],[H1]])+256*HEX2DEC(Table4[[#This Row],[H2]]))/1000,NA())</f>
        <v>53.914000000000001</v>
      </c>
      <c r="AR595" s="21">
        <f>IF(Table4[[#This Row],[ID]]=401,(HEX2DEC(Table4[[#This Row],[H5]])+256*HEX2DEC(Table4[[#This Row],[H6]]))/1000,NA())</f>
        <v>0</v>
      </c>
      <c r="AS595" s="17" t="e">
        <f>IF(Table4[[#This Row],[ID]]=402,HEX2DEC(Table4[[#This Row],[H1]])/100,NA())</f>
        <v>#N/A</v>
      </c>
      <c r="AT595" s="19" t="e">
        <f>IF(Table4[[#This Row],[ID]]=404,((HEX2DEC(F595)+256*HEX2DEC(G595))/10)*(9/5)+32,NA())</f>
        <v>#N/A</v>
      </c>
      <c r="AU595" s="28">
        <f>IF(Table4[[#This Row],[ID]]=402,(HEX2DEC(Table4[[#This Row],[H7]])*256*256+HEX2DEC(Table4[[#This Row],[H6]])*256+HEX2DEC(Table4[[#This Row],[H5]]))/AU$3,IF(ISNUMBER(AU594),AU594,NA()))</f>
        <v>1073427</v>
      </c>
      <c r="AV595" s="28">
        <f>IF(Table4[[#This Row],[ID]]=403,(HEX2DEC(Table4[[#This Row],[H7]])*256*256+HEX2DEC(Table4[[#This Row],[H6]])*256+HEX2DEC(Table4[[#This Row],[H5]]))/AV$3,IF(ISNUMBER(AV594),AV594,NA()))</f>
        <v>1073427</v>
      </c>
      <c r="AW595" s="30">
        <f>Table4[[#This Row],[Unk 402-D7,6,5]]/Table4[[#This Row],[Batt V]]</f>
        <v>19909.986274437066</v>
      </c>
      <c r="AX595" s="8" t="str" cm="1">
        <f t="array" aca="1" ref="AX595" ca="1">IF(Table4[[#This Row],[Prior of This Frm]]=0,"First",IF(Table4[[#This Row],[Data as String]]&lt;&gt;INDIRECT("R"&amp;AL595&amp;"C"&amp;COLUMN(Table4[[#This Row],[Data as String]]),FALSE),"Change",""))</f>
        <v/>
      </c>
      <c r="AY595" s="6" t="str" cm="1">
        <f t="array" aca="1" ref="AY595" ca="1">IF(Table4[[#This Row],[Prior of This Frm]]=0,"First",IF(Table4[[#This Row],[Data Masked States only]]&lt;&gt;INDIRECT("R"&amp;AL595&amp;"C"&amp;COLUMN(Table4[[#This Row],[Data Masked States only]]),FALSE),"Change",""))</f>
        <v/>
      </c>
      <c r="AZ595" s="6"/>
    </row>
    <row r="596" spans="1:52" hidden="1" x14ac:dyDescent="0.25">
      <c r="A596">
        <v>19.837</v>
      </c>
      <c r="B596">
        <v>400</v>
      </c>
      <c r="C596">
        <v>8</v>
      </c>
      <c r="D596" s="14">
        <v>0</v>
      </c>
      <c r="E596" s="15">
        <v>0</v>
      </c>
      <c r="F596" s="15">
        <v>0</v>
      </c>
      <c r="G596" s="15">
        <v>10</v>
      </c>
      <c r="H596" s="15">
        <v>39</v>
      </c>
      <c r="I596" s="15">
        <v>0</v>
      </c>
      <c r="J596" s="15">
        <v>0</v>
      </c>
      <c r="K596" s="15">
        <v>0</v>
      </c>
      <c r="M596" s="5" t="str">
        <f t="shared" si="181"/>
        <v>…</v>
      </c>
      <c r="N596" t="str">
        <f t="shared" si="182"/>
        <v>…</v>
      </c>
      <c r="O596" t="str">
        <f t="shared" si="183"/>
        <v>…</v>
      </c>
      <c r="P596" t="str">
        <f t="shared" si="184"/>
        <v>…</v>
      </c>
      <c r="Q596" t="str">
        <f t="shared" si="185"/>
        <v>9</v>
      </c>
      <c r="R596" t="str">
        <f t="shared" si="186"/>
        <v>…</v>
      </c>
      <c r="S596" t="str">
        <f t="shared" si="187"/>
        <v>…</v>
      </c>
      <c r="T596" t="str">
        <f t="shared" si="188"/>
        <v>…</v>
      </c>
      <c r="U596" s="5"/>
      <c r="V596" s="23">
        <f t="shared" si="189"/>
        <v>0</v>
      </c>
      <c r="W596">
        <f t="shared" si="190"/>
        <v>0</v>
      </c>
      <c r="X596">
        <f t="shared" si="191"/>
        <v>0</v>
      </c>
      <c r="Y596">
        <f t="shared" si="192"/>
        <v>16</v>
      </c>
      <c r="Z596">
        <f t="shared" si="193"/>
        <v>57</v>
      </c>
      <c r="AA596">
        <f t="shared" si="194"/>
        <v>0</v>
      </c>
      <c r="AB596">
        <f t="shared" si="195"/>
        <v>0</v>
      </c>
      <c r="AC596">
        <f t="shared" si="196"/>
        <v>0</v>
      </c>
      <c r="AD596" s="5"/>
      <c r="AE596" s="27">
        <f t="shared" si="197"/>
        <v>0</v>
      </c>
      <c r="AF596" s="28">
        <f t="shared" si="198"/>
        <v>4096</v>
      </c>
      <c r="AG596" s="28">
        <f t="shared" si="199"/>
        <v>57</v>
      </c>
      <c r="AH596" s="28">
        <f t="shared" si="200"/>
        <v>0</v>
      </c>
      <c r="AI596" s="5"/>
      <c r="AJ59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96" s="6" t="str" cm="1">
        <f t="array" ref="AK59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96" s="6" cm="1">
        <f t="array" ref="AL596">IF(ROW(Table4[[#This Row],[ID]])-1=ROW(Table4[[#Headers],[ID]]),0,SUMPRODUCT(MAX(($B$5:$B595=Table4[[#This Row],[ID]])*ROW($B$5:$B595))))</f>
        <v>594</v>
      </c>
      <c r="AM596" s="11" cm="1">
        <f t="array" aca="1" ref="AM596" ca="1">IF(Table4[[#This Row],[Prior of This Frm]]&lt;&gt;0,Table4[[#This Row],[Time]]-INDIRECT("R"&amp;Table4[[#This Row],[Prior of This Frm]]&amp;"C"&amp;COLUMN(Table4[[#This Row],[Time]]),FALSE),"")</f>
        <v>0.10699999999999932</v>
      </c>
      <c r="AN596" s="8">
        <f>IF(ROW(Table4[[#This Row],[Time]])-1=ROW(Table4[[#Headers],[Time]]),0,IF(A596&lt;A595,AN595+1,AN595))</f>
        <v>1</v>
      </c>
      <c r="AO596" s="29">
        <f>(Table4[[#This Row],[Time]]+(Table4[[#This Row],[Mins]]*60)-$A$5)/60/60/24</f>
        <v>3.2939814814814816E-4</v>
      </c>
      <c r="AP596" s="11">
        <f ca="1">IF(Table4[[#This Row],[Prior of This Frm]]&lt;&gt;0,IF(Table4[[#This Row],[Per Raw]]&lt;0,Table4[[#This Row],[Per Raw]]+60,Table4[[#This Row],[Per Raw]]),"")</f>
        <v>0.10699999999999932</v>
      </c>
      <c r="AQ596" s="20" t="e">
        <f>IF(Table4[[#This Row],[ID]]=401,(HEX2DEC(Table4[[#This Row],[H1]])+256*HEX2DEC(Table4[[#This Row],[H2]]))/1000,NA())</f>
        <v>#N/A</v>
      </c>
      <c r="AR596" s="21" t="e">
        <f>IF(Table4[[#This Row],[ID]]=401,(HEX2DEC(Table4[[#This Row],[H5]])+256*HEX2DEC(Table4[[#This Row],[H6]]))/1000,NA())</f>
        <v>#N/A</v>
      </c>
      <c r="AS596" s="16" t="e">
        <f>IF(Table4[[#This Row],[ID]]=402,HEX2DEC(Table4[[#This Row],[H1]])/100,NA())</f>
        <v>#N/A</v>
      </c>
      <c r="AT596" s="19" t="e">
        <f>IF(Table4[[#This Row],[ID]]=404,((HEX2DEC(F596)+256*HEX2DEC(G596))/10)*(9/5)+32,NA())</f>
        <v>#N/A</v>
      </c>
      <c r="AU596" s="28">
        <f>IF(Table4[[#This Row],[ID]]=402,(HEX2DEC(Table4[[#This Row],[H7]])*256*256+HEX2DEC(Table4[[#This Row],[H6]])*256+HEX2DEC(Table4[[#This Row],[H5]]))/AU$3,IF(ISNUMBER(AU595),AU595,NA()))</f>
        <v>1073427</v>
      </c>
      <c r="AV596" s="28">
        <f>IF(Table4[[#This Row],[ID]]=403,(HEX2DEC(Table4[[#This Row],[H7]])*256*256+HEX2DEC(Table4[[#This Row],[H6]])*256+HEX2DEC(Table4[[#This Row],[H5]]))/AV$3,IF(ISNUMBER(AV595),AV595,NA()))</f>
        <v>1073427</v>
      </c>
      <c r="AW596" s="30" t="e">
        <f>Table4[[#This Row],[Unk 402-D7,6,5]]/Table4[[#This Row],[Batt V]]</f>
        <v>#N/A</v>
      </c>
      <c r="AX596" s="8" t="str" cm="1">
        <f t="array" aca="1" ref="AX596" ca="1">IF(Table4[[#This Row],[Prior of This Frm]]=0,"First",IF(Table4[[#This Row],[Data as String]]&lt;&gt;INDIRECT("R"&amp;AL596&amp;"C"&amp;COLUMN(Table4[[#This Row],[Data as String]]),FALSE),"Change",""))</f>
        <v/>
      </c>
      <c r="AY596" s="6" t="str" cm="1">
        <f t="array" aca="1" ref="AY596" ca="1">IF(Table4[[#This Row],[Prior of This Frm]]=0,"First",IF(Table4[[#This Row],[Data Masked States only]]&lt;&gt;INDIRECT("R"&amp;AL596&amp;"C"&amp;COLUMN(Table4[[#This Row],[Data Masked States only]]),FALSE),"Change",""))</f>
        <v/>
      </c>
      <c r="AZ596" s="6"/>
    </row>
    <row r="597" spans="1:52" hidden="1" x14ac:dyDescent="0.25">
      <c r="A597">
        <v>19.888999999999999</v>
      </c>
      <c r="B597">
        <v>401</v>
      </c>
      <c r="C597">
        <v>8</v>
      </c>
      <c r="D597" s="14" t="s">
        <v>28</v>
      </c>
      <c r="E597" s="15" t="s">
        <v>23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0</v>
      </c>
      <c r="M597" s="5" t="str">
        <f t="shared" si="181"/>
        <v>…</v>
      </c>
      <c r="N597" t="str">
        <f t="shared" si="182"/>
        <v>…</v>
      </c>
      <c r="O597" t="str">
        <f t="shared" si="183"/>
        <v>…</v>
      </c>
      <c r="P597" t="str">
        <f t="shared" si="184"/>
        <v>…</v>
      </c>
      <c r="Q597" t="str">
        <f t="shared" si="185"/>
        <v>…</v>
      </c>
      <c r="R597" t="str">
        <f t="shared" si="186"/>
        <v>…</v>
      </c>
      <c r="S597" t="str">
        <f t="shared" si="187"/>
        <v>…</v>
      </c>
      <c r="T597" t="str">
        <f t="shared" si="188"/>
        <v>…</v>
      </c>
      <c r="U597" s="5"/>
      <c r="V597" s="23">
        <f t="shared" si="189"/>
        <v>154</v>
      </c>
      <c r="W597">
        <f t="shared" si="190"/>
        <v>210</v>
      </c>
      <c r="X597">
        <f t="shared" si="191"/>
        <v>0</v>
      </c>
      <c r="Y597">
        <f t="shared" si="192"/>
        <v>0</v>
      </c>
      <c r="Z597">
        <f t="shared" si="193"/>
        <v>0</v>
      </c>
      <c r="AA597">
        <f t="shared" si="194"/>
        <v>0</v>
      </c>
      <c r="AB597">
        <f t="shared" si="195"/>
        <v>0</v>
      </c>
      <c r="AC597">
        <f t="shared" si="196"/>
        <v>0</v>
      </c>
      <c r="AD597" s="5"/>
      <c r="AE597" s="27">
        <f t="shared" si="197"/>
        <v>53914</v>
      </c>
      <c r="AF597" s="28">
        <f t="shared" si="198"/>
        <v>0</v>
      </c>
      <c r="AG597" s="28">
        <f t="shared" si="199"/>
        <v>0</v>
      </c>
      <c r="AH597" s="28">
        <f t="shared" si="200"/>
        <v>0</v>
      </c>
      <c r="AI597" s="5"/>
      <c r="AJ59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97" s="6" t="str" cm="1">
        <f t="array" ref="AK59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97" s="6" cm="1">
        <f t="array" ref="AL597">IF(ROW(Table4[[#This Row],[ID]])-1=ROW(Table4[[#Headers],[ID]]),0,SUMPRODUCT(MAX(($B$5:$B596=Table4[[#This Row],[ID]])*ROW($B$5:$B596))))</f>
        <v>595</v>
      </c>
      <c r="AM597" s="11" cm="1">
        <f t="array" aca="1" ref="AM597" ca="1">IF(Table4[[#This Row],[Prior of This Frm]]&lt;&gt;0,Table4[[#This Row],[Time]]-INDIRECT("R"&amp;Table4[[#This Row],[Prior of This Frm]]&amp;"C"&amp;COLUMN(Table4[[#This Row],[Time]]),FALSE),"")</f>
        <v>0.10500000000000043</v>
      </c>
      <c r="AN597" s="8">
        <f>IF(ROW(Table4[[#This Row],[Time]])-1=ROW(Table4[[#Headers],[Time]]),0,IF(A597&lt;A596,AN596+1,AN596))</f>
        <v>1</v>
      </c>
      <c r="AO597" s="29">
        <f>(Table4[[#This Row],[Time]]+(Table4[[#This Row],[Mins]]*60)-$A$5)/60/60/24</f>
        <v>3.2999999999999994E-4</v>
      </c>
      <c r="AP597" s="11">
        <f ca="1">IF(Table4[[#This Row],[Prior of This Frm]]&lt;&gt;0,IF(Table4[[#This Row],[Per Raw]]&lt;0,Table4[[#This Row],[Per Raw]]+60,Table4[[#This Row],[Per Raw]]),"")</f>
        <v>0.10500000000000043</v>
      </c>
      <c r="AQ597" s="20">
        <f>IF(Table4[[#This Row],[ID]]=401,(HEX2DEC(Table4[[#This Row],[H1]])+256*HEX2DEC(Table4[[#This Row],[H2]]))/1000,NA())</f>
        <v>53.914000000000001</v>
      </c>
      <c r="AR597" s="21">
        <f>IF(Table4[[#This Row],[ID]]=401,(HEX2DEC(Table4[[#This Row],[H5]])+256*HEX2DEC(Table4[[#This Row],[H6]]))/1000,NA())</f>
        <v>0</v>
      </c>
      <c r="AS597" s="17" t="e">
        <f>IF(Table4[[#This Row],[ID]]=402,HEX2DEC(Table4[[#This Row],[H1]])/100,NA())</f>
        <v>#N/A</v>
      </c>
      <c r="AT597" s="19" t="e">
        <f>IF(Table4[[#This Row],[ID]]=404,((HEX2DEC(F597)+256*HEX2DEC(G597))/10)*(9/5)+32,NA())</f>
        <v>#N/A</v>
      </c>
      <c r="AU597" s="28">
        <f>IF(Table4[[#This Row],[ID]]=402,(HEX2DEC(Table4[[#This Row],[H7]])*256*256+HEX2DEC(Table4[[#This Row],[H6]])*256+HEX2DEC(Table4[[#This Row],[H5]]))/AU$3,IF(ISNUMBER(AU596),AU596,NA()))</f>
        <v>1073427</v>
      </c>
      <c r="AV597" s="28">
        <f>IF(Table4[[#This Row],[ID]]=403,(HEX2DEC(Table4[[#This Row],[H7]])*256*256+HEX2DEC(Table4[[#This Row],[H6]])*256+HEX2DEC(Table4[[#This Row],[H5]]))/AV$3,IF(ISNUMBER(AV596),AV596,NA()))</f>
        <v>1073427</v>
      </c>
      <c r="AW597" s="30">
        <f>Table4[[#This Row],[Unk 402-D7,6,5]]/Table4[[#This Row],[Batt V]]</f>
        <v>19909.986274437066</v>
      </c>
      <c r="AX597" s="8" t="str" cm="1">
        <f t="array" aca="1" ref="AX597" ca="1">IF(Table4[[#This Row],[Prior of This Frm]]=0,"First",IF(Table4[[#This Row],[Data as String]]&lt;&gt;INDIRECT("R"&amp;AL597&amp;"C"&amp;COLUMN(Table4[[#This Row],[Data as String]]),FALSE),"Change",""))</f>
        <v/>
      </c>
      <c r="AY597" s="6" t="str" cm="1">
        <f t="array" aca="1" ref="AY597" ca="1">IF(Table4[[#This Row],[Prior of This Frm]]=0,"First",IF(Table4[[#This Row],[Data Masked States only]]&lt;&gt;INDIRECT("R"&amp;AL597&amp;"C"&amp;COLUMN(Table4[[#This Row],[Data Masked States only]]),FALSE),"Change",""))</f>
        <v/>
      </c>
      <c r="AZ597" s="6"/>
    </row>
    <row r="598" spans="1:52" hidden="1" x14ac:dyDescent="0.25">
      <c r="A598">
        <v>19.942</v>
      </c>
      <c r="B598">
        <v>400</v>
      </c>
      <c r="C598">
        <v>8</v>
      </c>
      <c r="D598" s="14">
        <v>0</v>
      </c>
      <c r="E598" s="15">
        <v>0</v>
      </c>
      <c r="F598" s="15">
        <v>0</v>
      </c>
      <c r="G598" s="15">
        <v>10</v>
      </c>
      <c r="H598" s="15">
        <v>39</v>
      </c>
      <c r="I598" s="15">
        <v>0</v>
      </c>
      <c r="J598" s="15">
        <v>0</v>
      </c>
      <c r="K598" s="15">
        <v>0</v>
      </c>
      <c r="M598" s="5" t="str">
        <f t="shared" si="181"/>
        <v>…</v>
      </c>
      <c r="N598" t="str">
        <f t="shared" si="182"/>
        <v>…</v>
      </c>
      <c r="O598" t="str">
        <f t="shared" si="183"/>
        <v>…</v>
      </c>
      <c r="P598" t="str">
        <f t="shared" si="184"/>
        <v>…</v>
      </c>
      <c r="Q598" t="str">
        <f t="shared" si="185"/>
        <v>9</v>
      </c>
      <c r="R598" t="str">
        <f t="shared" si="186"/>
        <v>…</v>
      </c>
      <c r="S598" t="str">
        <f t="shared" si="187"/>
        <v>…</v>
      </c>
      <c r="T598" t="str">
        <f t="shared" si="188"/>
        <v>…</v>
      </c>
      <c r="U598" s="5"/>
      <c r="V598" s="23">
        <f t="shared" si="189"/>
        <v>0</v>
      </c>
      <c r="W598">
        <f t="shared" si="190"/>
        <v>0</v>
      </c>
      <c r="X598">
        <f t="shared" si="191"/>
        <v>0</v>
      </c>
      <c r="Y598">
        <f t="shared" si="192"/>
        <v>16</v>
      </c>
      <c r="Z598">
        <f t="shared" si="193"/>
        <v>57</v>
      </c>
      <c r="AA598">
        <f t="shared" si="194"/>
        <v>0</v>
      </c>
      <c r="AB598">
        <f t="shared" si="195"/>
        <v>0</v>
      </c>
      <c r="AC598">
        <f t="shared" si="196"/>
        <v>0</v>
      </c>
      <c r="AD598" s="5"/>
      <c r="AE598" s="27">
        <f t="shared" si="197"/>
        <v>0</v>
      </c>
      <c r="AF598" s="28">
        <f t="shared" si="198"/>
        <v>4096</v>
      </c>
      <c r="AG598" s="28">
        <f t="shared" si="199"/>
        <v>57</v>
      </c>
      <c r="AH598" s="28">
        <f t="shared" si="200"/>
        <v>0</v>
      </c>
      <c r="AI598" s="5"/>
      <c r="AJ59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598" s="6" t="str" cm="1">
        <f t="array" ref="AK59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598" s="6" cm="1">
        <f t="array" ref="AL598">IF(ROW(Table4[[#This Row],[ID]])-1=ROW(Table4[[#Headers],[ID]]),0,SUMPRODUCT(MAX(($B$5:$B597=Table4[[#This Row],[ID]])*ROW($B$5:$B597))))</f>
        <v>596</v>
      </c>
      <c r="AM598" s="11" cm="1">
        <f t="array" aca="1" ref="AM598" ca="1">IF(Table4[[#This Row],[Prior of This Frm]]&lt;&gt;0,Table4[[#This Row],[Time]]-INDIRECT("R"&amp;Table4[[#This Row],[Prior of This Frm]]&amp;"C"&amp;COLUMN(Table4[[#This Row],[Time]]),FALSE),"")</f>
        <v>0.10500000000000043</v>
      </c>
      <c r="AN598" s="8">
        <f>IF(ROW(Table4[[#This Row],[Time]])-1=ROW(Table4[[#Headers],[Time]]),0,IF(A598&lt;A597,AN597+1,AN597))</f>
        <v>1</v>
      </c>
      <c r="AO598" s="29">
        <f>(Table4[[#This Row],[Time]]+(Table4[[#This Row],[Mins]]*60)-$A$5)/60/60/24</f>
        <v>3.3061342592592599E-4</v>
      </c>
      <c r="AP598" s="11">
        <f ca="1">IF(Table4[[#This Row],[Prior of This Frm]]&lt;&gt;0,IF(Table4[[#This Row],[Per Raw]]&lt;0,Table4[[#This Row],[Per Raw]]+60,Table4[[#This Row],[Per Raw]]),"")</f>
        <v>0.10500000000000043</v>
      </c>
      <c r="AQ598" s="20" t="e">
        <f>IF(Table4[[#This Row],[ID]]=401,(HEX2DEC(Table4[[#This Row],[H1]])+256*HEX2DEC(Table4[[#This Row],[H2]]))/1000,NA())</f>
        <v>#N/A</v>
      </c>
      <c r="AR598" s="21" t="e">
        <f>IF(Table4[[#This Row],[ID]]=401,(HEX2DEC(Table4[[#This Row],[H5]])+256*HEX2DEC(Table4[[#This Row],[H6]]))/1000,NA())</f>
        <v>#N/A</v>
      </c>
      <c r="AS598" s="16" t="e">
        <f>IF(Table4[[#This Row],[ID]]=402,HEX2DEC(Table4[[#This Row],[H1]])/100,NA())</f>
        <v>#N/A</v>
      </c>
      <c r="AT598" s="19" t="e">
        <f>IF(Table4[[#This Row],[ID]]=404,((HEX2DEC(F598)+256*HEX2DEC(G598))/10)*(9/5)+32,NA())</f>
        <v>#N/A</v>
      </c>
      <c r="AU598" s="28">
        <f>IF(Table4[[#This Row],[ID]]=402,(HEX2DEC(Table4[[#This Row],[H7]])*256*256+HEX2DEC(Table4[[#This Row],[H6]])*256+HEX2DEC(Table4[[#This Row],[H5]]))/AU$3,IF(ISNUMBER(AU597),AU597,NA()))</f>
        <v>1073427</v>
      </c>
      <c r="AV598" s="28">
        <f>IF(Table4[[#This Row],[ID]]=403,(HEX2DEC(Table4[[#This Row],[H7]])*256*256+HEX2DEC(Table4[[#This Row],[H6]])*256+HEX2DEC(Table4[[#This Row],[H5]]))/AV$3,IF(ISNUMBER(AV597),AV597,NA()))</f>
        <v>1073427</v>
      </c>
      <c r="AW598" s="30" t="e">
        <f>Table4[[#This Row],[Unk 402-D7,6,5]]/Table4[[#This Row],[Batt V]]</f>
        <v>#N/A</v>
      </c>
      <c r="AX598" s="8" t="str" cm="1">
        <f t="array" aca="1" ref="AX598" ca="1">IF(Table4[[#This Row],[Prior of This Frm]]=0,"First",IF(Table4[[#This Row],[Data as String]]&lt;&gt;INDIRECT("R"&amp;AL598&amp;"C"&amp;COLUMN(Table4[[#This Row],[Data as String]]),FALSE),"Change",""))</f>
        <v/>
      </c>
      <c r="AY598" s="6" t="str" cm="1">
        <f t="array" aca="1" ref="AY598" ca="1">IF(Table4[[#This Row],[Prior of This Frm]]=0,"First",IF(Table4[[#This Row],[Data Masked States only]]&lt;&gt;INDIRECT("R"&amp;AL598&amp;"C"&amp;COLUMN(Table4[[#This Row],[Data Masked States only]]),FALSE),"Change",""))</f>
        <v/>
      </c>
      <c r="AZ598" s="6"/>
    </row>
    <row r="599" spans="1:52" hidden="1" x14ac:dyDescent="0.25">
      <c r="A599">
        <v>19.995999999999999</v>
      </c>
      <c r="B599">
        <v>401</v>
      </c>
      <c r="C599">
        <v>8</v>
      </c>
      <c r="D599" s="14" t="s">
        <v>28</v>
      </c>
      <c r="E599" s="15" t="s">
        <v>23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M599" s="5" t="str">
        <f t="shared" si="181"/>
        <v>…</v>
      </c>
      <c r="N599" t="str">
        <f t="shared" si="182"/>
        <v>…</v>
      </c>
      <c r="O599" t="str">
        <f t="shared" si="183"/>
        <v>…</v>
      </c>
      <c r="P599" t="str">
        <f t="shared" si="184"/>
        <v>…</v>
      </c>
      <c r="Q599" t="str">
        <f t="shared" si="185"/>
        <v>…</v>
      </c>
      <c r="R599" t="str">
        <f t="shared" si="186"/>
        <v>…</v>
      </c>
      <c r="S599" t="str">
        <f t="shared" si="187"/>
        <v>…</v>
      </c>
      <c r="T599" t="str">
        <f t="shared" si="188"/>
        <v>…</v>
      </c>
      <c r="U599" s="5"/>
      <c r="V599" s="23">
        <f t="shared" si="189"/>
        <v>154</v>
      </c>
      <c r="W599">
        <f t="shared" si="190"/>
        <v>210</v>
      </c>
      <c r="X599">
        <f t="shared" si="191"/>
        <v>0</v>
      </c>
      <c r="Y599">
        <f t="shared" si="192"/>
        <v>0</v>
      </c>
      <c r="Z599">
        <f t="shared" si="193"/>
        <v>0</v>
      </c>
      <c r="AA599">
        <f t="shared" si="194"/>
        <v>0</v>
      </c>
      <c r="AB599">
        <f t="shared" si="195"/>
        <v>0</v>
      </c>
      <c r="AC599">
        <f t="shared" si="196"/>
        <v>0</v>
      </c>
      <c r="AD599" s="5"/>
      <c r="AE599" s="27">
        <f t="shared" si="197"/>
        <v>53914</v>
      </c>
      <c r="AF599" s="28">
        <f t="shared" si="198"/>
        <v>0</v>
      </c>
      <c r="AG599" s="28">
        <f t="shared" si="199"/>
        <v>0</v>
      </c>
      <c r="AH599" s="28">
        <f t="shared" si="200"/>
        <v>0</v>
      </c>
      <c r="AI599" s="5"/>
      <c r="AJ59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599" s="6" t="str" cm="1">
        <f t="array" ref="AK59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599" s="6" cm="1">
        <f t="array" ref="AL599">IF(ROW(Table4[[#This Row],[ID]])-1=ROW(Table4[[#Headers],[ID]]),0,SUMPRODUCT(MAX(($B$5:$B598=Table4[[#This Row],[ID]])*ROW($B$5:$B598))))</f>
        <v>597</v>
      </c>
      <c r="AM599" s="11" cm="1">
        <f t="array" aca="1" ref="AM599" ca="1">IF(Table4[[#This Row],[Prior of This Frm]]&lt;&gt;0,Table4[[#This Row],[Time]]-INDIRECT("R"&amp;Table4[[#This Row],[Prior of This Frm]]&amp;"C"&amp;COLUMN(Table4[[#This Row],[Time]]),FALSE),"")</f>
        <v>0.10699999999999932</v>
      </c>
      <c r="AN599" s="8">
        <f>IF(ROW(Table4[[#This Row],[Time]])-1=ROW(Table4[[#Headers],[Time]]),0,IF(A599&lt;A598,AN598+1,AN598))</f>
        <v>1</v>
      </c>
      <c r="AO599" s="29">
        <f>(Table4[[#This Row],[Time]]+(Table4[[#This Row],[Mins]]*60)-$A$5)/60/60/24</f>
        <v>3.3123842592592585E-4</v>
      </c>
      <c r="AP599" s="11">
        <f ca="1">IF(Table4[[#This Row],[Prior of This Frm]]&lt;&gt;0,IF(Table4[[#This Row],[Per Raw]]&lt;0,Table4[[#This Row],[Per Raw]]+60,Table4[[#This Row],[Per Raw]]),"")</f>
        <v>0.10699999999999932</v>
      </c>
      <c r="AQ599" s="20">
        <f>IF(Table4[[#This Row],[ID]]=401,(HEX2DEC(Table4[[#This Row],[H1]])+256*HEX2DEC(Table4[[#This Row],[H2]]))/1000,NA())</f>
        <v>53.914000000000001</v>
      </c>
      <c r="AR599" s="21">
        <f>IF(Table4[[#This Row],[ID]]=401,(HEX2DEC(Table4[[#This Row],[H5]])+256*HEX2DEC(Table4[[#This Row],[H6]]))/1000,NA())</f>
        <v>0</v>
      </c>
      <c r="AS599" s="17" t="e">
        <f>IF(Table4[[#This Row],[ID]]=402,HEX2DEC(Table4[[#This Row],[H1]])/100,NA())</f>
        <v>#N/A</v>
      </c>
      <c r="AT599" s="19" t="e">
        <f>IF(Table4[[#This Row],[ID]]=404,((HEX2DEC(F599)+256*HEX2DEC(G599))/10)*(9/5)+32,NA())</f>
        <v>#N/A</v>
      </c>
      <c r="AU599" s="28">
        <f>IF(Table4[[#This Row],[ID]]=402,(HEX2DEC(Table4[[#This Row],[H7]])*256*256+HEX2DEC(Table4[[#This Row],[H6]])*256+HEX2DEC(Table4[[#This Row],[H5]]))/AU$3,IF(ISNUMBER(AU598),AU598,NA()))</f>
        <v>1073427</v>
      </c>
      <c r="AV599" s="28">
        <f>IF(Table4[[#This Row],[ID]]=403,(HEX2DEC(Table4[[#This Row],[H7]])*256*256+HEX2DEC(Table4[[#This Row],[H6]])*256+HEX2DEC(Table4[[#This Row],[H5]]))/AV$3,IF(ISNUMBER(AV598),AV598,NA()))</f>
        <v>1073427</v>
      </c>
      <c r="AW599" s="30">
        <f>Table4[[#This Row],[Unk 402-D7,6,5]]/Table4[[#This Row],[Batt V]]</f>
        <v>19909.986274437066</v>
      </c>
      <c r="AX599" s="8" t="str" cm="1">
        <f t="array" aca="1" ref="AX599" ca="1">IF(Table4[[#This Row],[Prior of This Frm]]=0,"First",IF(Table4[[#This Row],[Data as String]]&lt;&gt;INDIRECT("R"&amp;AL599&amp;"C"&amp;COLUMN(Table4[[#This Row],[Data as String]]),FALSE),"Change",""))</f>
        <v/>
      </c>
      <c r="AY599" s="6" t="str" cm="1">
        <f t="array" aca="1" ref="AY599" ca="1">IF(Table4[[#This Row],[Prior of This Frm]]=0,"First",IF(Table4[[#This Row],[Data Masked States only]]&lt;&gt;INDIRECT("R"&amp;AL599&amp;"C"&amp;COLUMN(Table4[[#This Row],[Data Masked States only]]),FALSE),"Change",""))</f>
        <v/>
      </c>
      <c r="AZ599" s="6"/>
    </row>
    <row r="600" spans="1:52" hidden="1" x14ac:dyDescent="0.25">
      <c r="A600">
        <v>19.998999999999999</v>
      </c>
      <c r="B600">
        <v>402</v>
      </c>
      <c r="C600">
        <v>8</v>
      </c>
      <c r="D600" s="14">
        <v>64</v>
      </c>
      <c r="E600" s="15">
        <v>0</v>
      </c>
      <c r="F600" s="15">
        <v>0</v>
      </c>
      <c r="G600" s="15">
        <v>0</v>
      </c>
      <c r="H600" s="15">
        <v>13</v>
      </c>
      <c r="I600" s="15">
        <v>61</v>
      </c>
      <c r="J600" s="15">
        <v>10</v>
      </c>
      <c r="K600" s="15">
        <v>0</v>
      </c>
      <c r="M600" s="5" t="str">
        <f t="shared" si="181"/>
        <v>d</v>
      </c>
      <c r="N600" t="str">
        <f t="shared" si="182"/>
        <v>…</v>
      </c>
      <c r="O600" t="str">
        <f t="shared" si="183"/>
        <v>…</v>
      </c>
      <c r="P600" t="str">
        <f t="shared" si="184"/>
        <v>…</v>
      </c>
      <c r="Q600" t="str">
        <f t="shared" si="185"/>
        <v>…</v>
      </c>
      <c r="R600" t="str">
        <f t="shared" si="186"/>
        <v>a</v>
      </c>
      <c r="S600" t="str">
        <f t="shared" si="187"/>
        <v>…</v>
      </c>
      <c r="T600" t="str">
        <f t="shared" si="188"/>
        <v>…</v>
      </c>
      <c r="U600" s="5"/>
      <c r="V600" s="23">
        <f t="shared" si="189"/>
        <v>100</v>
      </c>
      <c r="W600">
        <f t="shared" si="190"/>
        <v>0</v>
      </c>
      <c r="X600">
        <f t="shared" si="191"/>
        <v>0</v>
      </c>
      <c r="Y600">
        <f t="shared" si="192"/>
        <v>0</v>
      </c>
      <c r="Z600">
        <f t="shared" si="193"/>
        <v>19</v>
      </c>
      <c r="AA600">
        <f t="shared" si="194"/>
        <v>97</v>
      </c>
      <c r="AB600">
        <f t="shared" si="195"/>
        <v>16</v>
      </c>
      <c r="AC600">
        <f t="shared" si="196"/>
        <v>0</v>
      </c>
      <c r="AD600" s="5"/>
      <c r="AE600" s="27">
        <f t="shared" si="197"/>
        <v>100</v>
      </c>
      <c r="AF600" s="28">
        <f t="shared" si="198"/>
        <v>0</v>
      </c>
      <c r="AG600" s="28">
        <f t="shared" si="199"/>
        <v>24851</v>
      </c>
      <c r="AH600" s="28">
        <f t="shared" si="200"/>
        <v>16</v>
      </c>
      <c r="AI600" s="5"/>
      <c r="AJ60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600" s="6" t="str" cm="1">
        <f t="array" ref="AK60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600" s="6" cm="1">
        <f t="array" ref="AL600">IF(ROW(Table4[[#This Row],[ID]])-1=ROW(Table4[[#Headers],[ID]]),0,SUMPRODUCT(MAX(($B$5:$B599=Table4[[#This Row],[ID]])*ROW($B$5:$B599))))</f>
        <v>533</v>
      </c>
      <c r="AM600" s="11" cm="1">
        <f t="array" aca="1" ref="AM600" ca="1">IF(Table4[[#This Row],[Prior of This Frm]]&lt;&gt;0,Table4[[#This Row],[Time]]-INDIRECT("R"&amp;Table4[[#This Row],[Prior of This Frm]]&amp;"C"&amp;COLUMN(Table4[[#This Row],[Time]]),FALSE),"")</f>
        <v>3.1839999999999975</v>
      </c>
      <c r="AN600" s="8">
        <f>IF(ROW(Table4[[#This Row],[Time]])-1=ROW(Table4[[#Headers],[Time]]),0,IF(A600&lt;A599,AN599+1,AN599))</f>
        <v>1</v>
      </c>
      <c r="AO600" s="29">
        <f>(Table4[[#This Row],[Time]]+(Table4[[#This Row],[Mins]]*60)-$A$5)/60/60/24</f>
        <v>3.3127314814814803E-4</v>
      </c>
      <c r="AP600" s="11">
        <f ca="1">IF(Table4[[#This Row],[Prior of This Frm]]&lt;&gt;0,IF(Table4[[#This Row],[Per Raw]]&lt;0,Table4[[#This Row],[Per Raw]]+60,Table4[[#This Row],[Per Raw]]),"")</f>
        <v>3.1839999999999975</v>
      </c>
      <c r="AQ600" s="20" t="e">
        <f>IF(Table4[[#This Row],[ID]]=401,(HEX2DEC(Table4[[#This Row],[H1]])+256*HEX2DEC(Table4[[#This Row],[H2]]))/1000,NA())</f>
        <v>#N/A</v>
      </c>
      <c r="AR600" s="21" t="e">
        <f>IF(Table4[[#This Row],[ID]]=401,(HEX2DEC(Table4[[#This Row],[H5]])+256*HEX2DEC(Table4[[#This Row],[H6]]))/1000,NA())</f>
        <v>#N/A</v>
      </c>
      <c r="AS600" s="16">
        <f>IF(Table4[[#This Row],[ID]]=402,HEX2DEC(Table4[[#This Row],[H1]])/100,NA())</f>
        <v>1</v>
      </c>
      <c r="AT600" s="19" t="e">
        <f>IF(Table4[[#This Row],[ID]]=404,((HEX2DEC(F600)+256*HEX2DEC(G600))/10)*(9/5)+32,NA())</f>
        <v>#N/A</v>
      </c>
      <c r="AU600" s="28">
        <f>IF(Table4[[#This Row],[ID]]=402,(HEX2DEC(Table4[[#This Row],[H7]])*256*256+HEX2DEC(Table4[[#This Row],[H6]])*256+HEX2DEC(Table4[[#This Row],[H5]]))/AU$3,IF(ISNUMBER(AU599),AU599,NA()))</f>
        <v>1073427</v>
      </c>
      <c r="AV600" s="28">
        <f>IF(Table4[[#This Row],[ID]]=403,(HEX2DEC(Table4[[#This Row],[H7]])*256*256+HEX2DEC(Table4[[#This Row],[H6]])*256+HEX2DEC(Table4[[#This Row],[H5]]))/AV$3,IF(ISNUMBER(AV599),AV599,NA()))</f>
        <v>1073427</v>
      </c>
      <c r="AW600" s="30" t="e">
        <f>Table4[[#This Row],[Unk 402-D7,6,5]]/Table4[[#This Row],[Batt V]]</f>
        <v>#N/A</v>
      </c>
      <c r="AX600" s="8" t="str" cm="1">
        <f t="array" aca="1" ref="AX600" ca="1">IF(Table4[[#This Row],[Prior of This Frm]]=0,"First",IF(Table4[[#This Row],[Data as String]]&lt;&gt;INDIRECT("R"&amp;AL600&amp;"C"&amp;COLUMN(Table4[[#This Row],[Data as String]]),FALSE),"Change",""))</f>
        <v/>
      </c>
      <c r="AY600" s="6" t="str" cm="1">
        <f t="array" aca="1" ref="AY600" ca="1">IF(Table4[[#This Row],[Prior of This Frm]]=0,"First",IF(Table4[[#This Row],[Data Masked States only]]&lt;&gt;INDIRECT("R"&amp;AL600&amp;"C"&amp;COLUMN(Table4[[#This Row],[Data Masked States only]]),FALSE),"Change",""))</f>
        <v/>
      </c>
      <c r="AZ600" s="6"/>
    </row>
    <row r="601" spans="1:52" hidden="1" x14ac:dyDescent="0.25">
      <c r="A601">
        <v>20.001000000000001</v>
      </c>
      <c r="B601">
        <v>403</v>
      </c>
      <c r="C601">
        <v>8</v>
      </c>
      <c r="D601" s="14">
        <v>64</v>
      </c>
      <c r="E601" s="15">
        <v>0</v>
      </c>
      <c r="F601" s="15">
        <v>0</v>
      </c>
      <c r="G601" s="15">
        <v>0</v>
      </c>
      <c r="H601" s="15">
        <v>13</v>
      </c>
      <c r="I601" s="15">
        <v>61</v>
      </c>
      <c r="J601" s="15">
        <v>10</v>
      </c>
      <c r="K601" s="15">
        <v>0</v>
      </c>
      <c r="M601" s="5" t="str">
        <f t="shared" si="181"/>
        <v>d</v>
      </c>
      <c r="N601" t="str">
        <f t="shared" si="182"/>
        <v>…</v>
      </c>
      <c r="O601" t="str">
        <f t="shared" si="183"/>
        <v>…</v>
      </c>
      <c r="P601" t="str">
        <f t="shared" si="184"/>
        <v>…</v>
      </c>
      <c r="Q601" t="str">
        <f t="shared" si="185"/>
        <v>…</v>
      </c>
      <c r="R601" t="str">
        <f t="shared" si="186"/>
        <v>a</v>
      </c>
      <c r="S601" t="str">
        <f t="shared" si="187"/>
        <v>…</v>
      </c>
      <c r="T601" t="str">
        <f t="shared" si="188"/>
        <v>…</v>
      </c>
      <c r="U601" s="5"/>
      <c r="V601" s="23">
        <f t="shared" si="189"/>
        <v>100</v>
      </c>
      <c r="W601">
        <f t="shared" si="190"/>
        <v>0</v>
      </c>
      <c r="X601">
        <f t="shared" si="191"/>
        <v>0</v>
      </c>
      <c r="Y601">
        <f t="shared" si="192"/>
        <v>0</v>
      </c>
      <c r="Z601">
        <f t="shared" si="193"/>
        <v>19</v>
      </c>
      <c r="AA601">
        <f t="shared" si="194"/>
        <v>97</v>
      </c>
      <c r="AB601">
        <f t="shared" si="195"/>
        <v>16</v>
      </c>
      <c r="AC601">
        <f t="shared" si="196"/>
        <v>0</v>
      </c>
      <c r="AD601" s="5"/>
      <c r="AE601" s="27">
        <f t="shared" si="197"/>
        <v>100</v>
      </c>
      <c r="AF601" s="28">
        <f t="shared" si="198"/>
        <v>0</v>
      </c>
      <c r="AG601" s="28">
        <f t="shared" si="199"/>
        <v>24851</v>
      </c>
      <c r="AH601" s="28">
        <f t="shared" si="200"/>
        <v>16</v>
      </c>
      <c r="AI601" s="5"/>
      <c r="AJ60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601" s="6" t="str" cm="1">
        <f t="array" ref="AK60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601" s="6" cm="1">
        <f t="array" ref="AL601">IF(ROW(Table4[[#This Row],[ID]])-1=ROW(Table4[[#Headers],[ID]]),0,SUMPRODUCT(MAX(($B$5:$B600=Table4[[#This Row],[ID]])*ROW($B$5:$B600))))</f>
        <v>534</v>
      </c>
      <c r="AM601" s="11" cm="1">
        <f t="array" aca="1" ref="AM601" ca="1">IF(Table4[[#This Row],[Prior of This Frm]]&lt;&gt;0,Table4[[#This Row],[Time]]-INDIRECT("R"&amp;Table4[[#This Row],[Prior of This Frm]]&amp;"C"&amp;COLUMN(Table4[[#This Row],[Time]]),FALSE),"")</f>
        <v>3.1829999999999998</v>
      </c>
      <c r="AN601" s="8">
        <f>IF(ROW(Table4[[#This Row],[Time]])-1=ROW(Table4[[#Headers],[Time]]),0,IF(A601&lt;A600,AN600+1,AN600))</f>
        <v>1</v>
      </c>
      <c r="AO601" s="29">
        <f>(Table4[[#This Row],[Time]]+(Table4[[#This Row],[Mins]]*60)-$A$5)/60/60/24</f>
        <v>3.3129629629629633E-4</v>
      </c>
      <c r="AP601" s="11">
        <f ca="1">IF(Table4[[#This Row],[Prior of This Frm]]&lt;&gt;0,IF(Table4[[#This Row],[Per Raw]]&lt;0,Table4[[#This Row],[Per Raw]]+60,Table4[[#This Row],[Per Raw]]),"")</f>
        <v>3.1829999999999998</v>
      </c>
      <c r="AQ601" s="20" t="e">
        <f>IF(Table4[[#This Row],[ID]]=401,(HEX2DEC(Table4[[#This Row],[H1]])+256*HEX2DEC(Table4[[#This Row],[H2]]))/1000,NA())</f>
        <v>#N/A</v>
      </c>
      <c r="AR601" s="21" t="e">
        <f>IF(Table4[[#This Row],[ID]]=401,(HEX2DEC(Table4[[#This Row],[H5]])+256*HEX2DEC(Table4[[#This Row],[H6]]))/1000,NA())</f>
        <v>#N/A</v>
      </c>
      <c r="AS601" s="17" t="e">
        <f>IF(Table4[[#This Row],[ID]]=402,HEX2DEC(Table4[[#This Row],[H1]])/100,NA())</f>
        <v>#N/A</v>
      </c>
      <c r="AT601" s="19" t="e">
        <f>IF(Table4[[#This Row],[ID]]=404,((HEX2DEC(F601)+256*HEX2DEC(G601))/10)*(9/5)+32,NA())</f>
        <v>#N/A</v>
      </c>
      <c r="AU601" s="28">
        <f>IF(Table4[[#This Row],[ID]]=402,(HEX2DEC(Table4[[#This Row],[H7]])*256*256+HEX2DEC(Table4[[#This Row],[H6]])*256+HEX2DEC(Table4[[#This Row],[H5]]))/AU$3,IF(ISNUMBER(AU600),AU600,NA()))</f>
        <v>1073427</v>
      </c>
      <c r="AV601" s="28">
        <f>IF(Table4[[#This Row],[ID]]=403,(HEX2DEC(Table4[[#This Row],[H7]])*256*256+HEX2DEC(Table4[[#This Row],[H6]])*256+HEX2DEC(Table4[[#This Row],[H5]]))/AV$3,IF(ISNUMBER(AV600),AV600,NA()))</f>
        <v>1073427</v>
      </c>
      <c r="AW601" s="30" t="e">
        <f>Table4[[#This Row],[Unk 402-D7,6,5]]/Table4[[#This Row],[Batt V]]</f>
        <v>#N/A</v>
      </c>
      <c r="AX601" s="8" t="str" cm="1">
        <f t="array" aca="1" ref="AX601" ca="1">IF(Table4[[#This Row],[Prior of This Frm]]=0,"First",IF(Table4[[#This Row],[Data as String]]&lt;&gt;INDIRECT("R"&amp;AL601&amp;"C"&amp;COLUMN(Table4[[#This Row],[Data as String]]),FALSE),"Change",""))</f>
        <v/>
      </c>
      <c r="AY601" s="6" t="str" cm="1">
        <f t="array" aca="1" ref="AY601" ca="1">IF(Table4[[#This Row],[Prior of This Frm]]=0,"First",IF(Table4[[#This Row],[Data Masked States only]]&lt;&gt;INDIRECT("R"&amp;AL601&amp;"C"&amp;COLUMN(Table4[[#This Row],[Data Masked States only]]),FALSE),"Change",""))</f>
        <v/>
      </c>
      <c r="AZ601" s="6"/>
    </row>
    <row r="602" spans="1:52" hidden="1" x14ac:dyDescent="0.25">
      <c r="A602">
        <v>20.004000000000001</v>
      </c>
      <c r="B602">
        <v>404</v>
      </c>
      <c r="C602">
        <v>8</v>
      </c>
      <c r="D602" s="14">
        <v>0</v>
      </c>
      <c r="E602" s="15">
        <v>5</v>
      </c>
      <c r="F602" s="15" t="s">
        <v>29</v>
      </c>
      <c r="G602" s="15">
        <v>0</v>
      </c>
      <c r="H602" s="15" t="s">
        <v>2</v>
      </c>
      <c r="I602" s="15" t="s">
        <v>2</v>
      </c>
      <c r="J602" s="15" t="s">
        <v>2</v>
      </c>
      <c r="K602" s="15" t="s">
        <v>2</v>
      </c>
      <c r="M602" s="5" t="str">
        <f t="shared" si="181"/>
        <v>…</v>
      </c>
      <c r="N602" t="str">
        <f t="shared" si="182"/>
        <v>…</v>
      </c>
      <c r="O602" t="str">
        <f t="shared" si="183"/>
        <v>…</v>
      </c>
      <c r="P602" t="str">
        <f t="shared" si="184"/>
        <v>…</v>
      </c>
      <c r="Q602" t="str">
        <f t="shared" si="185"/>
        <v>…</v>
      </c>
      <c r="R602" t="str">
        <f t="shared" si="186"/>
        <v>…</v>
      </c>
      <c r="S602" t="str">
        <f t="shared" si="187"/>
        <v>…</v>
      </c>
      <c r="T602" t="str">
        <f t="shared" si="188"/>
        <v>…</v>
      </c>
      <c r="U602" s="5"/>
      <c r="V602" s="23">
        <f t="shared" si="189"/>
        <v>0</v>
      </c>
      <c r="W602">
        <f t="shared" si="190"/>
        <v>5</v>
      </c>
      <c r="X602">
        <f t="shared" si="191"/>
        <v>160</v>
      </c>
      <c r="Y602">
        <f t="shared" si="192"/>
        <v>0</v>
      </c>
      <c r="Z602">
        <f t="shared" si="193"/>
        <v>255</v>
      </c>
      <c r="AA602">
        <f t="shared" si="194"/>
        <v>255</v>
      </c>
      <c r="AB602">
        <f t="shared" si="195"/>
        <v>255</v>
      </c>
      <c r="AC602">
        <f t="shared" si="196"/>
        <v>255</v>
      </c>
      <c r="AD602" s="5"/>
      <c r="AE602" s="27">
        <f t="shared" si="197"/>
        <v>1280</v>
      </c>
      <c r="AF602" s="28">
        <f t="shared" si="198"/>
        <v>160</v>
      </c>
      <c r="AG602" s="28">
        <f t="shared" si="199"/>
        <v>65535</v>
      </c>
      <c r="AH602" s="28">
        <f t="shared" si="200"/>
        <v>65535</v>
      </c>
      <c r="AI602" s="5"/>
      <c r="AJ60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602" s="6" t="str" cm="1">
        <f t="array" ref="AK60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602" s="6" cm="1">
        <f t="array" ref="AL602">IF(ROW(Table4[[#This Row],[ID]])-1=ROW(Table4[[#Headers],[ID]]),0,SUMPRODUCT(MAX(($B$5:$B601=Table4[[#This Row],[ID]])*ROW($B$5:$B601))))</f>
        <v>535</v>
      </c>
      <c r="AM602" s="11" cm="1">
        <f t="array" aca="1" ref="AM602" ca="1">IF(Table4[[#This Row],[Prior of This Frm]]&lt;&gt;0,Table4[[#This Row],[Time]]-INDIRECT("R"&amp;Table4[[#This Row],[Prior of This Frm]]&amp;"C"&amp;COLUMN(Table4[[#This Row],[Time]]),FALSE),"")</f>
        <v>3.1840000000000011</v>
      </c>
      <c r="AN602" s="8">
        <f>IF(ROW(Table4[[#This Row],[Time]])-1=ROW(Table4[[#Headers],[Time]]),0,IF(A602&lt;A601,AN601+1,AN601))</f>
        <v>1</v>
      </c>
      <c r="AO602" s="29">
        <f>(Table4[[#This Row],[Time]]+(Table4[[#This Row],[Mins]]*60)-$A$5)/60/60/24</f>
        <v>3.3133101851851856E-4</v>
      </c>
      <c r="AP602" s="11">
        <f ca="1">IF(Table4[[#This Row],[Prior of This Frm]]&lt;&gt;0,IF(Table4[[#This Row],[Per Raw]]&lt;0,Table4[[#This Row],[Per Raw]]+60,Table4[[#This Row],[Per Raw]]),"")</f>
        <v>3.1840000000000011</v>
      </c>
      <c r="AQ602" s="20" t="e">
        <f>IF(Table4[[#This Row],[ID]]=401,(HEX2DEC(Table4[[#This Row],[H1]])+256*HEX2DEC(Table4[[#This Row],[H2]]))/1000,NA())</f>
        <v>#N/A</v>
      </c>
      <c r="AR602" s="21" t="e">
        <f>IF(Table4[[#This Row],[ID]]=401,(HEX2DEC(Table4[[#This Row],[H5]])+256*HEX2DEC(Table4[[#This Row],[H6]]))/1000,NA())</f>
        <v>#N/A</v>
      </c>
      <c r="AS602" s="16" t="e">
        <f>IF(Table4[[#This Row],[ID]]=402,HEX2DEC(Table4[[#This Row],[H1]])/100,NA())</f>
        <v>#N/A</v>
      </c>
      <c r="AT602" s="19">
        <f>IF(Table4[[#This Row],[ID]]=404,((HEX2DEC(F602)+256*HEX2DEC(G602))/10)*(9/5)+32,NA())</f>
        <v>60.8</v>
      </c>
      <c r="AU602" s="28">
        <f>IF(Table4[[#This Row],[ID]]=402,(HEX2DEC(Table4[[#This Row],[H7]])*256*256+HEX2DEC(Table4[[#This Row],[H6]])*256+HEX2DEC(Table4[[#This Row],[H5]]))/AU$3,IF(ISNUMBER(AU601),AU601,NA()))</f>
        <v>1073427</v>
      </c>
      <c r="AV602" s="28">
        <f>IF(Table4[[#This Row],[ID]]=403,(HEX2DEC(Table4[[#This Row],[H7]])*256*256+HEX2DEC(Table4[[#This Row],[H6]])*256+HEX2DEC(Table4[[#This Row],[H5]]))/AV$3,IF(ISNUMBER(AV601),AV601,NA()))</f>
        <v>1073427</v>
      </c>
      <c r="AW602" s="30" t="e">
        <f>Table4[[#This Row],[Unk 402-D7,6,5]]/Table4[[#This Row],[Batt V]]</f>
        <v>#N/A</v>
      </c>
      <c r="AX602" s="8" t="str" cm="1">
        <f t="array" aca="1" ref="AX602" ca="1">IF(Table4[[#This Row],[Prior of This Frm]]=0,"First",IF(Table4[[#This Row],[Data as String]]&lt;&gt;INDIRECT("R"&amp;AL602&amp;"C"&amp;COLUMN(Table4[[#This Row],[Data as String]]),FALSE),"Change",""))</f>
        <v/>
      </c>
      <c r="AY602" s="6" t="str" cm="1">
        <f t="array" aca="1" ref="AY602" ca="1">IF(Table4[[#This Row],[Prior of This Frm]]=0,"First",IF(Table4[[#This Row],[Data Masked States only]]&lt;&gt;INDIRECT("R"&amp;AL602&amp;"C"&amp;COLUMN(Table4[[#This Row],[Data Masked States only]]),FALSE),"Change",""))</f>
        <v/>
      </c>
      <c r="AZ602" s="6"/>
    </row>
    <row r="603" spans="1:52" hidden="1" x14ac:dyDescent="0.25">
      <c r="A603">
        <v>20.048999999999999</v>
      </c>
      <c r="B603">
        <v>400</v>
      </c>
      <c r="C603">
        <v>8</v>
      </c>
      <c r="D603" s="14">
        <v>0</v>
      </c>
      <c r="E603" s="15">
        <v>0</v>
      </c>
      <c r="F603" s="15">
        <v>0</v>
      </c>
      <c r="G603" s="15">
        <v>10</v>
      </c>
      <c r="H603" s="15">
        <v>39</v>
      </c>
      <c r="I603" s="15">
        <v>0</v>
      </c>
      <c r="J603" s="15">
        <v>0</v>
      </c>
      <c r="K603" s="15">
        <v>0</v>
      </c>
      <c r="M603" s="5" t="str">
        <f t="shared" si="181"/>
        <v>…</v>
      </c>
      <c r="N603" t="str">
        <f t="shared" si="182"/>
        <v>…</v>
      </c>
      <c r="O603" t="str">
        <f t="shared" si="183"/>
        <v>…</v>
      </c>
      <c r="P603" t="str">
        <f t="shared" si="184"/>
        <v>…</v>
      </c>
      <c r="Q603" t="str">
        <f t="shared" si="185"/>
        <v>9</v>
      </c>
      <c r="R603" t="str">
        <f t="shared" si="186"/>
        <v>…</v>
      </c>
      <c r="S603" t="str">
        <f t="shared" si="187"/>
        <v>…</v>
      </c>
      <c r="T603" t="str">
        <f t="shared" si="188"/>
        <v>…</v>
      </c>
      <c r="U603" s="5"/>
      <c r="V603" s="23">
        <f t="shared" si="189"/>
        <v>0</v>
      </c>
      <c r="W603">
        <f t="shared" si="190"/>
        <v>0</v>
      </c>
      <c r="X603">
        <f t="shared" si="191"/>
        <v>0</v>
      </c>
      <c r="Y603">
        <f t="shared" si="192"/>
        <v>16</v>
      </c>
      <c r="Z603">
        <f t="shared" si="193"/>
        <v>57</v>
      </c>
      <c r="AA603">
        <f t="shared" si="194"/>
        <v>0</v>
      </c>
      <c r="AB603">
        <f t="shared" si="195"/>
        <v>0</v>
      </c>
      <c r="AC603">
        <f t="shared" si="196"/>
        <v>0</v>
      </c>
      <c r="AD603" s="5"/>
      <c r="AE603" s="27">
        <f t="shared" si="197"/>
        <v>0</v>
      </c>
      <c r="AF603" s="28">
        <f t="shared" si="198"/>
        <v>4096</v>
      </c>
      <c r="AG603" s="28">
        <f t="shared" si="199"/>
        <v>57</v>
      </c>
      <c r="AH603" s="28">
        <f t="shared" si="200"/>
        <v>0</v>
      </c>
      <c r="AI603" s="5"/>
      <c r="AJ60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03" s="6" t="str" cm="1">
        <f t="array" ref="AK60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03" s="6" cm="1">
        <f t="array" ref="AL603">IF(ROW(Table4[[#This Row],[ID]])-1=ROW(Table4[[#Headers],[ID]]),0,SUMPRODUCT(MAX(($B$5:$B602=Table4[[#This Row],[ID]])*ROW($B$5:$B602))))</f>
        <v>598</v>
      </c>
      <c r="AM603" s="11" cm="1">
        <f t="array" aca="1" ref="AM603" ca="1">IF(Table4[[#This Row],[Prior of This Frm]]&lt;&gt;0,Table4[[#This Row],[Time]]-INDIRECT("R"&amp;Table4[[#This Row],[Prior of This Frm]]&amp;"C"&amp;COLUMN(Table4[[#This Row],[Time]]),FALSE),"")</f>
        <v>0.10699999999999932</v>
      </c>
      <c r="AN603" s="8">
        <f>IF(ROW(Table4[[#This Row],[Time]])-1=ROW(Table4[[#Headers],[Time]]),0,IF(A603&lt;A602,AN602+1,AN602))</f>
        <v>1</v>
      </c>
      <c r="AO603" s="29">
        <f>(Table4[[#This Row],[Time]]+(Table4[[#This Row],[Mins]]*60)-$A$5)/60/60/24</f>
        <v>3.3185185185185189E-4</v>
      </c>
      <c r="AP603" s="11">
        <f ca="1">IF(Table4[[#This Row],[Prior of This Frm]]&lt;&gt;0,IF(Table4[[#This Row],[Per Raw]]&lt;0,Table4[[#This Row],[Per Raw]]+60,Table4[[#This Row],[Per Raw]]),"")</f>
        <v>0.10699999999999932</v>
      </c>
      <c r="AQ603" s="20" t="e">
        <f>IF(Table4[[#This Row],[ID]]=401,(HEX2DEC(Table4[[#This Row],[H1]])+256*HEX2DEC(Table4[[#This Row],[H2]]))/1000,NA())</f>
        <v>#N/A</v>
      </c>
      <c r="AR603" s="21" t="e">
        <f>IF(Table4[[#This Row],[ID]]=401,(HEX2DEC(Table4[[#This Row],[H5]])+256*HEX2DEC(Table4[[#This Row],[H6]]))/1000,NA())</f>
        <v>#N/A</v>
      </c>
      <c r="AS603" s="17" t="e">
        <f>IF(Table4[[#This Row],[ID]]=402,HEX2DEC(Table4[[#This Row],[H1]])/100,NA())</f>
        <v>#N/A</v>
      </c>
      <c r="AT603" s="19" t="e">
        <f>IF(Table4[[#This Row],[ID]]=404,((HEX2DEC(F603)+256*HEX2DEC(G603))/10)*(9/5)+32,NA())</f>
        <v>#N/A</v>
      </c>
      <c r="AU603" s="28">
        <f>IF(Table4[[#This Row],[ID]]=402,(HEX2DEC(Table4[[#This Row],[H7]])*256*256+HEX2DEC(Table4[[#This Row],[H6]])*256+HEX2DEC(Table4[[#This Row],[H5]]))/AU$3,IF(ISNUMBER(AU602),AU602,NA()))</f>
        <v>1073427</v>
      </c>
      <c r="AV603" s="28">
        <f>IF(Table4[[#This Row],[ID]]=403,(HEX2DEC(Table4[[#This Row],[H7]])*256*256+HEX2DEC(Table4[[#This Row],[H6]])*256+HEX2DEC(Table4[[#This Row],[H5]]))/AV$3,IF(ISNUMBER(AV602),AV602,NA()))</f>
        <v>1073427</v>
      </c>
      <c r="AW603" s="30" t="e">
        <f>Table4[[#This Row],[Unk 402-D7,6,5]]/Table4[[#This Row],[Batt V]]</f>
        <v>#N/A</v>
      </c>
      <c r="AX603" s="8" t="str" cm="1">
        <f t="array" aca="1" ref="AX603" ca="1">IF(Table4[[#This Row],[Prior of This Frm]]=0,"First",IF(Table4[[#This Row],[Data as String]]&lt;&gt;INDIRECT("R"&amp;AL603&amp;"C"&amp;COLUMN(Table4[[#This Row],[Data as String]]),FALSE),"Change",""))</f>
        <v/>
      </c>
      <c r="AY603" s="6" t="str" cm="1">
        <f t="array" aca="1" ref="AY603" ca="1">IF(Table4[[#This Row],[Prior of This Frm]]=0,"First",IF(Table4[[#This Row],[Data Masked States only]]&lt;&gt;INDIRECT("R"&amp;AL603&amp;"C"&amp;COLUMN(Table4[[#This Row],[Data Masked States only]]),FALSE),"Change",""))</f>
        <v/>
      </c>
      <c r="AZ603" s="6"/>
    </row>
    <row r="604" spans="1:52" hidden="1" x14ac:dyDescent="0.25">
      <c r="A604">
        <v>20.102</v>
      </c>
      <c r="B604">
        <v>401</v>
      </c>
      <c r="C604">
        <v>8</v>
      </c>
      <c r="D604" s="14" t="s">
        <v>28</v>
      </c>
      <c r="E604" s="15" t="s">
        <v>23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0</v>
      </c>
      <c r="M604" s="5" t="str">
        <f t="shared" si="181"/>
        <v>…</v>
      </c>
      <c r="N604" t="str">
        <f t="shared" si="182"/>
        <v>…</v>
      </c>
      <c r="O604" t="str">
        <f t="shared" si="183"/>
        <v>…</v>
      </c>
      <c r="P604" t="str">
        <f t="shared" si="184"/>
        <v>…</v>
      </c>
      <c r="Q604" t="str">
        <f t="shared" si="185"/>
        <v>…</v>
      </c>
      <c r="R604" t="str">
        <f t="shared" si="186"/>
        <v>…</v>
      </c>
      <c r="S604" t="str">
        <f t="shared" si="187"/>
        <v>…</v>
      </c>
      <c r="T604" t="str">
        <f t="shared" si="188"/>
        <v>…</v>
      </c>
      <c r="U604" s="5"/>
      <c r="V604" s="23">
        <f t="shared" si="189"/>
        <v>154</v>
      </c>
      <c r="W604">
        <f t="shared" si="190"/>
        <v>210</v>
      </c>
      <c r="X604">
        <f t="shared" si="191"/>
        <v>0</v>
      </c>
      <c r="Y604">
        <f t="shared" si="192"/>
        <v>0</v>
      </c>
      <c r="Z604">
        <f t="shared" si="193"/>
        <v>0</v>
      </c>
      <c r="AA604">
        <f t="shared" si="194"/>
        <v>0</v>
      </c>
      <c r="AB604">
        <f t="shared" si="195"/>
        <v>0</v>
      </c>
      <c r="AC604">
        <f t="shared" si="196"/>
        <v>0</v>
      </c>
      <c r="AD604" s="5"/>
      <c r="AE604" s="27">
        <f t="shared" si="197"/>
        <v>53914</v>
      </c>
      <c r="AF604" s="28">
        <f t="shared" si="198"/>
        <v>0</v>
      </c>
      <c r="AG604" s="28">
        <f t="shared" si="199"/>
        <v>0</v>
      </c>
      <c r="AH604" s="28">
        <f t="shared" si="200"/>
        <v>0</v>
      </c>
      <c r="AI604" s="5"/>
      <c r="AJ60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04" s="6" t="str" cm="1">
        <f t="array" ref="AK60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04" s="6" cm="1">
        <f t="array" ref="AL604">IF(ROW(Table4[[#This Row],[ID]])-1=ROW(Table4[[#Headers],[ID]]),0,SUMPRODUCT(MAX(($B$5:$B603=Table4[[#This Row],[ID]])*ROW($B$5:$B603))))</f>
        <v>599</v>
      </c>
      <c r="AM604" s="11" cm="1">
        <f t="array" aca="1" ref="AM604" ca="1">IF(Table4[[#This Row],[Prior of This Frm]]&lt;&gt;0,Table4[[#This Row],[Time]]-INDIRECT("R"&amp;Table4[[#This Row],[Prior of This Frm]]&amp;"C"&amp;COLUMN(Table4[[#This Row],[Time]]),FALSE),"")</f>
        <v>0.10600000000000165</v>
      </c>
      <c r="AN604" s="8">
        <f>IF(ROW(Table4[[#This Row],[Time]])-1=ROW(Table4[[#Headers],[Time]]),0,IF(A604&lt;A603,AN603+1,AN603))</f>
        <v>1</v>
      </c>
      <c r="AO604" s="29">
        <f>(Table4[[#This Row],[Time]]+(Table4[[#This Row],[Mins]]*60)-$A$5)/60/60/24</f>
        <v>3.3246527777777783E-4</v>
      </c>
      <c r="AP604" s="11">
        <f ca="1">IF(Table4[[#This Row],[Prior of This Frm]]&lt;&gt;0,IF(Table4[[#This Row],[Per Raw]]&lt;0,Table4[[#This Row],[Per Raw]]+60,Table4[[#This Row],[Per Raw]]),"")</f>
        <v>0.10600000000000165</v>
      </c>
      <c r="AQ604" s="20">
        <f>IF(Table4[[#This Row],[ID]]=401,(HEX2DEC(Table4[[#This Row],[H1]])+256*HEX2DEC(Table4[[#This Row],[H2]]))/1000,NA())</f>
        <v>53.914000000000001</v>
      </c>
      <c r="AR604" s="21">
        <f>IF(Table4[[#This Row],[ID]]=401,(HEX2DEC(Table4[[#This Row],[H5]])+256*HEX2DEC(Table4[[#This Row],[H6]]))/1000,NA())</f>
        <v>0</v>
      </c>
      <c r="AS604" s="16" t="e">
        <f>IF(Table4[[#This Row],[ID]]=402,HEX2DEC(Table4[[#This Row],[H1]])/100,NA())</f>
        <v>#N/A</v>
      </c>
      <c r="AT604" s="19" t="e">
        <f>IF(Table4[[#This Row],[ID]]=404,((HEX2DEC(F604)+256*HEX2DEC(G604))/10)*(9/5)+32,NA())</f>
        <v>#N/A</v>
      </c>
      <c r="AU604" s="28">
        <f>IF(Table4[[#This Row],[ID]]=402,(HEX2DEC(Table4[[#This Row],[H7]])*256*256+HEX2DEC(Table4[[#This Row],[H6]])*256+HEX2DEC(Table4[[#This Row],[H5]]))/AU$3,IF(ISNUMBER(AU603),AU603,NA()))</f>
        <v>1073427</v>
      </c>
      <c r="AV604" s="28">
        <f>IF(Table4[[#This Row],[ID]]=403,(HEX2DEC(Table4[[#This Row],[H7]])*256*256+HEX2DEC(Table4[[#This Row],[H6]])*256+HEX2DEC(Table4[[#This Row],[H5]]))/AV$3,IF(ISNUMBER(AV603),AV603,NA()))</f>
        <v>1073427</v>
      </c>
      <c r="AW604" s="30">
        <f>Table4[[#This Row],[Unk 402-D7,6,5]]/Table4[[#This Row],[Batt V]]</f>
        <v>19909.986274437066</v>
      </c>
      <c r="AX604" s="8" t="str" cm="1">
        <f t="array" aca="1" ref="AX604" ca="1">IF(Table4[[#This Row],[Prior of This Frm]]=0,"First",IF(Table4[[#This Row],[Data as String]]&lt;&gt;INDIRECT("R"&amp;AL604&amp;"C"&amp;COLUMN(Table4[[#This Row],[Data as String]]),FALSE),"Change",""))</f>
        <v/>
      </c>
      <c r="AY604" s="6" t="str" cm="1">
        <f t="array" aca="1" ref="AY604" ca="1">IF(Table4[[#This Row],[Prior of This Frm]]=0,"First",IF(Table4[[#This Row],[Data Masked States only]]&lt;&gt;INDIRECT("R"&amp;AL604&amp;"C"&amp;COLUMN(Table4[[#This Row],[Data Masked States only]]),FALSE),"Change",""))</f>
        <v/>
      </c>
      <c r="AZ604" s="6"/>
    </row>
    <row r="605" spans="1:52" hidden="1" x14ac:dyDescent="0.25">
      <c r="A605">
        <v>20.155000000000001</v>
      </c>
      <c r="B605">
        <v>400</v>
      </c>
      <c r="C605">
        <v>8</v>
      </c>
      <c r="D605" s="14">
        <v>0</v>
      </c>
      <c r="E605" s="15">
        <v>0</v>
      </c>
      <c r="F605" s="15">
        <v>0</v>
      </c>
      <c r="G605" s="15">
        <v>10</v>
      </c>
      <c r="H605" s="15">
        <v>39</v>
      </c>
      <c r="I605" s="15">
        <v>0</v>
      </c>
      <c r="J605" s="15">
        <v>0</v>
      </c>
      <c r="K605" s="15">
        <v>0</v>
      </c>
      <c r="M605" s="5" t="str">
        <f t="shared" si="181"/>
        <v>…</v>
      </c>
      <c r="N605" t="str">
        <f t="shared" si="182"/>
        <v>…</v>
      </c>
      <c r="O605" t="str">
        <f t="shared" si="183"/>
        <v>…</v>
      </c>
      <c r="P605" t="str">
        <f t="shared" si="184"/>
        <v>…</v>
      </c>
      <c r="Q605" t="str">
        <f t="shared" si="185"/>
        <v>9</v>
      </c>
      <c r="R605" t="str">
        <f t="shared" si="186"/>
        <v>…</v>
      </c>
      <c r="S605" t="str">
        <f t="shared" si="187"/>
        <v>…</v>
      </c>
      <c r="T605" t="str">
        <f t="shared" si="188"/>
        <v>…</v>
      </c>
      <c r="U605" s="5"/>
      <c r="V605" s="23">
        <f t="shared" si="189"/>
        <v>0</v>
      </c>
      <c r="W605">
        <f t="shared" si="190"/>
        <v>0</v>
      </c>
      <c r="X605">
        <f t="shared" si="191"/>
        <v>0</v>
      </c>
      <c r="Y605">
        <f t="shared" si="192"/>
        <v>16</v>
      </c>
      <c r="Z605">
        <f t="shared" si="193"/>
        <v>57</v>
      </c>
      <c r="AA605">
        <f t="shared" si="194"/>
        <v>0</v>
      </c>
      <c r="AB605">
        <f t="shared" si="195"/>
        <v>0</v>
      </c>
      <c r="AC605">
        <f t="shared" si="196"/>
        <v>0</v>
      </c>
      <c r="AD605" s="5"/>
      <c r="AE605" s="27">
        <f t="shared" si="197"/>
        <v>0</v>
      </c>
      <c r="AF605" s="28">
        <f t="shared" si="198"/>
        <v>4096</v>
      </c>
      <c r="AG605" s="28">
        <f t="shared" si="199"/>
        <v>57</v>
      </c>
      <c r="AH605" s="28">
        <f t="shared" si="200"/>
        <v>0</v>
      </c>
      <c r="AI605" s="5"/>
      <c r="AJ60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05" s="6" t="str" cm="1">
        <f t="array" ref="AK60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05" s="6" cm="1">
        <f t="array" ref="AL605">IF(ROW(Table4[[#This Row],[ID]])-1=ROW(Table4[[#Headers],[ID]]),0,SUMPRODUCT(MAX(($B$5:$B604=Table4[[#This Row],[ID]])*ROW($B$5:$B604))))</f>
        <v>603</v>
      </c>
      <c r="AM605" s="11" cm="1">
        <f t="array" aca="1" ref="AM605" ca="1">IF(Table4[[#This Row],[Prior of This Frm]]&lt;&gt;0,Table4[[#This Row],[Time]]-INDIRECT("R"&amp;Table4[[#This Row],[Prior of This Frm]]&amp;"C"&amp;COLUMN(Table4[[#This Row],[Time]]),FALSE),"")</f>
        <v>0.10600000000000165</v>
      </c>
      <c r="AN605" s="8">
        <f>IF(ROW(Table4[[#This Row],[Time]])-1=ROW(Table4[[#Headers],[Time]]),0,IF(A605&lt;A604,AN604+1,AN604))</f>
        <v>1</v>
      </c>
      <c r="AO605" s="29">
        <f>(Table4[[#This Row],[Time]]+(Table4[[#This Row],[Mins]]*60)-$A$5)/60/60/24</f>
        <v>3.330787037037037E-4</v>
      </c>
      <c r="AP605" s="11">
        <f ca="1">IF(Table4[[#This Row],[Prior of This Frm]]&lt;&gt;0,IF(Table4[[#This Row],[Per Raw]]&lt;0,Table4[[#This Row],[Per Raw]]+60,Table4[[#This Row],[Per Raw]]),"")</f>
        <v>0.10600000000000165</v>
      </c>
      <c r="AQ605" s="20" t="e">
        <f>IF(Table4[[#This Row],[ID]]=401,(HEX2DEC(Table4[[#This Row],[H1]])+256*HEX2DEC(Table4[[#This Row],[H2]]))/1000,NA())</f>
        <v>#N/A</v>
      </c>
      <c r="AR605" s="21" t="e">
        <f>IF(Table4[[#This Row],[ID]]=401,(HEX2DEC(Table4[[#This Row],[H5]])+256*HEX2DEC(Table4[[#This Row],[H6]]))/1000,NA())</f>
        <v>#N/A</v>
      </c>
      <c r="AS605" s="17" t="e">
        <f>IF(Table4[[#This Row],[ID]]=402,HEX2DEC(Table4[[#This Row],[H1]])/100,NA())</f>
        <v>#N/A</v>
      </c>
      <c r="AT605" s="19" t="e">
        <f>IF(Table4[[#This Row],[ID]]=404,((HEX2DEC(F605)+256*HEX2DEC(G605))/10)*(9/5)+32,NA())</f>
        <v>#N/A</v>
      </c>
      <c r="AU605" s="28">
        <f>IF(Table4[[#This Row],[ID]]=402,(HEX2DEC(Table4[[#This Row],[H7]])*256*256+HEX2DEC(Table4[[#This Row],[H6]])*256+HEX2DEC(Table4[[#This Row],[H5]]))/AU$3,IF(ISNUMBER(AU604),AU604,NA()))</f>
        <v>1073427</v>
      </c>
      <c r="AV605" s="28">
        <f>IF(Table4[[#This Row],[ID]]=403,(HEX2DEC(Table4[[#This Row],[H7]])*256*256+HEX2DEC(Table4[[#This Row],[H6]])*256+HEX2DEC(Table4[[#This Row],[H5]]))/AV$3,IF(ISNUMBER(AV604),AV604,NA()))</f>
        <v>1073427</v>
      </c>
      <c r="AW605" s="30" t="e">
        <f>Table4[[#This Row],[Unk 402-D7,6,5]]/Table4[[#This Row],[Batt V]]</f>
        <v>#N/A</v>
      </c>
      <c r="AX605" s="8" t="str" cm="1">
        <f t="array" aca="1" ref="AX605" ca="1">IF(Table4[[#This Row],[Prior of This Frm]]=0,"First",IF(Table4[[#This Row],[Data as String]]&lt;&gt;INDIRECT("R"&amp;AL605&amp;"C"&amp;COLUMN(Table4[[#This Row],[Data as String]]),FALSE),"Change",""))</f>
        <v/>
      </c>
      <c r="AY605" s="6" t="str" cm="1">
        <f t="array" aca="1" ref="AY605" ca="1">IF(Table4[[#This Row],[Prior of This Frm]]=0,"First",IF(Table4[[#This Row],[Data Masked States only]]&lt;&gt;INDIRECT("R"&amp;AL605&amp;"C"&amp;COLUMN(Table4[[#This Row],[Data Masked States only]]),FALSE),"Change",""))</f>
        <v/>
      </c>
      <c r="AZ605" s="6"/>
    </row>
    <row r="606" spans="1:52" hidden="1" x14ac:dyDescent="0.25">
      <c r="A606">
        <v>20.209</v>
      </c>
      <c r="B606">
        <v>401</v>
      </c>
      <c r="C606">
        <v>8</v>
      </c>
      <c r="D606" s="14" t="s">
        <v>28</v>
      </c>
      <c r="E606" s="15" t="s">
        <v>23</v>
      </c>
      <c r="F606" s="15">
        <v>0</v>
      </c>
      <c r="G606" s="15">
        <v>0</v>
      </c>
      <c r="H606" s="15">
        <v>0</v>
      </c>
      <c r="I606" s="15">
        <v>0</v>
      </c>
      <c r="J606" s="15">
        <v>0</v>
      </c>
      <c r="K606" s="15">
        <v>0</v>
      </c>
      <c r="M606" s="5" t="str">
        <f t="shared" si="181"/>
        <v>…</v>
      </c>
      <c r="N606" t="str">
        <f t="shared" si="182"/>
        <v>…</v>
      </c>
      <c r="O606" t="str">
        <f t="shared" si="183"/>
        <v>…</v>
      </c>
      <c r="P606" t="str">
        <f t="shared" si="184"/>
        <v>…</v>
      </c>
      <c r="Q606" t="str">
        <f t="shared" si="185"/>
        <v>…</v>
      </c>
      <c r="R606" t="str">
        <f t="shared" si="186"/>
        <v>…</v>
      </c>
      <c r="S606" t="str">
        <f t="shared" si="187"/>
        <v>…</v>
      </c>
      <c r="T606" t="str">
        <f t="shared" si="188"/>
        <v>…</v>
      </c>
      <c r="U606" s="5"/>
      <c r="V606" s="23">
        <f t="shared" si="189"/>
        <v>154</v>
      </c>
      <c r="W606">
        <f t="shared" si="190"/>
        <v>210</v>
      </c>
      <c r="X606">
        <f t="shared" si="191"/>
        <v>0</v>
      </c>
      <c r="Y606">
        <f t="shared" si="192"/>
        <v>0</v>
      </c>
      <c r="Z606">
        <f t="shared" si="193"/>
        <v>0</v>
      </c>
      <c r="AA606">
        <f t="shared" si="194"/>
        <v>0</v>
      </c>
      <c r="AB606">
        <f t="shared" si="195"/>
        <v>0</v>
      </c>
      <c r="AC606">
        <f t="shared" si="196"/>
        <v>0</v>
      </c>
      <c r="AD606" s="5"/>
      <c r="AE606" s="27">
        <f t="shared" si="197"/>
        <v>53914</v>
      </c>
      <c r="AF606" s="28">
        <f t="shared" si="198"/>
        <v>0</v>
      </c>
      <c r="AG606" s="28">
        <f t="shared" si="199"/>
        <v>0</v>
      </c>
      <c r="AH606" s="28">
        <f t="shared" si="200"/>
        <v>0</v>
      </c>
      <c r="AI606" s="5"/>
      <c r="AJ60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06" s="6" t="str" cm="1">
        <f t="array" ref="AK60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06" s="6" cm="1">
        <f t="array" ref="AL606">IF(ROW(Table4[[#This Row],[ID]])-1=ROW(Table4[[#Headers],[ID]]),0,SUMPRODUCT(MAX(($B$5:$B605=Table4[[#This Row],[ID]])*ROW($B$5:$B605))))</f>
        <v>604</v>
      </c>
      <c r="AM606" s="11" cm="1">
        <f t="array" aca="1" ref="AM606" ca="1">IF(Table4[[#This Row],[Prior of This Frm]]&lt;&gt;0,Table4[[#This Row],[Time]]-INDIRECT("R"&amp;Table4[[#This Row],[Prior of This Frm]]&amp;"C"&amp;COLUMN(Table4[[#This Row],[Time]]),FALSE),"")</f>
        <v>0.10699999999999932</v>
      </c>
      <c r="AN606" s="8">
        <f>IF(ROW(Table4[[#This Row],[Time]])-1=ROW(Table4[[#Headers],[Time]]),0,IF(A606&lt;A605,AN605+1,AN605))</f>
        <v>1</v>
      </c>
      <c r="AO606" s="29">
        <f>(Table4[[#This Row],[Time]]+(Table4[[#This Row],[Mins]]*60)-$A$5)/60/60/24</f>
        <v>3.3370370370370373E-4</v>
      </c>
      <c r="AP606" s="11">
        <f ca="1">IF(Table4[[#This Row],[Prior of This Frm]]&lt;&gt;0,IF(Table4[[#This Row],[Per Raw]]&lt;0,Table4[[#This Row],[Per Raw]]+60,Table4[[#This Row],[Per Raw]]),"")</f>
        <v>0.10699999999999932</v>
      </c>
      <c r="AQ606" s="20">
        <f>IF(Table4[[#This Row],[ID]]=401,(HEX2DEC(Table4[[#This Row],[H1]])+256*HEX2DEC(Table4[[#This Row],[H2]]))/1000,NA())</f>
        <v>53.914000000000001</v>
      </c>
      <c r="AR606" s="21">
        <f>IF(Table4[[#This Row],[ID]]=401,(HEX2DEC(Table4[[#This Row],[H5]])+256*HEX2DEC(Table4[[#This Row],[H6]]))/1000,NA())</f>
        <v>0</v>
      </c>
      <c r="AS606" s="16" t="e">
        <f>IF(Table4[[#This Row],[ID]]=402,HEX2DEC(Table4[[#This Row],[H1]])/100,NA())</f>
        <v>#N/A</v>
      </c>
      <c r="AT606" s="19" t="e">
        <f>IF(Table4[[#This Row],[ID]]=404,((HEX2DEC(F606)+256*HEX2DEC(G606))/10)*(9/5)+32,NA())</f>
        <v>#N/A</v>
      </c>
      <c r="AU606" s="28">
        <f>IF(Table4[[#This Row],[ID]]=402,(HEX2DEC(Table4[[#This Row],[H7]])*256*256+HEX2DEC(Table4[[#This Row],[H6]])*256+HEX2DEC(Table4[[#This Row],[H5]]))/AU$3,IF(ISNUMBER(AU605),AU605,NA()))</f>
        <v>1073427</v>
      </c>
      <c r="AV606" s="28">
        <f>IF(Table4[[#This Row],[ID]]=403,(HEX2DEC(Table4[[#This Row],[H7]])*256*256+HEX2DEC(Table4[[#This Row],[H6]])*256+HEX2DEC(Table4[[#This Row],[H5]]))/AV$3,IF(ISNUMBER(AV605),AV605,NA()))</f>
        <v>1073427</v>
      </c>
      <c r="AW606" s="30">
        <f>Table4[[#This Row],[Unk 402-D7,6,5]]/Table4[[#This Row],[Batt V]]</f>
        <v>19909.986274437066</v>
      </c>
      <c r="AX606" s="8" t="str" cm="1">
        <f t="array" aca="1" ref="AX606" ca="1">IF(Table4[[#This Row],[Prior of This Frm]]=0,"First",IF(Table4[[#This Row],[Data as String]]&lt;&gt;INDIRECT("R"&amp;AL606&amp;"C"&amp;COLUMN(Table4[[#This Row],[Data as String]]),FALSE),"Change",""))</f>
        <v/>
      </c>
      <c r="AY606" s="6" t="str" cm="1">
        <f t="array" aca="1" ref="AY606" ca="1">IF(Table4[[#This Row],[Prior of This Frm]]=0,"First",IF(Table4[[#This Row],[Data Masked States only]]&lt;&gt;INDIRECT("R"&amp;AL606&amp;"C"&amp;COLUMN(Table4[[#This Row],[Data Masked States only]]),FALSE),"Change",""))</f>
        <v/>
      </c>
      <c r="AZ606" s="6"/>
    </row>
    <row r="607" spans="1:52" hidden="1" x14ac:dyDescent="0.25">
      <c r="A607">
        <v>20.262</v>
      </c>
      <c r="B607">
        <v>400</v>
      </c>
      <c r="C607">
        <v>8</v>
      </c>
      <c r="D607" s="14">
        <v>0</v>
      </c>
      <c r="E607" s="15">
        <v>0</v>
      </c>
      <c r="F607" s="15">
        <v>0</v>
      </c>
      <c r="G607" s="15">
        <v>10</v>
      </c>
      <c r="H607" s="15">
        <v>39</v>
      </c>
      <c r="I607" s="15">
        <v>0</v>
      </c>
      <c r="J607" s="15">
        <v>0</v>
      </c>
      <c r="K607" s="15">
        <v>0</v>
      </c>
      <c r="M607" s="5" t="str">
        <f t="shared" si="181"/>
        <v>…</v>
      </c>
      <c r="N607" t="str">
        <f t="shared" si="182"/>
        <v>…</v>
      </c>
      <c r="O607" t="str">
        <f t="shared" si="183"/>
        <v>…</v>
      </c>
      <c r="P607" t="str">
        <f t="shared" si="184"/>
        <v>…</v>
      </c>
      <c r="Q607" t="str">
        <f t="shared" si="185"/>
        <v>9</v>
      </c>
      <c r="R607" t="str">
        <f t="shared" si="186"/>
        <v>…</v>
      </c>
      <c r="S607" t="str">
        <f t="shared" si="187"/>
        <v>…</v>
      </c>
      <c r="T607" t="str">
        <f t="shared" si="188"/>
        <v>…</v>
      </c>
      <c r="U607" s="5"/>
      <c r="V607" s="23">
        <f t="shared" si="189"/>
        <v>0</v>
      </c>
      <c r="W607">
        <f t="shared" si="190"/>
        <v>0</v>
      </c>
      <c r="X607">
        <f t="shared" si="191"/>
        <v>0</v>
      </c>
      <c r="Y607">
        <f t="shared" si="192"/>
        <v>16</v>
      </c>
      <c r="Z607">
        <f t="shared" si="193"/>
        <v>57</v>
      </c>
      <c r="AA607">
        <f t="shared" si="194"/>
        <v>0</v>
      </c>
      <c r="AB607">
        <f t="shared" si="195"/>
        <v>0</v>
      </c>
      <c r="AC607">
        <f t="shared" si="196"/>
        <v>0</v>
      </c>
      <c r="AD607" s="5"/>
      <c r="AE607" s="27">
        <f t="shared" si="197"/>
        <v>0</v>
      </c>
      <c r="AF607" s="28">
        <f t="shared" si="198"/>
        <v>4096</v>
      </c>
      <c r="AG607" s="28">
        <f t="shared" si="199"/>
        <v>57</v>
      </c>
      <c r="AH607" s="28">
        <f t="shared" si="200"/>
        <v>0</v>
      </c>
      <c r="AI607" s="5"/>
      <c r="AJ60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07" s="6" t="str" cm="1">
        <f t="array" ref="AK60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07" s="6" cm="1">
        <f t="array" ref="AL607">IF(ROW(Table4[[#This Row],[ID]])-1=ROW(Table4[[#Headers],[ID]]),0,SUMPRODUCT(MAX(($B$5:$B606=Table4[[#This Row],[ID]])*ROW($B$5:$B606))))</f>
        <v>605</v>
      </c>
      <c r="AM607" s="11" cm="1">
        <f t="array" aca="1" ref="AM607" ca="1">IF(Table4[[#This Row],[Prior of This Frm]]&lt;&gt;0,Table4[[#This Row],[Time]]-INDIRECT("R"&amp;Table4[[#This Row],[Prior of This Frm]]&amp;"C"&amp;COLUMN(Table4[[#This Row],[Time]]),FALSE),"")</f>
        <v>0.10699999999999932</v>
      </c>
      <c r="AN607" s="8">
        <f>IF(ROW(Table4[[#This Row],[Time]])-1=ROW(Table4[[#Headers],[Time]]),0,IF(A607&lt;A606,AN606+1,AN606))</f>
        <v>1</v>
      </c>
      <c r="AO607" s="29">
        <f>(Table4[[#This Row],[Time]]+(Table4[[#This Row],[Mins]]*60)-$A$5)/60/60/24</f>
        <v>3.3431712962962967E-4</v>
      </c>
      <c r="AP607" s="11">
        <f ca="1">IF(Table4[[#This Row],[Prior of This Frm]]&lt;&gt;0,IF(Table4[[#This Row],[Per Raw]]&lt;0,Table4[[#This Row],[Per Raw]]+60,Table4[[#This Row],[Per Raw]]),"")</f>
        <v>0.10699999999999932</v>
      </c>
      <c r="AQ607" s="20" t="e">
        <f>IF(Table4[[#This Row],[ID]]=401,(HEX2DEC(Table4[[#This Row],[H1]])+256*HEX2DEC(Table4[[#This Row],[H2]]))/1000,NA())</f>
        <v>#N/A</v>
      </c>
      <c r="AR607" s="21" t="e">
        <f>IF(Table4[[#This Row],[ID]]=401,(HEX2DEC(Table4[[#This Row],[H5]])+256*HEX2DEC(Table4[[#This Row],[H6]]))/1000,NA())</f>
        <v>#N/A</v>
      </c>
      <c r="AS607" s="17" t="e">
        <f>IF(Table4[[#This Row],[ID]]=402,HEX2DEC(Table4[[#This Row],[H1]])/100,NA())</f>
        <v>#N/A</v>
      </c>
      <c r="AT607" s="19" t="e">
        <f>IF(Table4[[#This Row],[ID]]=404,((HEX2DEC(F607)+256*HEX2DEC(G607))/10)*(9/5)+32,NA())</f>
        <v>#N/A</v>
      </c>
      <c r="AU607" s="28">
        <f>IF(Table4[[#This Row],[ID]]=402,(HEX2DEC(Table4[[#This Row],[H7]])*256*256+HEX2DEC(Table4[[#This Row],[H6]])*256+HEX2DEC(Table4[[#This Row],[H5]]))/AU$3,IF(ISNUMBER(AU606),AU606,NA()))</f>
        <v>1073427</v>
      </c>
      <c r="AV607" s="28">
        <f>IF(Table4[[#This Row],[ID]]=403,(HEX2DEC(Table4[[#This Row],[H7]])*256*256+HEX2DEC(Table4[[#This Row],[H6]])*256+HEX2DEC(Table4[[#This Row],[H5]]))/AV$3,IF(ISNUMBER(AV606),AV606,NA()))</f>
        <v>1073427</v>
      </c>
      <c r="AW607" s="30" t="e">
        <f>Table4[[#This Row],[Unk 402-D7,6,5]]/Table4[[#This Row],[Batt V]]</f>
        <v>#N/A</v>
      </c>
      <c r="AX607" s="8" t="str" cm="1">
        <f t="array" aca="1" ref="AX607" ca="1">IF(Table4[[#This Row],[Prior of This Frm]]=0,"First",IF(Table4[[#This Row],[Data as String]]&lt;&gt;INDIRECT("R"&amp;AL607&amp;"C"&amp;COLUMN(Table4[[#This Row],[Data as String]]),FALSE),"Change",""))</f>
        <v/>
      </c>
      <c r="AY607" s="6" t="str" cm="1">
        <f t="array" aca="1" ref="AY607" ca="1">IF(Table4[[#This Row],[Prior of This Frm]]=0,"First",IF(Table4[[#This Row],[Data Masked States only]]&lt;&gt;INDIRECT("R"&amp;AL607&amp;"C"&amp;COLUMN(Table4[[#This Row],[Data Masked States only]]),FALSE),"Change",""))</f>
        <v/>
      </c>
      <c r="AZ607" s="6"/>
    </row>
    <row r="608" spans="1:52" hidden="1" x14ac:dyDescent="0.25">
      <c r="A608">
        <v>20.314</v>
      </c>
      <c r="B608">
        <v>401</v>
      </c>
      <c r="C608">
        <v>8</v>
      </c>
      <c r="D608" s="14" t="s">
        <v>28</v>
      </c>
      <c r="E608" s="15" t="s">
        <v>23</v>
      </c>
      <c r="F608" s="15">
        <v>0</v>
      </c>
      <c r="G608" s="15">
        <v>0</v>
      </c>
      <c r="H608" s="15">
        <v>0</v>
      </c>
      <c r="I608" s="15">
        <v>0</v>
      </c>
      <c r="J608" s="15">
        <v>0</v>
      </c>
      <c r="K608" s="15">
        <v>0</v>
      </c>
      <c r="M608" s="5" t="str">
        <f t="shared" si="181"/>
        <v>…</v>
      </c>
      <c r="N608" t="str">
        <f t="shared" si="182"/>
        <v>…</v>
      </c>
      <c r="O608" t="str">
        <f t="shared" si="183"/>
        <v>…</v>
      </c>
      <c r="P608" t="str">
        <f t="shared" si="184"/>
        <v>…</v>
      </c>
      <c r="Q608" t="str">
        <f t="shared" si="185"/>
        <v>…</v>
      </c>
      <c r="R608" t="str">
        <f t="shared" si="186"/>
        <v>…</v>
      </c>
      <c r="S608" t="str">
        <f t="shared" si="187"/>
        <v>…</v>
      </c>
      <c r="T608" t="str">
        <f t="shared" si="188"/>
        <v>…</v>
      </c>
      <c r="U608" s="5"/>
      <c r="V608" s="23">
        <f t="shared" si="189"/>
        <v>154</v>
      </c>
      <c r="W608">
        <f t="shared" si="190"/>
        <v>210</v>
      </c>
      <c r="X608">
        <f t="shared" si="191"/>
        <v>0</v>
      </c>
      <c r="Y608">
        <f t="shared" si="192"/>
        <v>0</v>
      </c>
      <c r="Z608">
        <f t="shared" si="193"/>
        <v>0</v>
      </c>
      <c r="AA608">
        <f t="shared" si="194"/>
        <v>0</v>
      </c>
      <c r="AB608">
        <f t="shared" si="195"/>
        <v>0</v>
      </c>
      <c r="AC608">
        <f t="shared" si="196"/>
        <v>0</v>
      </c>
      <c r="AD608" s="5"/>
      <c r="AE608" s="27">
        <f t="shared" si="197"/>
        <v>53914</v>
      </c>
      <c r="AF608" s="28">
        <f t="shared" si="198"/>
        <v>0</v>
      </c>
      <c r="AG608" s="28">
        <f t="shared" si="199"/>
        <v>0</v>
      </c>
      <c r="AH608" s="28">
        <f t="shared" si="200"/>
        <v>0</v>
      </c>
      <c r="AI608" s="5"/>
      <c r="AJ60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08" s="6" t="str" cm="1">
        <f t="array" ref="AK60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08" s="6" cm="1">
        <f t="array" ref="AL608">IF(ROW(Table4[[#This Row],[ID]])-1=ROW(Table4[[#Headers],[ID]]),0,SUMPRODUCT(MAX(($B$5:$B607=Table4[[#This Row],[ID]])*ROW($B$5:$B607))))</f>
        <v>606</v>
      </c>
      <c r="AM608" s="11" cm="1">
        <f t="array" aca="1" ref="AM608" ca="1">IF(Table4[[#This Row],[Prior of This Frm]]&lt;&gt;0,Table4[[#This Row],[Time]]-INDIRECT("R"&amp;Table4[[#This Row],[Prior of This Frm]]&amp;"C"&amp;COLUMN(Table4[[#This Row],[Time]]),FALSE),"")</f>
        <v>0.10500000000000043</v>
      </c>
      <c r="AN608" s="8">
        <f>IF(ROW(Table4[[#This Row],[Time]])-1=ROW(Table4[[#Headers],[Time]]),0,IF(A608&lt;A607,AN607+1,AN607))</f>
        <v>1</v>
      </c>
      <c r="AO608" s="29">
        <f>(Table4[[#This Row],[Time]]+(Table4[[#This Row],[Mins]]*60)-$A$5)/60/60/24</f>
        <v>3.349189814814814E-4</v>
      </c>
      <c r="AP608" s="11">
        <f ca="1">IF(Table4[[#This Row],[Prior of This Frm]]&lt;&gt;0,IF(Table4[[#This Row],[Per Raw]]&lt;0,Table4[[#This Row],[Per Raw]]+60,Table4[[#This Row],[Per Raw]]),"")</f>
        <v>0.10500000000000043</v>
      </c>
      <c r="AQ608" s="20">
        <f>IF(Table4[[#This Row],[ID]]=401,(HEX2DEC(Table4[[#This Row],[H1]])+256*HEX2DEC(Table4[[#This Row],[H2]]))/1000,NA())</f>
        <v>53.914000000000001</v>
      </c>
      <c r="AR608" s="21">
        <f>IF(Table4[[#This Row],[ID]]=401,(HEX2DEC(Table4[[#This Row],[H5]])+256*HEX2DEC(Table4[[#This Row],[H6]]))/1000,NA())</f>
        <v>0</v>
      </c>
      <c r="AS608" s="16" t="e">
        <f>IF(Table4[[#This Row],[ID]]=402,HEX2DEC(Table4[[#This Row],[H1]])/100,NA())</f>
        <v>#N/A</v>
      </c>
      <c r="AT608" s="19" t="e">
        <f>IF(Table4[[#This Row],[ID]]=404,((HEX2DEC(F608)+256*HEX2DEC(G608))/10)*(9/5)+32,NA())</f>
        <v>#N/A</v>
      </c>
      <c r="AU608" s="28">
        <f>IF(Table4[[#This Row],[ID]]=402,(HEX2DEC(Table4[[#This Row],[H7]])*256*256+HEX2DEC(Table4[[#This Row],[H6]])*256+HEX2DEC(Table4[[#This Row],[H5]]))/AU$3,IF(ISNUMBER(AU607),AU607,NA()))</f>
        <v>1073427</v>
      </c>
      <c r="AV608" s="28">
        <f>IF(Table4[[#This Row],[ID]]=403,(HEX2DEC(Table4[[#This Row],[H7]])*256*256+HEX2DEC(Table4[[#This Row],[H6]])*256+HEX2DEC(Table4[[#This Row],[H5]]))/AV$3,IF(ISNUMBER(AV607),AV607,NA()))</f>
        <v>1073427</v>
      </c>
      <c r="AW608" s="30">
        <f>Table4[[#This Row],[Unk 402-D7,6,5]]/Table4[[#This Row],[Batt V]]</f>
        <v>19909.986274437066</v>
      </c>
      <c r="AX608" s="8" t="str" cm="1">
        <f t="array" aca="1" ref="AX608" ca="1">IF(Table4[[#This Row],[Prior of This Frm]]=0,"First",IF(Table4[[#This Row],[Data as String]]&lt;&gt;INDIRECT("R"&amp;AL608&amp;"C"&amp;COLUMN(Table4[[#This Row],[Data as String]]),FALSE),"Change",""))</f>
        <v/>
      </c>
      <c r="AY608" s="6" t="str" cm="1">
        <f t="array" aca="1" ref="AY608" ca="1">IF(Table4[[#This Row],[Prior of This Frm]]=0,"First",IF(Table4[[#This Row],[Data Masked States only]]&lt;&gt;INDIRECT("R"&amp;AL608&amp;"C"&amp;COLUMN(Table4[[#This Row],[Data Masked States only]]),FALSE),"Change",""))</f>
        <v/>
      </c>
      <c r="AZ608" s="6"/>
    </row>
    <row r="609" spans="1:52" hidden="1" x14ac:dyDescent="0.25">
      <c r="A609">
        <v>20.367000000000001</v>
      </c>
      <c r="B609">
        <v>400</v>
      </c>
      <c r="C609">
        <v>8</v>
      </c>
      <c r="D609" s="14">
        <v>0</v>
      </c>
      <c r="E609" s="15">
        <v>0</v>
      </c>
      <c r="F609" s="15">
        <v>0</v>
      </c>
      <c r="G609" s="15">
        <v>10</v>
      </c>
      <c r="H609" s="15">
        <v>39</v>
      </c>
      <c r="I609" s="15">
        <v>0</v>
      </c>
      <c r="J609" s="15">
        <v>0</v>
      </c>
      <c r="K609" s="15">
        <v>0</v>
      </c>
      <c r="M609" s="5" t="str">
        <f t="shared" si="181"/>
        <v>…</v>
      </c>
      <c r="N609" t="str">
        <f t="shared" si="182"/>
        <v>…</v>
      </c>
      <c r="O609" t="str">
        <f t="shared" si="183"/>
        <v>…</v>
      </c>
      <c r="P609" t="str">
        <f t="shared" si="184"/>
        <v>…</v>
      </c>
      <c r="Q609" t="str">
        <f t="shared" si="185"/>
        <v>9</v>
      </c>
      <c r="R609" t="str">
        <f t="shared" si="186"/>
        <v>…</v>
      </c>
      <c r="S609" t="str">
        <f t="shared" si="187"/>
        <v>…</v>
      </c>
      <c r="T609" t="str">
        <f t="shared" si="188"/>
        <v>…</v>
      </c>
      <c r="U609" s="5"/>
      <c r="V609" s="23">
        <f t="shared" si="189"/>
        <v>0</v>
      </c>
      <c r="W609">
        <f t="shared" si="190"/>
        <v>0</v>
      </c>
      <c r="X609">
        <f t="shared" si="191"/>
        <v>0</v>
      </c>
      <c r="Y609">
        <f t="shared" si="192"/>
        <v>16</v>
      </c>
      <c r="Z609">
        <f t="shared" si="193"/>
        <v>57</v>
      </c>
      <c r="AA609">
        <f t="shared" si="194"/>
        <v>0</v>
      </c>
      <c r="AB609">
        <f t="shared" si="195"/>
        <v>0</v>
      </c>
      <c r="AC609">
        <f t="shared" si="196"/>
        <v>0</v>
      </c>
      <c r="AD609" s="5"/>
      <c r="AE609" s="27">
        <f t="shared" si="197"/>
        <v>0</v>
      </c>
      <c r="AF609" s="28">
        <f t="shared" si="198"/>
        <v>4096</v>
      </c>
      <c r="AG609" s="28">
        <f t="shared" si="199"/>
        <v>57</v>
      </c>
      <c r="AH609" s="28">
        <f t="shared" si="200"/>
        <v>0</v>
      </c>
      <c r="AI609" s="5"/>
      <c r="AJ60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09" s="6" t="str" cm="1">
        <f t="array" ref="AK60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09" s="6" cm="1">
        <f t="array" ref="AL609">IF(ROW(Table4[[#This Row],[ID]])-1=ROW(Table4[[#Headers],[ID]]),0,SUMPRODUCT(MAX(($B$5:$B608=Table4[[#This Row],[ID]])*ROW($B$5:$B608))))</f>
        <v>607</v>
      </c>
      <c r="AM609" s="11" cm="1">
        <f t="array" aca="1" ref="AM609" ca="1">IF(Table4[[#This Row],[Prior of This Frm]]&lt;&gt;0,Table4[[#This Row],[Time]]-INDIRECT("R"&amp;Table4[[#This Row],[Prior of This Frm]]&amp;"C"&amp;COLUMN(Table4[[#This Row],[Time]]),FALSE),"")</f>
        <v>0.10500000000000043</v>
      </c>
      <c r="AN609" s="8">
        <f>IF(ROW(Table4[[#This Row],[Time]])-1=ROW(Table4[[#Headers],[Time]]),0,IF(A609&lt;A608,AN608+1,AN608))</f>
        <v>1</v>
      </c>
      <c r="AO609" s="29">
        <f>(Table4[[#This Row],[Time]]+(Table4[[#This Row],[Mins]]*60)-$A$5)/60/60/24</f>
        <v>3.3553240740740744E-4</v>
      </c>
      <c r="AP609" s="11">
        <f ca="1">IF(Table4[[#This Row],[Prior of This Frm]]&lt;&gt;0,IF(Table4[[#This Row],[Per Raw]]&lt;0,Table4[[#This Row],[Per Raw]]+60,Table4[[#This Row],[Per Raw]]),"")</f>
        <v>0.10500000000000043</v>
      </c>
      <c r="AQ609" s="20" t="e">
        <f>IF(Table4[[#This Row],[ID]]=401,(HEX2DEC(Table4[[#This Row],[H1]])+256*HEX2DEC(Table4[[#This Row],[H2]]))/1000,NA())</f>
        <v>#N/A</v>
      </c>
      <c r="AR609" s="21" t="e">
        <f>IF(Table4[[#This Row],[ID]]=401,(HEX2DEC(Table4[[#This Row],[H5]])+256*HEX2DEC(Table4[[#This Row],[H6]]))/1000,NA())</f>
        <v>#N/A</v>
      </c>
      <c r="AS609" s="17" t="e">
        <f>IF(Table4[[#This Row],[ID]]=402,HEX2DEC(Table4[[#This Row],[H1]])/100,NA())</f>
        <v>#N/A</v>
      </c>
      <c r="AT609" s="19" t="e">
        <f>IF(Table4[[#This Row],[ID]]=404,((HEX2DEC(F609)+256*HEX2DEC(G609))/10)*(9/5)+32,NA())</f>
        <v>#N/A</v>
      </c>
      <c r="AU609" s="28">
        <f>IF(Table4[[#This Row],[ID]]=402,(HEX2DEC(Table4[[#This Row],[H7]])*256*256+HEX2DEC(Table4[[#This Row],[H6]])*256+HEX2DEC(Table4[[#This Row],[H5]]))/AU$3,IF(ISNUMBER(AU608),AU608,NA()))</f>
        <v>1073427</v>
      </c>
      <c r="AV609" s="28">
        <f>IF(Table4[[#This Row],[ID]]=403,(HEX2DEC(Table4[[#This Row],[H7]])*256*256+HEX2DEC(Table4[[#This Row],[H6]])*256+HEX2DEC(Table4[[#This Row],[H5]]))/AV$3,IF(ISNUMBER(AV608),AV608,NA()))</f>
        <v>1073427</v>
      </c>
      <c r="AW609" s="30" t="e">
        <f>Table4[[#This Row],[Unk 402-D7,6,5]]/Table4[[#This Row],[Batt V]]</f>
        <v>#N/A</v>
      </c>
      <c r="AX609" s="8" t="str" cm="1">
        <f t="array" aca="1" ref="AX609" ca="1">IF(Table4[[#This Row],[Prior of This Frm]]=0,"First",IF(Table4[[#This Row],[Data as String]]&lt;&gt;INDIRECT("R"&amp;AL609&amp;"C"&amp;COLUMN(Table4[[#This Row],[Data as String]]),FALSE),"Change",""))</f>
        <v/>
      </c>
      <c r="AY609" s="6" t="str" cm="1">
        <f t="array" aca="1" ref="AY609" ca="1">IF(Table4[[#This Row],[Prior of This Frm]]=0,"First",IF(Table4[[#This Row],[Data Masked States only]]&lt;&gt;INDIRECT("R"&amp;AL609&amp;"C"&amp;COLUMN(Table4[[#This Row],[Data Masked States only]]),FALSE),"Change",""))</f>
        <v/>
      </c>
      <c r="AZ609" s="6"/>
    </row>
    <row r="610" spans="1:52" hidden="1" x14ac:dyDescent="0.25">
      <c r="A610">
        <v>20.420999999999999</v>
      </c>
      <c r="B610">
        <v>401</v>
      </c>
      <c r="C610">
        <v>8</v>
      </c>
      <c r="D610" s="14" t="s">
        <v>28</v>
      </c>
      <c r="E610" s="15" t="s">
        <v>23</v>
      </c>
      <c r="F610" s="15">
        <v>0</v>
      </c>
      <c r="G610" s="15">
        <v>0</v>
      </c>
      <c r="H610" s="15">
        <v>0</v>
      </c>
      <c r="I610" s="15">
        <v>0</v>
      </c>
      <c r="J610" s="15">
        <v>0</v>
      </c>
      <c r="K610" s="15">
        <v>0</v>
      </c>
      <c r="M610" s="5" t="str">
        <f t="shared" si="181"/>
        <v>…</v>
      </c>
      <c r="N610" t="str">
        <f t="shared" si="182"/>
        <v>…</v>
      </c>
      <c r="O610" t="str">
        <f t="shared" si="183"/>
        <v>…</v>
      </c>
      <c r="P610" t="str">
        <f t="shared" si="184"/>
        <v>…</v>
      </c>
      <c r="Q610" t="str">
        <f t="shared" si="185"/>
        <v>…</v>
      </c>
      <c r="R610" t="str">
        <f t="shared" si="186"/>
        <v>…</v>
      </c>
      <c r="S610" t="str">
        <f t="shared" si="187"/>
        <v>…</v>
      </c>
      <c r="T610" t="str">
        <f t="shared" si="188"/>
        <v>…</v>
      </c>
      <c r="U610" s="5"/>
      <c r="V610" s="23">
        <f t="shared" si="189"/>
        <v>154</v>
      </c>
      <c r="W610">
        <f t="shared" si="190"/>
        <v>210</v>
      </c>
      <c r="X610">
        <f t="shared" si="191"/>
        <v>0</v>
      </c>
      <c r="Y610">
        <f t="shared" si="192"/>
        <v>0</v>
      </c>
      <c r="Z610">
        <f t="shared" si="193"/>
        <v>0</v>
      </c>
      <c r="AA610">
        <f t="shared" si="194"/>
        <v>0</v>
      </c>
      <c r="AB610">
        <f t="shared" si="195"/>
        <v>0</v>
      </c>
      <c r="AC610">
        <f t="shared" si="196"/>
        <v>0</v>
      </c>
      <c r="AD610" s="5"/>
      <c r="AE610" s="27">
        <f t="shared" si="197"/>
        <v>53914</v>
      </c>
      <c r="AF610" s="28">
        <f t="shared" si="198"/>
        <v>0</v>
      </c>
      <c r="AG610" s="28">
        <f t="shared" si="199"/>
        <v>0</v>
      </c>
      <c r="AH610" s="28">
        <f t="shared" si="200"/>
        <v>0</v>
      </c>
      <c r="AI610" s="5"/>
      <c r="AJ61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10" s="6" t="str" cm="1">
        <f t="array" ref="AK61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10" s="6" cm="1">
        <f t="array" ref="AL610">IF(ROW(Table4[[#This Row],[ID]])-1=ROW(Table4[[#Headers],[ID]]),0,SUMPRODUCT(MAX(($B$5:$B609=Table4[[#This Row],[ID]])*ROW($B$5:$B609))))</f>
        <v>608</v>
      </c>
      <c r="AM610" s="11" cm="1">
        <f t="array" aca="1" ref="AM610" ca="1">IF(Table4[[#This Row],[Prior of This Frm]]&lt;&gt;0,Table4[[#This Row],[Time]]-INDIRECT("R"&amp;Table4[[#This Row],[Prior of This Frm]]&amp;"C"&amp;COLUMN(Table4[[#This Row],[Time]]),FALSE),"")</f>
        <v>0.10699999999999932</v>
      </c>
      <c r="AN610" s="8">
        <f>IF(ROW(Table4[[#This Row],[Time]])-1=ROW(Table4[[#Headers],[Time]]),0,IF(A610&lt;A609,AN609+1,AN609))</f>
        <v>1</v>
      </c>
      <c r="AO610" s="29">
        <f>(Table4[[#This Row],[Time]]+(Table4[[#This Row],[Mins]]*60)-$A$5)/60/60/24</f>
        <v>3.3615740740740725E-4</v>
      </c>
      <c r="AP610" s="11">
        <f ca="1">IF(Table4[[#This Row],[Prior of This Frm]]&lt;&gt;0,IF(Table4[[#This Row],[Per Raw]]&lt;0,Table4[[#This Row],[Per Raw]]+60,Table4[[#This Row],[Per Raw]]),"")</f>
        <v>0.10699999999999932</v>
      </c>
      <c r="AQ610" s="20">
        <f>IF(Table4[[#This Row],[ID]]=401,(HEX2DEC(Table4[[#This Row],[H1]])+256*HEX2DEC(Table4[[#This Row],[H2]]))/1000,NA())</f>
        <v>53.914000000000001</v>
      </c>
      <c r="AR610" s="21">
        <f>IF(Table4[[#This Row],[ID]]=401,(HEX2DEC(Table4[[#This Row],[H5]])+256*HEX2DEC(Table4[[#This Row],[H6]]))/1000,NA())</f>
        <v>0</v>
      </c>
      <c r="AS610" s="16" t="e">
        <f>IF(Table4[[#This Row],[ID]]=402,HEX2DEC(Table4[[#This Row],[H1]])/100,NA())</f>
        <v>#N/A</v>
      </c>
      <c r="AT610" s="19" t="e">
        <f>IF(Table4[[#This Row],[ID]]=404,((HEX2DEC(F610)+256*HEX2DEC(G610))/10)*(9/5)+32,NA())</f>
        <v>#N/A</v>
      </c>
      <c r="AU610" s="28">
        <f>IF(Table4[[#This Row],[ID]]=402,(HEX2DEC(Table4[[#This Row],[H7]])*256*256+HEX2DEC(Table4[[#This Row],[H6]])*256+HEX2DEC(Table4[[#This Row],[H5]]))/AU$3,IF(ISNUMBER(AU609),AU609,NA()))</f>
        <v>1073427</v>
      </c>
      <c r="AV610" s="28">
        <f>IF(Table4[[#This Row],[ID]]=403,(HEX2DEC(Table4[[#This Row],[H7]])*256*256+HEX2DEC(Table4[[#This Row],[H6]])*256+HEX2DEC(Table4[[#This Row],[H5]]))/AV$3,IF(ISNUMBER(AV609),AV609,NA()))</f>
        <v>1073427</v>
      </c>
      <c r="AW610" s="30">
        <f>Table4[[#This Row],[Unk 402-D7,6,5]]/Table4[[#This Row],[Batt V]]</f>
        <v>19909.986274437066</v>
      </c>
      <c r="AX610" s="8" t="str" cm="1">
        <f t="array" aca="1" ref="AX610" ca="1">IF(Table4[[#This Row],[Prior of This Frm]]=0,"First",IF(Table4[[#This Row],[Data as String]]&lt;&gt;INDIRECT("R"&amp;AL610&amp;"C"&amp;COLUMN(Table4[[#This Row],[Data as String]]),FALSE),"Change",""))</f>
        <v/>
      </c>
      <c r="AY610" s="6" t="str" cm="1">
        <f t="array" aca="1" ref="AY610" ca="1">IF(Table4[[#This Row],[Prior of This Frm]]=0,"First",IF(Table4[[#This Row],[Data Masked States only]]&lt;&gt;INDIRECT("R"&amp;AL610&amp;"C"&amp;COLUMN(Table4[[#This Row],[Data Masked States only]]),FALSE),"Change",""))</f>
        <v/>
      </c>
      <c r="AZ610" s="6"/>
    </row>
    <row r="611" spans="1:52" hidden="1" x14ac:dyDescent="0.25">
      <c r="A611">
        <v>20.474</v>
      </c>
      <c r="B611">
        <v>400</v>
      </c>
      <c r="C611">
        <v>8</v>
      </c>
      <c r="D611" s="14">
        <v>0</v>
      </c>
      <c r="E611" s="15">
        <v>0</v>
      </c>
      <c r="F611" s="15">
        <v>0</v>
      </c>
      <c r="G611" s="15">
        <v>10</v>
      </c>
      <c r="H611" s="15">
        <v>39</v>
      </c>
      <c r="I611" s="15">
        <v>0</v>
      </c>
      <c r="J611" s="15">
        <v>0</v>
      </c>
      <c r="K611" s="15">
        <v>0</v>
      </c>
      <c r="M611" s="5" t="str">
        <f t="shared" si="181"/>
        <v>…</v>
      </c>
      <c r="N611" t="str">
        <f t="shared" si="182"/>
        <v>…</v>
      </c>
      <c r="O611" t="str">
        <f t="shared" si="183"/>
        <v>…</v>
      </c>
      <c r="P611" t="str">
        <f t="shared" si="184"/>
        <v>…</v>
      </c>
      <c r="Q611" t="str">
        <f t="shared" si="185"/>
        <v>9</v>
      </c>
      <c r="R611" t="str">
        <f t="shared" si="186"/>
        <v>…</v>
      </c>
      <c r="S611" t="str">
        <f t="shared" si="187"/>
        <v>…</v>
      </c>
      <c r="T611" t="str">
        <f t="shared" si="188"/>
        <v>…</v>
      </c>
      <c r="U611" s="5"/>
      <c r="V611" s="23">
        <f t="shared" si="189"/>
        <v>0</v>
      </c>
      <c r="W611">
        <f t="shared" si="190"/>
        <v>0</v>
      </c>
      <c r="X611">
        <f t="shared" si="191"/>
        <v>0</v>
      </c>
      <c r="Y611">
        <f t="shared" si="192"/>
        <v>16</v>
      </c>
      <c r="Z611">
        <f t="shared" si="193"/>
        <v>57</v>
      </c>
      <c r="AA611">
        <f t="shared" si="194"/>
        <v>0</v>
      </c>
      <c r="AB611">
        <f t="shared" si="195"/>
        <v>0</v>
      </c>
      <c r="AC611">
        <f t="shared" si="196"/>
        <v>0</v>
      </c>
      <c r="AD611" s="5"/>
      <c r="AE611" s="27">
        <f t="shared" si="197"/>
        <v>0</v>
      </c>
      <c r="AF611" s="28">
        <f t="shared" si="198"/>
        <v>4096</v>
      </c>
      <c r="AG611" s="28">
        <f t="shared" si="199"/>
        <v>57</v>
      </c>
      <c r="AH611" s="28">
        <f t="shared" si="200"/>
        <v>0</v>
      </c>
      <c r="AI611" s="5"/>
      <c r="AJ61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11" s="6" t="str" cm="1">
        <f t="array" ref="AK61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11" s="6" cm="1">
        <f t="array" ref="AL611">IF(ROW(Table4[[#This Row],[ID]])-1=ROW(Table4[[#Headers],[ID]]),0,SUMPRODUCT(MAX(($B$5:$B610=Table4[[#This Row],[ID]])*ROW($B$5:$B610))))</f>
        <v>609</v>
      </c>
      <c r="AM611" s="11" cm="1">
        <f t="array" aca="1" ref="AM611" ca="1">IF(Table4[[#This Row],[Prior of This Frm]]&lt;&gt;0,Table4[[#This Row],[Time]]-INDIRECT("R"&amp;Table4[[#This Row],[Prior of This Frm]]&amp;"C"&amp;COLUMN(Table4[[#This Row],[Time]]),FALSE),"")</f>
        <v>0.10699999999999932</v>
      </c>
      <c r="AN611" s="8">
        <f>IF(ROW(Table4[[#This Row],[Time]])-1=ROW(Table4[[#Headers],[Time]]),0,IF(A611&lt;A610,AN610+1,AN610))</f>
        <v>1</v>
      </c>
      <c r="AO611" s="29">
        <f>(Table4[[#This Row],[Time]]+(Table4[[#This Row],[Mins]]*60)-$A$5)/60/60/24</f>
        <v>3.367708333333334E-4</v>
      </c>
      <c r="AP611" s="11">
        <f ca="1">IF(Table4[[#This Row],[Prior of This Frm]]&lt;&gt;0,IF(Table4[[#This Row],[Per Raw]]&lt;0,Table4[[#This Row],[Per Raw]]+60,Table4[[#This Row],[Per Raw]]),"")</f>
        <v>0.10699999999999932</v>
      </c>
      <c r="AQ611" s="20" t="e">
        <f>IF(Table4[[#This Row],[ID]]=401,(HEX2DEC(Table4[[#This Row],[H1]])+256*HEX2DEC(Table4[[#This Row],[H2]]))/1000,NA())</f>
        <v>#N/A</v>
      </c>
      <c r="AR611" s="21" t="e">
        <f>IF(Table4[[#This Row],[ID]]=401,(HEX2DEC(Table4[[#This Row],[H5]])+256*HEX2DEC(Table4[[#This Row],[H6]]))/1000,NA())</f>
        <v>#N/A</v>
      </c>
      <c r="AS611" s="17" t="e">
        <f>IF(Table4[[#This Row],[ID]]=402,HEX2DEC(Table4[[#This Row],[H1]])/100,NA())</f>
        <v>#N/A</v>
      </c>
      <c r="AT611" s="19" t="e">
        <f>IF(Table4[[#This Row],[ID]]=404,((HEX2DEC(F611)+256*HEX2DEC(G611))/10)*(9/5)+32,NA())</f>
        <v>#N/A</v>
      </c>
      <c r="AU611" s="28">
        <f>IF(Table4[[#This Row],[ID]]=402,(HEX2DEC(Table4[[#This Row],[H7]])*256*256+HEX2DEC(Table4[[#This Row],[H6]])*256+HEX2DEC(Table4[[#This Row],[H5]]))/AU$3,IF(ISNUMBER(AU610),AU610,NA()))</f>
        <v>1073427</v>
      </c>
      <c r="AV611" s="28">
        <f>IF(Table4[[#This Row],[ID]]=403,(HEX2DEC(Table4[[#This Row],[H7]])*256*256+HEX2DEC(Table4[[#This Row],[H6]])*256+HEX2DEC(Table4[[#This Row],[H5]]))/AV$3,IF(ISNUMBER(AV610),AV610,NA()))</f>
        <v>1073427</v>
      </c>
      <c r="AW611" s="30" t="e">
        <f>Table4[[#This Row],[Unk 402-D7,6,5]]/Table4[[#This Row],[Batt V]]</f>
        <v>#N/A</v>
      </c>
      <c r="AX611" s="8" t="str" cm="1">
        <f t="array" aca="1" ref="AX611" ca="1">IF(Table4[[#This Row],[Prior of This Frm]]=0,"First",IF(Table4[[#This Row],[Data as String]]&lt;&gt;INDIRECT("R"&amp;AL611&amp;"C"&amp;COLUMN(Table4[[#This Row],[Data as String]]),FALSE),"Change",""))</f>
        <v/>
      </c>
      <c r="AY611" s="6" t="str" cm="1">
        <f t="array" aca="1" ref="AY611" ca="1">IF(Table4[[#This Row],[Prior of This Frm]]=0,"First",IF(Table4[[#This Row],[Data Masked States only]]&lt;&gt;INDIRECT("R"&amp;AL611&amp;"C"&amp;COLUMN(Table4[[#This Row],[Data Masked States only]]),FALSE),"Change",""))</f>
        <v/>
      </c>
      <c r="AZ611" s="6"/>
    </row>
    <row r="612" spans="1:52" hidden="1" x14ac:dyDescent="0.25">
      <c r="A612">
        <v>20.527000000000001</v>
      </c>
      <c r="B612">
        <v>401</v>
      </c>
      <c r="C612">
        <v>8</v>
      </c>
      <c r="D612" s="14" t="s">
        <v>28</v>
      </c>
      <c r="E612" s="15" t="s">
        <v>23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M612" s="5" t="str">
        <f t="shared" si="181"/>
        <v>…</v>
      </c>
      <c r="N612" t="str">
        <f t="shared" si="182"/>
        <v>…</v>
      </c>
      <c r="O612" t="str">
        <f t="shared" si="183"/>
        <v>…</v>
      </c>
      <c r="P612" t="str">
        <f t="shared" si="184"/>
        <v>…</v>
      </c>
      <c r="Q612" t="str">
        <f t="shared" si="185"/>
        <v>…</v>
      </c>
      <c r="R612" t="str">
        <f t="shared" si="186"/>
        <v>…</v>
      </c>
      <c r="S612" t="str">
        <f t="shared" si="187"/>
        <v>…</v>
      </c>
      <c r="T612" t="str">
        <f t="shared" si="188"/>
        <v>…</v>
      </c>
      <c r="U612" s="5"/>
      <c r="V612" s="23">
        <f t="shared" si="189"/>
        <v>154</v>
      </c>
      <c r="W612">
        <f t="shared" si="190"/>
        <v>210</v>
      </c>
      <c r="X612">
        <f t="shared" si="191"/>
        <v>0</v>
      </c>
      <c r="Y612">
        <f t="shared" si="192"/>
        <v>0</v>
      </c>
      <c r="Z612">
        <f t="shared" si="193"/>
        <v>0</v>
      </c>
      <c r="AA612">
        <f t="shared" si="194"/>
        <v>0</v>
      </c>
      <c r="AB612">
        <f t="shared" si="195"/>
        <v>0</v>
      </c>
      <c r="AC612">
        <f t="shared" si="196"/>
        <v>0</v>
      </c>
      <c r="AD612" s="5"/>
      <c r="AE612" s="27">
        <f t="shared" si="197"/>
        <v>53914</v>
      </c>
      <c r="AF612" s="28">
        <f t="shared" si="198"/>
        <v>0</v>
      </c>
      <c r="AG612" s="28">
        <f t="shared" si="199"/>
        <v>0</v>
      </c>
      <c r="AH612" s="28">
        <f t="shared" si="200"/>
        <v>0</v>
      </c>
      <c r="AI612" s="5"/>
      <c r="AJ61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12" s="6" t="str" cm="1">
        <f t="array" ref="AK61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12" s="6" cm="1">
        <f t="array" ref="AL612">IF(ROW(Table4[[#This Row],[ID]])-1=ROW(Table4[[#Headers],[ID]]),0,SUMPRODUCT(MAX(($B$5:$B611=Table4[[#This Row],[ID]])*ROW($B$5:$B611))))</f>
        <v>610</v>
      </c>
      <c r="AM612" s="11" cm="1">
        <f t="array" aca="1" ref="AM612" ca="1">IF(Table4[[#This Row],[Prior of This Frm]]&lt;&gt;0,Table4[[#This Row],[Time]]-INDIRECT("R"&amp;Table4[[#This Row],[Prior of This Frm]]&amp;"C"&amp;COLUMN(Table4[[#This Row],[Time]]),FALSE),"")</f>
        <v>0.10600000000000165</v>
      </c>
      <c r="AN612" s="8">
        <f>IF(ROW(Table4[[#This Row],[Time]])-1=ROW(Table4[[#Headers],[Time]]),0,IF(A612&lt;A611,AN611+1,AN611))</f>
        <v>1</v>
      </c>
      <c r="AO612" s="29">
        <f>(Table4[[#This Row],[Time]]+(Table4[[#This Row],[Mins]]*60)-$A$5)/60/60/24</f>
        <v>3.3738425925925922E-4</v>
      </c>
      <c r="AP612" s="11">
        <f ca="1">IF(Table4[[#This Row],[Prior of This Frm]]&lt;&gt;0,IF(Table4[[#This Row],[Per Raw]]&lt;0,Table4[[#This Row],[Per Raw]]+60,Table4[[#This Row],[Per Raw]]),"")</f>
        <v>0.10600000000000165</v>
      </c>
      <c r="AQ612" s="20">
        <f>IF(Table4[[#This Row],[ID]]=401,(HEX2DEC(Table4[[#This Row],[H1]])+256*HEX2DEC(Table4[[#This Row],[H2]]))/1000,NA())</f>
        <v>53.914000000000001</v>
      </c>
      <c r="AR612" s="21">
        <f>IF(Table4[[#This Row],[ID]]=401,(HEX2DEC(Table4[[#This Row],[H5]])+256*HEX2DEC(Table4[[#This Row],[H6]]))/1000,NA())</f>
        <v>0</v>
      </c>
      <c r="AS612" s="16" t="e">
        <f>IF(Table4[[#This Row],[ID]]=402,HEX2DEC(Table4[[#This Row],[H1]])/100,NA())</f>
        <v>#N/A</v>
      </c>
      <c r="AT612" s="19" t="e">
        <f>IF(Table4[[#This Row],[ID]]=404,((HEX2DEC(F612)+256*HEX2DEC(G612))/10)*(9/5)+32,NA())</f>
        <v>#N/A</v>
      </c>
      <c r="AU612" s="28">
        <f>IF(Table4[[#This Row],[ID]]=402,(HEX2DEC(Table4[[#This Row],[H7]])*256*256+HEX2DEC(Table4[[#This Row],[H6]])*256+HEX2DEC(Table4[[#This Row],[H5]]))/AU$3,IF(ISNUMBER(AU611),AU611,NA()))</f>
        <v>1073427</v>
      </c>
      <c r="AV612" s="28">
        <f>IF(Table4[[#This Row],[ID]]=403,(HEX2DEC(Table4[[#This Row],[H7]])*256*256+HEX2DEC(Table4[[#This Row],[H6]])*256+HEX2DEC(Table4[[#This Row],[H5]]))/AV$3,IF(ISNUMBER(AV611),AV611,NA()))</f>
        <v>1073427</v>
      </c>
      <c r="AW612" s="30">
        <f>Table4[[#This Row],[Unk 402-D7,6,5]]/Table4[[#This Row],[Batt V]]</f>
        <v>19909.986274437066</v>
      </c>
      <c r="AX612" s="8" t="str" cm="1">
        <f t="array" aca="1" ref="AX612" ca="1">IF(Table4[[#This Row],[Prior of This Frm]]=0,"First",IF(Table4[[#This Row],[Data as String]]&lt;&gt;INDIRECT("R"&amp;AL612&amp;"C"&amp;COLUMN(Table4[[#This Row],[Data as String]]),FALSE),"Change",""))</f>
        <v/>
      </c>
      <c r="AY612" s="6" t="str" cm="1">
        <f t="array" aca="1" ref="AY612" ca="1">IF(Table4[[#This Row],[Prior of This Frm]]=0,"First",IF(Table4[[#This Row],[Data Masked States only]]&lt;&gt;INDIRECT("R"&amp;AL612&amp;"C"&amp;COLUMN(Table4[[#This Row],[Data Masked States only]]),FALSE),"Change",""))</f>
        <v/>
      </c>
      <c r="AZ612" s="6"/>
    </row>
    <row r="613" spans="1:52" hidden="1" x14ac:dyDescent="0.25">
      <c r="A613">
        <v>20.58</v>
      </c>
      <c r="B613">
        <v>400</v>
      </c>
      <c r="C613">
        <v>8</v>
      </c>
      <c r="D613" s="14">
        <v>0</v>
      </c>
      <c r="E613" s="15">
        <v>0</v>
      </c>
      <c r="F613" s="15">
        <v>0</v>
      </c>
      <c r="G613" s="15">
        <v>10</v>
      </c>
      <c r="H613" s="15">
        <v>39</v>
      </c>
      <c r="I613" s="15">
        <v>0</v>
      </c>
      <c r="J613" s="15">
        <v>0</v>
      </c>
      <c r="K613" s="15">
        <v>0</v>
      </c>
      <c r="M613" s="5" t="str">
        <f t="shared" si="181"/>
        <v>…</v>
      </c>
      <c r="N613" t="str">
        <f t="shared" si="182"/>
        <v>…</v>
      </c>
      <c r="O613" t="str">
        <f t="shared" si="183"/>
        <v>…</v>
      </c>
      <c r="P613" t="str">
        <f t="shared" si="184"/>
        <v>…</v>
      </c>
      <c r="Q613" t="str">
        <f t="shared" si="185"/>
        <v>9</v>
      </c>
      <c r="R613" t="str">
        <f t="shared" si="186"/>
        <v>…</v>
      </c>
      <c r="S613" t="str">
        <f t="shared" si="187"/>
        <v>…</v>
      </c>
      <c r="T613" t="str">
        <f t="shared" si="188"/>
        <v>…</v>
      </c>
      <c r="U613" s="5"/>
      <c r="V613" s="23">
        <f t="shared" si="189"/>
        <v>0</v>
      </c>
      <c r="W613">
        <f t="shared" si="190"/>
        <v>0</v>
      </c>
      <c r="X613">
        <f t="shared" si="191"/>
        <v>0</v>
      </c>
      <c r="Y613">
        <f t="shared" si="192"/>
        <v>16</v>
      </c>
      <c r="Z613">
        <f t="shared" si="193"/>
        <v>57</v>
      </c>
      <c r="AA613">
        <f t="shared" si="194"/>
        <v>0</v>
      </c>
      <c r="AB613">
        <f t="shared" si="195"/>
        <v>0</v>
      </c>
      <c r="AC613">
        <f t="shared" si="196"/>
        <v>0</v>
      </c>
      <c r="AD613" s="5"/>
      <c r="AE613" s="27">
        <f t="shared" si="197"/>
        <v>0</v>
      </c>
      <c r="AF613" s="28">
        <f t="shared" si="198"/>
        <v>4096</v>
      </c>
      <c r="AG613" s="28">
        <f t="shared" si="199"/>
        <v>57</v>
      </c>
      <c r="AH613" s="28">
        <f t="shared" si="200"/>
        <v>0</v>
      </c>
      <c r="AI613" s="5"/>
      <c r="AJ61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13" s="6" t="str" cm="1">
        <f t="array" ref="AK61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13" s="6" cm="1">
        <f t="array" ref="AL613">IF(ROW(Table4[[#This Row],[ID]])-1=ROW(Table4[[#Headers],[ID]]),0,SUMPRODUCT(MAX(($B$5:$B612=Table4[[#This Row],[ID]])*ROW($B$5:$B612))))</f>
        <v>611</v>
      </c>
      <c r="AM613" s="11" cm="1">
        <f t="array" aca="1" ref="AM613" ca="1">IF(Table4[[#This Row],[Prior of This Frm]]&lt;&gt;0,Table4[[#This Row],[Time]]-INDIRECT("R"&amp;Table4[[#This Row],[Prior of This Frm]]&amp;"C"&amp;COLUMN(Table4[[#This Row],[Time]]),FALSE),"")</f>
        <v>0.1059999999999981</v>
      </c>
      <c r="AN613" s="8">
        <f>IF(ROW(Table4[[#This Row],[Time]])-1=ROW(Table4[[#Headers],[Time]]),0,IF(A613&lt;A612,AN612+1,AN612))</f>
        <v>1</v>
      </c>
      <c r="AO613" s="29">
        <f>(Table4[[#This Row],[Time]]+(Table4[[#This Row],[Mins]]*60)-$A$5)/60/60/24</f>
        <v>3.379976851851851E-4</v>
      </c>
      <c r="AP613" s="11">
        <f ca="1">IF(Table4[[#This Row],[Prior of This Frm]]&lt;&gt;0,IF(Table4[[#This Row],[Per Raw]]&lt;0,Table4[[#This Row],[Per Raw]]+60,Table4[[#This Row],[Per Raw]]),"")</f>
        <v>0.1059999999999981</v>
      </c>
      <c r="AQ613" s="20" t="e">
        <f>IF(Table4[[#This Row],[ID]]=401,(HEX2DEC(Table4[[#This Row],[H1]])+256*HEX2DEC(Table4[[#This Row],[H2]]))/1000,NA())</f>
        <v>#N/A</v>
      </c>
      <c r="AR613" s="21" t="e">
        <f>IF(Table4[[#This Row],[ID]]=401,(HEX2DEC(Table4[[#This Row],[H5]])+256*HEX2DEC(Table4[[#This Row],[H6]]))/1000,NA())</f>
        <v>#N/A</v>
      </c>
      <c r="AS613" s="17" t="e">
        <f>IF(Table4[[#This Row],[ID]]=402,HEX2DEC(Table4[[#This Row],[H1]])/100,NA())</f>
        <v>#N/A</v>
      </c>
      <c r="AT613" s="19" t="e">
        <f>IF(Table4[[#This Row],[ID]]=404,((HEX2DEC(F613)+256*HEX2DEC(G613))/10)*(9/5)+32,NA())</f>
        <v>#N/A</v>
      </c>
      <c r="AU613" s="28">
        <f>IF(Table4[[#This Row],[ID]]=402,(HEX2DEC(Table4[[#This Row],[H7]])*256*256+HEX2DEC(Table4[[#This Row],[H6]])*256+HEX2DEC(Table4[[#This Row],[H5]]))/AU$3,IF(ISNUMBER(AU612),AU612,NA()))</f>
        <v>1073427</v>
      </c>
      <c r="AV613" s="28">
        <f>IF(Table4[[#This Row],[ID]]=403,(HEX2DEC(Table4[[#This Row],[H7]])*256*256+HEX2DEC(Table4[[#This Row],[H6]])*256+HEX2DEC(Table4[[#This Row],[H5]]))/AV$3,IF(ISNUMBER(AV612),AV612,NA()))</f>
        <v>1073427</v>
      </c>
      <c r="AW613" s="30" t="e">
        <f>Table4[[#This Row],[Unk 402-D7,6,5]]/Table4[[#This Row],[Batt V]]</f>
        <v>#N/A</v>
      </c>
      <c r="AX613" s="8" t="str" cm="1">
        <f t="array" aca="1" ref="AX613" ca="1">IF(Table4[[#This Row],[Prior of This Frm]]=0,"First",IF(Table4[[#This Row],[Data as String]]&lt;&gt;INDIRECT("R"&amp;AL613&amp;"C"&amp;COLUMN(Table4[[#This Row],[Data as String]]),FALSE),"Change",""))</f>
        <v/>
      </c>
      <c r="AY613" s="6" t="str" cm="1">
        <f t="array" aca="1" ref="AY613" ca="1">IF(Table4[[#This Row],[Prior of This Frm]]=0,"First",IF(Table4[[#This Row],[Data Masked States only]]&lt;&gt;INDIRECT("R"&amp;AL613&amp;"C"&amp;COLUMN(Table4[[#This Row],[Data Masked States only]]),FALSE),"Change",""))</f>
        <v/>
      </c>
      <c r="AZ613" s="6"/>
    </row>
    <row r="614" spans="1:52" hidden="1" x14ac:dyDescent="0.25">
      <c r="A614">
        <v>20.632999999999999</v>
      </c>
      <c r="B614">
        <v>401</v>
      </c>
      <c r="C614">
        <v>8</v>
      </c>
      <c r="D614" s="14" t="s">
        <v>28</v>
      </c>
      <c r="E614" s="15" t="s">
        <v>23</v>
      </c>
      <c r="F614" s="15">
        <v>0</v>
      </c>
      <c r="G614" s="15">
        <v>0</v>
      </c>
      <c r="H614" s="15">
        <v>0</v>
      </c>
      <c r="I614" s="15">
        <v>0</v>
      </c>
      <c r="J614" s="15">
        <v>0</v>
      </c>
      <c r="K614" s="15">
        <v>0</v>
      </c>
      <c r="M614" s="5" t="str">
        <f t="shared" si="181"/>
        <v>…</v>
      </c>
      <c r="N614" t="str">
        <f t="shared" si="182"/>
        <v>…</v>
      </c>
      <c r="O614" t="str">
        <f t="shared" si="183"/>
        <v>…</v>
      </c>
      <c r="P614" t="str">
        <f t="shared" si="184"/>
        <v>…</v>
      </c>
      <c r="Q614" t="str">
        <f t="shared" si="185"/>
        <v>…</v>
      </c>
      <c r="R614" t="str">
        <f t="shared" si="186"/>
        <v>…</v>
      </c>
      <c r="S614" t="str">
        <f t="shared" si="187"/>
        <v>…</v>
      </c>
      <c r="T614" t="str">
        <f t="shared" si="188"/>
        <v>…</v>
      </c>
      <c r="U614" s="5"/>
      <c r="V614" s="23">
        <f t="shared" si="189"/>
        <v>154</v>
      </c>
      <c r="W614">
        <f t="shared" si="190"/>
        <v>210</v>
      </c>
      <c r="X614">
        <f t="shared" si="191"/>
        <v>0</v>
      </c>
      <c r="Y614">
        <f t="shared" si="192"/>
        <v>0</v>
      </c>
      <c r="Z614">
        <f t="shared" si="193"/>
        <v>0</v>
      </c>
      <c r="AA614">
        <f t="shared" si="194"/>
        <v>0</v>
      </c>
      <c r="AB614">
        <f t="shared" si="195"/>
        <v>0</v>
      </c>
      <c r="AC614">
        <f t="shared" si="196"/>
        <v>0</v>
      </c>
      <c r="AD614" s="5"/>
      <c r="AE614" s="27">
        <f t="shared" si="197"/>
        <v>53914</v>
      </c>
      <c r="AF614" s="28">
        <f t="shared" si="198"/>
        <v>0</v>
      </c>
      <c r="AG614" s="28">
        <f t="shared" si="199"/>
        <v>0</v>
      </c>
      <c r="AH614" s="28">
        <f t="shared" si="200"/>
        <v>0</v>
      </c>
      <c r="AI614" s="5"/>
      <c r="AJ61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14" s="6" t="str" cm="1">
        <f t="array" ref="AK61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14" s="6" cm="1">
        <f t="array" ref="AL614">IF(ROW(Table4[[#This Row],[ID]])-1=ROW(Table4[[#Headers],[ID]]),0,SUMPRODUCT(MAX(($B$5:$B613=Table4[[#This Row],[ID]])*ROW($B$5:$B613))))</f>
        <v>612</v>
      </c>
      <c r="AM614" s="11" cm="1">
        <f t="array" aca="1" ref="AM614" ca="1">IF(Table4[[#This Row],[Prior of This Frm]]&lt;&gt;0,Table4[[#This Row],[Time]]-INDIRECT("R"&amp;Table4[[#This Row],[Prior of This Frm]]&amp;"C"&amp;COLUMN(Table4[[#This Row],[Time]]),FALSE),"")</f>
        <v>0.1059999999999981</v>
      </c>
      <c r="AN614" s="8">
        <f>IF(ROW(Table4[[#This Row],[Time]])-1=ROW(Table4[[#Headers],[Time]]),0,IF(A614&lt;A613,AN613+1,AN613))</f>
        <v>1</v>
      </c>
      <c r="AO614" s="29">
        <f>(Table4[[#This Row],[Time]]+(Table4[[#This Row],[Mins]]*60)-$A$5)/60/60/24</f>
        <v>3.3861111111111098E-4</v>
      </c>
      <c r="AP614" s="11">
        <f ca="1">IF(Table4[[#This Row],[Prior of This Frm]]&lt;&gt;0,IF(Table4[[#This Row],[Per Raw]]&lt;0,Table4[[#This Row],[Per Raw]]+60,Table4[[#This Row],[Per Raw]]),"")</f>
        <v>0.1059999999999981</v>
      </c>
      <c r="AQ614" s="20">
        <f>IF(Table4[[#This Row],[ID]]=401,(HEX2DEC(Table4[[#This Row],[H1]])+256*HEX2DEC(Table4[[#This Row],[H2]]))/1000,NA())</f>
        <v>53.914000000000001</v>
      </c>
      <c r="AR614" s="21">
        <f>IF(Table4[[#This Row],[ID]]=401,(HEX2DEC(Table4[[#This Row],[H5]])+256*HEX2DEC(Table4[[#This Row],[H6]]))/1000,NA())</f>
        <v>0</v>
      </c>
      <c r="AS614" s="16" t="e">
        <f>IF(Table4[[#This Row],[ID]]=402,HEX2DEC(Table4[[#This Row],[H1]])/100,NA())</f>
        <v>#N/A</v>
      </c>
      <c r="AT614" s="19" t="e">
        <f>IF(Table4[[#This Row],[ID]]=404,((HEX2DEC(F614)+256*HEX2DEC(G614))/10)*(9/5)+32,NA())</f>
        <v>#N/A</v>
      </c>
      <c r="AU614" s="28">
        <f>IF(Table4[[#This Row],[ID]]=402,(HEX2DEC(Table4[[#This Row],[H7]])*256*256+HEX2DEC(Table4[[#This Row],[H6]])*256+HEX2DEC(Table4[[#This Row],[H5]]))/AU$3,IF(ISNUMBER(AU613),AU613,NA()))</f>
        <v>1073427</v>
      </c>
      <c r="AV614" s="28">
        <f>IF(Table4[[#This Row],[ID]]=403,(HEX2DEC(Table4[[#This Row],[H7]])*256*256+HEX2DEC(Table4[[#This Row],[H6]])*256+HEX2DEC(Table4[[#This Row],[H5]]))/AV$3,IF(ISNUMBER(AV613),AV613,NA()))</f>
        <v>1073427</v>
      </c>
      <c r="AW614" s="30">
        <f>Table4[[#This Row],[Unk 402-D7,6,5]]/Table4[[#This Row],[Batt V]]</f>
        <v>19909.986274437066</v>
      </c>
      <c r="AX614" s="8" t="str" cm="1">
        <f t="array" aca="1" ref="AX614" ca="1">IF(Table4[[#This Row],[Prior of This Frm]]=0,"First",IF(Table4[[#This Row],[Data as String]]&lt;&gt;INDIRECT("R"&amp;AL614&amp;"C"&amp;COLUMN(Table4[[#This Row],[Data as String]]),FALSE),"Change",""))</f>
        <v/>
      </c>
      <c r="AY614" s="6" t="str" cm="1">
        <f t="array" aca="1" ref="AY614" ca="1">IF(Table4[[#This Row],[Prior of This Frm]]=0,"First",IF(Table4[[#This Row],[Data Masked States only]]&lt;&gt;INDIRECT("R"&amp;AL614&amp;"C"&amp;COLUMN(Table4[[#This Row],[Data Masked States only]]),FALSE),"Change",""))</f>
        <v/>
      </c>
      <c r="AZ614" s="6"/>
    </row>
    <row r="615" spans="1:52" hidden="1" x14ac:dyDescent="0.25">
      <c r="A615">
        <v>20.686</v>
      </c>
      <c r="B615">
        <v>400</v>
      </c>
      <c r="C615">
        <v>8</v>
      </c>
      <c r="D615" s="14">
        <v>0</v>
      </c>
      <c r="E615" s="15">
        <v>0</v>
      </c>
      <c r="F615" s="15">
        <v>0</v>
      </c>
      <c r="G615" s="15">
        <v>10</v>
      </c>
      <c r="H615" s="15">
        <v>39</v>
      </c>
      <c r="I615" s="15">
        <v>0</v>
      </c>
      <c r="J615" s="15">
        <v>0</v>
      </c>
      <c r="K615" s="15">
        <v>0</v>
      </c>
      <c r="M615" s="5" t="str">
        <f t="shared" si="181"/>
        <v>…</v>
      </c>
      <c r="N615" t="str">
        <f t="shared" si="182"/>
        <v>…</v>
      </c>
      <c r="O615" t="str">
        <f t="shared" si="183"/>
        <v>…</v>
      </c>
      <c r="P615" t="str">
        <f t="shared" si="184"/>
        <v>…</v>
      </c>
      <c r="Q615" t="str">
        <f t="shared" si="185"/>
        <v>9</v>
      </c>
      <c r="R615" t="str">
        <f t="shared" si="186"/>
        <v>…</v>
      </c>
      <c r="S615" t="str">
        <f t="shared" si="187"/>
        <v>…</v>
      </c>
      <c r="T615" t="str">
        <f t="shared" si="188"/>
        <v>…</v>
      </c>
      <c r="U615" s="5"/>
      <c r="V615" s="23">
        <f t="shared" si="189"/>
        <v>0</v>
      </c>
      <c r="W615">
        <f t="shared" si="190"/>
        <v>0</v>
      </c>
      <c r="X615">
        <f t="shared" si="191"/>
        <v>0</v>
      </c>
      <c r="Y615">
        <f t="shared" si="192"/>
        <v>16</v>
      </c>
      <c r="Z615">
        <f t="shared" si="193"/>
        <v>57</v>
      </c>
      <c r="AA615">
        <f t="shared" si="194"/>
        <v>0</v>
      </c>
      <c r="AB615">
        <f t="shared" si="195"/>
        <v>0</v>
      </c>
      <c r="AC615">
        <f t="shared" si="196"/>
        <v>0</v>
      </c>
      <c r="AD615" s="5"/>
      <c r="AE615" s="27">
        <f t="shared" si="197"/>
        <v>0</v>
      </c>
      <c r="AF615" s="28">
        <f t="shared" si="198"/>
        <v>4096</v>
      </c>
      <c r="AG615" s="28">
        <f t="shared" si="199"/>
        <v>57</v>
      </c>
      <c r="AH615" s="28">
        <f t="shared" si="200"/>
        <v>0</v>
      </c>
      <c r="AI615" s="5"/>
      <c r="AJ61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15" s="6" t="str" cm="1">
        <f t="array" ref="AK61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15" s="6" cm="1">
        <f t="array" ref="AL615">IF(ROW(Table4[[#This Row],[ID]])-1=ROW(Table4[[#Headers],[ID]]),0,SUMPRODUCT(MAX(($B$5:$B614=Table4[[#This Row],[ID]])*ROW($B$5:$B614))))</f>
        <v>613</v>
      </c>
      <c r="AM615" s="11" cm="1">
        <f t="array" aca="1" ref="AM615" ca="1">IF(Table4[[#This Row],[Prior of This Frm]]&lt;&gt;0,Table4[[#This Row],[Time]]-INDIRECT("R"&amp;Table4[[#This Row],[Prior of This Frm]]&amp;"C"&amp;COLUMN(Table4[[#This Row],[Time]]),FALSE),"")</f>
        <v>0.10600000000000165</v>
      </c>
      <c r="AN615" s="8">
        <f>IF(ROW(Table4[[#This Row],[Time]])-1=ROW(Table4[[#Headers],[Time]]),0,IF(A615&lt;A614,AN614+1,AN614))</f>
        <v>1</v>
      </c>
      <c r="AO615" s="29">
        <f>(Table4[[#This Row],[Time]]+(Table4[[#This Row],[Mins]]*60)-$A$5)/60/60/24</f>
        <v>3.3922453703703713E-4</v>
      </c>
      <c r="AP615" s="11">
        <f ca="1">IF(Table4[[#This Row],[Prior of This Frm]]&lt;&gt;0,IF(Table4[[#This Row],[Per Raw]]&lt;0,Table4[[#This Row],[Per Raw]]+60,Table4[[#This Row],[Per Raw]]),"")</f>
        <v>0.10600000000000165</v>
      </c>
      <c r="AQ615" s="20" t="e">
        <f>IF(Table4[[#This Row],[ID]]=401,(HEX2DEC(Table4[[#This Row],[H1]])+256*HEX2DEC(Table4[[#This Row],[H2]]))/1000,NA())</f>
        <v>#N/A</v>
      </c>
      <c r="AR615" s="21" t="e">
        <f>IF(Table4[[#This Row],[ID]]=401,(HEX2DEC(Table4[[#This Row],[H5]])+256*HEX2DEC(Table4[[#This Row],[H6]]))/1000,NA())</f>
        <v>#N/A</v>
      </c>
      <c r="AS615" s="17" t="e">
        <f>IF(Table4[[#This Row],[ID]]=402,HEX2DEC(Table4[[#This Row],[H1]])/100,NA())</f>
        <v>#N/A</v>
      </c>
      <c r="AT615" s="19" t="e">
        <f>IF(Table4[[#This Row],[ID]]=404,((HEX2DEC(F615)+256*HEX2DEC(G615))/10)*(9/5)+32,NA())</f>
        <v>#N/A</v>
      </c>
      <c r="AU615" s="28">
        <f>IF(Table4[[#This Row],[ID]]=402,(HEX2DEC(Table4[[#This Row],[H7]])*256*256+HEX2DEC(Table4[[#This Row],[H6]])*256+HEX2DEC(Table4[[#This Row],[H5]]))/AU$3,IF(ISNUMBER(AU614),AU614,NA()))</f>
        <v>1073427</v>
      </c>
      <c r="AV615" s="28">
        <f>IF(Table4[[#This Row],[ID]]=403,(HEX2DEC(Table4[[#This Row],[H7]])*256*256+HEX2DEC(Table4[[#This Row],[H6]])*256+HEX2DEC(Table4[[#This Row],[H5]]))/AV$3,IF(ISNUMBER(AV614),AV614,NA()))</f>
        <v>1073427</v>
      </c>
      <c r="AW615" s="30" t="e">
        <f>Table4[[#This Row],[Unk 402-D7,6,5]]/Table4[[#This Row],[Batt V]]</f>
        <v>#N/A</v>
      </c>
      <c r="AX615" s="8" t="str" cm="1">
        <f t="array" aca="1" ref="AX615" ca="1">IF(Table4[[#This Row],[Prior of This Frm]]=0,"First",IF(Table4[[#This Row],[Data as String]]&lt;&gt;INDIRECT("R"&amp;AL615&amp;"C"&amp;COLUMN(Table4[[#This Row],[Data as String]]),FALSE),"Change",""))</f>
        <v/>
      </c>
      <c r="AY615" s="6" t="str" cm="1">
        <f t="array" aca="1" ref="AY615" ca="1">IF(Table4[[#This Row],[Prior of This Frm]]=0,"First",IF(Table4[[#This Row],[Data Masked States only]]&lt;&gt;INDIRECT("R"&amp;AL615&amp;"C"&amp;COLUMN(Table4[[#This Row],[Data Masked States only]]),FALSE),"Change",""))</f>
        <v/>
      </c>
      <c r="AZ615" s="6"/>
    </row>
    <row r="616" spans="1:52" hidden="1" x14ac:dyDescent="0.25">
      <c r="A616">
        <v>20.739000000000001</v>
      </c>
      <c r="B616">
        <v>401</v>
      </c>
      <c r="C616">
        <v>8</v>
      </c>
      <c r="D616" s="14" t="s">
        <v>28</v>
      </c>
      <c r="E616" s="15" t="s">
        <v>23</v>
      </c>
      <c r="F616" s="15">
        <v>0</v>
      </c>
      <c r="G616" s="15">
        <v>0</v>
      </c>
      <c r="H616" s="15">
        <v>0</v>
      </c>
      <c r="I616" s="15">
        <v>0</v>
      </c>
      <c r="J616" s="15">
        <v>0</v>
      </c>
      <c r="K616" s="15">
        <v>0</v>
      </c>
      <c r="M616" s="5" t="str">
        <f t="shared" si="181"/>
        <v>…</v>
      </c>
      <c r="N616" t="str">
        <f t="shared" si="182"/>
        <v>…</v>
      </c>
      <c r="O616" t="str">
        <f t="shared" si="183"/>
        <v>…</v>
      </c>
      <c r="P616" t="str">
        <f t="shared" si="184"/>
        <v>…</v>
      </c>
      <c r="Q616" t="str">
        <f t="shared" si="185"/>
        <v>…</v>
      </c>
      <c r="R616" t="str">
        <f t="shared" si="186"/>
        <v>…</v>
      </c>
      <c r="S616" t="str">
        <f t="shared" si="187"/>
        <v>…</v>
      </c>
      <c r="T616" t="str">
        <f t="shared" si="188"/>
        <v>…</v>
      </c>
      <c r="U616" s="5"/>
      <c r="V616" s="23">
        <f t="shared" si="189"/>
        <v>154</v>
      </c>
      <c r="W616">
        <f t="shared" si="190"/>
        <v>210</v>
      </c>
      <c r="X616">
        <f t="shared" si="191"/>
        <v>0</v>
      </c>
      <c r="Y616">
        <f t="shared" si="192"/>
        <v>0</v>
      </c>
      <c r="Z616">
        <f t="shared" si="193"/>
        <v>0</v>
      </c>
      <c r="AA616">
        <f t="shared" si="194"/>
        <v>0</v>
      </c>
      <c r="AB616">
        <f t="shared" si="195"/>
        <v>0</v>
      </c>
      <c r="AC616">
        <f t="shared" si="196"/>
        <v>0</v>
      </c>
      <c r="AD616" s="5"/>
      <c r="AE616" s="27">
        <f t="shared" si="197"/>
        <v>53914</v>
      </c>
      <c r="AF616" s="28">
        <f t="shared" si="198"/>
        <v>0</v>
      </c>
      <c r="AG616" s="28">
        <f t="shared" si="199"/>
        <v>0</v>
      </c>
      <c r="AH616" s="28">
        <f t="shared" si="200"/>
        <v>0</v>
      </c>
      <c r="AI616" s="5"/>
      <c r="AJ61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16" s="6" t="str" cm="1">
        <f t="array" ref="AK61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16" s="6" cm="1">
        <f t="array" ref="AL616">IF(ROW(Table4[[#This Row],[ID]])-1=ROW(Table4[[#Headers],[ID]]),0,SUMPRODUCT(MAX(($B$5:$B615=Table4[[#This Row],[ID]])*ROW($B$5:$B615))))</f>
        <v>614</v>
      </c>
      <c r="AM616" s="11" cm="1">
        <f t="array" aca="1" ref="AM616" ca="1">IF(Table4[[#This Row],[Prior of This Frm]]&lt;&gt;0,Table4[[#This Row],[Time]]-INDIRECT("R"&amp;Table4[[#This Row],[Prior of This Frm]]&amp;"C"&amp;COLUMN(Table4[[#This Row],[Time]]),FALSE),"")</f>
        <v>0.10600000000000165</v>
      </c>
      <c r="AN616" s="8">
        <f>IF(ROW(Table4[[#This Row],[Time]])-1=ROW(Table4[[#Headers],[Time]]),0,IF(A616&lt;A615,AN615+1,AN615))</f>
        <v>1</v>
      </c>
      <c r="AO616" s="29">
        <f>(Table4[[#This Row],[Time]]+(Table4[[#This Row],[Mins]]*60)-$A$5)/60/60/24</f>
        <v>3.3983796296296296E-4</v>
      </c>
      <c r="AP616" s="11">
        <f ca="1">IF(Table4[[#This Row],[Prior of This Frm]]&lt;&gt;0,IF(Table4[[#This Row],[Per Raw]]&lt;0,Table4[[#This Row],[Per Raw]]+60,Table4[[#This Row],[Per Raw]]),"")</f>
        <v>0.10600000000000165</v>
      </c>
      <c r="AQ616" s="20">
        <f>IF(Table4[[#This Row],[ID]]=401,(HEX2DEC(Table4[[#This Row],[H1]])+256*HEX2DEC(Table4[[#This Row],[H2]]))/1000,NA())</f>
        <v>53.914000000000001</v>
      </c>
      <c r="AR616" s="21">
        <f>IF(Table4[[#This Row],[ID]]=401,(HEX2DEC(Table4[[#This Row],[H5]])+256*HEX2DEC(Table4[[#This Row],[H6]]))/1000,NA())</f>
        <v>0</v>
      </c>
      <c r="AS616" s="16" t="e">
        <f>IF(Table4[[#This Row],[ID]]=402,HEX2DEC(Table4[[#This Row],[H1]])/100,NA())</f>
        <v>#N/A</v>
      </c>
      <c r="AT616" s="19" t="e">
        <f>IF(Table4[[#This Row],[ID]]=404,((HEX2DEC(F616)+256*HEX2DEC(G616))/10)*(9/5)+32,NA())</f>
        <v>#N/A</v>
      </c>
      <c r="AU616" s="28">
        <f>IF(Table4[[#This Row],[ID]]=402,(HEX2DEC(Table4[[#This Row],[H7]])*256*256+HEX2DEC(Table4[[#This Row],[H6]])*256+HEX2DEC(Table4[[#This Row],[H5]]))/AU$3,IF(ISNUMBER(AU615),AU615,NA()))</f>
        <v>1073427</v>
      </c>
      <c r="AV616" s="28">
        <f>IF(Table4[[#This Row],[ID]]=403,(HEX2DEC(Table4[[#This Row],[H7]])*256*256+HEX2DEC(Table4[[#This Row],[H6]])*256+HEX2DEC(Table4[[#This Row],[H5]]))/AV$3,IF(ISNUMBER(AV615),AV615,NA()))</f>
        <v>1073427</v>
      </c>
      <c r="AW616" s="30">
        <f>Table4[[#This Row],[Unk 402-D7,6,5]]/Table4[[#This Row],[Batt V]]</f>
        <v>19909.986274437066</v>
      </c>
      <c r="AX616" s="8" t="str" cm="1">
        <f t="array" aca="1" ref="AX616" ca="1">IF(Table4[[#This Row],[Prior of This Frm]]=0,"First",IF(Table4[[#This Row],[Data as String]]&lt;&gt;INDIRECT("R"&amp;AL616&amp;"C"&amp;COLUMN(Table4[[#This Row],[Data as String]]),FALSE),"Change",""))</f>
        <v/>
      </c>
      <c r="AY616" s="6" t="str" cm="1">
        <f t="array" aca="1" ref="AY616" ca="1">IF(Table4[[#This Row],[Prior of This Frm]]=0,"First",IF(Table4[[#This Row],[Data Masked States only]]&lt;&gt;INDIRECT("R"&amp;AL616&amp;"C"&amp;COLUMN(Table4[[#This Row],[Data Masked States only]]),FALSE),"Change",""))</f>
        <v/>
      </c>
      <c r="AZ616" s="6"/>
    </row>
    <row r="617" spans="1:52" hidden="1" x14ac:dyDescent="0.25">
      <c r="A617">
        <v>20.792000000000002</v>
      </c>
      <c r="B617">
        <v>400</v>
      </c>
      <c r="C617">
        <v>8</v>
      </c>
      <c r="D617" s="14">
        <v>0</v>
      </c>
      <c r="E617" s="15">
        <v>0</v>
      </c>
      <c r="F617" s="15">
        <v>0</v>
      </c>
      <c r="G617" s="15">
        <v>10</v>
      </c>
      <c r="H617" s="15">
        <v>39</v>
      </c>
      <c r="I617" s="15">
        <v>0</v>
      </c>
      <c r="J617" s="15">
        <v>0</v>
      </c>
      <c r="K617" s="15">
        <v>0</v>
      </c>
      <c r="M617" s="5" t="str">
        <f t="shared" si="181"/>
        <v>…</v>
      </c>
      <c r="N617" t="str">
        <f t="shared" si="182"/>
        <v>…</v>
      </c>
      <c r="O617" t="str">
        <f t="shared" si="183"/>
        <v>…</v>
      </c>
      <c r="P617" t="str">
        <f t="shared" si="184"/>
        <v>…</v>
      </c>
      <c r="Q617" t="str">
        <f t="shared" si="185"/>
        <v>9</v>
      </c>
      <c r="R617" t="str">
        <f t="shared" si="186"/>
        <v>…</v>
      </c>
      <c r="S617" t="str">
        <f t="shared" si="187"/>
        <v>…</v>
      </c>
      <c r="T617" t="str">
        <f t="shared" si="188"/>
        <v>…</v>
      </c>
      <c r="U617" s="5"/>
      <c r="V617" s="23">
        <f t="shared" si="189"/>
        <v>0</v>
      </c>
      <c r="W617">
        <f t="shared" si="190"/>
        <v>0</v>
      </c>
      <c r="X617">
        <f t="shared" si="191"/>
        <v>0</v>
      </c>
      <c r="Y617">
        <f t="shared" si="192"/>
        <v>16</v>
      </c>
      <c r="Z617">
        <f t="shared" si="193"/>
        <v>57</v>
      </c>
      <c r="AA617">
        <f t="shared" si="194"/>
        <v>0</v>
      </c>
      <c r="AB617">
        <f t="shared" si="195"/>
        <v>0</v>
      </c>
      <c r="AC617">
        <f t="shared" si="196"/>
        <v>0</v>
      </c>
      <c r="AD617" s="5"/>
      <c r="AE617" s="27">
        <f t="shared" si="197"/>
        <v>0</v>
      </c>
      <c r="AF617" s="28">
        <f t="shared" si="198"/>
        <v>4096</v>
      </c>
      <c r="AG617" s="28">
        <f t="shared" si="199"/>
        <v>57</v>
      </c>
      <c r="AH617" s="28">
        <f t="shared" si="200"/>
        <v>0</v>
      </c>
      <c r="AI617" s="5"/>
      <c r="AJ61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17" s="6" t="str" cm="1">
        <f t="array" ref="AK61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17" s="6" cm="1">
        <f t="array" ref="AL617">IF(ROW(Table4[[#This Row],[ID]])-1=ROW(Table4[[#Headers],[ID]]),0,SUMPRODUCT(MAX(($B$5:$B616=Table4[[#This Row],[ID]])*ROW($B$5:$B616))))</f>
        <v>615</v>
      </c>
      <c r="AM617" s="11" cm="1">
        <f t="array" aca="1" ref="AM617" ca="1">IF(Table4[[#This Row],[Prior of This Frm]]&lt;&gt;0,Table4[[#This Row],[Time]]-INDIRECT("R"&amp;Table4[[#This Row],[Prior of This Frm]]&amp;"C"&amp;COLUMN(Table4[[#This Row],[Time]]),FALSE),"")</f>
        <v>0.10600000000000165</v>
      </c>
      <c r="AN617" s="8">
        <f>IF(ROW(Table4[[#This Row],[Time]])-1=ROW(Table4[[#Headers],[Time]]),0,IF(A617&lt;A616,AN616+1,AN616))</f>
        <v>1</v>
      </c>
      <c r="AO617" s="29">
        <f>(Table4[[#This Row],[Time]]+(Table4[[#This Row],[Mins]]*60)-$A$5)/60/60/24</f>
        <v>3.4045138888888883E-4</v>
      </c>
      <c r="AP617" s="11">
        <f ca="1">IF(Table4[[#This Row],[Prior of This Frm]]&lt;&gt;0,IF(Table4[[#This Row],[Per Raw]]&lt;0,Table4[[#This Row],[Per Raw]]+60,Table4[[#This Row],[Per Raw]]),"")</f>
        <v>0.10600000000000165</v>
      </c>
      <c r="AQ617" s="20" t="e">
        <f>IF(Table4[[#This Row],[ID]]=401,(HEX2DEC(Table4[[#This Row],[H1]])+256*HEX2DEC(Table4[[#This Row],[H2]]))/1000,NA())</f>
        <v>#N/A</v>
      </c>
      <c r="AR617" s="21" t="e">
        <f>IF(Table4[[#This Row],[ID]]=401,(HEX2DEC(Table4[[#This Row],[H5]])+256*HEX2DEC(Table4[[#This Row],[H6]]))/1000,NA())</f>
        <v>#N/A</v>
      </c>
      <c r="AS617" s="17" t="e">
        <f>IF(Table4[[#This Row],[ID]]=402,HEX2DEC(Table4[[#This Row],[H1]])/100,NA())</f>
        <v>#N/A</v>
      </c>
      <c r="AT617" s="19" t="e">
        <f>IF(Table4[[#This Row],[ID]]=404,((HEX2DEC(F617)+256*HEX2DEC(G617))/10)*(9/5)+32,NA())</f>
        <v>#N/A</v>
      </c>
      <c r="AU617" s="28">
        <f>IF(Table4[[#This Row],[ID]]=402,(HEX2DEC(Table4[[#This Row],[H7]])*256*256+HEX2DEC(Table4[[#This Row],[H6]])*256+HEX2DEC(Table4[[#This Row],[H5]]))/AU$3,IF(ISNUMBER(AU616),AU616,NA()))</f>
        <v>1073427</v>
      </c>
      <c r="AV617" s="28">
        <f>IF(Table4[[#This Row],[ID]]=403,(HEX2DEC(Table4[[#This Row],[H7]])*256*256+HEX2DEC(Table4[[#This Row],[H6]])*256+HEX2DEC(Table4[[#This Row],[H5]]))/AV$3,IF(ISNUMBER(AV616),AV616,NA()))</f>
        <v>1073427</v>
      </c>
      <c r="AW617" s="30" t="e">
        <f>Table4[[#This Row],[Unk 402-D7,6,5]]/Table4[[#This Row],[Batt V]]</f>
        <v>#N/A</v>
      </c>
      <c r="AX617" s="8" t="str" cm="1">
        <f t="array" aca="1" ref="AX617" ca="1">IF(Table4[[#This Row],[Prior of This Frm]]=0,"First",IF(Table4[[#This Row],[Data as String]]&lt;&gt;INDIRECT("R"&amp;AL617&amp;"C"&amp;COLUMN(Table4[[#This Row],[Data as String]]),FALSE),"Change",""))</f>
        <v/>
      </c>
      <c r="AY617" s="6" t="str" cm="1">
        <f t="array" aca="1" ref="AY617" ca="1">IF(Table4[[#This Row],[Prior of This Frm]]=0,"First",IF(Table4[[#This Row],[Data Masked States only]]&lt;&gt;INDIRECT("R"&amp;AL617&amp;"C"&amp;COLUMN(Table4[[#This Row],[Data Masked States only]]),FALSE),"Change",""))</f>
        <v/>
      </c>
      <c r="AZ617" s="6"/>
    </row>
    <row r="618" spans="1:52" hidden="1" x14ac:dyDescent="0.25">
      <c r="A618">
        <v>20.846</v>
      </c>
      <c r="B618">
        <v>401</v>
      </c>
      <c r="C618">
        <v>8</v>
      </c>
      <c r="D618" s="14" t="s">
        <v>28</v>
      </c>
      <c r="E618" s="15" t="s">
        <v>23</v>
      </c>
      <c r="F618" s="15">
        <v>0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  <c r="M618" s="5" t="str">
        <f t="shared" si="181"/>
        <v>…</v>
      </c>
      <c r="N618" t="str">
        <f t="shared" si="182"/>
        <v>…</v>
      </c>
      <c r="O618" t="str">
        <f t="shared" si="183"/>
        <v>…</v>
      </c>
      <c r="P618" t="str">
        <f t="shared" si="184"/>
        <v>…</v>
      </c>
      <c r="Q618" t="str">
        <f t="shared" si="185"/>
        <v>…</v>
      </c>
      <c r="R618" t="str">
        <f t="shared" si="186"/>
        <v>…</v>
      </c>
      <c r="S618" t="str">
        <f t="shared" si="187"/>
        <v>…</v>
      </c>
      <c r="T618" t="str">
        <f t="shared" si="188"/>
        <v>…</v>
      </c>
      <c r="U618" s="5"/>
      <c r="V618" s="23">
        <f t="shared" si="189"/>
        <v>154</v>
      </c>
      <c r="W618">
        <f t="shared" si="190"/>
        <v>210</v>
      </c>
      <c r="X618">
        <f t="shared" si="191"/>
        <v>0</v>
      </c>
      <c r="Y618">
        <f t="shared" si="192"/>
        <v>0</v>
      </c>
      <c r="Z618">
        <f t="shared" si="193"/>
        <v>0</v>
      </c>
      <c r="AA618">
        <f t="shared" si="194"/>
        <v>0</v>
      </c>
      <c r="AB618">
        <f t="shared" si="195"/>
        <v>0</v>
      </c>
      <c r="AC618">
        <f t="shared" si="196"/>
        <v>0</v>
      </c>
      <c r="AD618" s="5"/>
      <c r="AE618" s="27">
        <f t="shared" si="197"/>
        <v>53914</v>
      </c>
      <c r="AF618" s="28">
        <f t="shared" si="198"/>
        <v>0</v>
      </c>
      <c r="AG618" s="28">
        <f t="shared" si="199"/>
        <v>0</v>
      </c>
      <c r="AH618" s="28">
        <f t="shared" si="200"/>
        <v>0</v>
      </c>
      <c r="AI618" s="5"/>
      <c r="AJ61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18" s="6" t="str" cm="1">
        <f t="array" ref="AK61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18" s="6" cm="1">
        <f t="array" ref="AL618">IF(ROW(Table4[[#This Row],[ID]])-1=ROW(Table4[[#Headers],[ID]]),0,SUMPRODUCT(MAX(($B$5:$B617=Table4[[#This Row],[ID]])*ROW($B$5:$B617))))</f>
        <v>616</v>
      </c>
      <c r="AM618" s="11" cm="1">
        <f t="array" aca="1" ref="AM618" ca="1">IF(Table4[[#This Row],[Prior of This Frm]]&lt;&gt;0,Table4[[#This Row],[Time]]-INDIRECT("R"&amp;Table4[[#This Row],[Prior of This Frm]]&amp;"C"&amp;COLUMN(Table4[[#This Row],[Time]]),FALSE),"")</f>
        <v>0.10699999999999932</v>
      </c>
      <c r="AN618" s="8">
        <f>IF(ROW(Table4[[#This Row],[Time]])-1=ROW(Table4[[#Headers],[Time]]),0,IF(A618&lt;A617,AN617+1,AN617))</f>
        <v>1</v>
      </c>
      <c r="AO618" s="29">
        <f>(Table4[[#This Row],[Time]]+(Table4[[#This Row],[Mins]]*60)-$A$5)/60/60/24</f>
        <v>3.4107638888888886E-4</v>
      </c>
      <c r="AP618" s="11">
        <f ca="1">IF(Table4[[#This Row],[Prior of This Frm]]&lt;&gt;0,IF(Table4[[#This Row],[Per Raw]]&lt;0,Table4[[#This Row],[Per Raw]]+60,Table4[[#This Row],[Per Raw]]),"")</f>
        <v>0.10699999999999932</v>
      </c>
      <c r="AQ618" s="20">
        <f>IF(Table4[[#This Row],[ID]]=401,(HEX2DEC(Table4[[#This Row],[H1]])+256*HEX2DEC(Table4[[#This Row],[H2]]))/1000,NA())</f>
        <v>53.914000000000001</v>
      </c>
      <c r="AR618" s="21">
        <f>IF(Table4[[#This Row],[ID]]=401,(HEX2DEC(Table4[[#This Row],[H5]])+256*HEX2DEC(Table4[[#This Row],[H6]]))/1000,NA())</f>
        <v>0</v>
      </c>
      <c r="AS618" s="16" t="e">
        <f>IF(Table4[[#This Row],[ID]]=402,HEX2DEC(Table4[[#This Row],[H1]])/100,NA())</f>
        <v>#N/A</v>
      </c>
      <c r="AT618" s="19" t="e">
        <f>IF(Table4[[#This Row],[ID]]=404,((HEX2DEC(F618)+256*HEX2DEC(G618))/10)*(9/5)+32,NA())</f>
        <v>#N/A</v>
      </c>
      <c r="AU618" s="28">
        <f>IF(Table4[[#This Row],[ID]]=402,(HEX2DEC(Table4[[#This Row],[H7]])*256*256+HEX2DEC(Table4[[#This Row],[H6]])*256+HEX2DEC(Table4[[#This Row],[H5]]))/AU$3,IF(ISNUMBER(AU617),AU617,NA()))</f>
        <v>1073427</v>
      </c>
      <c r="AV618" s="28">
        <f>IF(Table4[[#This Row],[ID]]=403,(HEX2DEC(Table4[[#This Row],[H7]])*256*256+HEX2DEC(Table4[[#This Row],[H6]])*256+HEX2DEC(Table4[[#This Row],[H5]]))/AV$3,IF(ISNUMBER(AV617),AV617,NA()))</f>
        <v>1073427</v>
      </c>
      <c r="AW618" s="30">
        <f>Table4[[#This Row],[Unk 402-D7,6,5]]/Table4[[#This Row],[Batt V]]</f>
        <v>19909.986274437066</v>
      </c>
      <c r="AX618" s="8" t="str" cm="1">
        <f t="array" aca="1" ref="AX618" ca="1">IF(Table4[[#This Row],[Prior of This Frm]]=0,"First",IF(Table4[[#This Row],[Data as String]]&lt;&gt;INDIRECT("R"&amp;AL618&amp;"C"&amp;COLUMN(Table4[[#This Row],[Data as String]]),FALSE),"Change",""))</f>
        <v/>
      </c>
      <c r="AY618" s="6" t="str" cm="1">
        <f t="array" aca="1" ref="AY618" ca="1">IF(Table4[[#This Row],[Prior of This Frm]]=0,"First",IF(Table4[[#This Row],[Data Masked States only]]&lt;&gt;INDIRECT("R"&amp;AL618&amp;"C"&amp;COLUMN(Table4[[#This Row],[Data Masked States only]]),FALSE),"Change",""))</f>
        <v/>
      </c>
      <c r="AZ618" s="6"/>
    </row>
    <row r="619" spans="1:52" hidden="1" x14ac:dyDescent="0.25">
      <c r="A619">
        <v>20.899000000000001</v>
      </c>
      <c r="B619">
        <v>400</v>
      </c>
      <c r="C619">
        <v>8</v>
      </c>
      <c r="D619" s="14">
        <v>0</v>
      </c>
      <c r="E619" s="15">
        <v>0</v>
      </c>
      <c r="F619" s="15">
        <v>0</v>
      </c>
      <c r="G619" s="15">
        <v>10</v>
      </c>
      <c r="H619" s="15">
        <v>39</v>
      </c>
      <c r="I619" s="15">
        <v>0</v>
      </c>
      <c r="J619" s="15">
        <v>0</v>
      </c>
      <c r="K619" s="15">
        <v>0</v>
      </c>
      <c r="M619" s="5" t="str">
        <f t="shared" si="181"/>
        <v>…</v>
      </c>
      <c r="N619" t="str">
        <f t="shared" si="182"/>
        <v>…</v>
      </c>
      <c r="O619" t="str">
        <f t="shared" si="183"/>
        <v>…</v>
      </c>
      <c r="P619" t="str">
        <f t="shared" si="184"/>
        <v>…</v>
      </c>
      <c r="Q619" t="str">
        <f t="shared" si="185"/>
        <v>9</v>
      </c>
      <c r="R619" t="str">
        <f t="shared" si="186"/>
        <v>…</v>
      </c>
      <c r="S619" t="str">
        <f t="shared" si="187"/>
        <v>…</v>
      </c>
      <c r="T619" t="str">
        <f t="shared" si="188"/>
        <v>…</v>
      </c>
      <c r="U619" s="5"/>
      <c r="V619" s="23">
        <f t="shared" si="189"/>
        <v>0</v>
      </c>
      <c r="W619">
        <f t="shared" si="190"/>
        <v>0</v>
      </c>
      <c r="X619">
        <f t="shared" si="191"/>
        <v>0</v>
      </c>
      <c r="Y619">
        <f t="shared" si="192"/>
        <v>16</v>
      </c>
      <c r="Z619">
        <f t="shared" si="193"/>
        <v>57</v>
      </c>
      <c r="AA619">
        <f t="shared" si="194"/>
        <v>0</v>
      </c>
      <c r="AB619">
        <f t="shared" si="195"/>
        <v>0</v>
      </c>
      <c r="AC619">
        <f t="shared" si="196"/>
        <v>0</v>
      </c>
      <c r="AD619" s="5"/>
      <c r="AE619" s="27">
        <f t="shared" si="197"/>
        <v>0</v>
      </c>
      <c r="AF619" s="28">
        <f t="shared" si="198"/>
        <v>4096</v>
      </c>
      <c r="AG619" s="28">
        <f t="shared" si="199"/>
        <v>57</v>
      </c>
      <c r="AH619" s="28">
        <f t="shared" si="200"/>
        <v>0</v>
      </c>
      <c r="AI619" s="5"/>
      <c r="AJ61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19" s="6" t="str" cm="1">
        <f t="array" ref="AK61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19" s="6" cm="1">
        <f t="array" ref="AL619">IF(ROW(Table4[[#This Row],[ID]])-1=ROW(Table4[[#Headers],[ID]]),0,SUMPRODUCT(MAX(($B$5:$B618=Table4[[#This Row],[ID]])*ROW($B$5:$B618))))</f>
        <v>617</v>
      </c>
      <c r="AM619" s="11" cm="1">
        <f t="array" aca="1" ref="AM619" ca="1">IF(Table4[[#This Row],[Prior of This Frm]]&lt;&gt;0,Table4[[#This Row],[Time]]-INDIRECT("R"&amp;Table4[[#This Row],[Prior of This Frm]]&amp;"C"&amp;COLUMN(Table4[[#This Row],[Time]]),FALSE),"")</f>
        <v>0.10699999999999932</v>
      </c>
      <c r="AN619" s="8">
        <f>IF(ROW(Table4[[#This Row],[Time]])-1=ROW(Table4[[#Headers],[Time]]),0,IF(A619&lt;A618,AN618+1,AN618))</f>
        <v>1</v>
      </c>
      <c r="AO619" s="29">
        <f>(Table4[[#This Row],[Time]]+(Table4[[#This Row],[Mins]]*60)-$A$5)/60/60/24</f>
        <v>3.416898148148148E-4</v>
      </c>
      <c r="AP619" s="11">
        <f ca="1">IF(Table4[[#This Row],[Prior of This Frm]]&lt;&gt;0,IF(Table4[[#This Row],[Per Raw]]&lt;0,Table4[[#This Row],[Per Raw]]+60,Table4[[#This Row],[Per Raw]]),"")</f>
        <v>0.10699999999999932</v>
      </c>
      <c r="AQ619" s="20" t="e">
        <f>IF(Table4[[#This Row],[ID]]=401,(HEX2DEC(Table4[[#This Row],[H1]])+256*HEX2DEC(Table4[[#This Row],[H2]]))/1000,NA())</f>
        <v>#N/A</v>
      </c>
      <c r="AR619" s="21" t="e">
        <f>IF(Table4[[#This Row],[ID]]=401,(HEX2DEC(Table4[[#This Row],[H5]])+256*HEX2DEC(Table4[[#This Row],[H6]]))/1000,NA())</f>
        <v>#N/A</v>
      </c>
      <c r="AS619" s="17" t="e">
        <f>IF(Table4[[#This Row],[ID]]=402,HEX2DEC(Table4[[#This Row],[H1]])/100,NA())</f>
        <v>#N/A</v>
      </c>
      <c r="AT619" s="19" t="e">
        <f>IF(Table4[[#This Row],[ID]]=404,((HEX2DEC(F619)+256*HEX2DEC(G619))/10)*(9/5)+32,NA())</f>
        <v>#N/A</v>
      </c>
      <c r="AU619" s="28">
        <f>IF(Table4[[#This Row],[ID]]=402,(HEX2DEC(Table4[[#This Row],[H7]])*256*256+HEX2DEC(Table4[[#This Row],[H6]])*256+HEX2DEC(Table4[[#This Row],[H5]]))/AU$3,IF(ISNUMBER(AU618),AU618,NA()))</f>
        <v>1073427</v>
      </c>
      <c r="AV619" s="28">
        <f>IF(Table4[[#This Row],[ID]]=403,(HEX2DEC(Table4[[#This Row],[H7]])*256*256+HEX2DEC(Table4[[#This Row],[H6]])*256+HEX2DEC(Table4[[#This Row],[H5]]))/AV$3,IF(ISNUMBER(AV618),AV618,NA()))</f>
        <v>1073427</v>
      </c>
      <c r="AW619" s="30" t="e">
        <f>Table4[[#This Row],[Unk 402-D7,6,5]]/Table4[[#This Row],[Batt V]]</f>
        <v>#N/A</v>
      </c>
      <c r="AX619" s="8" t="str" cm="1">
        <f t="array" aca="1" ref="AX619" ca="1">IF(Table4[[#This Row],[Prior of This Frm]]=0,"First",IF(Table4[[#This Row],[Data as String]]&lt;&gt;INDIRECT("R"&amp;AL619&amp;"C"&amp;COLUMN(Table4[[#This Row],[Data as String]]),FALSE),"Change",""))</f>
        <v/>
      </c>
      <c r="AY619" s="6" t="str" cm="1">
        <f t="array" aca="1" ref="AY619" ca="1">IF(Table4[[#This Row],[Prior of This Frm]]=0,"First",IF(Table4[[#This Row],[Data Masked States only]]&lt;&gt;INDIRECT("R"&amp;AL619&amp;"C"&amp;COLUMN(Table4[[#This Row],[Data Masked States only]]),FALSE),"Change",""))</f>
        <v/>
      </c>
      <c r="AZ619" s="6"/>
    </row>
    <row r="620" spans="1:52" hidden="1" x14ac:dyDescent="0.25">
      <c r="A620">
        <v>20.952000000000002</v>
      </c>
      <c r="B620">
        <v>401</v>
      </c>
      <c r="C620">
        <v>8</v>
      </c>
      <c r="D620" s="14" t="s">
        <v>28</v>
      </c>
      <c r="E620" s="15" t="s">
        <v>23</v>
      </c>
      <c r="F620" s="15">
        <v>0</v>
      </c>
      <c r="G620" s="15">
        <v>0</v>
      </c>
      <c r="H620" s="15">
        <v>0</v>
      </c>
      <c r="I620" s="15">
        <v>0</v>
      </c>
      <c r="J620" s="15">
        <v>0</v>
      </c>
      <c r="K620" s="15">
        <v>0</v>
      </c>
      <c r="M620" s="5" t="str">
        <f t="shared" si="181"/>
        <v>…</v>
      </c>
      <c r="N620" t="str">
        <f t="shared" si="182"/>
        <v>…</v>
      </c>
      <c r="O620" t="str">
        <f t="shared" si="183"/>
        <v>…</v>
      </c>
      <c r="P620" t="str">
        <f t="shared" si="184"/>
        <v>…</v>
      </c>
      <c r="Q620" t="str">
        <f t="shared" si="185"/>
        <v>…</v>
      </c>
      <c r="R620" t="str">
        <f t="shared" si="186"/>
        <v>…</v>
      </c>
      <c r="S620" t="str">
        <f t="shared" si="187"/>
        <v>…</v>
      </c>
      <c r="T620" t="str">
        <f t="shared" si="188"/>
        <v>…</v>
      </c>
      <c r="U620" s="5"/>
      <c r="V620" s="23">
        <f t="shared" si="189"/>
        <v>154</v>
      </c>
      <c r="W620">
        <f t="shared" si="190"/>
        <v>210</v>
      </c>
      <c r="X620">
        <f t="shared" si="191"/>
        <v>0</v>
      </c>
      <c r="Y620">
        <f t="shared" si="192"/>
        <v>0</v>
      </c>
      <c r="Z620">
        <f t="shared" si="193"/>
        <v>0</v>
      </c>
      <c r="AA620">
        <f t="shared" si="194"/>
        <v>0</v>
      </c>
      <c r="AB620">
        <f t="shared" si="195"/>
        <v>0</v>
      </c>
      <c r="AC620">
        <f t="shared" si="196"/>
        <v>0</v>
      </c>
      <c r="AD620" s="5"/>
      <c r="AE620" s="27">
        <f t="shared" si="197"/>
        <v>53914</v>
      </c>
      <c r="AF620" s="28">
        <f t="shared" si="198"/>
        <v>0</v>
      </c>
      <c r="AG620" s="28">
        <f t="shared" si="199"/>
        <v>0</v>
      </c>
      <c r="AH620" s="28">
        <f t="shared" si="200"/>
        <v>0</v>
      </c>
      <c r="AI620" s="5"/>
      <c r="AJ62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20" s="6" t="str" cm="1">
        <f t="array" ref="AK62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20" s="6" cm="1">
        <f t="array" ref="AL620">IF(ROW(Table4[[#This Row],[ID]])-1=ROW(Table4[[#Headers],[ID]]),0,SUMPRODUCT(MAX(($B$5:$B619=Table4[[#This Row],[ID]])*ROW($B$5:$B619))))</f>
        <v>618</v>
      </c>
      <c r="AM620" s="11" cm="1">
        <f t="array" aca="1" ref="AM620" ca="1">IF(Table4[[#This Row],[Prior of This Frm]]&lt;&gt;0,Table4[[#This Row],[Time]]-INDIRECT("R"&amp;Table4[[#This Row],[Prior of This Frm]]&amp;"C"&amp;COLUMN(Table4[[#This Row],[Time]]),FALSE),"")</f>
        <v>0.10600000000000165</v>
      </c>
      <c r="AN620" s="8">
        <f>IF(ROW(Table4[[#This Row],[Time]])-1=ROW(Table4[[#Headers],[Time]]),0,IF(A620&lt;A619,AN619+1,AN619))</f>
        <v>1</v>
      </c>
      <c r="AO620" s="29">
        <f>(Table4[[#This Row],[Time]]+(Table4[[#This Row],[Mins]]*60)-$A$5)/60/60/24</f>
        <v>3.4230324074074068E-4</v>
      </c>
      <c r="AP620" s="11">
        <f ca="1">IF(Table4[[#This Row],[Prior of This Frm]]&lt;&gt;0,IF(Table4[[#This Row],[Per Raw]]&lt;0,Table4[[#This Row],[Per Raw]]+60,Table4[[#This Row],[Per Raw]]),"")</f>
        <v>0.10600000000000165</v>
      </c>
      <c r="AQ620" s="20">
        <f>IF(Table4[[#This Row],[ID]]=401,(HEX2DEC(Table4[[#This Row],[H1]])+256*HEX2DEC(Table4[[#This Row],[H2]]))/1000,NA())</f>
        <v>53.914000000000001</v>
      </c>
      <c r="AR620" s="21">
        <f>IF(Table4[[#This Row],[ID]]=401,(HEX2DEC(Table4[[#This Row],[H5]])+256*HEX2DEC(Table4[[#This Row],[H6]]))/1000,NA())</f>
        <v>0</v>
      </c>
      <c r="AS620" s="16" t="e">
        <f>IF(Table4[[#This Row],[ID]]=402,HEX2DEC(Table4[[#This Row],[H1]])/100,NA())</f>
        <v>#N/A</v>
      </c>
      <c r="AT620" s="19" t="e">
        <f>IF(Table4[[#This Row],[ID]]=404,((HEX2DEC(F620)+256*HEX2DEC(G620))/10)*(9/5)+32,NA())</f>
        <v>#N/A</v>
      </c>
      <c r="AU620" s="28">
        <f>IF(Table4[[#This Row],[ID]]=402,(HEX2DEC(Table4[[#This Row],[H7]])*256*256+HEX2DEC(Table4[[#This Row],[H6]])*256+HEX2DEC(Table4[[#This Row],[H5]]))/AU$3,IF(ISNUMBER(AU619),AU619,NA()))</f>
        <v>1073427</v>
      </c>
      <c r="AV620" s="28">
        <f>IF(Table4[[#This Row],[ID]]=403,(HEX2DEC(Table4[[#This Row],[H7]])*256*256+HEX2DEC(Table4[[#This Row],[H6]])*256+HEX2DEC(Table4[[#This Row],[H5]]))/AV$3,IF(ISNUMBER(AV619),AV619,NA()))</f>
        <v>1073427</v>
      </c>
      <c r="AW620" s="30">
        <f>Table4[[#This Row],[Unk 402-D7,6,5]]/Table4[[#This Row],[Batt V]]</f>
        <v>19909.986274437066</v>
      </c>
      <c r="AX620" s="8" t="str" cm="1">
        <f t="array" aca="1" ref="AX620" ca="1">IF(Table4[[#This Row],[Prior of This Frm]]=0,"First",IF(Table4[[#This Row],[Data as String]]&lt;&gt;INDIRECT("R"&amp;AL620&amp;"C"&amp;COLUMN(Table4[[#This Row],[Data as String]]),FALSE),"Change",""))</f>
        <v/>
      </c>
      <c r="AY620" s="6" t="str" cm="1">
        <f t="array" aca="1" ref="AY620" ca="1">IF(Table4[[#This Row],[Prior of This Frm]]=0,"First",IF(Table4[[#This Row],[Data Masked States only]]&lt;&gt;INDIRECT("R"&amp;AL620&amp;"C"&amp;COLUMN(Table4[[#This Row],[Data Masked States only]]),FALSE),"Change",""))</f>
        <v/>
      </c>
      <c r="AZ620" s="6"/>
    </row>
    <row r="621" spans="1:52" hidden="1" x14ac:dyDescent="0.25">
      <c r="A621">
        <v>21.004999999999999</v>
      </c>
      <c r="B621">
        <v>400</v>
      </c>
      <c r="C621">
        <v>8</v>
      </c>
      <c r="D621" s="14">
        <v>0</v>
      </c>
      <c r="E621" s="15">
        <v>0</v>
      </c>
      <c r="F621" s="15">
        <v>0</v>
      </c>
      <c r="G621" s="15">
        <v>10</v>
      </c>
      <c r="H621" s="15">
        <v>39</v>
      </c>
      <c r="I621" s="15">
        <v>0</v>
      </c>
      <c r="J621" s="15">
        <v>0</v>
      </c>
      <c r="K621" s="15">
        <v>0</v>
      </c>
      <c r="M621" s="5" t="str">
        <f t="shared" si="181"/>
        <v>…</v>
      </c>
      <c r="N621" t="str">
        <f t="shared" si="182"/>
        <v>…</v>
      </c>
      <c r="O621" t="str">
        <f t="shared" si="183"/>
        <v>…</v>
      </c>
      <c r="P621" t="str">
        <f t="shared" si="184"/>
        <v>…</v>
      </c>
      <c r="Q621" t="str">
        <f t="shared" si="185"/>
        <v>9</v>
      </c>
      <c r="R621" t="str">
        <f t="shared" si="186"/>
        <v>…</v>
      </c>
      <c r="S621" t="str">
        <f t="shared" si="187"/>
        <v>…</v>
      </c>
      <c r="T621" t="str">
        <f t="shared" si="188"/>
        <v>…</v>
      </c>
      <c r="U621" s="5"/>
      <c r="V621" s="23">
        <f t="shared" si="189"/>
        <v>0</v>
      </c>
      <c r="W621">
        <f t="shared" si="190"/>
        <v>0</v>
      </c>
      <c r="X621">
        <f t="shared" si="191"/>
        <v>0</v>
      </c>
      <c r="Y621">
        <f t="shared" si="192"/>
        <v>16</v>
      </c>
      <c r="Z621">
        <f t="shared" si="193"/>
        <v>57</v>
      </c>
      <c r="AA621">
        <f t="shared" si="194"/>
        <v>0</v>
      </c>
      <c r="AB621">
        <f t="shared" si="195"/>
        <v>0</v>
      </c>
      <c r="AC621">
        <f t="shared" si="196"/>
        <v>0</v>
      </c>
      <c r="AD621" s="5"/>
      <c r="AE621" s="27">
        <f t="shared" si="197"/>
        <v>0</v>
      </c>
      <c r="AF621" s="28">
        <f t="shared" si="198"/>
        <v>4096</v>
      </c>
      <c r="AG621" s="28">
        <f t="shared" si="199"/>
        <v>57</v>
      </c>
      <c r="AH621" s="28">
        <f t="shared" si="200"/>
        <v>0</v>
      </c>
      <c r="AI621" s="5"/>
      <c r="AJ62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21" s="6" t="str" cm="1">
        <f t="array" ref="AK62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21" s="6" cm="1">
        <f t="array" ref="AL621">IF(ROW(Table4[[#This Row],[ID]])-1=ROW(Table4[[#Headers],[ID]]),0,SUMPRODUCT(MAX(($B$5:$B620=Table4[[#This Row],[ID]])*ROW($B$5:$B620))))</f>
        <v>619</v>
      </c>
      <c r="AM621" s="11" cm="1">
        <f t="array" aca="1" ref="AM621" ca="1">IF(Table4[[#This Row],[Prior of This Frm]]&lt;&gt;0,Table4[[#This Row],[Time]]-INDIRECT("R"&amp;Table4[[#This Row],[Prior of This Frm]]&amp;"C"&amp;COLUMN(Table4[[#This Row],[Time]]),FALSE),"")</f>
        <v>0.1059999999999981</v>
      </c>
      <c r="AN621" s="8">
        <f>IF(ROW(Table4[[#This Row],[Time]])-1=ROW(Table4[[#Headers],[Time]]),0,IF(A621&lt;A620,AN620+1,AN620))</f>
        <v>1</v>
      </c>
      <c r="AO621" s="29">
        <f>(Table4[[#This Row],[Time]]+(Table4[[#This Row],[Mins]]*60)-$A$5)/60/60/24</f>
        <v>3.4291666666666655E-4</v>
      </c>
      <c r="AP621" s="11">
        <f ca="1">IF(Table4[[#This Row],[Prior of This Frm]]&lt;&gt;0,IF(Table4[[#This Row],[Per Raw]]&lt;0,Table4[[#This Row],[Per Raw]]+60,Table4[[#This Row],[Per Raw]]),"")</f>
        <v>0.1059999999999981</v>
      </c>
      <c r="AQ621" s="20" t="e">
        <f>IF(Table4[[#This Row],[ID]]=401,(HEX2DEC(Table4[[#This Row],[H1]])+256*HEX2DEC(Table4[[#This Row],[H2]]))/1000,NA())</f>
        <v>#N/A</v>
      </c>
      <c r="AR621" s="21" t="e">
        <f>IF(Table4[[#This Row],[ID]]=401,(HEX2DEC(Table4[[#This Row],[H5]])+256*HEX2DEC(Table4[[#This Row],[H6]]))/1000,NA())</f>
        <v>#N/A</v>
      </c>
      <c r="AS621" s="17" t="e">
        <f>IF(Table4[[#This Row],[ID]]=402,HEX2DEC(Table4[[#This Row],[H1]])/100,NA())</f>
        <v>#N/A</v>
      </c>
      <c r="AT621" s="19" t="e">
        <f>IF(Table4[[#This Row],[ID]]=404,((HEX2DEC(F621)+256*HEX2DEC(G621))/10)*(9/5)+32,NA())</f>
        <v>#N/A</v>
      </c>
      <c r="AU621" s="28">
        <f>IF(Table4[[#This Row],[ID]]=402,(HEX2DEC(Table4[[#This Row],[H7]])*256*256+HEX2DEC(Table4[[#This Row],[H6]])*256+HEX2DEC(Table4[[#This Row],[H5]]))/AU$3,IF(ISNUMBER(AU620),AU620,NA()))</f>
        <v>1073427</v>
      </c>
      <c r="AV621" s="28">
        <f>IF(Table4[[#This Row],[ID]]=403,(HEX2DEC(Table4[[#This Row],[H7]])*256*256+HEX2DEC(Table4[[#This Row],[H6]])*256+HEX2DEC(Table4[[#This Row],[H5]]))/AV$3,IF(ISNUMBER(AV620),AV620,NA()))</f>
        <v>1073427</v>
      </c>
      <c r="AW621" s="30" t="e">
        <f>Table4[[#This Row],[Unk 402-D7,6,5]]/Table4[[#This Row],[Batt V]]</f>
        <v>#N/A</v>
      </c>
      <c r="AX621" s="8" t="str" cm="1">
        <f t="array" aca="1" ref="AX621" ca="1">IF(Table4[[#This Row],[Prior of This Frm]]=0,"First",IF(Table4[[#This Row],[Data as String]]&lt;&gt;INDIRECT("R"&amp;AL621&amp;"C"&amp;COLUMN(Table4[[#This Row],[Data as String]]),FALSE),"Change",""))</f>
        <v/>
      </c>
      <c r="AY621" s="6" t="str" cm="1">
        <f t="array" aca="1" ref="AY621" ca="1">IF(Table4[[#This Row],[Prior of This Frm]]=0,"First",IF(Table4[[#This Row],[Data Masked States only]]&lt;&gt;INDIRECT("R"&amp;AL621&amp;"C"&amp;COLUMN(Table4[[#This Row],[Data Masked States only]]),FALSE),"Change",""))</f>
        <v/>
      </c>
      <c r="AZ621" s="6"/>
    </row>
    <row r="622" spans="1:52" hidden="1" x14ac:dyDescent="0.25">
      <c r="A622">
        <v>21.058</v>
      </c>
      <c r="B622">
        <v>401</v>
      </c>
      <c r="C622">
        <v>8</v>
      </c>
      <c r="D622" s="14" t="s">
        <v>28</v>
      </c>
      <c r="E622" s="15" t="s">
        <v>23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M622" s="5" t="str">
        <f t="shared" si="181"/>
        <v>…</v>
      </c>
      <c r="N622" t="str">
        <f t="shared" si="182"/>
        <v>…</v>
      </c>
      <c r="O622" t="str">
        <f t="shared" si="183"/>
        <v>…</v>
      </c>
      <c r="P622" t="str">
        <f t="shared" si="184"/>
        <v>…</v>
      </c>
      <c r="Q622" t="str">
        <f t="shared" si="185"/>
        <v>…</v>
      </c>
      <c r="R622" t="str">
        <f t="shared" si="186"/>
        <v>…</v>
      </c>
      <c r="S622" t="str">
        <f t="shared" si="187"/>
        <v>…</v>
      </c>
      <c r="T622" t="str">
        <f t="shared" si="188"/>
        <v>…</v>
      </c>
      <c r="U622" s="5"/>
      <c r="V622" s="23">
        <f t="shared" si="189"/>
        <v>154</v>
      </c>
      <c r="W622">
        <f t="shared" si="190"/>
        <v>210</v>
      </c>
      <c r="X622">
        <f t="shared" si="191"/>
        <v>0</v>
      </c>
      <c r="Y622">
        <f t="shared" si="192"/>
        <v>0</v>
      </c>
      <c r="Z622">
        <f t="shared" si="193"/>
        <v>0</v>
      </c>
      <c r="AA622">
        <f t="shared" si="194"/>
        <v>0</v>
      </c>
      <c r="AB622">
        <f t="shared" si="195"/>
        <v>0</v>
      </c>
      <c r="AC622">
        <f t="shared" si="196"/>
        <v>0</v>
      </c>
      <c r="AD622" s="5"/>
      <c r="AE622" s="27">
        <f t="shared" si="197"/>
        <v>53914</v>
      </c>
      <c r="AF622" s="28">
        <f t="shared" si="198"/>
        <v>0</v>
      </c>
      <c r="AG622" s="28">
        <f t="shared" si="199"/>
        <v>0</v>
      </c>
      <c r="AH622" s="28">
        <f t="shared" si="200"/>
        <v>0</v>
      </c>
      <c r="AI622" s="5"/>
      <c r="AJ62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22" s="6" t="str" cm="1">
        <f t="array" ref="AK62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22" s="6" cm="1">
        <f t="array" ref="AL622">IF(ROW(Table4[[#This Row],[ID]])-1=ROW(Table4[[#Headers],[ID]]),0,SUMPRODUCT(MAX(($B$5:$B621=Table4[[#This Row],[ID]])*ROW($B$5:$B621))))</f>
        <v>620</v>
      </c>
      <c r="AM622" s="11" cm="1">
        <f t="array" aca="1" ref="AM622" ca="1">IF(Table4[[#This Row],[Prior of This Frm]]&lt;&gt;0,Table4[[#This Row],[Time]]-INDIRECT("R"&amp;Table4[[#This Row],[Prior of This Frm]]&amp;"C"&amp;COLUMN(Table4[[#This Row],[Time]]),FALSE),"")</f>
        <v>0.1059999999999981</v>
      </c>
      <c r="AN622" s="8">
        <f>IF(ROW(Table4[[#This Row],[Time]])-1=ROW(Table4[[#Headers],[Time]]),0,IF(A622&lt;A621,AN621+1,AN621))</f>
        <v>1</v>
      </c>
      <c r="AO622" s="29">
        <f>(Table4[[#This Row],[Time]]+(Table4[[#This Row],[Mins]]*60)-$A$5)/60/60/24</f>
        <v>3.4353009259259249E-4</v>
      </c>
      <c r="AP622" s="11">
        <f ca="1">IF(Table4[[#This Row],[Prior of This Frm]]&lt;&gt;0,IF(Table4[[#This Row],[Per Raw]]&lt;0,Table4[[#This Row],[Per Raw]]+60,Table4[[#This Row],[Per Raw]]),"")</f>
        <v>0.1059999999999981</v>
      </c>
      <c r="AQ622" s="20">
        <f>IF(Table4[[#This Row],[ID]]=401,(HEX2DEC(Table4[[#This Row],[H1]])+256*HEX2DEC(Table4[[#This Row],[H2]]))/1000,NA())</f>
        <v>53.914000000000001</v>
      </c>
      <c r="AR622" s="21">
        <f>IF(Table4[[#This Row],[ID]]=401,(HEX2DEC(Table4[[#This Row],[H5]])+256*HEX2DEC(Table4[[#This Row],[H6]]))/1000,NA())</f>
        <v>0</v>
      </c>
      <c r="AS622" s="16" t="e">
        <f>IF(Table4[[#This Row],[ID]]=402,HEX2DEC(Table4[[#This Row],[H1]])/100,NA())</f>
        <v>#N/A</v>
      </c>
      <c r="AT622" s="19" t="e">
        <f>IF(Table4[[#This Row],[ID]]=404,((HEX2DEC(F622)+256*HEX2DEC(G622))/10)*(9/5)+32,NA())</f>
        <v>#N/A</v>
      </c>
      <c r="AU622" s="28">
        <f>IF(Table4[[#This Row],[ID]]=402,(HEX2DEC(Table4[[#This Row],[H7]])*256*256+HEX2DEC(Table4[[#This Row],[H6]])*256+HEX2DEC(Table4[[#This Row],[H5]]))/AU$3,IF(ISNUMBER(AU621),AU621,NA()))</f>
        <v>1073427</v>
      </c>
      <c r="AV622" s="28">
        <f>IF(Table4[[#This Row],[ID]]=403,(HEX2DEC(Table4[[#This Row],[H7]])*256*256+HEX2DEC(Table4[[#This Row],[H6]])*256+HEX2DEC(Table4[[#This Row],[H5]]))/AV$3,IF(ISNUMBER(AV621),AV621,NA()))</f>
        <v>1073427</v>
      </c>
      <c r="AW622" s="30">
        <f>Table4[[#This Row],[Unk 402-D7,6,5]]/Table4[[#This Row],[Batt V]]</f>
        <v>19909.986274437066</v>
      </c>
      <c r="AX622" s="8" t="str" cm="1">
        <f t="array" aca="1" ref="AX622" ca="1">IF(Table4[[#This Row],[Prior of This Frm]]=0,"First",IF(Table4[[#This Row],[Data as String]]&lt;&gt;INDIRECT("R"&amp;AL622&amp;"C"&amp;COLUMN(Table4[[#This Row],[Data as String]]),FALSE),"Change",""))</f>
        <v/>
      </c>
      <c r="AY622" s="6" t="str" cm="1">
        <f t="array" aca="1" ref="AY622" ca="1">IF(Table4[[#This Row],[Prior of This Frm]]=0,"First",IF(Table4[[#This Row],[Data Masked States only]]&lt;&gt;INDIRECT("R"&amp;AL622&amp;"C"&amp;COLUMN(Table4[[#This Row],[Data Masked States only]]),FALSE),"Change",""))</f>
        <v/>
      </c>
      <c r="AZ622" s="6"/>
    </row>
    <row r="623" spans="1:52" hidden="1" x14ac:dyDescent="0.25">
      <c r="A623">
        <v>21.061</v>
      </c>
      <c r="B623">
        <v>466</v>
      </c>
      <c r="C623">
        <v>8</v>
      </c>
      <c r="D623" s="14">
        <v>30</v>
      </c>
      <c r="E623" s="15">
        <v>32</v>
      </c>
      <c r="F623" s="15">
        <v>30</v>
      </c>
      <c r="G623" s="15">
        <v>35</v>
      </c>
      <c r="H623" s="15">
        <v>56</v>
      </c>
      <c r="I623" s="15">
        <v>35</v>
      </c>
      <c r="J623" s="15">
        <v>30</v>
      </c>
      <c r="K623" s="15">
        <v>31</v>
      </c>
      <c r="M623" s="5" t="str">
        <f t="shared" si="181"/>
        <v>0</v>
      </c>
      <c r="N623" t="str">
        <f t="shared" si="182"/>
        <v>2</v>
      </c>
      <c r="O623" t="str">
        <f t="shared" si="183"/>
        <v>0</v>
      </c>
      <c r="P623" t="str">
        <f t="shared" si="184"/>
        <v>5</v>
      </c>
      <c r="Q623" t="str">
        <f t="shared" si="185"/>
        <v>V</v>
      </c>
      <c r="R623" t="str">
        <f t="shared" si="186"/>
        <v>5</v>
      </c>
      <c r="S623" t="str">
        <f t="shared" si="187"/>
        <v>0</v>
      </c>
      <c r="T623" t="str">
        <f t="shared" si="188"/>
        <v>1</v>
      </c>
      <c r="U623" s="5"/>
      <c r="V623" s="23">
        <f t="shared" si="189"/>
        <v>48</v>
      </c>
      <c r="W623">
        <f t="shared" si="190"/>
        <v>50</v>
      </c>
      <c r="X623">
        <f t="shared" si="191"/>
        <v>48</v>
      </c>
      <c r="Y623">
        <f t="shared" si="192"/>
        <v>53</v>
      </c>
      <c r="Z623">
        <f t="shared" si="193"/>
        <v>86</v>
      </c>
      <c r="AA623">
        <f t="shared" si="194"/>
        <v>53</v>
      </c>
      <c r="AB623">
        <f t="shared" si="195"/>
        <v>48</v>
      </c>
      <c r="AC623">
        <f t="shared" si="196"/>
        <v>49</v>
      </c>
      <c r="AD623" s="5"/>
      <c r="AE623" s="27">
        <f t="shared" si="197"/>
        <v>12848</v>
      </c>
      <c r="AF623" s="28">
        <f t="shared" si="198"/>
        <v>13616</v>
      </c>
      <c r="AG623" s="28">
        <f t="shared" si="199"/>
        <v>13654</v>
      </c>
      <c r="AH623" s="28">
        <f t="shared" si="200"/>
        <v>12592</v>
      </c>
      <c r="AI623" s="5"/>
      <c r="AJ62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623" s="6" t="str" cm="1">
        <f t="array" ref="AK62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623" s="6" cm="1">
        <f t="array" ref="AL623">IF(ROW(Table4[[#This Row],[ID]])-1=ROW(Table4[[#Headers],[ID]]),0,SUMPRODUCT(MAX(($B$5:$B622=Table4[[#This Row],[ID]])*ROW($B$5:$B622))))</f>
        <v>579</v>
      </c>
      <c r="AM623" s="11" cm="1">
        <f t="array" aca="1" ref="AM623" ca="1">IF(Table4[[#This Row],[Prior of This Frm]]&lt;&gt;0,Table4[[#This Row],[Time]]-INDIRECT("R"&amp;Table4[[#This Row],[Prior of This Frm]]&amp;"C"&amp;COLUMN(Table4[[#This Row],[Time]]),FALSE),"")</f>
        <v>2.1239999999999988</v>
      </c>
      <c r="AN623" s="8">
        <f>IF(ROW(Table4[[#This Row],[Time]])-1=ROW(Table4[[#Headers],[Time]]),0,IF(A623&lt;A622,AN622+1,AN622))</f>
        <v>1</v>
      </c>
      <c r="AO623" s="29">
        <f>(Table4[[#This Row],[Time]]+(Table4[[#This Row],[Mins]]*60)-$A$5)/60/60/24</f>
        <v>3.4356481481481483E-4</v>
      </c>
      <c r="AP623" s="11">
        <f ca="1">IF(Table4[[#This Row],[Prior of This Frm]]&lt;&gt;0,IF(Table4[[#This Row],[Per Raw]]&lt;0,Table4[[#This Row],[Per Raw]]+60,Table4[[#This Row],[Per Raw]]),"")</f>
        <v>2.1239999999999988</v>
      </c>
      <c r="AQ623" s="20" t="e">
        <f>IF(Table4[[#This Row],[ID]]=401,(HEX2DEC(Table4[[#This Row],[H1]])+256*HEX2DEC(Table4[[#This Row],[H2]]))/1000,NA())</f>
        <v>#N/A</v>
      </c>
      <c r="AR623" s="21" t="e">
        <f>IF(Table4[[#This Row],[ID]]=401,(HEX2DEC(Table4[[#This Row],[H5]])+256*HEX2DEC(Table4[[#This Row],[H6]]))/1000,NA())</f>
        <v>#N/A</v>
      </c>
      <c r="AS623" s="17" t="e">
        <f>IF(Table4[[#This Row],[ID]]=402,HEX2DEC(Table4[[#This Row],[H1]])/100,NA())</f>
        <v>#N/A</v>
      </c>
      <c r="AT623" s="19" t="e">
        <f>IF(Table4[[#This Row],[ID]]=404,((HEX2DEC(F623)+256*HEX2DEC(G623))/10)*(9/5)+32,NA())</f>
        <v>#N/A</v>
      </c>
      <c r="AU623" s="28">
        <f>IF(Table4[[#This Row],[ID]]=402,(HEX2DEC(Table4[[#This Row],[H7]])*256*256+HEX2DEC(Table4[[#This Row],[H6]])*256+HEX2DEC(Table4[[#This Row],[H5]]))/AU$3,IF(ISNUMBER(AU622),AU622,NA()))</f>
        <v>1073427</v>
      </c>
      <c r="AV623" s="28">
        <f>IF(Table4[[#This Row],[ID]]=403,(HEX2DEC(Table4[[#This Row],[H7]])*256*256+HEX2DEC(Table4[[#This Row],[H6]])*256+HEX2DEC(Table4[[#This Row],[H5]]))/AV$3,IF(ISNUMBER(AV622),AV622,NA()))</f>
        <v>1073427</v>
      </c>
      <c r="AW623" s="30" t="e">
        <f>Table4[[#This Row],[Unk 402-D7,6,5]]/Table4[[#This Row],[Batt V]]</f>
        <v>#N/A</v>
      </c>
      <c r="AX623" s="8" t="str" cm="1">
        <f t="array" aca="1" ref="AX623" ca="1">IF(Table4[[#This Row],[Prior of This Frm]]=0,"First",IF(Table4[[#This Row],[Data as String]]&lt;&gt;INDIRECT("R"&amp;AL623&amp;"C"&amp;COLUMN(Table4[[#This Row],[Data as String]]),FALSE),"Change",""))</f>
        <v/>
      </c>
      <c r="AY623" s="6" t="str" cm="1">
        <f t="array" aca="1" ref="AY623" ca="1">IF(Table4[[#This Row],[Prior of This Frm]]=0,"First",IF(Table4[[#This Row],[Data Masked States only]]&lt;&gt;INDIRECT("R"&amp;AL623&amp;"C"&amp;COLUMN(Table4[[#This Row],[Data Masked States only]]),FALSE),"Change",""))</f>
        <v/>
      </c>
      <c r="AZ623" s="6"/>
    </row>
    <row r="624" spans="1:52" hidden="1" x14ac:dyDescent="0.25">
      <c r="A624">
        <v>21.062999999999999</v>
      </c>
      <c r="B624">
        <v>410</v>
      </c>
      <c r="C624">
        <v>8</v>
      </c>
      <c r="D624" s="14">
        <v>53</v>
      </c>
      <c r="E624" s="15">
        <v>37</v>
      </c>
      <c r="F624" s="15">
        <v>33</v>
      </c>
      <c r="G624" s="15" t="s">
        <v>8</v>
      </c>
      <c r="H624" s="15">
        <v>32</v>
      </c>
      <c r="I624" s="15">
        <v>32</v>
      </c>
      <c r="J624" s="15">
        <v>30</v>
      </c>
      <c r="K624" s="15">
        <v>33</v>
      </c>
      <c r="M624" s="5" t="str">
        <f t="shared" si="181"/>
        <v>S</v>
      </c>
      <c r="N624" t="str">
        <f t="shared" si="182"/>
        <v>7</v>
      </c>
      <c r="O624" t="str">
        <f t="shared" si="183"/>
        <v>3</v>
      </c>
      <c r="P624" t="str">
        <f t="shared" si="184"/>
        <v>-</v>
      </c>
      <c r="Q624" t="str">
        <f t="shared" si="185"/>
        <v>2</v>
      </c>
      <c r="R624" t="str">
        <f t="shared" si="186"/>
        <v>2</v>
      </c>
      <c r="S624" t="str">
        <f t="shared" si="187"/>
        <v>0</v>
      </c>
      <c r="T624" t="str">
        <f t="shared" si="188"/>
        <v>3</v>
      </c>
      <c r="U624" s="5"/>
      <c r="V624" s="23">
        <f t="shared" si="189"/>
        <v>83</v>
      </c>
      <c r="W624">
        <f t="shared" si="190"/>
        <v>55</v>
      </c>
      <c r="X624">
        <f t="shared" si="191"/>
        <v>51</v>
      </c>
      <c r="Y624">
        <f t="shared" si="192"/>
        <v>45</v>
      </c>
      <c r="Z624">
        <f t="shared" si="193"/>
        <v>50</v>
      </c>
      <c r="AA624">
        <f t="shared" si="194"/>
        <v>50</v>
      </c>
      <c r="AB624">
        <f t="shared" si="195"/>
        <v>48</v>
      </c>
      <c r="AC624">
        <f t="shared" si="196"/>
        <v>51</v>
      </c>
      <c r="AD624" s="5"/>
      <c r="AE624" s="27">
        <f t="shared" si="197"/>
        <v>14163</v>
      </c>
      <c r="AF624" s="28">
        <f t="shared" si="198"/>
        <v>11571</v>
      </c>
      <c r="AG624" s="28">
        <f t="shared" si="199"/>
        <v>12850</v>
      </c>
      <c r="AH624" s="28">
        <f t="shared" si="200"/>
        <v>13104</v>
      </c>
      <c r="AI624" s="5"/>
      <c r="AJ62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53:37:33:2D:32:32:30:33</v>
      </c>
      <c r="AK624" s="6" t="str" cm="1">
        <f t="array" ref="AK62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53:37:33:2D:32:32:30:33</v>
      </c>
      <c r="AL624" s="6" cm="1">
        <f t="array" ref="AL624">IF(ROW(Table4[[#This Row],[ID]])-1=ROW(Table4[[#Headers],[ID]]),0,SUMPRODUCT(MAX(($B$5:$B623=Table4[[#This Row],[ID]])*ROW($B$5:$B623))))</f>
        <v>536</v>
      </c>
      <c r="AM624" s="11" cm="1">
        <f t="array" aca="1" ref="AM624" ca="1">IF(Table4[[#This Row],[Prior of This Frm]]&lt;&gt;0,Table4[[#This Row],[Time]]-INDIRECT("R"&amp;Table4[[#This Row],[Prior of This Frm]]&amp;"C"&amp;COLUMN(Table4[[#This Row],[Time]]),FALSE),"")</f>
        <v>4.2399999999999984</v>
      </c>
      <c r="AN624" s="8">
        <f>IF(ROW(Table4[[#This Row],[Time]])-1=ROW(Table4[[#Headers],[Time]]),0,IF(A624&lt;A623,AN623+1,AN623))</f>
        <v>1</v>
      </c>
      <c r="AO624" s="29">
        <f>(Table4[[#This Row],[Time]]+(Table4[[#This Row],[Mins]]*60)-$A$5)/60/60/24</f>
        <v>3.4358796296296302E-4</v>
      </c>
      <c r="AP624" s="11">
        <f ca="1">IF(Table4[[#This Row],[Prior of This Frm]]&lt;&gt;0,IF(Table4[[#This Row],[Per Raw]]&lt;0,Table4[[#This Row],[Per Raw]]+60,Table4[[#This Row],[Per Raw]]),"")</f>
        <v>4.2399999999999984</v>
      </c>
      <c r="AQ624" s="20" t="e">
        <f>IF(Table4[[#This Row],[ID]]=401,(HEX2DEC(Table4[[#This Row],[H1]])+256*HEX2DEC(Table4[[#This Row],[H2]]))/1000,NA())</f>
        <v>#N/A</v>
      </c>
      <c r="AR624" s="21" t="e">
        <f>IF(Table4[[#This Row],[ID]]=401,(HEX2DEC(Table4[[#This Row],[H5]])+256*HEX2DEC(Table4[[#This Row],[H6]]))/1000,NA())</f>
        <v>#N/A</v>
      </c>
      <c r="AS624" s="16" t="e">
        <f>IF(Table4[[#This Row],[ID]]=402,HEX2DEC(Table4[[#This Row],[H1]])/100,NA())</f>
        <v>#N/A</v>
      </c>
      <c r="AT624" s="19" t="e">
        <f>IF(Table4[[#This Row],[ID]]=404,((HEX2DEC(F624)+256*HEX2DEC(G624))/10)*(9/5)+32,NA())</f>
        <v>#N/A</v>
      </c>
      <c r="AU624" s="28">
        <f>IF(Table4[[#This Row],[ID]]=402,(HEX2DEC(Table4[[#This Row],[H7]])*256*256+HEX2DEC(Table4[[#This Row],[H6]])*256+HEX2DEC(Table4[[#This Row],[H5]]))/AU$3,IF(ISNUMBER(AU623),AU623,NA()))</f>
        <v>1073427</v>
      </c>
      <c r="AV624" s="28">
        <f>IF(Table4[[#This Row],[ID]]=403,(HEX2DEC(Table4[[#This Row],[H7]])*256*256+HEX2DEC(Table4[[#This Row],[H6]])*256+HEX2DEC(Table4[[#This Row],[H5]]))/AV$3,IF(ISNUMBER(AV623),AV623,NA()))</f>
        <v>1073427</v>
      </c>
      <c r="AW624" s="30" t="e">
        <f>Table4[[#This Row],[Unk 402-D7,6,5]]/Table4[[#This Row],[Batt V]]</f>
        <v>#N/A</v>
      </c>
      <c r="AX624" s="8" t="str" cm="1">
        <f t="array" aca="1" ref="AX624" ca="1">IF(Table4[[#This Row],[Prior of This Frm]]=0,"First",IF(Table4[[#This Row],[Data as String]]&lt;&gt;INDIRECT("R"&amp;AL624&amp;"C"&amp;COLUMN(Table4[[#This Row],[Data as String]]),FALSE),"Change",""))</f>
        <v/>
      </c>
      <c r="AY624" s="6" t="str" cm="1">
        <f t="array" aca="1" ref="AY624" ca="1">IF(Table4[[#This Row],[Prior of This Frm]]=0,"First",IF(Table4[[#This Row],[Data Masked States only]]&lt;&gt;INDIRECT("R"&amp;AL624&amp;"C"&amp;COLUMN(Table4[[#This Row],[Data Masked States only]]),FALSE),"Change",""))</f>
        <v/>
      </c>
      <c r="AZ624" s="6"/>
    </row>
    <row r="625" spans="1:52" hidden="1" x14ac:dyDescent="0.25">
      <c r="A625">
        <v>21.065999999999999</v>
      </c>
      <c r="B625">
        <v>411</v>
      </c>
      <c r="C625">
        <v>8</v>
      </c>
      <c r="D625" s="14">
        <v>30</v>
      </c>
      <c r="E625" s="15">
        <v>34</v>
      </c>
      <c r="F625" s="15">
        <v>30</v>
      </c>
      <c r="G625" s="15">
        <v>31</v>
      </c>
      <c r="H625" s="15">
        <v>32</v>
      </c>
      <c r="I625" s="15">
        <v>39</v>
      </c>
      <c r="J625" s="15">
        <v>52</v>
      </c>
      <c r="K625" s="15">
        <v>53</v>
      </c>
      <c r="M625" s="5" t="str">
        <f t="shared" si="181"/>
        <v>0</v>
      </c>
      <c r="N625" t="str">
        <f t="shared" si="182"/>
        <v>4</v>
      </c>
      <c r="O625" t="str">
        <f t="shared" si="183"/>
        <v>0</v>
      </c>
      <c r="P625" t="str">
        <f t="shared" si="184"/>
        <v>1</v>
      </c>
      <c r="Q625" t="str">
        <f t="shared" si="185"/>
        <v>2</v>
      </c>
      <c r="R625" t="str">
        <f t="shared" si="186"/>
        <v>9</v>
      </c>
      <c r="S625" t="str">
        <f t="shared" si="187"/>
        <v>R</v>
      </c>
      <c r="T625" t="str">
        <f t="shared" si="188"/>
        <v>S</v>
      </c>
      <c r="U625" s="5"/>
      <c r="V625" s="23">
        <f t="shared" si="189"/>
        <v>48</v>
      </c>
      <c r="W625">
        <f t="shared" si="190"/>
        <v>52</v>
      </c>
      <c r="X625">
        <f t="shared" si="191"/>
        <v>48</v>
      </c>
      <c r="Y625">
        <f t="shared" si="192"/>
        <v>49</v>
      </c>
      <c r="Z625">
        <f t="shared" si="193"/>
        <v>50</v>
      </c>
      <c r="AA625">
        <f t="shared" si="194"/>
        <v>57</v>
      </c>
      <c r="AB625">
        <f t="shared" si="195"/>
        <v>82</v>
      </c>
      <c r="AC625">
        <f t="shared" si="196"/>
        <v>83</v>
      </c>
      <c r="AD625" s="5"/>
      <c r="AE625" s="27">
        <f t="shared" si="197"/>
        <v>13360</v>
      </c>
      <c r="AF625" s="28">
        <f t="shared" si="198"/>
        <v>12592</v>
      </c>
      <c r="AG625" s="28">
        <f t="shared" si="199"/>
        <v>14642</v>
      </c>
      <c r="AH625" s="28">
        <f t="shared" si="200"/>
        <v>21330</v>
      </c>
      <c r="AI625" s="5"/>
      <c r="AJ62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30:34:30:31:32:39:52:53</v>
      </c>
      <c r="AK625" s="6" t="str" cm="1">
        <f t="array" ref="AK62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30:34:30:31:32:39:52:53</v>
      </c>
      <c r="AL625" s="6" cm="1">
        <f t="array" ref="AL625">IF(ROW(Table4[[#This Row],[ID]])-1=ROW(Table4[[#Headers],[ID]]),0,SUMPRODUCT(MAX(($B$5:$B624=Table4[[#This Row],[ID]])*ROW($B$5:$B624))))</f>
        <v>537</v>
      </c>
      <c r="AM625" s="11" cm="1">
        <f t="array" aca="1" ref="AM625" ca="1">IF(Table4[[#This Row],[Prior of This Frm]]&lt;&gt;0,Table4[[#This Row],[Time]]-INDIRECT("R"&amp;Table4[[#This Row],[Prior of This Frm]]&amp;"C"&amp;COLUMN(Table4[[#This Row],[Time]]),FALSE),"")</f>
        <v>4.2409999999999997</v>
      </c>
      <c r="AN625" s="8">
        <f>IF(ROW(Table4[[#This Row],[Time]])-1=ROW(Table4[[#Headers],[Time]]),0,IF(A625&lt;A624,AN624+1,AN624))</f>
        <v>1</v>
      </c>
      <c r="AO625" s="29">
        <f>(Table4[[#This Row],[Time]]+(Table4[[#This Row],[Mins]]*60)-$A$5)/60/60/24</f>
        <v>3.4362268518518514E-4</v>
      </c>
      <c r="AP625" s="11">
        <f ca="1">IF(Table4[[#This Row],[Prior of This Frm]]&lt;&gt;0,IF(Table4[[#This Row],[Per Raw]]&lt;0,Table4[[#This Row],[Per Raw]]+60,Table4[[#This Row],[Per Raw]]),"")</f>
        <v>4.2409999999999997</v>
      </c>
      <c r="AQ625" s="20" t="e">
        <f>IF(Table4[[#This Row],[ID]]=401,(HEX2DEC(Table4[[#This Row],[H1]])+256*HEX2DEC(Table4[[#This Row],[H2]]))/1000,NA())</f>
        <v>#N/A</v>
      </c>
      <c r="AR625" s="21" t="e">
        <f>IF(Table4[[#This Row],[ID]]=401,(HEX2DEC(Table4[[#This Row],[H5]])+256*HEX2DEC(Table4[[#This Row],[H6]]))/1000,NA())</f>
        <v>#N/A</v>
      </c>
      <c r="AS625" s="17" t="e">
        <f>IF(Table4[[#This Row],[ID]]=402,HEX2DEC(Table4[[#This Row],[H1]])/100,NA())</f>
        <v>#N/A</v>
      </c>
      <c r="AT625" s="19" t="e">
        <f>IF(Table4[[#This Row],[ID]]=404,((HEX2DEC(F625)+256*HEX2DEC(G625))/10)*(9/5)+32,NA())</f>
        <v>#N/A</v>
      </c>
      <c r="AU625" s="28">
        <f>IF(Table4[[#This Row],[ID]]=402,(HEX2DEC(Table4[[#This Row],[H7]])*256*256+HEX2DEC(Table4[[#This Row],[H6]])*256+HEX2DEC(Table4[[#This Row],[H5]]))/AU$3,IF(ISNUMBER(AU624),AU624,NA()))</f>
        <v>1073427</v>
      </c>
      <c r="AV625" s="28">
        <f>IF(Table4[[#This Row],[ID]]=403,(HEX2DEC(Table4[[#This Row],[H7]])*256*256+HEX2DEC(Table4[[#This Row],[H6]])*256+HEX2DEC(Table4[[#This Row],[H5]]))/AV$3,IF(ISNUMBER(AV624),AV624,NA()))</f>
        <v>1073427</v>
      </c>
      <c r="AW625" s="30" t="e">
        <f>Table4[[#This Row],[Unk 402-D7,6,5]]/Table4[[#This Row],[Batt V]]</f>
        <v>#N/A</v>
      </c>
      <c r="AX625" s="8" t="str" cm="1">
        <f t="array" aca="1" ref="AX625" ca="1">IF(Table4[[#This Row],[Prior of This Frm]]=0,"First",IF(Table4[[#This Row],[Data as String]]&lt;&gt;INDIRECT("R"&amp;AL625&amp;"C"&amp;COLUMN(Table4[[#This Row],[Data as String]]),FALSE),"Change",""))</f>
        <v/>
      </c>
      <c r="AY625" s="6" t="str" cm="1">
        <f t="array" aca="1" ref="AY625" ca="1">IF(Table4[[#This Row],[Prior of This Frm]]=0,"First",IF(Table4[[#This Row],[Data Masked States only]]&lt;&gt;INDIRECT("R"&amp;AL625&amp;"C"&amp;COLUMN(Table4[[#This Row],[Data Masked States only]]),FALSE),"Change",""))</f>
        <v/>
      </c>
      <c r="AZ625" s="6"/>
    </row>
    <row r="626" spans="1:52" hidden="1" x14ac:dyDescent="0.25">
      <c r="A626">
        <v>21.068999999999999</v>
      </c>
      <c r="B626">
        <v>412</v>
      </c>
      <c r="C626">
        <v>8</v>
      </c>
      <c r="D626" s="14">
        <v>0</v>
      </c>
      <c r="E626" s="15">
        <v>0</v>
      </c>
      <c r="F626" s="15">
        <v>0</v>
      </c>
      <c r="G626" s="15">
        <v>0</v>
      </c>
      <c r="H626" s="15">
        <v>0</v>
      </c>
      <c r="I626" s="15">
        <v>0</v>
      </c>
      <c r="J626" s="15">
        <v>0</v>
      </c>
      <c r="K626" s="15">
        <v>0</v>
      </c>
      <c r="M626" s="5" t="str">
        <f t="shared" si="181"/>
        <v>…</v>
      </c>
      <c r="N626" t="str">
        <f t="shared" si="182"/>
        <v>…</v>
      </c>
      <c r="O626" t="str">
        <f t="shared" si="183"/>
        <v>…</v>
      </c>
      <c r="P626" t="str">
        <f t="shared" si="184"/>
        <v>…</v>
      </c>
      <c r="Q626" t="str">
        <f t="shared" si="185"/>
        <v>…</v>
      </c>
      <c r="R626" t="str">
        <f t="shared" si="186"/>
        <v>…</v>
      </c>
      <c r="S626" t="str">
        <f t="shared" si="187"/>
        <v>…</v>
      </c>
      <c r="T626" t="str">
        <f t="shared" si="188"/>
        <v>…</v>
      </c>
      <c r="U626" s="5"/>
      <c r="V626" s="23">
        <f t="shared" si="189"/>
        <v>0</v>
      </c>
      <c r="W626">
        <f t="shared" si="190"/>
        <v>0</v>
      </c>
      <c r="X626">
        <f t="shared" si="191"/>
        <v>0</v>
      </c>
      <c r="Y626">
        <f t="shared" si="192"/>
        <v>0</v>
      </c>
      <c r="Z626">
        <f t="shared" si="193"/>
        <v>0</v>
      </c>
      <c r="AA626">
        <f t="shared" si="194"/>
        <v>0</v>
      </c>
      <c r="AB626">
        <f t="shared" si="195"/>
        <v>0</v>
      </c>
      <c r="AC626">
        <f t="shared" si="196"/>
        <v>0</v>
      </c>
      <c r="AD626" s="5"/>
      <c r="AE626" s="27">
        <f t="shared" si="197"/>
        <v>0</v>
      </c>
      <c r="AF626" s="28">
        <f t="shared" si="198"/>
        <v>0</v>
      </c>
      <c r="AG626" s="28">
        <f t="shared" si="199"/>
        <v>0</v>
      </c>
      <c r="AH626" s="28">
        <f t="shared" si="200"/>
        <v>0</v>
      </c>
      <c r="AI626" s="5"/>
      <c r="AJ62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00:00:00:00:00:00:00:00</v>
      </c>
      <c r="AK626" s="6" t="str" cm="1">
        <f t="array" ref="AK62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00:00:00:00:00:00:00:00</v>
      </c>
      <c r="AL626" s="6" cm="1">
        <f t="array" ref="AL626">IF(ROW(Table4[[#This Row],[ID]])-1=ROW(Table4[[#Headers],[ID]]),0,SUMPRODUCT(MAX(($B$5:$B625=Table4[[#This Row],[ID]])*ROW($B$5:$B625))))</f>
        <v>538</v>
      </c>
      <c r="AM626" s="11" cm="1">
        <f t="array" aca="1" ref="AM626" ca="1">IF(Table4[[#This Row],[Prior of This Frm]]&lt;&gt;0,Table4[[#This Row],[Time]]-INDIRECT("R"&amp;Table4[[#This Row],[Prior of This Frm]]&amp;"C"&amp;COLUMN(Table4[[#This Row],[Time]]),FALSE),"")</f>
        <v>4.2409999999999997</v>
      </c>
      <c r="AN626" s="8">
        <f>IF(ROW(Table4[[#This Row],[Time]])-1=ROW(Table4[[#Headers],[Time]]),0,IF(A626&lt;A625,AN625+1,AN625))</f>
        <v>1</v>
      </c>
      <c r="AO626" s="29">
        <f>(Table4[[#This Row],[Time]]+(Table4[[#This Row],[Mins]]*60)-$A$5)/60/60/24</f>
        <v>3.4365740740740738E-4</v>
      </c>
      <c r="AP626" s="11">
        <f ca="1">IF(Table4[[#This Row],[Prior of This Frm]]&lt;&gt;0,IF(Table4[[#This Row],[Per Raw]]&lt;0,Table4[[#This Row],[Per Raw]]+60,Table4[[#This Row],[Per Raw]]),"")</f>
        <v>4.2409999999999997</v>
      </c>
      <c r="AQ626" s="20" t="e">
        <f>IF(Table4[[#This Row],[ID]]=401,(HEX2DEC(Table4[[#This Row],[H1]])+256*HEX2DEC(Table4[[#This Row],[H2]]))/1000,NA())</f>
        <v>#N/A</v>
      </c>
      <c r="AR626" s="21" t="e">
        <f>IF(Table4[[#This Row],[ID]]=401,(HEX2DEC(Table4[[#This Row],[H5]])+256*HEX2DEC(Table4[[#This Row],[H6]]))/1000,NA())</f>
        <v>#N/A</v>
      </c>
      <c r="AS626" s="17" t="e">
        <f>IF(Table4[[#This Row],[ID]]=402,HEX2DEC(Table4[[#This Row],[H1]])/100,NA())</f>
        <v>#N/A</v>
      </c>
      <c r="AT626" s="19" t="e">
        <f>IF(Table4[[#This Row],[ID]]=404,((HEX2DEC(F626)+256*HEX2DEC(G626))/10)*(9/5)+32,NA())</f>
        <v>#N/A</v>
      </c>
      <c r="AU626" s="28">
        <f>IF(Table4[[#This Row],[ID]]=402,(HEX2DEC(Table4[[#This Row],[H7]])*256*256+HEX2DEC(Table4[[#This Row],[H6]])*256+HEX2DEC(Table4[[#This Row],[H5]]))/AU$3,IF(ISNUMBER(AU625),AU625,NA()))</f>
        <v>1073427</v>
      </c>
      <c r="AV626" s="28">
        <f>IF(Table4[[#This Row],[ID]]=403,(HEX2DEC(Table4[[#This Row],[H7]])*256*256+HEX2DEC(Table4[[#This Row],[H6]])*256+HEX2DEC(Table4[[#This Row],[H5]]))/AV$3,IF(ISNUMBER(AV625),AV625,NA()))</f>
        <v>1073427</v>
      </c>
      <c r="AW626" s="30" t="e">
        <f>Table4[[#This Row],[Unk 402-D7,6,5]]/Table4[[#This Row],[Batt V]]</f>
        <v>#N/A</v>
      </c>
      <c r="AX626" s="8" t="str" cm="1">
        <f t="array" aca="1" ref="AX626" ca="1">IF(Table4[[#This Row],[Prior of This Frm]]=0,"First",IF(Table4[[#This Row],[Data as String]]&lt;&gt;INDIRECT("R"&amp;AL626&amp;"C"&amp;COLUMN(Table4[[#This Row],[Data as String]]),FALSE),"Change",""))</f>
        <v/>
      </c>
      <c r="AY626" s="6" t="str" cm="1">
        <f t="array" aca="1" ref="AY626" ca="1">IF(Table4[[#This Row],[Prior of This Frm]]=0,"First",IF(Table4[[#This Row],[Data Masked States only]]&lt;&gt;INDIRECT("R"&amp;AL626&amp;"C"&amp;COLUMN(Table4[[#This Row],[Data Masked States only]]),FALSE),"Change",""))</f>
        <v/>
      </c>
      <c r="AZ626" s="6"/>
    </row>
    <row r="627" spans="1:52" hidden="1" x14ac:dyDescent="0.25">
      <c r="A627">
        <v>21.111000000000001</v>
      </c>
      <c r="B627">
        <v>400</v>
      </c>
      <c r="C627">
        <v>8</v>
      </c>
      <c r="D627" s="14">
        <v>0</v>
      </c>
      <c r="E627" s="15">
        <v>0</v>
      </c>
      <c r="F627" s="15">
        <v>0</v>
      </c>
      <c r="G627" s="15">
        <v>10</v>
      </c>
      <c r="H627" s="15">
        <v>39</v>
      </c>
      <c r="I627" s="15">
        <v>0</v>
      </c>
      <c r="J627" s="15">
        <v>0</v>
      </c>
      <c r="K627" s="15">
        <v>0</v>
      </c>
      <c r="M627" s="5" t="str">
        <f t="shared" si="181"/>
        <v>…</v>
      </c>
      <c r="N627" t="str">
        <f t="shared" si="182"/>
        <v>…</v>
      </c>
      <c r="O627" t="str">
        <f t="shared" si="183"/>
        <v>…</v>
      </c>
      <c r="P627" t="str">
        <f t="shared" si="184"/>
        <v>…</v>
      </c>
      <c r="Q627" t="str">
        <f t="shared" si="185"/>
        <v>9</v>
      </c>
      <c r="R627" t="str">
        <f t="shared" si="186"/>
        <v>…</v>
      </c>
      <c r="S627" t="str">
        <f t="shared" si="187"/>
        <v>…</v>
      </c>
      <c r="T627" t="str">
        <f t="shared" si="188"/>
        <v>…</v>
      </c>
      <c r="U627" s="5"/>
      <c r="V627" s="23">
        <f t="shared" si="189"/>
        <v>0</v>
      </c>
      <c r="W627">
        <f t="shared" si="190"/>
        <v>0</v>
      </c>
      <c r="X627">
        <f t="shared" si="191"/>
        <v>0</v>
      </c>
      <c r="Y627">
        <f t="shared" si="192"/>
        <v>16</v>
      </c>
      <c r="Z627">
        <f t="shared" si="193"/>
        <v>57</v>
      </c>
      <c r="AA627">
        <f t="shared" si="194"/>
        <v>0</v>
      </c>
      <c r="AB627">
        <f t="shared" si="195"/>
        <v>0</v>
      </c>
      <c r="AC627">
        <f t="shared" si="196"/>
        <v>0</v>
      </c>
      <c r="AD627" s="5"/>
      <c r="AE627" s="27">
        <f t="shared" si="197"/>
        <v>0</v>
      </c>
      <c r="AF627" s="28">
        <f t="shared" si="198"/>
        <v>4096</v>
      </c>
      <c r="AG627" s="28">
        <f t="shared" si="199"/>
        <v>57</v>
      </c>
      <c r="AH627" s="28">
        <f t="shared" si="200"/>
        <v>0</v>
      </c>
      <c r="AI627" s="5"/>
      <c r="AJ62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27" s="6" t="str" cm="1">
        <f t="array" ref="AK62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27" s="6" cm="1">
        <f t="array" ref="AL627">IF(ROW(Table4[[#This Row],[ID]])-1=ROW(Table4[[#Headers],[ID]]),0,SUMPRODUCT(MAX(($B$5:$B626=Table4[[#This Row],[ID]])*ROW($B$5:$B626))))</f>
        <v>621</v>
      </c>
      <c r="AM627" s="11" cm="1">
        <f t="array" aca="1" ref="AM627" ca="1">IF(Table4[[#This Row],[Prior of This Frm]]&lt;&gt;0,Table4[[#This Row],[Time]]-INDIRECT("R"&amp;Table4[[#This Row],[Prior of This Frm]]&amp;"C"&amp;COLUMN(Table4[[#This Row],[Time]]),FALSE),"")</f>
        <v>0.10600000000000165</v>
      </c>
      <c r="AN627" s="8">
        <f>IF(ROW(Table4[[#This Row],[Time]])-1=ROW(Table4[[#Headers],[Time]]),0,IF(A627&lt;A626,AN626+1,AN626))</f>
        <v>1</v>
      </c>
      <c r="AO627" s="29">
        <f>(Table4[[#This Row],[Time]]+(Table4[[#This Row],[Mins]]*60)-$A$5)/60/60/24</f>
        <v>3.4414351851851858E-4</v>
      </c>
      <c r="AP627" s="11">
        <f ca="1">IF(Table4[[#This Row],[Prior of This Frm]]&lt;&gt;0,IF(Table4[[#This Row],[Per Raw]]&lt;0,Table4[[#This Row],[Per Raw]]+60,Table4[[#This Row],[Per Raw]]),"")</f>
        <v>0.10600000000000165</v>
      </c>
      <c r="AQ627" s="20" t="e">
        <f>IF(Table4[[#This Row],[ID]]=401,(HEX2DEC(Table4[[#This Row],[H1]])+256*HEX2DEC(Table4[[#This Row],[H2]]))/1000,NA())</f>
        <v>#N/A</v>
      </c>
      <c r="AR627" s="21" t="e">
        <f>IF(Table4[[#This Row],[ID]]=401,(HEX2DEC(Table4[[#This Row],[H5]])+256*HEX2DEC(Table4[[#This Row],[H6]]))/1000,NA())</f>
        <v>#N/A</v>
      </c>
      <c r="AS627" s="17" t="e">
        <f>IF(Table4[[#This Row],[ID]]=402,HEX2DEC(Table4[[#This Row],[H1]])/100,NA())</f>
        <v>#N/A</v>
      </c>
      <c r="AT627" s="19" t="e">
        <f>IF(Table4[[#This Row],[ID]]=404,((HEX2DEC(F627)+256*HEX2DEC(G627))/10)*(9/5)+32,NA())</f>
        <v>#N/A</v>
      </c>
      <c r="AU627" s="28">
        <f>IF(Table4[[#This Row],[ID]]=402,(HEX2DEC(Table4[[#This Row],[H7]])*256*256+HEX2DEC(Table4[[#This Row],[H6]])*256+HEX2DEC(Table4[[#This Row],[H5]]))/AU$3,IF(ISNUMBER(AU626),AU626,NA()))</f>
        <v>1073427</v>
      </c>
      <c r="AV627" s="28">
        <f>IF(Table4[[#This Row],[ID]]=403,(HEX2DEC(Table4[[#This Row],[H7]])*256*256+HEX2DEC(Table4[[#This Row],[H6]])*256+HEX2DEC(Table4[[#This Row],[H5]]))/AV$3,IF(ISNUMBER(AV626),AV626,NA()))</f>
        <v>1073427</v>
      </c>
      <c r="AW627" s="30" t="e">
        <f>Table4[[#This Row],[Unk 402-D7,6,5]]/Table4[[#This Row],[Batt V]]</f>
        <v>#N/A</v>
      </c>
      <c r="AX627" s="8" t="str" cm="1">
        <f t="array" aca="1" ref="AX627" ca="1">IF(Table4[[#This Row],[Prior of This Frm]]=0,"First",IF(Table4[[#This Row],[Data as String]]&lt;&gt;INDIRECT("R"&amp;AL627&amp;"C"&amp;COLUMN(Table4[[#This Row],[Data as String]]),FALSE),"Change",""))</f>
        <v/>
      </c>
      <c r="AY627" s="6" t="str" cm="1">
        <f t="array" aca="1" ref="AY627" ca="1">IF(Table4[[#This Row],[Prior of This Frm]]=0,"First",IF(Table4[[#This Row],[Data Masked States only]]&lt;&gt;INDIRECT("R"&amp;AL627&amp;"C"&amp;COLUMN(Table4[[#This Row],[Data Masked States only]]),FALSE),"Change",""))</f>
        <v/>
      </c>
      <c r="AZ627" s="6"/>
    </row>
    <row r="628" spans="1:52" hidden="1" x14ac:dyDescent="0.25">
      <c r="A628">
        <v>21.164000000000001</v>
      </c>
      <c r="B628">
        <v>401</v>
      </c>
      <c r="C628">
        <v>8</v>
      </c>
      <c r="D628" s="14" t="s">
        <v>28</v>
      </c>
      <c r="E628" s="15" t="s">
        <v>23</v>
      </c>
      <c r="F628" s="15">
        <v>0</v>
      </c>
      <c r="G628" s="15">
        <v>0</v>
      </c>
      <c r="H628" s="15">
        <v>0</v>
      </c>
      <c r="I628" s="15">
        <v>0</v>
      </c>
      <c r="J628" s="15">
        <v>0</v>
      </c>
      <c r="K628" s="15">
        <v>0</v>
      </c>
      <c r="M628" s="5" t="str">
        <f t="shared" si="181"/>
        <v>…</v>
      </c>
      <c r="N628" t="str">
        <f t="shared" si="182"/>
        <v>…</v>
      </c>
      <c r="O628" t="str">
        <f t="shared" si="183"/>
        <v>…</v>
      </c>
      <c r="P628" t="str">
        <f t="shared" si="184"/>
        <v>…</v>
      </c>
      <c r="Q628" t="str">
        <f t="shared" si="185"/>
        <v>…</v>
      </c>
      <c r="R628" t="str">
        <f t="shared" si="186"/>
        <v>…</v>
      </c>
      <c r="S628" t="str">
        <f t="shared" si="187"/>
        <v>…</v>
      </c>
      <c r="T628" t="str">
        <f t="shared" si="188"/>
        <v>…</v>
      </c>
      <c r="U628" s="5"/>
      <c r="V628" s="23">
        <f t="shared" si="189"/>
        <v>154</v>
      </c>
      <c r="W628">
        <f t="shared" si="190"/>
        <v>210</v>
      </c>
      <c r="X628">
        <f t="shared" si="191"/>
        <v>0</v>
      </c>
      <c r="Y628">
        <f t="shared" si="192"/>
        <v>0</v>
      </c>
      <c r="Z628">
        <f t="shared" si="193"/>
        <v>0</v>
      </c>
      <c r="AA628">
        <f t="shared" si="194"/>
        <v>0</v>
      </c>
      <c r="AB628">
        <f t="shared" si="195"/>
        <v>0</v>
      </c>
      <c r="AC628">
        <f t="shared" si="196"/>
        <v>0</v>
      </c>
      <c r="AD628" s="5"/>
      <c r="AE628" s="27">
        <f t="shared" si="197"/>
        <v>53914</v>
      </c>
      <c r="AF628" s="28">
        <f t="shared" si="198"/>
        <v>0</v>
      </c>
      <c r="AG628" s="28">
        <f t="shared" si="199"/>
        <v>0</v>
      </c>
      <c r="AH628" s="28">
        <f t="shared" si="200"/>
        <v>0</v>
      </c>
      <c r="AI628" s="5"/>
      <c r="AJ62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28" s="6" t="str" cm="1">
        <f t="array" ref="AK62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28" s="6" cm="1">
        <f t="array" ref="AL628">IF(ROW(Table4[[#This Row],[ID]])-1=ROW(Table4[[#Headers],[ID]]),0,SUMPRODUCT(MAX(($B$5:$B627=Table4[[#This Row],[ID]])*ROW($B$5:$B627))))</f>
        <v>622</v>
      </c>
      <c r="AM628" s="11" cm="1">
        <f t="array" aca="1" ref="AM628" ca="1">IF(Table4[[#This Row],[Prior of This Frm]]&lt;&gt;0,Table4[[#This Row],[Time]]-INDIRECT("R"&amp;Table4[[#This Row],[Prior of This Frm]]&amp;"C"&amp;COLUMN(Table4[[#This Row],[Time]]),FALSE),"")</f>
        <v>0.10600000000000165</v>
      </c>
      <c r="AN628" s="8">
        <f>IF(ROW(Table4[[#This Row],[Time]])-1=ROW(Table4[[#Headers],[Time]]),0,IF(A628&lt;A627,AN627+1,AN627))</f>
        <v>1</v>
      </c>
      <c r="AO628" s="29">
        <f>(Table4[[#This Row],[Time]]+(Table4[[#This Row],[Mins]]*60)-$A$5)/60/60/24</f>
        <v>3.4475694444444446E-4</v>
      </c>
      <c r="AP628" s="11">
        <f ca="1">IF(Table4[[#This Row],[Prior of This Frm]]&lt;&gt;0,IF(Table4[[#This Row],[Per Raw]]&lt;0,Table4[[#This Row],[Per Raw]]+60,Table4[[#This Row],[Per Raw]]),"")</f>
        <v>0.10600000000000165</v>
      </c>
      <c r="AQ628" s="20">
        <f>IF(Table4[[#This Row],[ID]]=401,(HEX2DEC(Table4[[#This Row],[H1]])+256*HEX2DEC(Table4[[#This Row],[H2]]))/1000,NA())</f>
        <v>53.914000000000001</v>
      </c>
      <c r="AR628" s="21">
        <f>IF(Table4[[#This Row],[ID]]=401,(HEX2DEC(Table4[[#This Row],[H5]])+256*HEX2DEC(Table4[[#This Row],[H6]]))/1000,NA())</f>
        <v>0</v>
      </c>
      <c r="AS628" s="17" t="e">
        <f>IF(Table4[[#This Row],[ID]]=402,HEX2DEC(Table4[[#This Row],[H1]])/100,NA())</f>
        <v>#N/A</v>
      </c>
      <c r="AT628" s="19" t="e">
        <f>IF(Table4[[#This Row],[ID]]=404,((HEX2DEC(F628)+256*HEX2DEC(G628))/10)*(9/5)+32,NA())</f>
        <v>#N/A</v>
      </c>
      <c r="AU628" s="28">
        <f>IF(Table4[[#This Row],[ID]]=402,(HEX2DEC(Table4[[#This Row],[H7]])*256*256+HEX2DEC(Table4[[#This Row],[H6]])*256+HEX2DEC(Table4[[#This Row],[H5]]))/AU$3,IF(ISNUMBER(AU627),AU627,NA()))</f>
        <v>1073427</v>
      </c>
      <c r="AV628" s="28">
        <f>IF(Table4[[#This Row],[ID]]=403,(HEX2DEC(Table4[[#This Row],[H7]])*256*256+HEX2DEC(Table4[[#This Row],[H6]])*256+HEX2DEC(Table4[[#This Row],[H5]]))/AV$3,IF(ISNUMBER(AV627),AV627,NA()))</f>
        <v>1073427</v>
      </c>
      <c r="AW628" s="30">
        <f>Table4[[#This Row],[Unk 402-D7,6,5]]/Table4[[#This Row],[Batt V]]</f>
        <v>19909.986274437066</v>
      </c>
      <c r="AX628" s="8" t="str" cm="1">
        <f t="array" aca="1" ref="AX628" ca="1">IF(Table4[[#This Row],[Prior of This Frm]]=0,"First",IF(Table4[[#This Row],[Data as String]]&lt;&gt;INDIRECT("R"&amp;AL628&amp;"C"&amp;COLUMN(Table4[[#This Row],[Data as String]]),FALSE),"Change",""))</f>
        <v/>
      </c>
      <c r="AY628" s="6" t="str" cm="1">
        <f t="array" aca="1" ref="AY628" ca="1">IF(Table4[[#This Row],[Prior of This Frm]]=0,"First",IF(Table4[[#This Row],[Data Masked States only]]&lt;&gt;INDIRECT("R"&amp;AL628&amp;"C"&amp;COLUMN(Table4[[#This Row],[Data Masked States only]]),FALSE),"Change",""))</f>
        <v/>
      </c>
      <c r="AZ628" s="6"/>
    </row>
    <row r="629" spans="1:52" hidden="1" x14ac:dyDescent="0.25">
      <c r="A629">
        <v>21.216999999999999</v>
      </c>
      <c r="B629">
        <v>400</v>
      </c>
      <c r="C629">
        <v>8</v>
      </c>
      <c r="D629" s="14">
        <v>0</v>
      </c>
      <c r="E629" s="15">
        <v>0</v>
      </c>
      <c r="F629" s="15">
        <v>0</v>
      </c>
      <c r="G629" s="15">
        <v>10</v>
      </c>
      <c r="H629" s="15">
        <v>39</v>
      </c>
      <c r="I629" s="15">
        <v>0</v>
      </c>
      <c r="J629" s="15">
        <v>0</v>
      </c>
      <c r="K629" s="15">
        <v>0</v>
      </c>
      <c r="M629" s="5" t="str">
        <f t="shared" si="181"/>
        <v>…</v>
      </c>
      <c r="N629" t="str">
        <f t="shared" si="182"/>
        <v>…</v>
      </c>
      <c r="O629" t="str">
        <f t="shared" si="183"/>
        <v>…</v>
      </c>
      <c r="P629" t="str">
        <f t="shared" si="184"/>
        <v>…</v>
      </c>
      <c r="Q629" t="str">
        <f t="shared" si="185"/>
        <v>9</v>
      </c>
      <c r="R629" t="str">
        <f t="shared" si="186"/>
        <v>…</v>
      </c>
      <c r="S629" t="str">
        <f t="shared" si="187"/>
        <v>…</v>
      </c>
      <c r="T629" t="str">
        <f t="shared" si="188"/>
        <v>…</v>
      </c>
      <c r="U629" s="5"/>
      <c r="V629" s="23">
        <f t="shared" si="189"/>
        <v>0</v>
      </c>
      <c r="W629">
        <f t="shared" si="190"/>
        <v>0</v>
      </c>
      <c r="X629">
        <f t="shared" si="191"/>
        <v>0</v>
      </c>
      <c r="Y629">
        <f t="shared" si="192"/>
        <v>16</v>
      </c>
      <c r="Z629">
        <f t="shared" si="193"/>
        <v>57</v>
      </c>
      <c r="AA629">
        <f t="shared" si="194"/>
        <v>0</v>
      </c>
      <c r="AB629">
        <f t="shared" si="195"/>
        <v>0</v>
      </c>
      <c r="AC629">
        <f t="shared" si="196"/>
        <v>0</v>
      </c>
      <c r="AD629" s="5"/>
      <c r="AE629" s="27">
        <f t="shared" si="197"/>
        <v>0</v>
      </c>
      <c r="AF629" s="28">
        <f t="shared" si="198"/>
        <v>4096</v>
      </c>
      <c r="AG629" s="28">
        <f t="shared" si="199"/>
        <v>57</v>
      </c>
      <c r="AH629" s="28">
        <f t="shared" si="200"/>
        <v>0</v>
      </c>
      <c r="AI629" s="5"/>
      <c r="AJ62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29" s="6" t="str" cm="1">
        <f t="array" ref="AK62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29" s="6" cm="1">
        <f t="array" ref="AL629">IF(ROW(Table4[[#This Row],[ID]])-1=ROW(Table4[[#Headers],[ID]]),0,SUMPRODUCT(MAX(($B$5:$B628=Table4[[#This Row],[ID]])*ROW($B$5:$B628))))</f>
        <v>627</v>
      </c>
      <c r="AM629" s="11" cm="1">
        <f t="array" aca="1" ref="AM629" ca="1">IF(Table4[[#This Row],[Prior of This Frm]]&lt;&gt;0,Table4[[#This Row],[Time]]-INDIRECT("R"&amp;Table4[[#This Row],[Prior of This Frm]]&amp;"C"&amp;COLUMN(Table4[[#This Row],[Time]]),FALSE),"")</f>
        <v>0.1059999999999981</v>
      </c>
      <c r="AN629" s="8">
        <f>IF(ROW(Table4[[#This Row],[Time]])-1=ROW(Table4[[#Headers],[Time]]),0,IF(A629&lt;A628,AN628+1,AN628))</f>
        <v>1</v>
      </c>
      <c r="AO629" s="29">
        <f>(Table4[[#This Row],[Time]]+(Table4[[#This Row],[Mins]]*60)-$A$5)/60/60/24</f>
        <v>3.4537037037037039E-4</v>
      </c>
      <c r="AP629" s="11">
        <f ca="1">IF(Table4[[#This Row],[Prior of This Frm]]&lt;&gt;0,IF(Table4[[#This Row],[Per Raw]]&lt;0,Table4[[#This Row],[Per Raw]]+60,Table4[[#This Row],[Per Raw]]),"")</f>
        <v>0.1059999999999981</v>
      </c>
      <c r="AQ629" s="20" t="e">
        <f>IF(Table4[[#This Row],[ID]]=401,(HEX2DEC(Table4[[#This Row],[H1]])+256*HEX2DEC(Table4[[#This Row],[H2]]))/1000,NA())</f>
        <v>#N/A</v>
      </c>
      <c r="AR629" s="21" t="e">
        <f>IF(Table4[[#This Row],[ID]]=401,(HEX2DEC(Table4[[#This Row],[H5]])+256*HEX2DEC(Table4[[#This Row],[H6]]))/1000,NA())</f>
        <v>#N/A</v>
      </c>
      <c r="AS629" s="17" t="e">
        <f>IF(Table4[[#This Row],[ID]]=402,HEX2DEC(Table4[[#This Row],[H1]])/100,NA())</f>
        <v>#N/A</v>
      </c>
      <c r="AT629" s="19" t="e">
        <f>IF(Table4[[#This Row],[ID]]=404,((HEX2DEC(F629)+256*HEX2DEC(G629))/10)*(9/5)+32,NA())</f>
        <v>#N/A</v>
      </c>
      <c r="AU629" s="28">
        <f>IF(Table4[[#This Row],[ID]]=402,(HEX2DEC(Table4[[#This Row],[H7]])*256*256+HEX2DEC(Table4[[#This Row],[H6]])*256+HEX2DEC(Table4[[#This Row],[H5]]))/AU$3,IF(ISNUMBER(AU628),AU628,NA()))</f>
        <v>1073427</v>
      </c>
      <c r="AV629" s="28">
        <f>IF(Table4[[#This Row],[ID]]=403,(HEX2DEC(Table4[[#This Row],[H7]])*256*256+HEX2DEC(Table4[[#This Row],[H6]])*256+HEX2DEC(Table4[[#This Row],[H5]]))/AV$3,IF(ISNUMBER(AV628),AV628,NA()))</f>
        <v>1073427</v>
      </c>
      <c r="AW629" s="30" t="e">
        <f>Table4[[#This Row],[Unk 402-D7,6,5]]/Table4[[#This Row],[Batt V]]</f>
        <v>#N/A</v>
      </c>
      <c r="AX629" s="8" t="str" cm="1">
        <f t="array" aca="1" ref="AX629" ca="1">IF(Table4[[#This Row],[Prior of This Frm]]=0,"First",IF(Table4[[#This Row],[Data as String]]&lt;&gt;INDIRECT("R"&amp;AL629&amp;"C"&amp;COLUMN(Table4[[#This Row],[Data as String]]),FALSE),"Change",""))</f>
        <v/>
      </c>
      <c r="AY629" s="6" t="str" cm="1">
        <f t="array" aca="1" ref="AY629" ca="1">IF(Table4[[#This Row],[Prior of This Frm]]=0,"First",IF(Table4[[#This Row],[Data Masked States only]]&lt;&gt;INDIRECT("R"&amp;AL629&amp;"C"&amp;COLUMN(Table4[[#This Row],[Data Masked States only]]),FALSE),"Change",""))</f>
        <v/>
      </c>
      <c r="AZ629" s="6"/>
    </row>
    <row r="630" spans="1:52" hidden="1" x14ac:dyDescent="0.25">
      <c r="A630">
        <v>21.271000000000001</v>
      </c>
      <c r="B630">
        <v>401</v>
      </c>
      <c r="C630">
        <v>8</v>
      </c>
      <c r="D630" s="14" t="s">
        <v>28</v>
      </c>
      <c r="E630" s="15" t="s">
        <v>23</v>
      </c>
      <c r="F630" s="15">
        <v>0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M630" s="5" t="str">
        <f t="shared" si="181"/>
        <v>…</v>
      </c>
      <c r="N630" t="str">
        <f t="shared" si="182"/>
        <v>…</v>
      </c>
      <c r="O630" t="str">
        <f t="shared" si="183"/>
        <v>…</v>
      </c>
      <c r="P630" t="str">
        <f t="shared" si="184"/>
        <v>…</v>
      </c>
      <c r="Q630" t="str">
        <f t="shared" si="185"/>
        <v>…</v>
      </c>
      <c r="R630" t="str">
        <f t="shared" si="186"/>
        <v>…</v>
      </c>
      <c r="S630" t="str">
        <f t="shared" si="187"/>
        <v>…</v>
      </c>
      <c r="T630" t="str">
        <f t="shared" si="188"/>
        <v>…</v>
      </c>
      <c r="U630" s="5"/>
      <c r="V630" s="23">
        <f t="shared" si="189"/>
        <v>154</v>
      </c>
      <c r="W630">
        <f t="shared" si="190"/>
        <v>210</v>
      </c>
      <c r="X630">
        <f t="shared" si="191"/>
        <v>0</v>
      </c>
      <c r="Y630">
        <f t="shared" si="192"/>
        <v>0</v>
      </c>
      <c r="Z630">
        <f t="shared" si="193"/>
        <v>0</v>
      </c>
      <c r="AA630">
        <f t="shared" si="194"/>
        <v>0</v>
      </c>
      <c r="AB630">
        <f t="shared" si="195"/>
        <v>0</v>
      </c>
      <c r="AC630">
        <f t="shared" si="196"/>
        <v>0</v>
      </c>
      <c r="AD630" s="5"/>
      <c r="AE630" s="27">
        <f t="shared" si="197"/>
        <v>53914</v>
      </c>
      <c r="AF630" s="28">
        <f t="shared" si="198"/>
        <v>0</v>
      </c>
      <c r="AG630" s="28">
        <f t="shared" si="199"/>
        <v>0</v>
      </c>
      <c r="AH630" s="28">
        <f t="shared" si="200"/>
        <v>0</v>
      </c>
      <c r="AI630" s="5"/>
      <c r="AJ63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30" s="6" t="str" cm="1">
        <f t="array" ref="AK63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30" s="6" cm="1">
        <f t="array" ref="AL630">IF(ROW(Table4[[#This Row],[ID]])-1=ROW(Table4[[#Headers],[ID]]),0,SUMPRODUCT(MAX(($B$5:$B629=Table4[[#This Row],[ID]])*ROW($B$5:$B629))))</f>
        <v>628</v>
      </c>
      <c r="AM630" s="11" cm="1">
        <f t="array" aca="1" ref="AM630" ca="1">IF(Table4[[#This Row],[Prior of This Frm]]&lt;&gt;0,Table4[[#This Row],[Time]]-INDIRECT("R"&amp;Table4[[#This Row],[Prior of This Frm]]&amp;"C"&amp;COLUMN(Table4[[#This Row],[Time]]),FALSE),"")</f>
        <v>0.10699999999999932</v>
      </c>
      <c r="AN630" s="8">
        <f>IF(ROW(Table4[[#This Row],[Time]])-1=ROW(Table4[[#Headers],[Time]]),0,IF(A630&lt;A629,AN629+1,AN629))</f>
        <v>1</v>
      </c>
      <c r="AO630" s="29">
        <f>(Table4[[#This Row],[Time]]+(Table4[[#This Row],[Mins]]*60)-$A$5)/60/60/24</f>
        <v>3.4599537037037037E-4</v>
      </c>
      <c r="AP630" s="11">
        <f ca="1">IF(Table4[[#This Row],[Prior of This Frm]]&lt;&gt;0,IF(Table4[[#This Row],[Per Raw]]&lt;0,Table4[[#This Row],[Per Raw]]+60,Table4[[#This Row],[Per Raw]]),"")</f>
        <v>0.10699999999999932</v>
      </c>
      <c r="AQ630" s="20">
        <f>IF(Table4[[#This Row],[ID]]=401,(HEX2DEC(Table4[[#This Row],[H1]])+256*HEX2DEC(Table4[[#This Row],[H2]]))/1000,NA())</f>
        <v>53.914000000000001</v>
      </c>
      <c r="AR630" s="21">
        <f>IF(Table4[[#This Row],[ID]]=401,(HEX2DEC(Table4[[#This Row],[H5]])+256*HEX2DEC(Table4[[#This Row],[H6]]))/1000,NA())</f>
        <v>0</v>
      </c>
      <c r="AS630" s="16" t="e">
        <f>IF(Table4[[#This Row],[ID]]=402,HEX2DEC(Table4[[#This Row],[H1]])/100,NA())</f>
        <v>#N/A</v>
      </c>
      <c r="AT630" s="19" t="e">
        <f>IF(Table4[[#This Row],[ID]]=404,((HEX2DEC(F630)+256*HEX2DEC(G630))/10)*(9/5)+32,NA())</f>
        <v>#N/A</v>
      </c>
      <c r="AU630" s="28">
        <f>IF(Table4[[#This Row],[ID]]=402,(HEX2DEC(Table4[[#This Row],[H7]])*256*256+HEX2DEC(Table4[[#This Row],[H6]])*256+HEX2DEC(Table4[[#This Row],[H5]]))/AU$3,IF(ISNUMBER(AU629),AU629,NA()))</f>
        <v>1073427</v>
      </c>
      <c r="AV630" s="28">
        <f>IF(Table4[[#This Row],[ID]]=403,(HEX2DEC(Table4[[#This Row],[H7]])*256*256+HEX2DEC(Table4[[#This Row],[H6]])*256+HEX2DEC(Table4[[#This Row],[H5]]))/AV$3,IF(ISNUMBER(AV629),AV629,NA()))</f>
        <v>1073427</v>
      </c>
      <c r="AW630" s="30">
        <f>Table4[[#This Row],[Unk 402-D7,6,5]]/Table4[[#This Row],[Batt V]]</f>
        <v>19909.986274437066</v>
      </c>
      <c r="AX630" s="8" t="str" cm="1">
        <f t="array" aca="1" ref="AX630" ca="1">IF(Table4[[#This Row],[Prior of This Frm]]=0,"First",IF(Table4[[#This Row],[Data as String]]&lt;&gt;INDIRECT("R"&amp;AL630&amp;"C"&amp;COLUMN(Table4[[#This Row],[Data as String]]),FALSE),"Change",""))</f>
        <v/>
      </c>
      <c r="AY630" s="6" t="str" cm="1">
        <f t="array" aca="1" ref="AY630" ca="1">IF(Table4[[#This Row],[Prior of This Frm]]=0,"First",IF(Table4[[#This Row],[Data Masked States only]]&lt;&gt;INDIRECT("R"&amp;AL630&amp;"C"&amp;COLUMN(Table4[[#This Row],[Data Masked States only]]),FALSE),"Change",""))</f>
        <v/>
      </c>
      <c r="AZ630" s="6"/>
    </row>
    <row r="631" spans="1:52" hidden="1" x14ac:dyDescent="0.25">
      <c r="A631">
        <v>21.324000000000002</v>
      </c>
      <c r="B631">
        <v>400</v>
      </c>
      <c r="C631">
        <v>8</v>
      </c>
      <c r="D631" s="14">
        <v>0</v>
      </c>
      <c r="E631" s="15">
        <v>0</v>
      </c>
      <c r="F631" s="15">
        <v>0</v>
      </c>
      <c r="G631" s="15">
        <v>10</v>
      </c>
      <c r="H631" s="15">
        <v>39</v>
      </c>
      <c r="I631" s="15">
        <v>0</v>
      </c>
      <c r="J631" s="15">
        <v>0</v>
      </c>
      <c r="K631" s="15">
        <v>0</v>
      </c>
      <c r="M631" s="5" t="str">
        <f t="shared" si="181"/>
        <v>…</v>
      </c>
      <c r="N631" t="str">
        <f t="shared" si="182"/>
        <v>…</v>
      </c>
      <c r="O631" t="str">
        <f t="shared" si="183"/>
        <v>…</v>
      </c>
      <c r="P631" t="str">
        <f t="shared" si="184"/>
        <v>…</v>
      </c>
      <c r="Q631" t="str">
        <f t="shared" si="185"/>
        <v>9</v>
      </c>
      <c r="R631" t="str">
        <f t="shared" si="186"/>
        <v>…</v>
      </c>
      <c r="S631" t="str">
        <f t="shared" si="187"/>
        <v>…</v>
      </c>
      <c r="T631" t="str">
        <f t="shared" si="188"/>
        <v>…</v>
      </c>
      <c r="U631" s="5"/>
      <c r="V631" s="23">
        <f t="shared" si="189"/>
        <v>0</v>
      </c>
      <c r="W631">
        <f t="shared" si="190"/>
        <v>0</v>
      </c>
      <c r="X631">
        <f t="shared" si="191"/>
        <v>0</v>
      </c>
      <c r="Y631">
        <f t="shared" si="192"/>
        <v>16</v>
      </c>
      <c r="Z631">
        <f t="shared" si="193"/>
        <v>57</v>
      </c>
      <c r="AA631">
        <f t="shared" si="194"/>
        <v>0</v>
      </c>
      <c r="AB631">
        <f t="shared" si="195"/>
        <v>0</v>
      </c>
      <c r="AC631">
        <f t="shared" si="196"/>
        <v>0</v>
      </c>
      <c r="AD631" s="5"/>
      <c r="AE631" s="27">
        <f t="shared" si="197"/>
        <v>0</v>
      </c>
      <c r="AF631" s="28">
        <f t="shared" si="198"/>
        <v>4096</v>
      </c>
      <c r="AG631" s="28">
        <f t="shared" si="199"/>
        <v>57</v>
      </c>
      <c r="AH631" s="28">
        <f t="shared" si="200"/>
        <v>0</v>
      </c>
      <c r="AI631" s="5"/>
      <c r="AJ63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31" s="6" t="str" cm="1">
        <f t="array" ref="AK63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31" s="6" cm="1">
        <f t="array" ref="AL631">IF(ROW(Table4[[#This Row],[ID]])-1=ROW(Table4[[#Headers],[ID]]),0,SUMPRODUCT(MAX(($B$5:$B630=Table4[[#This Row],[ID]])*ROW($B$5:$B630))))</f>
        <v>629</v>
      </c>
      <c r="AM631" s="11" cm="1">
        <f t="array" aca="1" ref="AM631" ca="1">IF(Table4[[#This Row],[Prior of This Frm]]&lt;&gt;0,Table4[[#This Row],[Time]]-INDIRECT("R"&amp;Table4[[#This Row],[Prior of This Frm]]&amp;"C"&amp;COLUMN(Table4[[#This Row],[Time]]),FALSE),"")</f>
        <v>0.10700000000000287</v>
      </c>
      <c r="AN631" s="8">
        <f>IF(ROW(Table4[[#This Row],[Time]])-1=ROW(Table4[[#Headers],[Time]]),0,IF(A631&lt;A630,AN630+1,AN630))</f>
        <v>1</v>
      </c>
      <c r="AO631" s="29">
        <f>(Table4[[#This Row],[Time]]+(Table4[[#This Row],[Mins]]*60)-$A$5)/60/60/24</f>
        <v>3.4660879629629625E-4</v>
      </c>
      <c r="AP631" s="11">
        <f ca="1">IF(Table4[[#This Row],[Prior of This Frm]]&lt;&gt;0,IF(Table4[[#This Row],[Per Raw]]&lt;0,Table4[[#This Row],[Per Raw]]+60,Table4[[#This Row],[Per Raw]]),"")</f>
        <v>0.10700000000000287</v>
      </c>
      <c r="AQ631" s="20" t="e">
        <f>IF(Table4[[#This Row],[ID]]=401,(HEX2DEC(Table4[[#This Row],[H1]])+256*HEX2DEC(Table4[[#This Row],[H2]]))/1000,NA())</f>
        <v>#N/A</v>
      </c>
      <c r="AR631" s="21" t="e">
        <f>IF(Table4[[#This Row],[ID]]=401,(HEX2DEC(Table4[[#This Row],[H5]])+256*HEX2DEC(Table4[[#This Row],[H6]]))/1000,NA())</f>
        <v>#N/A</v>
      </c>
      <c r="AS631" s="17" t="e">
        <f>IF(Table4[[#This Row],[ID]]=402,HEX2DEC(Table4[[#This Row],[H1]])/100,NA())</f>
        <v>#N/A</v>
      </c>
      <c r="AT631" s="19" t="e">
        <f>IF(Table4[[#This Row],[ID]]=404,((HEX2DEC(F631)+256*HEX2DEC(G631))/10)*(9/5)+32,NA())</f>
        <v>#N/A</v>
      </c>
      <c r="AU631" s="28">
        <f>IF(Table4[[#This Row],[ID]]=402,(HEX2DEC(Table4[[#This Row],[H7]])*256*256+HEX2DEC(Table4[[#This Row],[H6]])*256+HEX2DEC(Table4[[#This Row],[H5]]))/AU$3,IF(ISNUMBER(AU630),AU630,NA()))</f>
        <v>1073427</v>
      </c>
      <c r="AV631" s="28">
        <f>IF(Table4[[#This Row],[ID]]=403,(HEX2DEC(Table4[[#This Row],[H7]])*256*256+HEX2DEC(Table4[[#This Row],[H6]])*256+HEX2DEC(Table4[[#This Row],[H5]]))/AV$3,IF(ISNUMBER(AV630),AV630,NA()))</f>
        <v>1073427</v>
      </c>
      <c r="AW631" s="30" t="e">
        <f>Table4[[#This Row],[Unk 402-D7,6,5]]/Table4[[#This Row],[Batt V]]</f>
        <v>#N/A</v>
      </c>
      <c r="AX631" s="8" t="str" cm="1">
        <f t="array" aca="1" ref="AX631" ca="1">IF(Table4[[#This Row],[Prior of This Frm]]=0,"First",IF(Table4[[#This Row],[Data as String]]&lt;&gt;INDIRECT("R"&amp;AL631&amp;"C"&amp;COLUMN(Table4[[#This Row],[Data as String]]),FALSE),"Change",""))</f>
        <v/>
      </c>
      <c r="AY631" s="6" t="str" cm="1">
        <f t="array" aca="1" ref="AY631" ca="1">IF(Table4[[#This Row],[Prior of This Frm]]=0,"First",IF(Table4[[#This Row],[Data Masked States only]]&lt;&gt;INDIRECT("R"&amp;AL631&amp;"C"&amp;COLUMN(Table4[[#This Row],[Data Masked States only]]),FALSE),"Change",""))</f>
        <v/>
      </c>
      <c r="AZ631" s="6"/>
    </row>
    <row r="632" spans="1:52" hidden="1" x14ac:dyDescent="0.25">
      <c r="A632">
        <v>21.376000000000001</v>
      </c>
      <c r="B632">
        <v>401</v>
      </c>
      <c r="C632">
        <v>8</v>
      </c>
      <c r="D632" s="14" t="s">
        <v>28</v>
      </c>
      <c r="E632" s="15" t="s">
        <v>23</v>
      </c>
      <c r="F632" s="15">
        <v>0</v>
      </c>
      <c r="G632" s="15">
        <v>0</v>
      </c>
      <c r="H632" s="15">
        <v>0</v>
      </c>
      <c r="I632" s="15">
        <v>0</v>
      </c>
      <c r="J632" s="15">
        <v>0</v>
      </c>
      <c r="K632" s="15">
        <v>0</v>
      </c>
      <c r="M632" s="5" t="str">
        <f t="shared" si="181"/>
        <v>…</v>
      </c>
      <c r="N632" t="str">
        <f t="shared" si="182"/>
        <v>…</v>
      </c>
      <c r="O632" t="str">
        <f t="shared" si="183"/>
        <v>…</v>
      </c>
      <c r="P632" t="str">
        <f t="shared" si="184"/>
        <v>…</v>
      </c>
      <c r="Q632" t="str">
        <f t="shared" si="185"/>
        <v>…</v>
      </c>
      <c r="R632" t="str">
        <f t="shared" si="186"/>
        <v>…</v>
      </c>
      <c r="S632" t="str">
        <f t="shared" si="187"/>
        <v>…</v>
      </c>
      <c r="T632" t="str">
        <f t="shared" si="188"/>
        <v>…</v>
      </c>
      <c r="U632" s="5"/>
      <c r="V632" s="23">
        <f t="shared" si="189"/>
        <v>154</v>
      </c>
      <c r="W632">
        <f t="shared" si="190"/>
        <v>210</v>
      </c>
      <c r="X632">
        <f t="shared" si="191"/>
        <v>0</v>
      </c>
      <c r="Y632">
        <f t="shared" si="192"/>
        <v>0</v>
      </c>
      <c r="Z632">
        <f t="shared" si="193"/>
        <v>0</v>
      </c>
      <c r="AA632">
        <f t="shared" si="194"/>
        <v>0</v>
      </c>
      <c r="AB632">
        <f t="shared" si="195"/>
        <v>0</v>
      </c>
      <c r="AC632">
        <f t="shared" si="196"/>
        <v>0</v>
      </c>
      <c r="AD632" s="5"/>
      <c r="AE632" s="27">
        <f t="shared" si="197"/>
        <v>53914</v>
      </c>
      <c r="AF632" s="28">
        <f t="shared" si="198"/>
        <v>0</v>
      </c>
      <c r="AG632" s="28">
        <f t="shared" si="199"/>
        <v>0</v>
      </c>
      <c r="AH632" s="28">
        <f t="shared" si="200"/>
        <v>0</v>
      </c>
      <c r="AI632" s="5"/>
      <c r="AJ63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32" s="6" t="str" cm="1">
        <f t="array" ref="AK63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32" s="6" cm="1">
        <f t="array" ref="AL632">IF(ROW(Table4[[#This Row],[ID]])-1=ROW(Table4[[#Headers],[ID]]),0,SUMPRODUCT(MAX(($B$5:$B631=Table4[[#This Row],[ID]])*ROW($B$5:$B631))))</f>
        <v>630</v>
      </c>
      <c r="AM632" s="11" cm="1">
        <f t="array" aca="1" ref="AM632" ca="1">IF(Table4[[#This Row],[Prior of This Frm]]&lt;&gt;0,Table4[[#This Row],[Time]]-INDIRECT("R"&amp;Table4[[#This Row],[Prior of This Frm]]&amp;"C"&amp;COLUMN(Table4[[#This Row],[Time]]),FALSE),"")</f>
        <v>0.10500000000000043</v>
      </c>
      <c r="AN632" s="8">
        <f>IF(ROW(Table4[[#This Row],[Time]])-1=ROW(Table4[[#Headers],[Time]]),0,IF(A632&lt;A631,AN631+1,AN631))</f>
        <v>1</v>
      </c>
      <c r="AO632" s="29">
        <f>(Table4[[#This Row],[Time]]+(Table4[[#This Row],[Mins]]*60)-$A$5)/60/60/24</f>
        <v>3.4721064814814819E-4</v>
      </c>
      <c r="AP632" s="11">
        <f ca="1">IF(Table4[[#This Row],[Prior of This Frm]]&lt;&gt;0,IF(Table4[[#This Row],[Per Raw]]&lt;0,Table4[[#This Row],[Per Raw]]+60,Table4[[#This Row],[Per Raw]]),"")</f>
        <v>0.10500000000000043</v>
      </c>
      <c r="AQ632" s="20">
        <f>IF(Table4[[#This Row],[ID]]=401,(HEX2DEC(Table4[[#This Row],[H1]])+256*HEX2DEC(Table4[[#This Row],[H2]]))/1000,NA())</f>
        <v>53.914000000000001</v>
      </c>
      <c r="AR632" s="21">
        <f>IF(Table4[[#This Row],[ID]]=401,(HEX2DEC(Table4[[#This Row],[H5]])+256*HEX2DEC(Table4[[#This Row],[H6]]))/1000,NA())</f>
        <v>0</v>
      </c>
      <c r="AS632" s="16" t="e">
        <f>IF(Table4[[#This Row],[ID]]=402,HEX2DEC(Table4[[#This Row],[H1]])/100,NA())</f>
        <v>#N/A</v>
      </c>
      <c r="AT632" s="19" t="e">
        <f>IF(Table4[[#This Row],[ID]]=404,((HEX2DEC(F632)+256*HEX2DEC(G632))/10)*(9/5)+32,NA())</f>
        <v>#N/A</v>
      </c>
      <c r="AU632" s="28">
        <f>IF(Table4[[#This Row],[ID]]=402,(HEX2DEC(Table4[[#This Row],[H7]])*256*256+HEX2DEC(Table4[[#This Row],[H6]])*256+HEX2DEC(Table4[[#This Row],[H5]]))/AU$3,IF(ISNUMBER(AU631),AU631,NA()))</f>
        <v>1073427</v>
      </c>
      <c r="AV632" s="28">
        <f>IF(Table4[[#This Row],[ID]]=403,(HEX2DEC(Table4[[#This Row],[H7]])*256*256+HEX2DEC(Table4[[#This Row],[H6]])*256+HEX2DEC(Table4[[#This Row],[H5]]))/AV$3,IF(ISNUMBER(AV631),AV631,NA()))</f>
        <v>1073427</v>
      </c>
      <c r="AW632" s="30">
        <f>Table4[[#This Row],[Unk 402-D7,6,5]]/Table4[[#This Row],[Batt V]]</f>
        <v>19909.986274437066</v>
      </c>
      <c r="AX632" s="8" t="str" cm="1">
        <f t="array" aca="1" ref="AX632" ca="1">IF(Table4[[#This Row],[Prior of This Frm]]=0,"First",IF(Table4[[#This Row],[Data as String]]&lt;&gt;INDIRECT("R"&amp;AL632&amp;"C"&amp;COLUMN(Table4[[#This Row],[Data as String]]),FALSE),"Change",""))</f>
        <v/>
      </c>
      <c r="AY632" s="6" t="str" cm="1">
        <f t="array" aca="1" ref="AY632" ca="1">IF(Table4[[#This Row],[Prior of This Frm]]=0,"First",IF(Table4[[#This Row],[Data Masked States only]]&lt;&gt;INDIRECT("R"&amp;AL632&amp;"C"&amp;COLUMN(Table4[[#This Row],[Data Masked States only]]),FALSE),"Change",""))</f>
        <v/>
      </c>
      <c r="AZ632" s="6"/>
    </row>
    <row r="633" spans="1:52" hidden="1" x14ac:dyDescent="0.25">
      <c r="A633">
        <v>21.428999999999998</v>
      </c>
      <c r="B633">
        <v>400</v>
      </c>
      <c r="C633">
        <v>8</v>
      </c>
      <c r="D633" s="14">
        <v>0</v>
      </c>
      <c r="E633" s="15">
        <v>0</v>
      </c>
      <c r="F633" s="15">
        <v>0</v>
      </c>
      <c r="G633" s="15">
        <v>10</v>
      </c>
      <c r="H633" s="15">
        <v>39</v>
      </c>
      <c r="I633" s="15">
        <v>0</v>
      </c>
      <c r="J633" s="15">
        <v>0</v>
      </c>
      <c r="K633" s="15">
        <v>0</v>
      </c>
      <c r="M633" s="5" t="str">
        <f t="shared" si="181"/>
        <v>…</v>
      </c>
      <c r="N633" t="str">
        <f t="shared" si="182"/>
        <v>…</v>
      </c>
      <c r="O633" t="str">
        <f t="shared" si="183"/>
        <v>…</v>
      </c>
      <c r="P633" t="str">
        <f t="shared" si="184"/>
        <v>…</v>
      </c>
      <c r="Q633" t="str">
        <f t="shared" si="185"/>
        <v>9</v>
      </c>
      <c r="R633" t="str">
        <f t="shared" si="186"/>
        <v>…</v>
      </c>
      <c r="S633" t="str">
        <f t="shared" si="187"/>
        <v>…</v>
      </c>
      <c r="T633" t="str">
        <f t="shared" si="188"/>
        <v>…</v>
      </c>
      <c r="U633" s="5"/>
      <c r="V633" s="23">
        <f t="shared" si="189"/>
        <v>0</v>
      </c>
      <c r="W633">
        <f t="shared" si="190"/>
        <v>0</v>
      </c>
      <c r="X633">
        <f t="shared" si="191"/>
        <v>0</v>
      </c>
      <c r="Y633">
        <f t="shared" si="192"/>
        <v>16</v>
      </c>
      <c r="Z633">
        <f t="shared" si="193"/>
        <v>57</v>
      </c>
      <c r="AA633">
        <f t="shared" si="194"/>
        <v>0</v>
      </c>
      <c r="AB633">
        <f t="shared" si="195"/>
        <v>0</v>
      </c>
      <c r="AC633">
        <f t="shared" si="196"/>
        <v>0</v>
      </c>
      <c r="AD633" s="5"/>
      <c r="AE633" s="27">
        <f t="shared" si="197"/>
        <v>0</v>
      </c>
      <c r="AF633" s="28">
        <f t="shared" si="198"/>
        <v>4096</v>
      </c>
      <c r="AG633" s="28">
        <f t="shared" si="199"/>
        <v>57</v>
      </c>
      <c r="AH633" s="28">
        <f t="shared" si="200"/>
        <v>0</v>
      </c>
      <c r="AI633" s="5"/>
      <c r="AJ63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33" s="6" t="str" cm="1">
        <f t="array" ref="AK63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33" s="6" cm="1">
        <f t="array" ref="AL633">IF(ROW(Table4[[#This Row],[ID]])-1=ROW(Table4[[#Headers],[ID]]),0,SUMPRODUCT(MAX(($B$5:$B632=Table4[[#This Row],[ID]])*ROW($B$5:$B632))))</f>
        <v>631</v>
      </c>
      <c r="AM633" s="11" cm="1">
        <f t="array" aca="1" ref="AM633" ca="1">IF(Table4[[#This Row],[Prior of This Frm]]&lt;&gt;0,Table4[[#This Row],[Time]]-INDIRECT("R"&amp;Table4[[#This Row],[Prior of This Frm]]&amp;"C"&amp;COLUMN(Table4[[#This Row],[Time]]),FALSE),"")</f>
        <v>0.10499999999999687</v>
      </c>
      <c r="AN633" s="8">
        <f>IF(ROW(Table4[[#This Row],[Time]])-1=ROW(Table4[[#Headers],[Time]]),0,IF(A633&lt;A632,AN632+1,AN632))</f>
        <v>1</v>
      </c>
      <c r="AO633" s="29">
        <f>(Table4[[#This Row],[Time]]+(Table4[[#This Row],[Mins]]*60)-$A$5)/60/60/24</f>
        <v>3.4782407407407413E-4</v>
      </c>
      <c r="AP633" s="11">
        <f ca="1">IF(Table4[[#This Row],[Prior of This Frm]]&lt;&gt;0,IF(Table4[[#This Row],[Per Raw]]&lt;0,Table4[[#This Row],[Per Raw]]+60,Table4[[#This Row],[Per Raw]]),"")</f>
        <v>0.10499999999999687</v>
      </c>
      <c r="AQ633" s="20" t="e">
        <f>IF(Table4[[#This Row],[ID]]=401,(HEX2DEC(Table4[[#This Row],[H1]])+256*HEX2DEC(Table4[[#This Row],[H2]]))/1000,NA())</f>
        <v>#N/A</v>
      </c>
      <c r="AR633" s="21" t="e">
        <f>IF(Table4[[#This Row],[ID]]=401,(HEX2DEC(Table4[[#This Row],[H5]])+256*HEX2DEC(Table4[[#This Row],[H6]]))/1000,NA())</f>
        <v>#N/A</v>
      </c>
      <c r="AS633" s="17" t="e">
        <f>IF(Table4[[#This Row],[ID]]=402,HEX2DEC(Table4[[#This Row],[H1]])/100,NA())</f>
        <v>#N/A</v>
      </c>
      <c r="AT633" s="19" t="e">
        <f>IF(Table4[[#This Row],[ID]]=404,((HEX2DEC(F633)+256*HEX2DEC(G633))/10)*(9/5)+32,NA())</f>
        <v>#N/A</v>
      </c>
      <c r="AU633" s="28">
        <f>IF(Table4[[#This Row],[ID]]=402,(HEX2DEC(Table4[[#This Row],[H7]])*256*256+HEX2DEC(Table4[[#This Row],[H6]])*256+HEX2DEC(Table4[[#This Row],[H5]]))/AU$3,IF(ISNUMBER(AU632),AU632,NA()))</f>
        <v>1073427</v>
      </c>
      <c r="AV633" s="28">
        <f>IF(Table4[[#This Row],[ID]]=403,(HEX2DEC(Table4[[#This Row],[H7]])*256*256+HEX2DEC(Table4[[#This Row],[H6]])*256+HEX2DEC(Table4[[#This Row],[H5]]))/AV$3,IF(ISNUMBER(AV632),AV632,NA()))</f>
        <v>1073427</v>
      </c>
      <c r="AW633" s="30" t="e">
        <f>Table4[[#This Row],[Unk 402-D7,6,5]]/Table4[[#This Row],[Batt V]]</f>
        <v>#N/A</v>
      </c>
      <c r="AX633" s="8" t="str" cm="1">
        <f t="array" aca="1" ref="AX633" ca="1">IF(Table4[[#This Row],[Prior of This Frm]]=0,"First",IF(Table4[[#This Row],[Data as String]]&lt;&gt;INDIRECT("R"&amp;AL633&amp;"C"&amp;COLUMN(Table4[[#This Row],[Data as String]]),FALSE),"Change",""))</f>
        <v/>
      </c>
      <c r="AY633" s="6" t="str" cm="1">
        <f t="array" aca="1" ref="AY633" ca="1">IF(Table4[[#This Row],[Prior of This Frm]]=0,"First",IF(Table4[[#This Row],[Data Masked States only]]&lt;&gt;INDIRECT("R"&amp;AL633&amp;"C"&amp;COLUMN(Table4[[#This Row],[Data Masked States only]]),FALSE),"Change",""))</f>
        <v/>
      </c>
      <c r="AZ633" s="6"/>
    </row>
    <row r="634" spans="1:52" hidden="1" x14ac:dyDescent="0.25">
      <c r="A634">
        <v>21.483000000000001</v>
      </c>
      <c r="B634">
        <v>401</v>
      </c>
      <c r="C634">
        <v>8</v>
      </c>
      <c r="D634" s="14" t="s">
        <v>28</v>
      </c>
      <c r="E634" s="15" t="s">
        <v>23</v>
      </c>
      <c r="F634" s="15">
        <v>0</v>
      </c>
      <c r="G634" s="15">
        <v>0</v>
      </c>
      <c r="H634" s="15">
        <v>0</v>
      </c>
      <c r="I634" s="15">
        <v>0</v>
      </c>
      <c r="J634" s="15">
        <v>0</v>
      </c>
      <c r="K634" s="15">
        <v>0</v>
      </c>
      <c r="M634" s="5" t="str">
        <f t="shared" si="181"/>
        <v>…</v>
      </c>
      <c r="N634" t="str">
        <f t="shared" si="182"/>
        <v>…</v>
      </c>
      <c r="O634" t="str">
        <f t="shared" si="183"/>
        <v>…</v>
      </c>
      <c r="P634" t="str">
        <f t="shared" si="184"/>
        <v>…</v>
      </c>
      <c r="Q634" t="str">
        <f t="shared" si="185"/>
        <v>…</v>
      </c>
      <c r="R634" t="str">
        <f t="shared" si="186"/>
        <v>…</v>
      </c>
      <c r="S634" t="str">
        <f t="shared" si="187"/>
        <v>…</v>
      </c>
      <c r="T634" t="str">
        <f t="shared" si="188"/>
        <v>…</v>
      </c>
      <c r="U634" s="5"/>
      <c r="V634" s="23">
        <f t="shared" si="189"/>
        <v>154</v>
      </c>
      <c r="W634">
        <f t="shared" si="190"/>
        <v>210</v>
      </c>
      <c r="X634">
        <f t="shared" si="191"/>
        <v>0</v>
      </c>
      <c r="Y634">
        <f t="shared" si="192"/>
        <v>0</v>
      </c>
      <c r="Z634">
        <f t="shared" si="193"/>
        <v>0</v>
      </c>
      <c r="AA634">
        <f t="shared" si="194"/>
        <v>0</v>
      </c>
      <c r="AB634">
        <f t="shared" si="195"/>
        <v>0</v>
      </c>
      <c r="AC634">
        <f t="shared" si="196"/>
        <v>0</v>
      </c>
      <c r="AD634" s="5"/>
      <c r="AE634" s="27">
        <f t="shared" si="197"/>
        <v>53914</v>
      </c>
      <c r="AF634" s="28">
        <f t="shared" si="198"/>
        <v>0</v>
      </c>
      <c r="AG634" s="28">
        <f t="shared" si="199"/>
        <v>0</v>
      </c>
      <c r="AH634" s="28">
        <f t="shared" si="200"/>
        <v>0</v>
      </c>
      <c r="AI634" s="5"/>
      <c r="AJ63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34" s="6" t="str" cm="1">
        <f t="array" ref="AK63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34" s="6" cm="1">
        <f t="array" ref="AL634">IF(ROW(Table4[[#This Row],[ID]])-1=ROW(Table4[[#Headers],[ID]]),0,SUMPRODUCT(MAX(($B$5:$B633=Table4[[#This Row],[ID]])*ROW($B$5:$B633))))</f>
        <v>632</v>
      </c>
      <c r="AM634" s="11" cm="1">
        <f t="array" aca="1" ref="AM634" ca="1">IF(Table4[[#This Row],[Prior of This Frm]]&lt;&gt;0,Table4[[#This Row],[Time]]-INDIRECT("R"&amp;Table4[[#This Row],[Prior of This Frm]]&amp;"C"&amp;COLUMN(Table4[[#This Row],[Time]]),FALSE),"")</f>
        <v>0.10699999999999932</v>
      </c>
      <c r="AN634" s="8">
        <f>IF(ROW(Table4[[#This Row],[Time]])-1=ROW(Table4[[#Headers],[Time]]),0,IF(A634&lt;A633,AN633+1,AN633))</f>
        <v>1</v>
      </c>
      <c r="AO634" s="29">
        <f>(Table4[[#This Row],[Time]]+(Table4[[#This Row],[Mins]]*60)-$A$5)/60/60/24</f>
        <v>3.484490740740741E-4</v>
      </c>
      <c r="AP634" s="11">
        <f ca="1">IF(Table4[[#This Row],[Prior of This Frm]]&lt;&gt;0,IF(Table4[[#This Row],[Per Raw]]&lt;0,Table4[[#This Row],[Per Raw]]+60,Table4[[#This Row],[Per Raw]]),"")</f>
        <v>0.10699999999999932</v>
      </c>
      <c r="AQ634" s="20">
        <f>IF(Table4[[#This Row],[ID]]=401,(HEX2DEC(Table4[[#This Row],[H1]])+256*HEX2DEC(Table4[[#This Row],[H2]]))/1000,NA())</f>
        <v>53.914000000000001</v>
      </c>
      <c r="AR634" s="21">
        <f>IF(Table4[[#This Row],[ID]]=401,(HEX2DEC(Table4[[#This Row],[H5]])+256*HEX2DEC(Table4[[#This Row],[H6]]))/1000,NA())</f>
        <v>0</v>
      </c>
      <c r="AS634" s="16" t="e">
        <f>IF(Table4[[#This Row],[ID]]=402,HEX2DEC(Table4[[#This Row],[H1]])/100,NA())</f>
        <v>#N/A</v>
      </c>
      <c r="AT634" s="19" t="e">
        <f>IF(Table4[[#This Row],[ID]]=404,((HEX2DEC(F634)+256*HEX2DEC(G634))/10)*(9/5)+32,NA())</f>
        <v>#N/A</v>
      </c>
      <c r="AU634" s="28">
        <f>IF(Table4[[#This Row],[ID]]=402,(HEX2DEC(Table4[[#This Row],[H7]])*256*256+HEX2DEC(Table4[[#This Row],[H6]])*256+HEX2DEC(Table4[[#This Row],[H5]]))/AU$3,IF(ISNUMBER(AU633),AU633,NA()))</f>
        <v>1073427</v>
      </c>
      <c r="AV634" s="28">
        <f>IF(Table4[[#This Row],[ID]]=403,(HEX2DEC(Table4[[#This Row],[H7]])*256*256+HEX2DEC(Table4[[#This Row],[H6]])*256+HEX2DEC(Table4[[#This Row],[H5]]))/AV$3,IF(ISNUMBER(AV633),AV633,NA()))</f>
        <v>1073427</v>
      </c>
      <c r="AW634" s="30">
        <f>Table4[[#This Row],[Unk 402-D7,6,5]]/Table4[[#This Row],[Batt V]]</f>
        <v>19909.986274437066</v>
      </c>
      <c r="AX634" s="8" t="str" cm="1">
        <f t="array" aca="1" ref="AX634" ca="1">IF(Table4[[#This Row],[Prior of This Frm]]=0,"First",IF(Table4[[#This Row],[Data as String]]&lt;&gt;INDIRECT("R"&amp;AL634&amp;"C"&amp;COLUMN(Table4[[#This Row],[Data as String]]),FALSE),"Change",""))</f>
        <v/>
      </c>
      <c r="AY634" s="6" t="str" cm="1">
        <f t="array" aca="1" ref="AY634" ca="1">IF(Table4[[#This Row],[Prior of This Frm]]=0,"First",IF(Table4[[#This Row],[Data Masked States only]]&lt;&gt;INDIRECT("R"&amp;AL634&amp;"C"&amp;COLUMN(Table4[[#This Row],[Data Masked States only]]),FALSE),"Change",""))</f>
        <v/>
      </c>
      <c r="AZ634" s="6"/>
    </row>
    <row r="635" spans="1:52" hidden="1" x14ac:dyDescent="0.25">
      <c r="A635">
        <v>21.536000000000001</v>
      </c>
      <c r="B635">
        <v>400</v>
      </c>
      <c r="C635">
        <v>8</v>
      </c>
      <c r="D635" s="14">
        <v>0</v>
      </c>
      <c r="E635" s="15">
        <v>0</v>
      </c>
      <c r="F635" s="15">
        <v>0</v>
      </c>
      <c r="G635" s="15">
        <v>10</v>
      </c>
      <c r="H635" s="15">
        <v>39</v>
      </c>
      <c r="I635" s="15">
        <v>0</v>
      </c>
      <c r="J635" s="15">
        <v>0</v>
      </c>
      <c r="K635" s="15">
        <v>0</v>
      </c>
      <c r="M635" s="5" t="str">
        <f t="shared" si="181"/>
        <v>…</v>
      </c>
      <c r="N635" t="str">
        <f t="shared" si="182"/>
        <v>…</v>
      </c>
      <c r="O635" t="str">
        <f t="shared" si="183"/>
        <v>…</v>
      </c>
      <c r="P635" t="str">
        <f t="shared" si="184"/>
        <v>…</v>
      </c>
      <c r="Q635" t="str">
        <f t="shared" si="185"/>
        <v>9</v>
      </c>
      <c r="R635" t="str">
        <f t="shared" si="186"/>
        <v>…</v>
      </c>
      <c r="S635" t="str">
        <f t="shared" si="187"/>
        <v>…</v>
      </c>
      <c r="T635" t="str">
        <f t="shared" si="188"/>
        <v>…</v>
      </c>
      <c r="U635" s="5"/>
      <c r="V635" s="23">
        <f t="shared" si="189"/>
        <v>0</v>
      </c>
      <c r="W635">
        <f t="shared" si="190"/>
        <v>0</v>
      </c>
      <c r="X635">
        <f t="shared" si="191"/>
        <v>0</v>
      </c>
      <c r="Y635">
        <f t="shared" si="192"/>
        <v>16</v>
      </c>
      <c r="Z635">
        <f t="shared" si="193"/>
        <v>57</v>
      </c>
      <c r="AA635">
        <f t="shared" si="194"/>
        <v>0</v>
      </c>
      <c r="AB635">
        <f t="shared" si="195"/>
        <v>0</v>
      </c>
      <c r="AC635">
        <f t="shared" si="196"/>
        <v>0</v>
      </c>
      <c r="AD635" s="5"/>
      <c r="AE635" s="27">
        <f t="shared" si="197"/>
        <v>0</v>
      </c>
      <c r="AF635" s="28">
        <f t="shared" si="198"/>
        <v>4096</v>
      </c>
      <c r="AG635" s="28">
        <f t="shared" si="199"/>
        <v>57</v>
      </c>
      <c r="AH635" s="28">
        <f t="shared" si="200"/>
        <v>0</v>
      </c>
      <c r="AI635" s="5"/>
      <c r="AJ63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35" s="6" t="str" cm="1">
        <f t="array" ref="AK63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35" s="6" cm="1">
        <f t="array" ref="AL635">IF(ROW(Table4[[#This Row],[ID]])-1=ROW(Table4[[#Headers],[ID]]),0,SUMPRODUCT(MAX(($B$5:$B634=Table4[[#This Row],[ID]])*ROW($B$5:$B634))))</f>
        <v>633</v>
      </c>
      <c r="AM635" s="11" cm="1">
        <f t="array" aca="1" ref="AM635" ca="1">IF(Table4[[#This Row],[Prior of This Frm]]&lt;&gt;0,Table4[[#This Row],[Time]]-INDIRECT("R"&amp;Table4[[#This Row],[Prior of This Frm]]&amp;"C"&amp;COLUMN(Table4[[#This Row],[Time]]),FALSE),"")</f>
        <v>0.10700000000000287</v>
      </c>
      <c r="AN635" s="8">
        <f>IF(ROW(Table4[[#This Row],[Time]])-1=ROW(Table4[[#Headers],[Time]]),0,IF(A635&lt;A634,AN634+1,AN634))</f>
        <v>1</v>
      </c>
      <c r="AO635" s="29">
        <f>(Table4[[#This Row],[Time]]+(Table4[[#This Row],[Mins]]*60)-$A$5)/60/60/24</f>
        <v>3.4906249999999998E-4</v>
      </c>
      <c r="AP635" s="11">
        <f ca="1">IF(Table4[[#This Row],[Prior of This Frm]]&lt;&gt;0,IF(Table4[[#This Row],[Per Raw]]&lt;0,Table4[[#This Row],[Per Raw]]+60,Table4[[#This Row],[Per Raw]]),"")</f>
        <v>0.10700000000000287</v>
      </c>
      <c r="AQ635" s="20" t="e">
        <f>IF(Table4[[#This Row],[ID]]=401,(HEX2DEC(Table4[[#This Row],[H1]])+256*HEX2DEC(Table4[[#This Row],[H2]]))/1000,NA())</f>
        <v>#N/A</v>
      </c>
      <c r="AR635" s="21" t="e">
        <f>IF(Table4[[#This Row],[ID]]=401,(HEX2DEC(Table4[[#This Row],[H5]])+256*HEX2DEC(Table4[[#This Row],[H6]]))/1000,NA())</f>
        <v>#N/A</v>
      </c>
      <c r="AS635" s="17" t="e">
        <f>IF(Table4[[#This Row],[ID]]=402,HEX2DEC(Table4[[#This Row],[H1]])/100,NA())</f>
        <v>#N/A</v>
      </c>
      <c r="AT635" s="19" t="e">
        <f>IF(Table4[[#This Row],[ID]]=404,((HEX2DEC(F635)+256*HEX2DEC(G635))/10)*(9/5)+32,NA())</f>
        <v>#N/A</v>
      </c>
      <c r="AU635" s="28">
        <f>IF(Table4[[#This Row],[ID]]=402,(HEX2DEC(Table4[[#This Row],[H7]])*256*256+HEX2DEC(Table4[[#This Row],[H6]])*256+HEX2DEC(Table4[[#This Row],[H5]]))/AU$3,IF(ISNUMBER(AU634),AU634,NA()))</f>
        <v>1073427</v>
      </c>
      <c r="AV635" s="28">
        <f>IF(Table4[[#This Row],[ID]]=403,(HEX2DEC(Table4[[#This Row],[H7]])*256*256+HEX2DEC(Table4[[#This Row],[H6]])*256+HEX2DEC(Table4[[#This Row],[H5]]))/AV$3,IF(ISNUMBER(AV634),AV634,NA()))</f>
        <v>1073427</v>
      </c>
      <c r="AW635" s="30" t="e">
        <f>Table4[[#This Row],[Unk 402-D7,6,5]]/Table4[[#This Row],[Batt V]]</f>
        <v>#N/A</v>
      </c>
      <c r="AX635" s="8" t="str" cm="1">
        <f t="array" aca="1" ref="AX635" ca="1">IF(Table4[[#This Row],[Prior of This Frm]]=0,"First",IF(Table4[[#This Row],[Data as String]]&lt;&gt;INDIRECT("R"&amp;AL635&amp;"C"&amp;COLUMN(Table4[[#This Row],[Data as String]]),FALSE),"Change",""))</f>
        <v/>
      </c>
      <c r="AY635" s="6" t="str" cm="1">
        <f t="array" aca="1" ref="AY635" ca="1">IF(Table4[[#This Row],[Prior of This Frm]]=0,"First",IF(Table4[[#This Row],[Data Masked States only]]&lt;&gt;INDIRECT("R"&amp;AL635&amp;"C"&amp;COLUMN(Table4[[#This Row],[Data Masked States only]]),FALSE),"Change",""))</f>
        <v/>
      </c>
      <c r="AZ635" s="6"/>
    </row>
    <row r="636" spans="1:52" hidden="1" x14ac:dyDescent="0.25">
      <c r="A636">
        <v>21.588999999999999</v>
      </c>
      <c r="B636">
        <v>401</v>
      </c>
      <c r="C636">
        <v>8</v>
      </c>
      <c r="D636" s="14" t="s">
        <v>28</v>
      </c>
      <c r="E636" s="15" t="s">
        <v>23</v>
      </c>
      <c r="F636" s="15">
        <v>0</v>
      </c>
      <c r="G636" s="15">
        <v>0</v>
      </c>
      <c r="H636" s="15">
        <v>0</v>
      </c>
      <c r="I636" s="15">
        <v>0</v>
      </c>
      <c r="J636" s="15">
        <v>0</v>
      </c>
      <c r="K636" s="15">
        <v>0</v>
      </c>
      <c r="M636" s="5" t="str">
        <f t="shared" si="181"/>
        <v>…</v>
      </c>
      <c r="N636" t="str">
        <f t="shared" si="182"/>
        <v>…</v>
      </c>
      <c r="O636" t="str">
        <f t="shared" si="183"/>
        <v>…</v>
      </c>
      <c r="P636" t="str">
        <f t="shared" si="184"/>
        <v>…</v>
      </c>
      <c r="Q636" t="str">
        <f t="shared" si="185"/>
        <v>…</v>
      </c>
      <c r="R636" t="str">
        <f t="shared" si="186"/>
        <v>…</v>
      </c>
      <c r="S636" t="str">
        <f t="shared" si="187"/>
        <v>…</v>
      </c>
      <c r="T636" t="str">
        <f t="shared" si="188"/>
        <v>…</v>
      </c>
      <c r="U636" s="5"/>
      <c r="V636" s="23">
        <f t="shared" si="189"/>
        <v>154</v>
      </c>
      <c r="W636">
        <f t="shared" si="190"/>
        <v>210</v>
      </c>
      <c r="X636">
        <f t="shared" si="191"/>
        <v>0</v>
      </c>
      <c r="Y636">
        <f t="shared" si="192"/>
        <v>0</v>
      </c>
      <c r="Z636">
        <f t="shared" si="193"/>
        <v>0</v>
      </c>
      <c r="AA636">
        <f t="shared" si="194"/>
        <v>0</v>
      </c>
      <c r="AB636">
        <f t="shared" si="195"/>
        <v>0</v>
      </c>
      <c r="AC636">
        <f t="shared" si="196"/>
        <v>0</v>
      </c>
      <c r="AD636" s="5"/>
      <c r="AE636" s="27">
        <f t="shared" si="197"/>
        <v>53914</v>
      </c>
      <c r="AF636" s="28">
        <f t="shared" si="198"/>
        <v>0</v>
      </c>
      <c r="AG636" s="28">
        <f t="shared" si="199"/>
        <v>0</v>
      </c>
      <c r="AH636" s="28">
        <f t="shared" si="200"/>
        <v>0</v>
      </c>
      <c r="AI636" s="5"/>
      <c r="AJ63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36" s="6" t="str" cm="1">
        <f t="array" ref="AK63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36" s="6" cm="1">
        <f t="array" ref="AL636">IF(ROW(Table4[[#This Row],[ID]])-1=ROW(Table4[[#Headers],[ID]]),0,SUMPRODUCT(MAX(($B$5:$B635=Table4[[#This Row],[ID]])*ROW($B$5:$B635))))</f>
        <v>634</v>
      </c>
      <c r="AM636" s="11" cm="1">
        <f t="array" aca="1" ref="AM636" ca="1">IF(Table4[[#This Row],[Prior of This Frm]]&lt;&gt;0,Table4[[#This Row],[Time]]-INDIRECT("R"&amp;Table4[[#This Row],[Prior of This Frm]]&amp;"C"&amp;COLUMN(Table4[[#This Row],[Time]]),FALSE),"")</f>
        <v>0.1059999999999981</v>
      </c>
      <c r="AN636" s="8">
        <f>IF(ROW(Table4[[#This Row],[Time]])-1=ROW(Table4[[#Headers],[Time]]),0,IF(A636&lt;A635,AN635+1,AN635))</f>
        <v>1</v>
      </c>
      <c r="AO636" s="29">
        <f>(Table4[[#This Row],[Time]]+(Table4[[#This Row],[Mins]]*60)-$A$5)/60/60/24</f>
        <v>3.4967592592592586E-4</v>
      </c>
      <c r="AP636" s="11">
        <f ca="1">IF(Table4[[#This Row],[Prior of This Frm]]&lt;&gt;0,IF(Table4[[#This Row],[Per Raw]]&lt;0,Table4[[#This Row],[Per Raw]]+60,Table4[[#This Row],[Per Raw]]),"")</f>
        <v>0.1059999999999981</v>
      </c>
      <c r="AQ636" s="20">
        <f>IF(Table4[[#This Row],[ID]]=401,(HEX2DEC(Table4[[#This Row],[H1]])+256*HEX2DEC(Table4[[#This Row],[H2]]))/1000,NA())</f>
        <v>53.914000000000001</v>
      </c>
      <c r="AR636" s="21">
        <f>IF(Table4[[#This Row],[ID]]=401,(HEX2DEC(Table4[[#This Row],[H5]])+256*HEX2DEC(Table4[[#This Row],[H6]]))/1000,NA())</f>
        <v>0</v>
      </c>
      <c r="AS636" s="16" t="e">
        <f>IF(Table4[[#This Row],[ID]]=402,HEX2DEC(Table4[[#This Row],[H1]])/100,NA())</f>
        <v>#N/A</v>
      </c>
      <c r="AT636" s="19" t="e">
        <f>IF(Table4[[#This Row],[ID]]=404,((HEX2DEC(F636)+256*HEX2DEC(G636))/10)*(9/5)+32,NA())</f>
        <v>#N/A</v>
      </c>
      <c r="AU636" s="28">
        <f>IF(Table4[[#This Row],[ID]]=402,(HEX2DEC(Table4[[#This Row],[H7]])*256*256+HEX2DEC(Table4[[#This Row],[H6]])*256+HEX2DEC(Table4[[#This Row],[H5]]))/AU$3,IF(ISNUMBER(AU635),AU635,NA()))</f>
        <v>1073427</v>
      </c>
      <c r="AV636" s="28">
        <f>IF(Table4[[#This Row],[ID]]=403,(HEX2DEC(Table4[[#This Row],[H7]])*256*256+HEX2DEC(Table4[[#This Row],[H6]])*256+HEX2DEC(Table4[[#This Row],[H5]]))/AV$3,IF(ISNUMBER(AV635),AV635,NA()))</f>
        <v>1073427</v>
      </c>
      <c r="AW636" s="30">
        <f>Table4[[#This Row],[Unk 402-D7,6,5]]/Table4[[#This Row],[Batt V]]</f>
        <v>19909.986274437066</v>
      </c>
      <c r="AX636" s="8" t="str" cm="1">
        <f t="array" aca="1" ref="AX636" ca="1">IF(Table4[[#This Row],[Prior of This Frm]]=0,"First",IF(Table4[[#This Row],[Data as String]]&lt;&gt;INDIRECT("R"&amp;AL636&amp;"C"&amp;COLUMN(Table4[[#This Row],[Data as String]]),FALSE),"Change",""))</f>
        <v/>
      </c>
      <c r="AY636" s="6" t="str" cm="1">
        <f t="array" aca="1" ref="AY636" ca="1">IF(Table4[[#This Row],[Prior of This Frm]]=0,"First",IF(Table4[[#This Row],[Data Masked States only]]&lt;&gt;INDIRECT("R"&amp;AL636&amp;"C"&amp;COLUMN(Table4[[#This Row],[Data Masked States only]]),FALSE),"Change",""))</f>
        <v/>
      </c>
      <c r="AZ636" s="6"/>
    </row>
    <row r="637" spans="1:52" hidden="1" x14ac:dyDescent="0.25">
      <c r="A637">
        <v>21.641999999999999</v>
      </c>
      <c r="B637">
        <v>400</v>
      </c>
      <c r="C637">
        <v>8</v>
      </c>
      <c r="D637" s="14">
        <v>0</v>
      </c>
      <c r="E637" s="15">
        <v>0</v>
      </c>
      <c r="F637" s="15">
        <v>0</v>
      </c>
      <c r="G637" s="15">
        <v>10</v>
      </c>
      <c r="H637" s="15">
        <v>39</v>
      </c>
      <c r="I637" s="15">
        <v>0</v>
      </c>
      <c r="J637" s="15">
        <v>0</v>
      </c>
      <c r="K637" s="15">
        <v>0</v>
      </c>
      <c r="M637" s="5" t="str">
        <f t="shared" si="181"/>
        <v>…</v>
      </c>
      <c r="N637" t="str">
        <f t="shared" si="182"/>
        <v>…</v>
      </c>
      <c r="O637" t="str">
        <f t="shared" si="183"/>
        <v>…</v>
      </c>
      <c r="P637" t="str">
        <f t="shared" si="184"/>
        <v>…</v>
      </c>
      <c r="Q637" t="str">
        <f t="shared" si="185"/>
        <v>9</v>
      </c>
      <c r="R637" t="str">
        <f t="shared" si="186"/>
        <v>…</v>
      </c>
      <c r="S637" t="str">
        <f t="shared" si="187"/>
        <v>…</v>
      </c>
      <c r="T637" t="str">
        <f t="shared" si="188"/>
        <v>…</v>
      </c>
      <c r="U637" s="5"/>
      <c r="V637" s="23">
        <f t="shared" si="189"/>
        <v>0</v>
      </c>
      <c r="W637">
        <f t="shared" si="190"/>
        <v>0</v>
      </c>
      <c r="X637">
        <f t="shared" si="191"/>
        <v>0</v>
      </c>
      <c r="Y637">
        <f t="shared" si="192"/>
        <v>16</v>
      </c>
      <c r="Z637">
        <f t="shared" si="193"/>
        <v>57</v>
      </c>
      <c r="AA637">
        <f t="shared" si="194"/>
        <v>0</v>
      </c>
      <c r="AB637">
        <f t="shared" si="195"/>
        <v>0</v>
      </c>
      <c r="AC637">
        <f t="shared" si="196"/>
        <v>0</v>
      </c>
      <c r="AD637" s="5"/>
      <c r="AE637" s="27">
        <f t="shared" si="197"/>
        <v>0</v>
      </c>
      <c r="AF637" s="28">
        <f t="shared" si="198"/>
        <v>4096</v>
      </c>
      <c r="AG637" s="28">
        <f t="shared" si="199"/>
        <v>57</v>
      </c>
      <c r="AH637" s="28">
        <f t="shared" si="200"/>
        <v>0</v>
      </c>
      <c r="AI637" s="5"/>
      <c r="AJ63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37" s="6" t="str" cm="1">
        <f t="array" ref="AK63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37" s="6" cm="1">
        <f t="array" ref="AL637">IF(ROW(Table4[[#This Row],[ID]])-1=ROW(Table4[[#Headers],[ID]]),0,SUMPRODUCT(MAX(($B$5:$B636=Table4[[#This Row],[ID]])*ROW($B$5:$B636))))</f>
        <v>635</v>
      </c>
      <c r="AM637" s="11" cm="1">
        <f t="array" aca="1" ref="AM637" ca="1">IF(Table4[[#This Row],[Prior of This Frm]]&lt;&gt;0,Table4[[#This Row],[Time]]-INDIRECT("R"&amp;Table4[[#This Row],[Prior of This Frm]]&amp;"C"&amp;COLUMN(Table4[[#This Row],[Time]]),FALSE),"")</f>
        <v>0.1059999999999981</v>
      </c>
      <c r="AN637" s="8">
        <f>IF(ROW(Table4[[#This Row],[Time]])-1=ROW(Table4[[#Headers],[Time]]),0,IF(A637&lt;A636,AN636+1,AN636))</f>
        <v>1</v>
      </c>
      <c r="AO637" s="29">
        <f>(Table4[[#This Row],[Time]]+(Table4[[#This Row],[Mins]]*60)-$A$5)/60/60/24</f>
        <v>3.5028935185185179E-4</v>
      </c>
      <c r="AP637" s="11">
        <f ca="1">IF(Table4[[#This Row],[Prior of This Frm]]&lt;&gt;0,IF(Table4[[#This Row],[Per Raw]]&lt;0,Table4[[#This Row],[Per Raw]]+60,Table4[[#This Row],[Per Raw]]),"")</f>
        <v>0.1059999999999981</v>
      </c>
      <c r="AQ637" s="20" t="e">
        <f>IF(Table4[[#This Row],[ID]]=401,(HEX2DEC(Table4[[#This Row],[H1]])+256*HEX2DEC(Table4[[#This Row],[H2]]))/1000,NA())</f>
        <v>#N/A</v>
      </c>
      <c r="AR637" s="21" t="e">
        <f>IF(Table4[[#This Row],[ID]]=401,(HEX2DEC(Table4[[#This Row],[H5]])+256*HEX2DEC(Table4[[#This Row],[H6]]))/1000,NA())</f>
        <v>#N/A</v>
      </c>
      <c r="AS637" s="17" t="e">
        <f>IF(Table4[[#This Row],[ID]]=402,HEX2DEC(Table4[[#This Row],[H1]])/100,NA())</f>
        <v>#N/A</v>
      </c>
      <c r="AT637" s="19" t="e">
        <f>IF(Table4[[#This Row],[ID]]=404,((HEX2DEC(F637)+256*HEX2DEC(G637))/10)*(9/5)+32,NA())</f>
        <v>#N/A</v>
      </c>
      <c r="AU637" s="28">
        <f>IF(Table4[[#This Row],[ID]]=402,(HEX2DEC(Table4[[#This Row],[H7]])*256*256+HEX2DEC(Table4[[#This Row],[H6]])*256+HEX2DEC(Table4[[#This Row],[H5]]))/AU$3,IF(ISNUMBER(AU636),AU636,NA()))</f>
        <v>1073427</v>
      </c>
      <c r="AV637" s="28">
        <f>IF(Table4[[#This Row],[ID]]=403,(HEX2DEC(Table4[[#This Row],[H7]])*256*256+HEX2DEC(Table4[[#This Row],[H6]])*256+HEX2DEC(Table4[[#This Row],[H5]]))/AV$3,IF(ISNUMBER(AV636),AV636,NA()))</f>
        <v>1073427</v>
      </c>
      <c r="AW637" s="30" t="e">
        <f>Table4[[#This Row],[Unk 402-D7,6,5]]/Table4[[#This Row],[Batt V]]</f>
        <v>#N/A</v>
      </c>
      <c r="AX637" s="8" t="str" cm="1">
        <f t="array" aca="1" ref="AX637" ca="1">IF(Table4[[#This Row],[Prior of This Frm]]=0,"First",IF(Table4[[#This Row],[Data as String]]&lt;&gt;INDIRECT("R"&amp;AL637&amp;"C"&amp;COLUMN(Table4[[#This Row],[Data as String]]),FALSE),"Change",""))</f>
        <v/>
      </c>
      <c r="AY637" s="6" t="str" cm="1">
        <f t="array" aca="1" ref="AY637" ca="1">IF(Table4[[#This Row],[Prior of This Frm]]=0,"First",IF(Table4[[#This Row],[Data Masked States only]]&lt;&gt;INDIRECT("R"&amp;AL637&amp;"C"&amp;COLUMN(Table4[[#This Row],[Data Masked States only]]),FALSE),"Change",""))</f>
        <v/>
      </c>
      <c r="AZ637" s="6"/>
    </row>
    <row r="638" spans="1:52" hidden="1" x14ac:dyDescent="0.25">
      <c r="A638">
        <v>21.693999999999999</v>
      </c>
      <c r="B638">
        <v>401</v>
      </c>
      <c r="C638">
        <v>8</v>
      </c>
      <c r="D638" s="14" t="s">
        <v>28</v>
      </c>
      <c r="E638" s="15" t="s">
        <v>23</v>
      </c>
      <c r="F638" s="15">
        <v>0</v>
      </c>
      <c r="G638" s="15">
        <v>0</v>
      </c>
      <c r="H638" s="15">
        <v>0</v>
      </c>
      <c r="I638" s="15">
        <v>0</v>
      </c>
      <c r="J638" s="15">
        <v>0</v>
      </c>
      <c r="K638" s="15">
        <v>0</v>
      </c>
      <c r="M638" s="5" t="str">
        <f t="shared" si="181"/>
        <v>…</v>
      </c>
      <c r="N638" t="str">
        <f t="shared" si="182"/>
        <v>…</v>
      </c>
      <c r="O638" t="str">
        <f t="shared" si="183"/>
        <v>…</v>
      </c>
      <c r="P638" t="str">
        <f t="shared" si="184"/>
        <v>…</v>
      </c>
      <c r="Q638" t="str">
        <f t="shared" si="185"/>
        <v>…</v>
      </c>
      <c r="R638" t="str">
        <f t="shared" si="186"/>
        <v>…</v>
      </c>
      <c r="S638" t="str">
        <f t="shared" si="187"/>
        <v>…</v>
      </c>
      <c r="T638" t="str">
        <f t="shared" si="188"/>
        <v>…</v>
      </c>
      <c r="U638" s="5"/>
      <c r="V638" s="23">
        <f t="shared" si="189"/>
        <v>154</v>
      </c>
      <c r="W638">
        <f t="shared" si="190"/>
        <v>210</v>
      </c>
      <c r="X638">
        <f t="shared" si="191"/>
        <v>0</v>
      </c>
      <c r="Y638">
        <f t="shared" si="192"/>
        <v>0</v>
      </c>
      <c r="Z638">
        <f t="shared" si="193"/>
        <v>0</v>
      </c>
      <c r="AA638">
        <f t="shared" si="194"/>
        <v>0</v>
      </c>
      <c r="AB638">
        <f t="shared" si="195"/>
        <v>0</v>
      </c>
      <c r="AC638">
        <f t="shared" si="196"/>
        <v>0</v>
      </c>
      <c r="AD638" s="5"/>
      <c r="AE638" s="27">
        <f t="shared" si="197"/>
        <v>53914</v>
      </c>
      <c r="AF638" s="28">
        <f t="shared" si="198"/>
        <v>0</v>
      </c>
      <c r="AG638" s="28">
        <f t="shared" si="199"/>
        <v>0</v>
      </c>
      <c r="AH638" s="28">
        <f t="shared" si="200"/>
        <v>0</v>
      </c>
      <c r="AI638" s="5"/>
      <c r="AJ63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38" s="6" t="str" cm="1">
        <f t="array" ref="AK63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38" s="6" cm="1">
        <f t="array" ref="AL638">IF(ROW(Table4[[#This Row],[ID]])-1=ROW(Table4[[#Headers],[ID]]),0,SUMPRODUCT(MAX(($B$5:$B637=Table4[[#This Row],[ID]])*ROW($B$5:$B637))))</f>
        <v>636</v>
      </c>
      <c r="AM638" s="11" cm="1">
        <f t="array" aca="1" ref="AM638" ca="1">IF(Table4[[#This Row],[Prior of This Frm]]&lt;&gt;0,Table4[[#This Row],[Time]]-INDIRECT("R"&amp;Table4[[#This Row],[Prior of This Frm]]&amp;"C"&amp;COLUMN(Table4[[#This Row],[Time]]),FALSE),"")</f>
        <v>0.10500000000000043</v>
      </c>
      <c r="AN638" s="8">
        <f>IF(ROW(Table4[[#This Row],[Time]])-1=ROW(Table4[[#Headers],[Time]]),0,IF(A638&lt;A637,AN637+1,AN637))</f>
        <v>1</v>
      </c>
      <c r="AO638" s="29">
        <f>(Table4[[#This Row],[Time]]+(Table4[[#This Row],[Mins]]*60)-$A$5)/60/60/24</f>
        <v>3.5089120370370368E-4</v>
      </c>
      <c r="AP638" s="11">
        <f ca="1">IF(Table4[[#This Row],[Prior of This Frm]]&lt;&gt;0,IF(Table4[[#This Row],[Per Raw]]&lt;0,Table4[[#This Row],[Per Raw]]+60,Table4[[#This Row],[Per Raw]]),"")</f>
        <v>0.10500000000000043</v>
      </c>
      <c r="AQ638" s="20">
        <f>IF(Table4[[#This Row],[ID]]=401,(HEX2DEC(Table4[[#This Row],[H1]])+256*HEX2DEC(Table4[[#This Row],[H2]]))/1000,NA())</f>
        <v>53.914000000000001</v>
      </c>
      <c r="AR638" s="21">
        <f>IF(Table4[[#This Row],[ID]]=401,(HEX2DEC(Table4[[#This Row],[H5]])+256*HEX2DEC(Table4[[#This Row],[H6]]))/1000,NA())</f>
        <v>0</v>
      </c>
      <c r="AS638" s="16" t="e">
        <f>IF(Table4[[#This Row],[ID]]=402,HEX2DEC(Table4[[#This Row],[H1]])/100,NA())</f>
        <v>#N/A</v>
      </c>
      <c r="AT638" s="19" t="e">
        <f>IF(Table4[[#This Row],[ID]]=404,((HEX2DEC(F638)+256*HEX2DEC(G638))/10)*(9/5)+32,NA())</f>
        <v>#N/A</v>
      </c>
      <c r="AU638" s="28">
        <f>IF(Table4[[#This Row],[ID]]=402,(HEX2DEC(Table4[[#This Row],[H7]])*256*256+HEX2DEC(Table4[[#This Row],[H6]])*256+HEX2DEC(Table4[[#This Row],[H5]]))/AU$3,IF(ISNUMBER(AU637),AU637,NA()))</f>
        <v>1073427</v>
      </c>
      <c r="AV638" s="28">
        <f>IF(Table4[[#This Row],[ID]]=403,(HEX2DEC(Table4[[#This Row],[H7]])*256*256+HEX2DEC(Table4[[#This Row],[H6]])*256+HEX2DEC(Table4[[#This Row],[H5]]))/AV$3,IF(ISNUMBER(AV637),AV637,NA()))</f>
        <v>1073427</v>
      </c>
      <c r="AW638" s="30">
        <f>Table4[[#This Row],[Unk 402-D7,6,5]]/Table4[[#This Row],[Batt V]]</f>
        <v>19909.986274437066</v>
      </c>
      <c r="AX638" s="8" t="str" cm="1">
        <f t="array" aca="1" ref="AX638" ca="1">IF(Table4[[#This Row],[Prior of This Frm]]=0,"First",IF(Table4[[#This Row],[Data as String]]&lt;&gt;INDIRECT("R"&amp;AL638&amp;"C"&amp;COLUMN(Table4[[#This Row],[Data as String]]),FALSE),"Change",""))</f>
        <v/>
      </c>
      <c r="AY638" s="6" t="str" cm="1">
        <f t="array" aca="1" ref="AY638" ca="1">IF(Table4[[#This Row],[Prior of This Frm]]=0,"First",IF(Table4[[#This Row],[Data Masked States only]]&lt;&gt;INDIRECT("R"&amp;AL638&amp;"C"&amp;COLUMN(Table4[[#This Row],[Data Masked States only]]),FALSE),"Change",""))</f>
        <v/>
      </c>
      <c r="AZ638" s="6"/>
    </row>
    <row r="639" spans="1:52" hidden="1" x14ac:dyDescent="0.25">
      <c r="A639">
        <v>21.748000000000001</v>
      </c>
      <c r="B639">
        <v>400</v>
      </c>
      <c r="C639">
        <v>8</v>
      </c>
      <c r="D639" s="14">
        <v>0</v>
      </c>
      <c r="E639" s="15">
        <v>0</v>
      </c>
      <c r="F639" s="15">
        <v>0</v>
      </c>
      <c r="G639" s="15">
        <v>10</v>
      </c>
      <c r="H639" s="15">
        <v>39</v>
      </c>
      <c r="I639" s="15">
        <v>0</v>
      </c>
      <c r="J639" s="15">
        <v>0</v>
      </c>
      <c r="K639" s="15">
        <v>0</v>
      </c>
      <c r="M639" s="5" t="str">
        <f t="shared" si="181"/>
        <v>…</v>
      </c>
      <c r="N639" t="str">
        <f t="shared" si="182"/>
        <v>…</v>
      </c>
      <c r="O639" t="str">
        <f t="shared" si="183"/>
        <v>…</v>
      </c>
      <c r="P639" t="str">
        <f t="shared" si="184"/>
        <v>…</v>
      </c>
      <c r="Q639" t="str">
        <f t="shared" si="185"/>
        <v>9</v>
      </c>
      <c r="R639" t="str">
        <f t="shared" si="186"/>
        <v>…</v>
      </c>
      <c r="S639" t="str">
        <f t="shared" si="187"/>
        <v>…</v>
      </c>
      <c r="T639" t="str">
        <f t="shared" si="188"/>
        <v>…</v>
      </c>
      <c r="U639" s="5"/>
      <c r="V639" s="23">
        <f t="shared" si="189"/>
        <v>0</v>
      </c>
      <c r="W639">
        <f t="shared" si="190"/>
        <v>0</v>
      </c>
      <c r="X639">
        <f t="shared" si="191"/>
        <v>0</v>
      </c>
      <c r="Y639">
        <f t="shared" si="192"/>
        <v>16</v>
      </c>
      <c r="Z639">
        <f t="shared" si="193"/>
        <v>57</v>
      </c>
      <c r="AA639">
        <f t="shared" si="194"/>
        <v>0</v>
      </c>
      <c r="AB639">
        <f t="shared" si="195"/>
        <v>0</v>
      </c>
      <c r="AC639">
        <f t="shared" si="196"/>
        <v>0</v>
      </c>
      <c r="AD639" s="5"/>
      <c r="AE639" s="27">
        <f t="shared" si="197"/>
        <v>0</v>
      </c>
      <c r="AF639" s="28">
        <f t="shared" si="198"/>
        <v>4096</v>
      </c>
      <c r="AG639" s="28">
        <f t="shared" si="199"/>
        <v>57</v>
      </c>
      <c r="AH639" s="28">
        <f t="shared" si="200"/>
        <v>0</v>
      </c>
      <c r="AI639" s="5"/>
      <c r="AJ63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39" s="6" t="str" cm="1">
        <f t="array" ref="AK63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39" s="6" cm="1">
        <f t="array" ref="AL639">IF(ROW(Table4[[#This Row],[ID]])-1=ROW(Table4[[#Headers],[ID]]),0,SUMPRODUCT(MAX(($B$5:$B638=Table4[[#This Row],[ID]])*ROW($B$5:$B638))))</f>
        <v>637</v>
      </c>
      <c r="AM639" s="11" cm="1">
        <f t="array" aca="1" ref="AM639" ca="1">IF(Table4[[#This Row],[Prior of This Frm]]&lt;&gt;0,Table4[[#This Row],[Time]]-INDIRECT("R"&amp;Table4[[#This Row],[Prior of This Frm]]&amp;"C"&amp;COLUMN(Table4[[#This Row],[Time]]),FALSE),"")</f>
        <v>0.10600000000000165</v>
      </c>
      <c r="AN639" s="8">
        <f>IF(ROW(Table4[[#This Row],[Time]])-1=ROW(Table4[[#Headers],[Time]]),0,IF(A639&lt;A638,AN638+1,AN638))</f>
        <v>1</v>
      </c>
      <c r="AO639" s="29">
        <f>(Table4[[#This Row],[Time]]+(Table4[[#This Row],[Mins]]*60)-$A$5)/60/60/24</f>
        <v>3.5151620370370371E-4</v>
      </c>
      <c r="AP639" s="11">
        <f ca="1">IF(Table4[[#This Row],[Prior of This Frm]]&lt;&gt;0,IF(Table4[[#This Row],[Per Raw]]&lt;0,Table4[[#This Row],[Per Raw]]+60,Table4[[#This Row],[Per Raw]]),"")</f>
        <v>0.10600000000000165</v>
      </c>
      <c r="AQ639" s="20" t="e">
        <f>IF(Table4[[#This Row],[ID]]=401,(HEX2DEC(Table4[[#This Row],[H1]])+256*HEX2DEC(Table4[[#This Row],[H2]]))/1000,NA())</f>
        <v>#N/A</v>
      </c>
      <c r="AR639" s="21" t="e">
        <f>IF(Table4[[#This Row],[ID]]=401,(HEX2DEC(Table4[[#This Row],[H5]])+256*HEX2DEC(Table4[[#This Row],[H6]]))/1000,NA())</f>
        <v>#N/A</v>
      </c>
      <c r="AS639" s="17" t="e">
        <f>IF(Table4[[#This Row],[ID]]=402,HEX2DEC(Table4[[#This Row],[H1]])/100,NA())</f>
        <v>#N/A</v>
      </c>
      <c r="AT639" s="19" t="e">
        <f>IF(Table4[[#This Row],[ID]]=404,((HEX2DEC(F639)+256*HEX2DEC(G639))/10)*(9/5)+32,NA())</f>
        <v>#N/A</v>
      </c>
      <c r="AU639" s="28">
        <f>IF(Table4[[#This Row],[ID]]=402,(HEX2DEC(Table4[[#This Row],[H7]])*256*256+HEX2DEC(Table4[[#This Row],[H6]])*256+HEX2DEC(Table4[[#This Row],[H5]]))/AU$3,IF(ISNUMBER(AU638),AU638,NA()))</f>
        <v>1073427</v>
      </c>
      <c r="AV639" s="28">
        <f>IF(Table4[[#This Row],[ID]]=403,(HEX2DEC(Table4[[#This Row],[H7]])*256*256+HEX2DEC(Table4[[#This Row],[H6]])*256+HEX2DEC(Table4[[#This Row],[H5]]))/AV$3,IF(ISNUMBER(AV638),AV638,NA()))</f>
        <v>1073427</v>
      </c>
      <c r="AW639" s="30" t="e">
        <f>Table4[[#This Row],[Unk 402-D7,6,5]]/Table4[[#This Row],[Batt V]]</f>
        <v>#N/A</v>
      </c>
      <c r="AX639" s="8" t="str" cm="1">
        <f t="array" aca="1" ref="AX639" ca="1">IF(Table4[[#This Row],[Prior of This Frm]]=0,"First",IF(Table4[[#This Row],[Data as String]]&lt;&gt;INDIRECT("R"&amp;AL639&amp;"C"&amp;COLUMN(Table4[[#This Row],[Data as String]]),FALSE),"Change",""))</f>
        <v/>
      </c>
      <c r="AY639" s="6" t="str" cm="1">
        <f t="array" aca="1" ref="AY639" ca="1">IF(Table4[[#This Row],[Prior of This Frm]]=0,"First",IF(Table4[[#This Row],[Data Masked States only]]&lt;&gt;INDIRECT("R"&amp;AL639&amp;"C"&amp;COLUMN(Table4[[#This Row],[Data Masked States only]]),FALSE),"Change",""))</f>
        <v/>
      </c>
      <c r="AZ639" s="6"/>
    </row>
    <row r="640" spans="1:52" hidden="1" x14ac:dyDescent="0.25">
      <c r="A640">
        <v>21.800999999999998</v>
      </c>
      <c r="B640">
        <v>401</v>
      </c>
      <c r="C640">
        <v>8</v>
      </c>
      <c r="D640" s="14" t="s">
        <v>28</v>
      </c>
      <c r="E640" s="15" t="s">
        <v>23</v>
      </c>
      <c r="F640" s="15">
        <v>0</v>
      </c>
      <c r="G640" s="15">
        <v>0</v>
      </c>
      <c r="H640" s="15">
        <v>0</v>
      </c>
      <c r="I640" s="15">
        <v>0</v>
      </c>
      <c r="J640" s="15">
        <v>0</v>
      </c>
      <c r="K640" s="15">
        <v>0</v>
      </c>
      <c r="M640" s="5" t="str">
        <f t="shared" si="181"/>
        <v>…</v>
      </c>
      <c r="N640" t="str">
        <f t="shared" si="182"/>
        <v>…</v>
      </c>
      <c r="O640" t="str">
        <f t="shared" si="183"/>
        <v>…</v>
      </c>
      <c r="P640" t="str">
        <f t="shared" si="184"/>
        <v>…</v>
      </c>
      <c r="Q640" t="str">
        <f t="shared" si="185"/>
        <v>…</v>
      </c>
      <c r="R640" t="str">
        <f t="shared" si="186"/>
        <v>…</v>
      </c>
      <c r="S640" t="str">
        <f t="shared" si="187"/>
        <v>…</v>
      </c>
      <c r="T640" t="str">
        <f t="shared" si="188"/>
        <v>…</v>
      </c>
      <c r="U640" s="5"/>
      <c r="V640" s="23">
        <f t="shared" si="189"/>
        <v>154</v>
      </c>
      <c r="W640">
        <f t="shared" si="190"/>
        <v>210</v>
      </c>
      <c r="X640">
        <f t="shared" si="191"/>
        <v>0</v>
      </c>
      <c r="Y640">
        <f t="shared" si="192"/>
        <v>0</v>
      </c>
      <c r="Z640">
        <f t="shared" si="193"/>
        <v>0</v>
      </c>
      <c r="AA640">
        <f t="shared" si="194"/>
        <v>0</v>
      </c>
      <c r="AB640">
        <f t="shared" si="195"/>
        <v>0</v>
      </c>
      <c r="AC640">
        <f t="shared" si="196"/>
        <v>0</v>
      </c>
      <c r="AD640" s="5"/>
      <c r="AE640" s="27">
        <f t="shared" si="197"/>
        <v>53914</v>
      </c>
      <c r="AF640" s="28">
        <f t="shared" si="198"/>
        <v>0</v>
      </c>
      <c r="AG640" s="28">
        <f t="shared" si="199"/>
        <v>0</v>
      </c>
      <c r="AH640" s="28">
        <f t="shared" si="200"/>
        <v>0</v>
      </c>
      <c r="AI640" s="5"/>
      <c r="AJ64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40" s="6" t="str" cm="1">
        <f t="array" ref="AK64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40" s="6" cm="1">
        <f t="array" ref="AL640">IF(ROW(Table4[[#This Row],[ID]])-1=ROW(Table4[[#Headers],[ID]]),0,SUMPRODUCT(MAX(($B$5:$B639=Table4[[#This Row],[ID]])*ROW($B$5:$B639))))</f>
        <v>638</v>
      </c>
      <c r="AM640" s="11" cm="1">
        <f t="array" aca="1" ref="AM640" ca="1">IF(Table4[[#This Row],[Prior of This Frm]]&lt;&gt;0,Table4[[#This Row],[Time]]-INDIRECT("R"&amp;Table4[[#This Row],[Prior of This Frm]]&amp;"C"&amp;COLUMN(Table4[[#This Row],[Time]]),FALSE),"")</f>
        <v>0.10699999999999932</v>
      </c>
      <c r="AN640" s="8">
        <f>IF(ROW(Table4[[#This Row],[Time]])-1=ROW(Table4[[#Headers],[Time]]),0,IF(A640&lt;A639,AN639+1,AN639))</f>
        <v>1</v>
      </c>
      <c r="AO640" s="29">
        <f>(Table4[[#This Row],[Time]]+(Table4[[#This Row],[Mins]]*60)-$A$5)/60/60/24</f>
        <v>3.5212962962962959E-4</v>
      </c>
      <c r="AP640" s="11">
        <f ca="1">IF(Table4[[#This Row],[Prior of This Frm]]&lt;&gt;0,IF(Table4[[#This Row],[Per Raw]]&lt;0,Table4[[#This Row],[Per Raw]]+60,Table4[[#This Row],[Per Raw]]),"")</f>
        <v>0.10699999999999932</v>
      </c>
      <c r="AQ640" s="20">
        <f>IF(Table4[[#This Row],[ID]]=401,(HEX2DEC(Table4[[#This Row],[H1]])+256*HEX2DEC(Table4[[#This Row],[H2]]))/1000,NA())</f>
        <v>53.914000000000001</v>
      </c>
      <c r="AR640" s="21">
        <f>IF(Table4[[#This Row],[ID]]=401,(HEX2DEC(Table4[[#This Row],[H5]])+256*HEX2DEC(Table4[[#This Row],[H6]]))/1000,NA())</f>
        <v>0</v>
      </c>
      <c r="AS640" s="16" t="e">
        <f>IF(Table4[[#This Row],[ID]]=402,HEX2DEC(Table4[[#This Row],[H1]])/100,NA())</f>
        <v>#N/A</v>
      </c>
      <c r="AT640" s="19" t="e">
        <f>IF(Table4[[#This Row],[ID]]=404,((HEX2DEC(F640)+256*HEX2DEC(G640))/10)*(9/5)+32,NA())</f>
        <v>#N/A</v>
      </c>
      <c r="AU640" s="28">
        <f>IF(Table4[[#This Row],[ID]]=402,(HEX2DEC(Table4[[#This Row],[H7]])*256*256+HEX2DEC(Table4[[#This Row],[H6]])*256+HEX2DEC(Table4[[#This Row],[H5]]))/AU$3,IF(ISNUMBER(AU639),AU639,NA()))</f>
        <v>1073427</v>
      </c>
      <c r="AV640" s="28">
        <f>IF(Table4[[#This Row],[ID]]=403,(HEX2DEC(Table4[[#This Row],[H7]])*256*256+HEX2DEC(Table4[[#This Row],[H6]])*256+HEX2DEC(Table4[[#This Row],[H5]]))/AV$3,IF(ISNUMBER(AV639),AV639,NA()))</f>
        <v>1073427</v>
      </c>
      <c r="AW640" s="30">
        <f>Table4[[#This Row],[Unk 402-D7,6,5]]/Table4[[#This Row],[Batt V]]</f>
        <v>19909.986274437066</v>
      </c>
      <c r="AX640" s="8" t="str" cm="1">
        <f t="array" aca="1" ref="AX640" ca="1">IF(Table4[[#This Row],[Prior of This Frm]]=0,"First",IF(Table4[[#This Row],[Data as String]]&lt;&gt;INDIRECT("R"&amp;AL640&amp;"C"&amp;COLUMN(Table4[[#This Row],[Data as String]]),FALSE),"Change",""))</f>
        <v/>
      </c>
      <c r="AY640" s="6" t="str" cm="1">
        <f t="array" aca="1" ref="AY640" ca="1">IF(Table4[[#This Row],[Prior of This Frm]]=0,"First",IF(Table4[[#This Row],[Data Masked States only]]&lt;&gt;INDIRECT("R"&amp;AL640&amp;"C"&amp;COLUMN(Table4[[#This Row],[Data Masked States only]]),FALSE),"Change",""))</f>
        <v/>
      </c>
      <c r="AZ640" s="6"/>
    </row>
    <row r="641" spans="1:52" hidden="1" x14ac:dyDescent="0.25">
      <c r="A641">
        <v>21.853999999999999</v>
      </c>
      <c r="B641">
        <v>400</v>
      </c>
      <c r="C641">
        <v>8</v>
      </c>
      <c r="D641" s="14">
        <v>0</v>
      </c>
      <c r="E641" s="15">
        <v>0</v>
      </c>
      <c r="F641" s="15">
        <v>0</v>
      </c>
      <c r="G641" s="15">
        <v>10</v>
      </c>
      <c r="H641" s="15">
        <v>39</v>
      </c>
      <c r="I641" s="15">
        <v>0</v>
      </c>
      <c r="J641" s="15">
        <v>0</v>
      </c>
      <c r="K641" s="15">
        <v>0</v>
      </c>
      <c r="M641" s="5" t="str">
        <f t="shared" si="181"/>
        <v>…</v>
      </c>
      <c r="N641" t="str">
        <f t="shared" si="182"/>
        <v>…</v>
      </c>
      <c r="O641" t="str">
        <f t="shared" si="183"/>
        <v>…</v>
      </c>
      <c r="P641" t="str">
        <f t="shared" si="184"/>
        <v>…</v>
      </c>
      <c r="Q641" t="str">
        <f t="shared" si="185"/>
        <v>9</v>
      </c>
      <c r="R641" t="str">
        <f t="shared" si="186"/>
        <v>…</v>
      </c>
      <c r="S641" t="str">
        <f t="shared" si="187"/>
        <v>…</v>
      </c>
      <c r="T641" t="str">
        <f t="shared" si="188"/>
        <v>…</v>
      </c>
      <c r="U641" s="5"/>
      <c r="V641" s="23">
        <f t="shared" si="189"/>
        <v>0</v>
      </c>
      <c r="W641">
        <f t="shared" si="190"/>
        <v>0</v>
      </c>
      <c r="X641">
        <f t="shared" si="191"/>
        <v>0</v>
      </c>
      <c r="Y641">
        <f t="shared" si="192"/>
        <v>16</v>
      </c>
      <c r="Z641">
        <f t="shared" si="193"/>
        <v>57</v>
      </c>
      <c r="AA641">
        <f t="shared" si="194"/>
        <v>0</v>
      </c>
      <c r="AB641">
        <f t="shared" si="195"/>
        <v>0</v>
      </c>
      <c r="AC641">
        <f t="shared" si="196"/>
        <v>0</v>
      </c>
      <c r="AD641" s="5"/>
      <c r="AE641" s="27">
        <f t="shared" si="197"/>
        <v>0</v>
      </c>
      <c r="AF641" s="28">
        <f t="shared" si="198"/>
        <v>4096</v>
      </c>
      <c r="AG641" s="28">
        <f t="shared" si="199"/>
        <v>57</v>
      </c>
      <c r="AH641" s="28">
        <f t="shared" si="200"/>
        <v>0</v>
      </c>
      <c r="AI641" s="5"/>
      <c r="AJ64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41" s="6" t="str" cm="1">
        <f t="array" ref="AK64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41" s="6" cm="1">
        <f t="array" ref="AL641">IF(ROW(Table4[[#This Row],[ID]])-1=ROW(Table4[[#Headers],[ID]]),0,SUMPRODUCT(MAX(($B$5:$B640=Table4[[#This Row],[ID]])*ROW($B$5:$B640))))</f>
        <v>639</v>
      </c>
      <c r="AM641" s="11" cm="1">
        <f t="array" aca="1" ref="AM641" ca="1">IF(Table4[[#This Row],[Prior of This Frm]]&lt;&gt;0,Table4[[#This Row],[Time]]-INDIRECT("R"&amp;Table4[[#This Row],[Prior of This Frm]]&amp;"C"&amp;COLUMN(Table4[[#This Row],[Time]]),FALSE),"")</f>
        <v>0.1059999999999981</v>
      </c>
      <c r="AN641" s="8">
        <f>IF(ROW(Table4[[#This Row],[Time]])-1=ROW(Table4[[#Headers],[Time]]),0,IF(A641&lt;A640,AN640+1,AN640))</f>
        <v>1</v>
      </c>
      <c r="AO641" s="29">
        <f>(Table4[[#This Row],[Time]]+(Table4[[#This Row],[Mins]]*60)-$A$5)/60/60/24</f>
        <v>3.5274305555555552E-4</v>
      </c>
      <c r="AP641" s="11">
        <f ca="1">IF(Table4[[#This Row],[Prior of This Frm]]&lt;&gt;0,IF(Table4[[#This Row],[Per Raw]]&lt;0,Table4[[#This Row],[Per Raw]]+60,Table4[[#This Row],[Per Raw]]),"")</f>
        <v>0.1059999999999981</v>
      </c>
      <c r="AQ641" s="20" t="e">
        <f>IF(Table4[[#This Row],[ID]]=401,(HEX2DEC(Table4[[#This Row],[H1]])+256*HEX2DEC(Table4[[#This Row],[H2]]))/1000,NA())</f>
        <v>#N/A</v>
      </c>
      <c r="AR641" s="21" t="e">
        <f>IF(Table4[[#This Row],[ID]]=401,(HEX2DEC(Table4[[#This Row],[H5]])+256*HEX2DEC(Table4[[#This Row],[H6]]))/1000,NA())</f>
        <v>#N/A</v>
      </c>
      <c r="AS641" s="17" t="e">
        <f>IF(Table4[[#This Row],[ID]]=402,HEX2DEC(Table4[[#This Row],[H1]])/100,NA())</f>
        <v>#N/A</v>
      </c>
      <c r="AT641" s="19" t="e">
        <f>IF(Table4[[#This Row],[ID]]=404,((HEX2DEC(F641)+256*HEX2DEC(G641))/10)*(9/5)+32,NA())</f>
        <v>#N/A</v>
      </c>
      <c r="AU641" s="28">
        <f>IF(Table4[[#This Row],[ID]]=402,(HEX2DEC(Table4[[#This Row],[H7]])*256*256+HEX2DEC(Table4[[#This Row],[H6]])*256+HEX2DEC(Table4[[#This Row],[H5]]))/AU$3,IF(ISNUMBER(AU640),AU640,NA()))</f>
        <v>1073427</v>
      </c>
      <c r="AV641" s="28">
        <f>IF(Table4[[#This Row],[ID]]=403,(HEX2DEC(Table4[[#This Row],[H7]])*256*256+HEX2DEC(Table4[[#This Row],[H6]])*256+HEX2DEC(Table4[[#This Row],[H5]]))/AV$3,IF(ISNUMBER(AV640),AV640,NA()))</f>
        <v>1073427</v>
      </c>
      <c r="AW641" s="30" t="e">
        <f>Table4[[#This Row],[Unk 402-D7,6,5]]/Table4[[#This Row],[Batt V]]</f>
        <v>#N/A</v>
      </c>
      <c r="AX641" s="8" t="str" cm="1">
        <f t="array" aca="1" ref="AX641" ca="1">IF(Table4[[#This Row],[Prior of This Frm]]=0,"First",IF(Table4[[#This Row],[Data as String]]&lt;&gt;INDIRECT("R"&amp;AL641&amp;"C"&amp;COLUMN(Table4[[#This Row],[Data as String]]),FALSE),"Change",""))</f>
        <v/>
      </c>
      <c r="AY641" s="6" t="str" cm="1">
        <f t="array" aca="1" ref="AY641" ca="1">IF(Table4[[#This Row],[Prior of This Frm]]=0,"First",IF(Table4[[#This Row],[Data Masked States only]]&lt;&gt;INDIRECT("R"&amp;AL641&amp;"C"&amp;COLUMN(Table4[[#This Row],[Data Masked States only]]),FALSE),"Change",""))</f>
        <v/>
      </c>
      <c r="AZ641" s="6"/>
    </row>
    <row r="642" spans="1:52" hidden="1" x14ac:dyDescent="0.25">
      <c r="A642">
        <v>21.907</v>
      </c>
      <c r="B642">
        <v>401</v>
      </c>
      <c r="C642">
        <v>8</v>
      </c>
      <c r="D642" s="14" t="s">
        <v>28</v>
      </c>
      <c r="E642" s="15" t="s">
        <v>23</v>
      </c>
      <c r="F642" s="15">
        <v>0</v>
      </c>
      <c r="G642" s="15">
        <v>0</v>
      </c>
      <c r="H642" s="15">
        <v>0</v>
      </c>
      <c r="I642" s="15">
        <v>0</v>
      </c>
      <c r="J642" s="15">
        <v>0</v>
      </c>
      <c r="K642" s="15">
        <v>0</v>
      </c>
      <c r="M642" s="5" t="str">
        <f t="shared" si="181"/>
        <v>…</v>
      </c>
      <c r="N642" t="str">
        <f t="shared" si="182"/>
        <v>…</v>
      </c>
      <c r="O642" t="str">
        <f t="shared" si="183"/>
        <v>…</v>
      </c>
      <c r="P642" t="str">
        <f t="shared" si="184"/>
        <v>…</v>
      </c>
      <c r="Q642" t="str">
        <f t="shared" si="185"/>
        <v>…</v>
      </c>
      <c r="R642" t="str">
        <f t="shared" si="186"/>
        <v>…</v>
      </c>
      <c r="S642" t="str">
        <f t="shared" si="187"/>
        <v>…</v>
      </c>
      <c r="T642" t="str">
        <f t="shared" si="188"/>
        <v>…</v>
      </c>
      <c r="U642" s="5"/>
      <c r="V642" s="23">
        <f t="shared" si="189"/>
        <v>154</v>
      </c>
      <c r="W642">
        <f t="shared" si="190"/>
        <v>210</v>
      </c>
      <c r="X642">
        <f t="shared" si="191"/>
        <v>0</v>
      </c>
      <c r="Y642">
        <f t="shared" si="192"/>
        <v>0</v>
      </c>
      <c r="Z642">
        <f t="shared" si="193"/>
        <v>0</v>
      </c>
      <c r="AA642">
        <f t="shared" si="194"/>
        <v>0</v>
      </c>
      <c r="AB642">
        <f t="shared" si="195"/>
        <v>0</v>
      </c>
      <c r="AC642">
        <f t="shared" si="196"/>
        <v>0</v>
      </c>
      <c r="AD642" s="5"/>
      <c r="AE642" s="27">
        <f t="shared" si="197"/>
        <v>53914</v>
      </c>
      <c r="AF642" s="28">
        <f t="shared" si="198"/>
        <v>0</v>
      </c>
      <c r="AG642" s="28">
        <f t="shared" si="199"/>
        <v>0</v>
      </c>
      <c r="AH642" s="28">
        <f t="shared" si="200"/>
        <v>0</v>
      </c>
      <c r="AI642" s="5"/>
      <c r="AJ64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42" s="6" t="str" cm="1">
        <f t="array" ref="AK64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42" s="6" cm="1">
        <f t="array" ref="AL642">IF(ROW(Table4[[#This Row],[ID]])-1=ROW(Table4[[#Headers],[ID]]),0,SUMPRODUCT(MAX(($B$5:$B641=Table4[[#This Row],[ID]])*ROW($B$5:$B641))))</f>
        <v>640</v>
      </c>
      <c r="AM642" s="11" cm="1">
        <f t="array" aca="1" ref="AM642" ca="1">IF(Table4[[#This Row],[Prior of This Frm]]&lt;&gt;0,Table4[[#This Row],[Time]]-INDIRECT("R"&amp;Table4[[#This Row],[Prior of This Frm]]&amp;"C"&amp;COLUMN(Table4[[#This Row],[Time]]),FALSE),"")</f>
        <v>0.10600000000000165</v>
      </c>
      <c r="AN642" s="8">
        <f>IF(ROW(Table4[[#This Row],[Time]])-1=ROW(Table4[[#Headers],[Time]]),0,IF(A642&lt;A641,AN641+1,AN641))</f>
        <v>1</v>
      </c>
      <c r="AO642" s="29">
        <f>(Table4[[#This Row],[Time]]+(Table4[[#This Row],[Mins]]*60)-$A$5)/60/60/24</f>
        <v>3.533564814814814E-4</v>
      </c>
      <c r="AP642" s="11">
        <f ca="1">IF(Table4[[#This Row],[Prior of This Frm]]&lt;&gt;0,IF(Table4[[#This Row],[Per Raw]]&lt;0,Table4[[#This Row],[Per Raw]]+60,Table4[[#This Row],[Per Raw]]),"")</f>
        <v>0.10600000000000165</v>
      </c>
      <c r="AQ642" s="20">
        <f>IF(Table4[[#This Row],[ID]]=401,(HEX2DEC(Table4[[#This Row],[H1]])+256*HEX2DEC(Table4[[#This Row],[H2]]))/1000,NA())</f>
        <v>53.914000000000001</v>
      </c>
      <c r="AR642" s="21">
        <f>IF(Table4[[#This Row],[ID]]=401,(HEX2DEC(Table4[[#This Row],[H5]])+256*HEX2DEC(Table4[[#This Row],[H6]]))/1000,NA())</f>
        <v>0</v>
      </c>
      <c r="AS642" s="16" t="e">
        <f>IF(Table4[[#This Row],[ID]]=402,HEX2DEC(Table4[[#This Row],[H1]])/100,NA())</f>
        <v>#N/A</v>
      </c>
      <c r="AT642" s="19" t="e">
        <f>IF(Table4[[#This Row],[ID]]=404,((HEX2DEC(F642)+256*HEX2DEC(G642))/10)*(9/5)+32,NA())</f>
        <v>#N/A</v>
      </c>
      <c r="AU642" s="28">
        <f>IF(Table4[[#This Row],[ID]]=402,(HEX2DEC(Table4[[#This Row],[H7]])*256*256+HEX2DEC(Table4[[#This Row],[H6]])*256+HEX2DEC(Table4[[#This Row],[H5]]))/AU$3,IF(ISNUMBER(AU641),AU641,NA()))</f>
        <v>1073427</v>
      </c>
      <c r="AV642" s="28">
        <f>IF(Table4[[#This Row],[ID]]=403,(HEX2DEC(Table4[[#This Row],[H7]])*256*256+HEX2DEC(Table4[[#This Row],[H6]])*256+HEX2DEC(Table4[[#This Row],[H5]]))/AV$3,IF(ISNUMBER(AV641),AV641,NA()))</f>
        <v>1073427</v>
      </c>
      <c r="AW642" s="30">
        <f>Table4[[#This Row],[Unk 402-D7,6,5]]/Table4[[#This Row],[Batt V]]</f>
        <v>19909.986274437066</v>
      </c>
      <c r="AX642" s="8" t="str" cm="1">
        <f t="array" aca="1" ref="AX642" ca="1">IF(Table4[[#This Row],[Prior of This Frm]]=0,"First",IF(Table4[[#This Row],[Data as String]]&lt;&gt;INDIRECT("R"&amp;AL642&amp;"C"&amp;COLUMN(Table4[[#This Row],[Data as String]]),FALSE),"Change",""))</f>
        <v/>
      </c>
      <c r="AY642" s="6" t="str" cm="1">
        <f t="array" aca="1" ref="AY642" ca="1">IF(Table4[[#This Row],[Prior of This Frm]]=0,"First",IF(Table4[[#This Row],[Data Masked States only]]&lt;&gt;INDIRECT("R"&amp;AL642&amp;"C"&amp;COLUMN(Table4[[#This Row],[Data Masked States only]]),FALSE),"Change",""))</f>
        <v/>
      </c>
      <c r="AZ642" s="6"/>
    </row>
    <row r="643" spans="1:52" hidden="1" x14ac:dyDescent="0.25">
      <c r="A643">
        <v>21.960999999999999</v>
      </c>
      <c r="B643">
        <v>400</v>
      </c>
      <c r="C643">
        <v>8</v>
      </c>
      <c r="D643" s="14">
        <v>0</v>
      </c>
      <c r="E643" s="15">
        <v>0</v>
      </c>
      <c r="F643" s="15">
        <v>0</v>
      </c>
      <c r="G643" s="15">
        <v>10</v>
      </c>
      <c r="H643" s="15">
        <v>39</v>
      </c>
      <c r="I643" s="15">
        <v>0</v>
      </c>
      <c r="J643" s="15">
        <v>0</v>
      </c>
      <c r="K643" s="15">
        <v>0</v>
      </c>
      <c r="M643" s="5" t="str">
        <f t="shared" si="181"/>
        <v>…</v>
      </c>
      <c r="N643" t="str">
        <f t="shared" si="182"/>
        <v>…</v>
      </c>
      <c r="O643" t="str">
        <f t="shared" si="183"/>
        <v>…</v>
      </c>
      <c r="P643" t="str">
        <f t="shared" si="184"/>
        <v>…</v>
      </c>
      <c r="Q643" t="str">
        <f t="shared" si="185"/>
        <v>9</v>
      </c>
      <c r="R643" t="str">
        <f t="shared" si="186"/>
        <v>…</v>
      </c>
      <c r="S643" t="str">
        <f t="shared" si="187"/>
        <v>…</v>
      </c>
      <c r="T643" t="str">
        <f t="shared" si="188"/>
        <v>…</v>
      </c>
      <c r="U643" s="5"/>
      <c r="V643" s="23">
        <f t="shared" si="189"/>
        <v>0</v>
      </c>
      <c r="W643">
        <f t="shared" si="190"/>
        <v>0</v>
      </c>
      <c r="X643">
        <f t="shared" si="191"/>
        <v>0</v>
      </c>
      <c r="Y643">
        <f t="shared" si="192"/>
        <v>16</v>
      </c>
      <c r="Z643">
        <f t="shared" si="193"/>
        <v>57</v>
      </c>
      <c r="AA643">
        <f t="shared" si="194"/>
        <v>0</v>
      </c>
      <c r="AB643">
        <f t="shared" si="195"/>
        <v>0</v>
      </c>
      <c r="AC643">
        <f t="shared" si="196"/>
        <v>0</v>
      </c>
      <c r="AD643" s="5"/>
      <c r="AE643" s="27">
        <f t="shared" si="197"/>
        <v>0</v>
      </c>
      <c r="AF643" s="28">
        <f t="shared" si="198"/>
        <v>4096</v>
      </c>
      <c r="AG643" s="28">
        <f t="shared" si="199"/>
        <v>57</v>
      </c>
      <c r="AH643" s="28">
        <f t="shared" si="200"/>
        <v>0</v>
      </c>
      <c r="AI643" s="5"/>
      <c r="AJ64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43" s="6" t="str" cm="1">
        <f t="array" ref="AK64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43" s="6" cm="1">
        <f t="array" ref="AL643">IF(ROW(Table4[[#This Row],[ID]])-1=ROW(Table4[[#Headers],[ID]]),0,SUMPRODUCT(MAX(($B$5:$B642=Table4[[#This Row],[ID]])*ROW($B$5:$B642))))</f>
        <v>641</v>
      </c>
      <c r="AM643" s="11" cm="1">
        <f t="array" aca="1" ref="AM643" ca="1">IF(Table4[[#This Row],[Prior of This Frm]]&lt;&gt;0,Table4[[#This Row],[Time]]-INDIRECT("R"&amp;Table4[[#This Row],[Prior of This Frm]]&amp;"C"&amp;COLUMN(Table4[[#This Row],[Time]]),FALSE),"")</f>
        <v>0.10699999999999932</v>
      </c>
      <c r="AN643" s="8">
        <f>IF(ROW(Table4[[#This Row],[Time]])-1=ROW(Table4[[#Headers],[Time]]),0,IF(A643&lt;A642,AN642+1,AN642))</f>
        <v>1</v>
      </c>
      <c r="AO643" s="29">
        <f>(Table4[[#This Row],[Time]]+(Table4[[#This Row],[Mins]]*60)-$A$5)/60/60/24</f>
        <v>3.5398148148148143E-4</v>
      </c>
      <c r="AP643" s="11">
        <f ca="1">IF(Table4[[#This Row],[Prior of This Frm]]&lt;&gt;0,IF(Table4[[#This Row],[Per Raw]]&lt;0,Table4[[#This Row],[Per Raw]]+60,Table4[[#This Row],[Per Raw]]),"")</f>
        <v>0.10699999999999932</v>
      </c>
      <c r="AQ643" s="20" t="e">
        <f>IF(Table4[[#This Row],[ID]]=401,(HEX2DEC(Table4[[#This Row],[H1]])+256*HEX2DEC(Table4[[#This Row],[H2]]))/1000,NA())</f>
        <v>#N/A</v>
      </c>
      <c r="AR643" s="21" t="e">
        <f>IF(Table4[[#This Row],[ID]]=401,(HEX2DEC(Table4[[#This Row],[H5]])+256*HEX2DEC(Table4[[#This Row],[H6]]))/1000,NA())</f>
        <v>#N/A</v>
      </c>
      <c r="AS643" s="17" t="e">
        <f>IF(Table4[[#This Row],[ID]]=402,HEX2DEC(Table4[[#This Row],[H1]])/100,NA())</f>
        <v>#N/A</v>
      </c>
      <c r="AT643" s="19" t="e">
        <f>IF(Table4[[#This Row],[ID]]=404,((HEX2DEC(F643)+256*HEX2DEC(G643))/10)*(9/5)+32,NA())</f>
        <v>#N/A</v>
      </c>
      <c r="AU643" s="28">
        <f>IF(Table4[[#This Row],[ID]]=402,(HEX2DEC(Table4[[#This Row],[H7]])*256*256+HEX2DEC(Table4[[#This Row],[H6]])*256+HEX2DEC(Table4[[#This Row],[H5]]))/AU$3,IF(ISNUMBER(AU642),AU642,NA()))</f>
        <v>1073427</v>
      </c>
      <c r="AV643" s="28">
        <f>IF(Table4[[#This Row],[ID]]=403,(HEX2DEC(Table4[[#This Row],[H7]])*256*256+HEX2DEC(Table4[[#This Row],[H6]])*256+HEX2DEC(Table4[[#This Row],[H5]]))/AV$3,IF(ISNUMBER(AV642),AV642,NA()))</f>
        <v>1073427</v>
      </c>
      <c r="AW643" s="30" t="e">
        <f>Table4[[#This Row],[Unk 402-D7,6,5]]/Table4[[#This Row],[Batt V]]</f>
        <v>#N/A</v>
      </c>
      <c r="AX643" s="8" t="str" cm="1">
        <f t="array" aca="1" ref="AX643" ca="1">IF(Table4[[#This Row],[Prior of This Frm]]=0,"First",IF(Table4[[#This Row],[Data as String]]&lt;&gt;INDIRECT("R"&amp;AL643&amp;"C"&amp;COLUMN(Table4[[#This Row],[Data as String]]),FALSE),"Change",""))</f>
        <v/>
      </c>
      <c r="AY643" s="6" t="str" cm="1">
        <f t="array" aca="1" ref="AY643" ca="1">IF(Table4[[#This Row],[Prior of This Frm]]=0,"First",IF(Table4[[#This Row],[Data Masked States only]]&lt;&gt;INDIRECT("R"&amp;AL643&amp;"C"&amp;COLUMN(Table4[[#This Row],[Data Masked States only]]),FALSE),"Change",""))</f>
        <v/>
      </c>
      <c r="AZ643" s="6"/>
    </row>
    <row r="644" spans="1:52" hidden="1" x14ac:dyDescent="0.25">
      <c r="A644">
        <v>22.013999999999999</v>
      </c>
      <c r="B644">
        <v>401</v>
      </c>
      <c r="C644">
        <v>8</v>
      </c>
      <c r="D644" s="14" t="s">
        <v>28</v>
      </c>
      <c r="E644" s="15" t="s">
        <v>23</v>
      </c>
      <c r="F644" s="15">
        <v>0</v>
      </c>
      <c r="G644" s="15">
        <v>0</v>
      </c>
      <c r="H644" s="15">
        <v>0</v>
      </c>
      <c r="I644" s="15">
        <v>0</v>
      </c>
      <c r="J644" s="15">
        <v>0</v>
      </c>
      <c r="K644" s="15">
        <v>0</v>
      </c>
      <c r="M644" s="5" t="str">
        <f t="shared" si="181"/>
        <v>…</v>
      </c>
      <c r="N644" t="str">
        <f t="shared" si="182"/>
        <v>…</v>
      </c>
      <c r="O644" t="str">
        <f t="shared" si="183"/>
        <v>…</v>
      </c>
      <c r="P644" t="str">
        <f t="shared" si="184"/>
        <v>…</v>
      </c>
      <c r="Q644" t="str">
        <f t="shared" si="185"/>
        <v>…</v>
      </c>
      <c r="R644" t="str">
        <f t="shared" si="186"/>
        <v>…</v>
      </c>
      <c r="S644" t="str">
        <f t="shared" si="187"/>
        <v>…</v>
      </c>
      <c r="T644" t="str">
        <f t="shared" si="188"/>
        <v>…</v>
      </c>
      <c r="U644" s="5"/>
      <c r="V644" s="23">
        <f t="shared" si="189"/>
        <v>154</v>
      </c>
      <c r="W644">
        <f t="shared" si="190"/>
        <v>210</v>
      </c>
      <c r="X644">
        <f t="shared" si="191"/>
        <v>0</v>
      </c>
      <c r="Y644">
        <f t="shared" si="192"/>
        <v>0</v>
      </c>
      <c r="Z644">
        <f t="shared" si="193"/>
        <v>0</v>
      </c>
      <c r="AA644">
        <f t="shared" si="194"/>
        <v>0</v>
      </c>
      <c r="AB644">
        <f t="shared" si="195"/>
        <v>0</v>
      </c>
      <c r="AC644">
        <f t="shared" si="196"/>
        <v>0</v>
      </c>
      <c r="AD644" s="5"/>
      <c r="AE644" s="27">
        <f t="shared" si="197"/>
        <v>53914</v>
      </c>
      <c r="AF644" s="28">
        <f t="shared" si="198"/>
        <v>0</v>
      </c>
      <c r="AG644" s="28">
        <f t="shared" si="199"/>
        <v>0</v>
      </c>
      <c r="AH644" s="28">
        <f t="shared" si="200"/>
        <v>0</v>
      </c>
      <c r="AI644" s="5"/>
      <c r="AJ64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44" s="6" t="str" cm="1">
        <f t="array" ref="AK64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44" s="6" cm="1">
        <f t="array" ref="AL644">IF(ROW(Table4[[#This Row],[ID]])-1=ROW(Table4[[#Headers],[ID]]),0,SUMPRODUCT(MAX(($B$5:$B643=Table4[[#This Row],[ID]])*ROW($B$5:$B643))))</f>
        <v>642</v>
      </c>
      <c r="AM644" s="11" cm="1">
        <f t="array" aca="1" ref="AM644" ca="1">IF(Table4[[#This Row],[Prior of This Frm]]&lt;&gt;0,Table4[[#This Row],[Time]]-INDIRECT("R"&amp;Table4[[#This Row],[Prior of This Frm]]&amp;"C"&amp;COLUMN(Table4[[#This Row],[Time]]),FALSE),"")</f>
        <v>0.10699999999999932</v>
      </c>
      <c r="AN644" s="8">
        <f>IF(ROW(Table4[[#This Row],[Time]])-1=ROW(Table4[[#Headers],[Time]]),0,IF(A644&lt;A643,AN643+1,AN643))</f>
        <v>1</v>
      </c>
      <c r="AO644" s="29">
        <f>(Table4[[#This Row],[Time]]+(Table4[[#This Row],[Mins]]*60)-$A$5)/60/60/24</f>
        <v>3.5459490740740737E-4</v>
      </c>
      <c r="AP644" s="11">
        <f ca="1">IF(Table4[[#This Row],[Prior of This Frm]]&lt;&gt;0,IF(Table4[[#This Row],[Per Raw]]&lt;0,Table4[[#This Row],[Per Raw]]+60,Table4[[#This Row],[Per Raw]]),"")</f>
        <v>0.10699999999999932</v>
      </c>
      <c r="AQ644" s="20">
        <f>IF(Table4[[#This Row],[ID]]=401,(HEX2DEC(Table4[[#This Row],[H1]])+256*HEX2DEC(Table4[[#This Row],[H2]]))/1000,NA())</f>
        <v>53.914000000000001</v>
      </c>
      <c r="AR644" s="21">
        <f>IF(Table4[[#This Row],[ID]]=401,(HEX2DEC(Table4[[#This Row],[H5]])+256*HEX2DEC(Table4[[#This Row],[H6]]))/1000,NA())</f>
        <v>0</v>
      </c>
      <c r="AS644" s="16" t="e">
        <f>IF(Table4[[#This Row],[ID]]=402,HEX2DEC(Table4[[#This Row],[H1]])/100,NA())</f>
        <v>#N/A</v>
      </c>
      <c r="AT644" s="19" t="e">
        <f>IF(Table4[[#This Row],[ID]]=404,((HEX2DEC(F644)+256*HEX2DEC(G644))/10)*(9/5)+32,NA())</f>
        <v>#N/A</v>
      </c>
      <c r="AU644" s="28">
        <f>IF(Table4[[#This Row],[ID]]=402,(HEX2DEC(Table4[[#This Row],[H7]])*256*256+HEX2DEC(Table4[[#This Row],[H6]])*256+HEX2DEC(Table4[[#This Row],[H5]]))/AU$3,IF(ISNUMBER(AU643),AU643,NA()))</f>
        <v>1073427</v>
      </c>
      <c r="AV644" s="28">
        <f>IF(Table4[[#This Row],[ID]]=403,(HEX2DEC(Table4[[#This Row],[H7]])*256*256+HEX2DEC(Table4[[#This Row],[H6]])*256+HEX2DEC(Table4[[#This Row],[H5]]))/AV$3,IF(ISNUMBER(AV643),AV643,NA()))</f>
        <v>1073427</v>
      </c>
      <c r="AW644" s="30">
        <f>Table4[[#This Row],[Unk 402-D7,6,5]]/Table4[[#This Row],[Batt V]]</f>
        <v>19909.986274437066</v>
      </c>
      <c r="AX644" s="8" t="str" cm="1">
        <f t="array" aca="1" ref="AX644" ca="1">IF(Table4[[#This Row],[Prior of This Frm]]=0,"First",IF(Table4[[#This Row],[Data as String]]&lt;&gt;INDIRECT("R"&amp;AL644&amp;"C"&amp;COLUMN(Table4[[#This Row],[Data as String]]),FALSE),"Change",""))</f>
        <v/>
      </c>
      <c r="AY644" s="6" t="str" cm="1">
        <f t="array" aca="1" ref="AY644" ca="1">IF(Table4[[#This Row],[Prior of This Frm]]=0,"First",IF(Table4[[#This Row],[Data Masked States only]]&lt;&gt;INDIRECT("R"&amp;AL644&amp;"C"&amp;COLUMN(Table4[[#This Row],[Data Masked States only]]),FALSE),"Change",""))</f>
        <v/>
      </c>
      <c r="AZ644" s="6"/>
    </row>
    <row r="645" spans="1:52" hidden="1" x14ac:dyDescent="0.25">
      <c r="A645">
        <v>22.067</v>
      </c>
      <c r="B645">
        <v>400</v>
      </c>
      <c r="C645">
        <v>8</v>
      </c>
      <c r="D645" s="14">
        <v>0</v>
      </c>
      <c r="E645" s="15">
        <v>0</v>
      </c>
      <c r="F645" s="15">
        <v>0</v>
      </c>
      <c r="G645" s="15">
        <v>10</v>
      </c>
      <c r="H645" s="15">
        <v>39</v>
      </c>
      <c r="I645" s="15">
        <v>0</v>
      </c>
      <c r="J645" s="15">
        <v>0</v>
      </c>
      <c r="K645" s="15">
        <v>0</v>
      </c>
      <c r="M645" s="5" t="str">
        <f t="shared" ref="M645:M708" si="201">IF(OR(HEX2DEC(D645)&lt;32,HEX2DEC(D645)&gt;126),"…",CHAR(HEX2DEC(D645)))</f>
        <v>…</v>
      </c>
      <c r="N645" t="str">
        <f t="shared" ref="N645:N708" si="202">IF(OR(HEX2DEC(E645)&lt;32,HEX2DEC(E645)&gt;126),"…",CHAR(HEX2DEC(E645)))</f>
        <v>…</v>
      </c>
      <c r="O645" t="str">
        <f t="shared" ref="O645:O708" si="203">IF(OR(HEX2DEC(F645)&lt;32,HEX2DEC(F645)&gt;126),"…",CHAR(HEX2DEC(F645)))</f>
        <v>…</v>
      </c>
      <c r="P645" t="str">
        <f t="shared" ref="P645:P708" si="204">IF(OR(HEX2DEC(G645)&lt;32,HEX2DEC(G645)&gt;126),"…",CHAR(HEX2DEC(G645)))</f>
        <v>…</v>
      </c>
      <c r="Q645" t="str">
        <f t="shared" ref="Q645:Q708" si="205">IF(OR(HEX2DEC(H645)&lt;32,HEX2DEC(H645)&gt;126),"…",CHAR(HEX2DEC(H645)))</f>
        <v>9</v>
      </c>
      <c r="R645" t="str">
        <f t="shared" ref="R645:R708" si="206">IF(OR(HEX2DEC(I645)&lt;32,HEX2DEC(I645)&gt;126),"…",CHAR(HEX2DEC(I645)))</f>
        <v>…</v>
      </c>
      <c r="S645" t="str">
        <f t="shared" ref="S645:S708" si="207">IF(OR(HEX2DEC(J645)&lt;32,HEX2DEC(J645)&gt;126),"…",CHAR(HEX2DEC(J645)))</f>
        <v>…</v>
      </c>
      <c r="T645" t="str">
        <f t="shared" ref="T645:T708" si="208">IF(OR(HEX2DEC(K645)&lt;32,HEX2DEC(K645)&gt;126),"…",CHAR(HEX2DEC(K645)))</f>
        <v>…</v>
      </c>
      <c r="U645" s="5"/>
      <c r="V645" s="23">
        <f t="shared" ref="V645:V708" si="209">HEX2DEC(D645)</f>
        <v>0</v>
      </c>
      <c r="W645">
        <f t="shared" ref="W645:W708" si="210">HEX2DEC(E645)</f>
        <v>0</v>
      </c>
      <c r="X645">
        <f t="shared" ref="X645:X708" si="211">HEX2DEC(F645)</f>
        <v>0</v>
      </c>
      <c r="Y645">
        <f t="shared" ref="Y645:Y708" si="212">HEX2DEC(G645)</f>
        <v>16</v>
      </c>
      <c r="Z645">
        <f t="shared" ref="Z645:Z708" si="213">HEX2DEC(H645)</f>
        <v>57</v>
      </c>
      <c r="AA645">
        <f t="shared" ref="AA645:AA708" si="214">HEX2DEC(I645)</f>
        <v>0</v>
      </c>
      <c r="AB645">
        <f t="shared" ref="AB645:AB708" si="215">HEX2DEC(J645)</f>
        <v>0</v>
      </c>
      <c r="AC645">
        <f t="shared" ref="AC645:AC708" si="216">HEX2DEC(K645)</f>
        <v>0</v>
      </c>
      <c r="AD645" s="5"/>
      <c r="AE645" s="27">
        <f t="shared" ref="AE645:AE708" si="217">HEX2DEC(E645)*256+HEX2DEC(D645)</f>
        <v>0</v>
      </c>
      <c r="AF645" s="28">
        <f t="shared" ref="AF645:AF708" si="218">HEX2DEC(G645)*256+HEX2DEC(F645)</f>
        <v>4096</v>
      </c>
      <c r="AG645" s="28">
        <f t="shared" ref="AG645:AG708" si="219">HEX2DEC(I645)*256+HEX2DEC(H645)</f>
        <v>57</v>
      </c>
      <c r="AH645" s="28">
        <f t="shared" ref="AH645:AH708" si="220">HEX2DEC(K645)*256+HEX2DEC(J645)</f>
        <v>0</v>
      </c>
      <c r="AI645" s="5"/>
      <c r="AJ64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45" s="6" t="str" cm="1">
        <f t="array" ref="AK64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45" s="6" cm="1">
        <f t="array" ref="AL645">IF(ROW(Table4[[#This Row],[ID]])-1=ROW(Table4[[#Headers],[ID]]),0,SUMPRODUCT(MAX(($B$5:$B644=Table4[[#This Row],[ID]])*ROW($B$5:$B644))))</f>
        <v>643</v>
      </c>
      <c r="AM645" s="11" cm="1">
        <f t="array" aca="1" ref="AM645" ca="1">IF(Table4[[#This Row],[Prior of This Frm]]&lt;&gt;0,Table4[[#This Row],[Time]]-INDIRECT("R"&amp;Table4[[#This Row],[Prior of This Frm]]&amp;"C"&amp;COLUMN(Table4[[#This Row],[Time]]),FALSE),"")</f>
        <v>0.10600000000000165</v>
      </c>
      <c r="AN645" s="8">
        <f>IF(ROW(Table4[[#This Row],[Time]])-1=ROW(Table4[[#Headers],[Time]]),0,IF(A645&lt;A644,AN644+1,AN644))</f>
        <v>1</v>
      </c>
      <c r="AO645" s="29">
        <f>(Table4[[#This Row],[Time]]+(Table4[[#This Row],[Mins]]*60)-$A$5)/60/60/24</f>
        <v>3.5520833333333341E-4</v>
      </c>
      <c r="AP645" s="11">
        <f ca="1">IF(Table4[[#This Row],[Prior of This Frm]]&lt;&gt;0,IF(Table4[[#This Row],[Per Raw]]&lt;0,Table4[[#This Row],[Per Raw]]+60,Table4[[#This Row],[Per Raw]]),"")</f>
        <v>0.10600000000000165</v>
      </c>
      <c r="AQ645" s="20" t="e">
        <f>IF(Table4[[#This Row],[ID]]=401,(HEX2DEC(Table4[[#This Row],[H1]])+256*HEX2DEC(Table4[[#This Row],[H2]]))/1000,NA())</f>
        <v>#N/A</v>
      </c>
      <c r="AR645" s="21" t="e">
        <f>IF(Table4[[#This Row],[ID]]=401,(HEX2DEC(Table4[[#This Row],[H5]])+256*HEX2DEC(Table4[[#This Row],[H6]]))/1000,NA())</f>
        <v>#N/A</v>
      </c>
      <c r="AS645" s="17" t="e">
        <f>IF(Table4[[#This Row],[ID]]=402,HEX2DEC(Table4[[#This Row],[H1]])/100,NA())</f>
        <v>#N/A</v>
      </c>
      <c r="AT645" s="19" t="e">
        <f>IF(Table4[[#This Row],[ID]]=404,((HEX2DEC(F645)+256*HEX2DEC(G645))/10)*(9/5)+32,NA())</f>
        <v>#N/A</v>
      </c>
      <c r="AU645" s="28">
        <f>IF(Table4[[#This Row],[ID]]=402,(HEX2DEC(Table4[[#This Row],[H7]])*256*256+HEX2DEC(Table4[[#This Row],[H6]])*256+HEX2DEC(Table4[[#This Row],[H5]]))/AU$3,IF(ISNUMBER(AU644),AU644,NA()))</f>
        <v>1073427</v>
      </c>
      <c r="AV645" s="28">
        <f>IF(Table4[[#This Row],[ID]]=403,(HEX2DEC(Table4[[#This Row],[H7]])*256*256+HEX2DEC(Table4[[#This Row],[H6]])*256+HEX2DEC(Table4[[#This Row],[H5]]))/AV$3,IF(ISNUMBER(AV644),AV644,NA()))</f>
        <v>1073427</v>
      </c>
      <c r="AW645" s="30" t="e">
        <f>Table4[[#This Row],[Unk 402-D7,6,5]]/Table4[[#This Row],[Batt V]]</f>
        <v>#N/A</v>
      </c>
      <c r="AX645" s="8" t="str" cm="1">
        <f t="array" aca="1" ref="AX645" ca="1">IF(Table4[[#This Row],[Prior of This Frm]]=0,"First",IF(Table4[[#This Row],[Data as String]]&lt;&gt;INDIRECT("R"&amp;AL645&amp;"C"&amp;COLUMN(Table4[[#This Row],[Data as String]]),FALSE),"Change",""))</f>
        <v/>
      </c>
      <c r="AY645" s="6" t="str" cm="1">
        <f t="array" aca="1" ref="AY645" ca="1">IF(Table4[[#This Row],[Prior of This Frm]]=0,"First",IF(Table4[[#This Row],[Data Masked States only]]&lt;&gt;INDIRECT("R"&amp;AL645&amp;"C"&amp;COLUMN(Table4[[#This Row],[Data Masked States only]]),FALSE),"Change",""))</f>
        <v/>
      </c>
      <c r="AZ645" s="6"/>
    </row>
    <row r="646" spans="1:52" hidden="1" x14ac:dyDescent="0.25">
      <c r="A646">
        <v>22.119</v>
      </c>
      <c r="B646">
        <v>401</v>
      </c>
      <c r="C646">
        <v>8</v>
      </c>
      <c r="D646" s="14" t="s">
        <v>28</v>
      </c>
      <c r="E646" s="15" t="s">
        <v>23</v>
      </c>
      <c r="F646" s="15">
        <v>0</v>
      </c>
      <c r="G646" s="15">
        <v>0</v>
      </c>
      <c r="H646" s="15">
        <v>0</v>
      </c>
      <c r="I646" s="15">
        <v>0</v>
      </c>
      <c r="J646" s="15">
        <v>0</v>
      </c>
      <c r="K646" s="15">
        <v>0</v>
      </c>
      <c r="M646" s="5" t="str">
        <f t="shared" si="201"/>
        <v>…</v>
      </c>
      <c r="N646" t="str">
        <f t="shared" si="202"/>
        <v>…</v>
      </c>
      <c r="O646" t="str">
        <f t="shared" si="203"/>
        <v>…</v>
      </c>
      <c r="P646" t="str">
        <f t="shared" si="204"/>
        <v>…</v>
      </c>
      <c r="Q646" t="str">
        <f t="shared" si="205"/>
        <v>…</v>
      </c>
      <c r="R646" t="str">
        <f t="shared" si="206"/>
        <v>…</v>
      </c>
      <c r="S646" t="str">
        <f t="shared" si="207"/>
        <v>…</v>
      </c>
      <c r="T646" t="str">
        <f t="shared" si="208"/>
        <v>…</v>
      </c>
      <c r="U646" s="5"/>
      <c r="V646" s="23">
        <f t="shared" si="209"/>
        <v>154</v>
      </c>
      <c r="W646">
        <f t="shared" si="210"/>
        <v>210</v>
      </c>
      <c r="X646">
        <f t="shared" si="211"/>
        <v>0</v>
      </c>
      <c r="Y646">
        <f t="shared" si="212"/>
        <v>0</v>
      </c>
      <c r="Z646">
        <f t="shared" si="213"/>
        <v>0</v>
      </c>
      <c r="AA646">
        <f t="shared" si="214"/>
        <v>0</v>
      </c>
      <c r="AB646">
        <f t="shared" si="215"/>
        <v>0</v>
      </c>
      <c r="AC646">
        <f t="shared" si="216"/>
        <v>0</v>
      </c>
      <c r="AD646" s="5"/>
      <c r="AE646" s="27">
        <f t="shared" si="217"/>
        <v>53914</v>
      </c>
      <c r="AF646" s="28">
        <f t="shared" si="218"/>
        <v>0</v>
      </c>
      <c r="AG646" s="28">
        <f t="shared" si="219"/>
        <v>0</v>
      </c>
      <c r="AH646" s="28">
        <f t="shared" si="220"/>
        <v>0</v>
      </c>
      <c r="AI646" s="5"/>
      <c r="AJ64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46" s="6" t="str" cm="1">
        <f t="array" ref="AK64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46" s="6" cm="1">
        <f t="array" ref="AL646">IF(ROW(Table4[[#This Row],[ID]])-1=ROW(Table4[[#Headers],[ID]]),0,SUMPRODUCT(MAX(($B$5:$B645=Table4[[#This Row],[ID]])*ROW($B$5:$B645))))</f>
        <v>644</v>
      </c>
      <c r="AM646" s="11" cm="1">
        <f t="array" aca="1" ref="AM646" ca="1">IF(Table4[[#This Row],[Prior of This Frm]]&lt;&gt;0,Table4[[#This Row],[Time]]-INDIRECT("R"&amp;Table4[[#This Row],[Prior of This Frm]]&amp;"C"&amp;COLUMN(Table4[[#This Row],[Time]]),FALSE),"")</f>
        <v>0.10500000000000043</v>
      </c>
      <c r="AN646" s="8">
        <f>IF(ROW(Table4[[#This Row],[Time]])-1=ROW(Table4[[#Headers],[Time]]),0,IF(A646&lt;A645,AN645+1,AN645))</f>
        <v>1</v>
      </c>
      <c r="AO646" s="29">
        <f>(Table4[[#This Row],[Time]]+(Table4[[#This Row],[Mins]]*60)-$A$5)/60/60/24</f>
        <v>3.5581018518518514E-4</v>
      </c>
      <c r="AP646" s="11">
        <f ca="1">IF(Table4[[#This Row],[Prior of This Frm]]&lt;&gt;0,IF(Table4[[#This Row],[Per Raw]]&lt;0,Table4[[#This Row],[Per Raw]]+60,Table4[[#This Row],[Per Raw]]),"")</f>
        <v>0.10500000000000043</v>
      </c>
      <c r="AQ646" s="20">
        <f>IF(Table4[[#This Row],[ID]]=401,(HEX2DEC(Table4[[#This Row],[H1]])+256*HEX2DEC(Table4[[#This Row],[H2]]))/1000,NA())</f>
        <v>53.914000000000001</v>
      </c>
      <c r="AR646" s="21">
        <f>IF(Table4[[#This Row],[ID]]=401,(HEX2DEC(Table4[[#This Row],[H5]])+256*HEX2DEC(Table4[[#This Row],[H6]]))/1000,NA())</f>
        <v>0</v>
      </c>
      <c r="AS646" s="16" t="e">
        <f>IF(Table4[[#This Row],[ID]]=402,HEX2DEC(Table4[[#This Row],[H1]])/100,NA())</f>
        <v>#N/A</v>
      </c>
      <c r="AT646" s="19" t="e">
        <f>IF(Table4[[#This Row],[ID]]=404,((HEX2DEC(F646)+256*HEX2DEC(G646))/10)*(9/5)+32,NA())</f>
        <v>#N/A</v>
      </c>
      <c r="AU646" s="28">
        <f>IF(Table4[[#This Row],[ID]]=402,(HEX2DEC(Table4[[#This Row],[H7]])*256*256+HEX2DEC(Table4[[#This Row],[H6]])*256+HEX2DEC(Table4[[#This Row],[H5]]))/AU$3,IF(ISNUMBER(AU645),AU645,NA()))</f>
        <v>1073427</v>
      </c>
      <c r="AV646" s="28">
        <f>IF(Table4[[#This Row],[ID]]=403,(HEX2DEC(Table4[[#This Row],[H7]])*256*256+HEX2DEC(Table4[[#This Row],[H6]])*256+HEX2DEC(Table4[[#This Row],[H5]]))/AV$3,IF(ISNUMBER(AV645),AV645,NA()))</f>
        <v>1073427</v>
      </c>
      <c r="AW646" s="30">
        <f>Table4[[#This Row],[Unk 402-D7,6,5]]/Table4[[#This Row],[Batt V]]</f>
        <v>19909.986274437066</v>
      </c>
      <c r="AX646" s="8" t="str" cm="1">
        <f t="array" aca="1" ref="AX646" ca="1">IF(Table4[[#This Row],[Prior of This Frm]]=0,"First",IF(Table4[[#This Row],[Data as String]]&lt;&gt;INDIRECT("R"&amp;AL646&amp;"C"&amp;COLUMN(Table4[[#This Row],[Data as String]]),FALSE),"Change",""))</f>
        <v/>
      </c>
      <c r="AY646" s="6" t="str" cm="1">
        <f t="array" aca="1" ref="AY646" ca="1">IF(Table4[[#This Row],[Prior of This Frm]]=0,"First",IF(Table4[[#This Row],[Data Masked States only]]&lt;&gt;INDIRECT("R"&amp;AL646&amp;"C"&amp;COLUMN(Table4[[#This Row],[Data Masked States only]]),FALSE),"Change",""))</f>
        <v/>
      </c>
      <c r="AZ646" s="6"/>
    </row>
    <row r="647" spans="1:52" hidden="1" x14ac:dyDescent="0.25">
      <c r="A647">
        <v>22.172999999999998</v>
      </c>
      <c r="B647">
        <v>400</v>
      </c>
      <c r="C647">
        <v>8</v>
      </c>
      <c r="D647" s="14">
        <v>0</v>
      </c>
      <c r="E647" s="15">
        <v>0</v>
      </c>
      <c r="F647" s="15">
        <v>0</v>
      </c>
      <c r="G647" s="15">
        <v>10</v>
      </c>
      <c r="H647" s="15">
        <v>39</v>
      </c>
      <c r="I647" s="15">
        <v>0</v>
      </c>
      <c r="J647" s="15">
        <v>0</v>
      </c>
      <c r="K647" s="15">
        <v>0</v>
      </c>
      <c r="M647" s="5" t="str">
        <f t="shared" si="201"/>
        <v>…</v>
      </c>
      <c r="N647" t="str">
        <f t="shared" si="202"/>
        <v>…</v>
      </c>
      <c r="O647" t="str">
        <f t="shared" si="203"/>
        <v>…</v>
      </c>
      <c r="P647" t="str">
        <f t="shared" si="204"/>
        <v>…</v>
      </c>
      <c r="Q647" t="str">
        <f t="shared" si="205"/>
        <v>9</v>
      </c>
      <c r="R647" t="str">
        <f t="shared" si="206"/>
        <v>…</v>
      </c>
      <c r="S647" t="str">
        <f t="shared" si="207"/>
        <v>…</v>
      </c>
      <c r="T647" t="str">
        <f t="shared" si="208"/>
        <v>…</v>
      </c>
      <c r="U647" s="5"/>
      <c r="V647" s="23">
        <f t="shared" si="209"/>
        <v>0</v>
      </c>
      <c r="W647">
        <f t="shared" si="210"/>
        <v>0</v>
      </c>
      <c r="X647">
        <f t="shared" si="211"/>
        <v>0</v>
      </c>
      <c r="Y647">
        <f t="shared" si="212"/>
        <v>16</v>
      </c>
      <c r="Z647">
        <f t="shared" si="213"/>
        <v>57</v>
      </c>
      <c r="AA647">
        <f t="shared" si="214"/>
        <v>0</v>
      </c>
      <c r="AB647">
        <f t="shared" si="215"/>
        <v>0</v>
      </c>
      <c r="AC647">
        <f t="shared" si="216"/>
        <v>0</v>
      </c>
      <c r="AD647" s="5"/>
      <c r="AE647" s="27">
        <f t="shared" si="217"/>
        <v>0</v>
      </c>
      <c r="AF647" s="28">
        <f t="shared" si="218"/>
        <v>4096</v>
      </c>
      <c r="AG647" s="28">
        <f t="shared" si="219"/>
        <v>57</v>
      </c>
      <c r="AH647" s="28">
        <f t="shared" si="220"/>
        <v>0</v>
      </c>
      <c r="AI647" s="5"/>
      <c r="AJ64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47" s="6" t="str" cm="1">
        <f t="array" ref="AK64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47" s="6" cm="1">
        <f t="array" ref="AL647">IF(ROW(Table4[[#This Row],[ID]])-1=ROW(Table4[[#Headers],[ID]]),0,SUMPRODUCT(MAX(($B$5:$B646=Table4[[#This Row],[ID]])*ROW($B$5:$B646))))</f>
        <v>645</v>
      </c>
      <c r="AM647" s="11" cm="1">
        <f t="array" aca="1" ref="AM647" ca="1">IF(Table4[[#This Row],[Prior of This Frm]]&lt;&gt;0,Table4[[#This Row],[Time]]-INDIRECT("R"&amp;Table4[[#This Row],[Prior of This Frm]]&amp;"C"&amp;COLUMN(Table4[[#This Row],[Time]]),FALSE),"")</f>
        <v>0.1059999999999981</v>
      </c>
      <c r="AN647" s="8">
        <f>IF(ROW(Table4[[#This Row],[Time]])-1=ROW(Table4[[#Headers],[Time]]),0,IF(A647&lt;A646,AN646+1,AN646))</f>
        <v>1</v>
      </c>
      <c r="AO647" s="29">
        <f>(Table4[[#This Row],[Time]]+(Table4[[#This Row],[Mins]]*60)-$A$5)/60/60/24</f>
        <v>3.5643518518518516E-4</v>
      </c>
      <c r="AP647" s="11">
        <f ca="1">IF(Table4[[#This Row],[Prior of This Frm]]&lt;&gt;0,IF(Table4[[#This Row],[Per Raw]]&lt;0,Table4[[#This Row],[Per Raw]]+60,Table4[[#This Row],[Per Raw]]),"")</f>
        <v>0.1059999999999981</v>
      </c>
      <c r="AQ647" s="20" t="e">
        <f>IF(Table4[[#This Row],[ID]]=401,(HEX2DEC(Table4[[#This Row],[H1]])+256*HEX2DEC(Table4[[#This Row],[H2]]))/1000,NA())</f>
        <v>#N/A</v>
      </c>
      <c r="AR647" s="21" t="e">
        <f>IF(Table4[[#This Row],[ID]]=401,(HEX2DEC(Table4[[#This Row],[H5]])+256*HEX2DEC(Table4[[#This Row],[H6]]))/1000,NA())</f>
        <v>#N/A</v>
      </c>
      <c r="AS647" s="17" t="e">
        <f>IF(Table4[[#This Row],[ID]]=402,HEX2DEC(Table4[[#This Row],[H1]])/100,NA())</f>
        <v>#N/A</v>
      </c>
      <c r="AT647" s="19" t="e">
        <f>IF(Table4[[#This Row],[ID]]=404,((HEX2DEC(F647)+256*HEX2DEC(G647))/10)*(9/5)+32,NA())</f>
        <v>#N/A</v>
      </c>
      <c r="AU647" s="28">
        <f>IF(Table4[[#This Row],[ID]]=402,(HEX2DEC(Table4[[#This Row],[H7]])*256*256+HEX2DEC(Table4[[#This Row],[H6]])*256+HEX2DEC(Table4[[#This Row],[H5]]))/AU$3,IF(ISNUMBER(AU646),AU646,NA()))</f>
        <v>1073427</v>
      </c>
      <c r="AV647" s="28">
        <f>IF(Table4[[#This Row],[ID]]=403,(HEX2DEC(Table4[[#This Row],[H7]])*256*256+HEX2DEC(Table4[[#This Row],[H6]])*256+HEX2DEC(Table4[[#This Row],[H5]]))/AV$3,IF(ISNUMBER(AV646),AV646,NA()))</f>
        <v>1073427</v>
      </c>
      <c r="AW647" s="30" t="e">
        <f>Table4[[#This Row],[Unk 402-D7,6,5]]/Table4[[#This Row],[Batt V]]</f>
        <v>#N/A</v>
      </c>
      <c r="AX647" s="8" t="str" cm="1">
        <f t="array" aca="1" ref="AX647" ca="1">IF(Table4[[#This Row],[Prior of This Frm]]=0,"First",IF(Table4[[#This Row],[Data as String]]&lt;&gt;INDIRECT("R"&amp;AL647&amp;"C"&amp;COLUMN(Table4[[#This Row],[Data as String]]),FALSE),"Change",""))</f>
        <v/>
      </c>
      <c r="AY647" s="6" t="str" cm="1">
        <f t="array" aca="1" ref="AY647" ca="1">IF(Table4[[#This Row],[Prior of This Frm]]=0,"First",IF(Table4[[#This Row],[Data Masked States only]]&lt;&gt;INDIRECT("R"&amp;AL647&amp;"C"&amp;COLUMN(Table4[[#This Row],[Data Masked States only]]),FALSE),"Change",""))</f>
        <v/>
      </c>
      <c r="AZ647" s="6"/>
    </row>
    <row r="648" spans="1:52" hidden="1" x14ac:dyDescent="0.25">
      <c r="A648">
        <v>22.225999999999999</v>
      </c>
      <c r="B648">
        <v>401</v>
      </c>
      <c r="C648">
        <v>8</v>
      </c>
      <c r="D648" s="14" t="s">
        <v>28</v>
      </c>
      <c r="E648" s="15" t="s">
        <v>23</v>
      </c>
      <c r="F648" s="15">
        <v>0</v>
      </c>
      <c r="G648" s="15">
        <v>0</v>
      </c>
      <c r="H648" s="15">
        <v>0</v>
      </c>
      <c r="I648" s="15">
        <v>0</v>
      </c>
      <c r="J648" s="15">
        <v>0</v>
      </c>
      <c r="K648" s="15">
        <v>0</v>
      </c>
      <c r="M648" s="5" t="str">
        <f t="shared" si="201"/>
        <v>…</v>
      </c>
      <c r="N648" t="str">
        <f t="shared" si="202"/>
        <v>…</v>
      </c>
      <c r="O648" t="str">
        <f t="shared" si="203"/>
        <v>…</v>
      </c>
      <c r="P648" t="str">
        <f t="shared" si="204"/>
        <v>…</v>
      </c>
      <c r="Q648" t="str">
        <f t="shared" si="205"/>
        <v>…</v>
      </c>
      <c r="R648" t="str">
        <f t="shared" si="206"/>
        <v>…</v>
      </c>
      <c r="S648" t="str">
        <f t="shared" si="207"/>
        <v>…</v>
      </c>
      <c r="T648" t="str">
        <f t="shared" si="208"/>
        <v>…</v>
      </c>
      <c r="U648" s="5"/>
      <c r="V648" s="23">
        <f t="shared" si="209"/>
        <v>154</v>
      </c>
      <c r="W648">
        <f t="shared" si="210"/>
        <v>210</v>
      </c>
      <c r="X648">
        <f t="shared" si="211"/>
        <v>0</v>
      </c>
      <c r="Y648">
        <f t="shared" si="212"/>
        <v>0</v>
      </c>
      <c r="Z648">
        <f t="shared" si="213"/>
        <v>0</v>
      </c>
      <c r="AA648">
        <f t="shared" si="214"/>
        <v>0</v>
      </c>
      <c r="AB648">
        <f t="shared" si="215"/>
        <v>0</v>
      </c>
      <c r="AC648">
        <f t="shared" si="216"/>
        <v>0</v>
      </c>
      <c r="AD648" s="5"/>
      <c r="AE648" s="27">
        <f t="shared" si="217"/>
        <v>53914</v>
      </c>
      <c r="AF648" s="28">
        <f t="shared" si="218"/>
        <v>0</v>
      </c>
      <c r="AG648" s="28">
        <f t="shared" si="219"/>
        <v>0</v>
      </c>
      <c r="AH648" s="28">
        <f t="shared" si="220"/>
        <v>0</v>
      </c>
      <c r="AI648" s="5"/>
      <c r="AJ64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48" s="6" t="str" cm="1">
        <f t="array" ref="AK64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48" s="6" cm="1">
        <f t="array" ref="AL648">IF(ROW(Table4[[#This Row],[ID]])-1=ROW(Table4[[#Headers],[ID]]),0,SUMPRODUCT(MAX(($B$5:$B647=Table4[[#This Row],[ID]])*ROW($B$5:$B647))))</f>
        <v>646</v>
      </c>
      <c r="AM648" s="11" cm="1">
        <f t="array" aca="1" ref="AM648" ca="1">IF(Table4[[#This Row],[Prior of This Frm]]&lt;&gt;0,Table4[[#This Row],[Time]]-INDIRECT("R"&amp;Table4[[#This Row],[Prior of This Frm]]&amp;"C"&amp;COLUMN(Table4[[#This Row],[Time]]),FALSE),"")</f>
        <v>0.10699999999999932</v>
      </c>
      <c r="AN648" s="8">
        <f>IF(ROW(Table4[[#This Row],[Time]])-1=ROW(Table4[[#Headers],[Time]]),0,IF(A648&lt;A647,AN647+1,AN647))</f>
        <v>1</v>
      </c>
      <c r="AO648" s="29">
        <f>(Table4[[#This Row],[Time]]+(Table4[[#This Row],[Mins]]*60)-$A$5)/60/60/24</f>
        <v>3.570486111111111E-4</v>
      </c>
      <c r="AP648" s="11">
        <f ca="1">IF(Table4[[#This Row],[Prior of This Frm]]&lt;&gt;0,IF(Table4[[#This Row],[Per Raw]]&lt;0,Table4[[#This Row],[Per Raw]]+60,Table4[[#This Row],[Per Raw]]),"")</f>
        <v>0.10699999999999932</v>
      </c>
      <c r="AQ648" s="20">
        <f>IF(Table4[[#This Row],[ID]]=401,(HEX2DEC(Table4[[#This Row],[H1]])+256*HEX2DEC(Table4[[#This Row],[H2]]))/1000,NA())</f>
        <v>53.914000000000001</v>
      </c>
      <c r="AR648" s="21">
        <f>IF(Table4[[#This Row],[ID]]=401,(HEX2DEC(Table4[[#This Row],[H5]])+256*HEX2DEC(Table4[[#This Row],[H6]]))/1000,NA())</f>
        <v>0</v>
      </c>
      <c r="AS648" s="16" t="e">
        <f>IF(Table4[[#This Row],[ID]]=402,HEX2DEC(Table4[[#This Row],[H1]])/100,NA())</f>
        <v>#N/A</v>
      </c>
      <c r="AT648" s="19" t="e">
        <f>IF(Table4[[#This Row],[ID]]=404,((HEX2DEC(F648)+256*HEX2DEC(G648))/10)*(9/5)+32,NA())</f>
        <v>#N/A</v>
      </c>
      <c r="AU648" s="28">
        <f>IF(Table4[[#This Row],[ID]]=402,(HEX2DEC(Table4[[#This Row],[H7]])*256*256+HEX2DEC(Table4[[#This Row],[H6]])*256+HEX2DEC(Table4[[#This Row],[H5]]))/AU$3,IF(ISNUMBER(AU647),AU647,NA()))</f>
        <v>1073427</v>
      </c>
      <c r="AV648" s="28">
        <f>IF(Table4[[#This Row],[ID]]=403,(HEX2DEC(Table4[[#This Row],[H7]])*256*256+HEX2DEC(Table4[[#This Row],[H6]])*256+HEX2DEC(Table4[[#This Row],[H5]]))/AV$3,IF(ISNUMBER(AV647),AV647,NA()))</f>
        <v>1073427</v>
      </c>
      <c r="AW648" s="30">
        <f>Table4[[#This Row],[Unk 402-D7,6,5]]/Table4[[#This Row],[Batt V]]</f>
        <v>19909.986274437066</v>
      </c>
      <c r="AX648" s="8" t="str" cm="1">
        <f t="array" aca="1" ref="AX648" ca="1">IF(Table4[[#This Row],[Prior of This Frm]]=0,"First",IF(Table4[[#This Row],[Data as String]]&lt;&gt;INDIRECT("R"&amp;AL648&amp;"C"&amp;COLUMN(Table4[[#This Row],[Data as String]]),FALSE),"Change",""))</f>
        <v/>
      </c>
      <c r="AY648" s="6" t="str" cm="1">
        <f t="array" aca="1" ref="AY648" ca="1">IF(Table4[[#This Row],[Prior of This Frm]]=0,"First",IF(Table4[[#This Row],[Data Masked States only]]&lt;&gt;INDIRECT("R"&amp;AL648&amp;"C"&amp;COLUMN(Table4[[#This Row],[Data Masked States only]]),FALSE),"Change",""))</f>
        <v/>
      </c>
      <c r="AZ648" s="6"/>
    </row>
    <row r="649" spans="1:52" hidden="1" x14ac:dyDescent="0.25">
      <c r="A649">
        <v>22.279</v>
      </c>
      <c r="B649">
        <v>400</v>
      </c>
      <c r="C649">
        <v>8</v>
      </c>
      <c r="D649" s="14">
        <v>0</v>
      </c>
      <c r="E649" s="15">
        <v>0</v>
      </c>
      <c r="F649" s="15">
        <v>0</v>
      </c>
      <c r="G649" s="15">
        <v>10</v>
      </c>
      <c r="H649" s="15">
        <v>39</v>
      </c>
      <c r="I649" s="15">
        <v>0</v>
      </c>
      <c r="J649" s="15">
        <v>0</v>
      </c>
      <c r="K649" s="15">
        <v>0</v>
      </c>
      <c r="M649" s="5" t="str">
        <f t="shared" si="201"/>
        <v>…</v>
      </c>
      <c r="N649" t="str">
        <f t="shared" si="202"/>
        <v>…</v>
      </c>
      <c r="O649" t="str">
        <f t="shared" si="203"/>
        <v>…</v>
      </c>
      <c r="P649" t="str">
        <f t="shared" si="204"/>
        <v>…</v>
      </c>
      <c r="Q649" t="str">
        <f t="shared" si="205"/>
        <v>9</v>
      </c>
      <c r="R649" t="str">
        <f t="shared" si="206"/>
        <v>…</v>
      </c>
      <c r="S649" t="str">
        <f t="shared" si="207"/>
        <v>…</v>
      </c>
      <c r="T649" t="str">
        <f t="shared" si="208"/>
        <v>…</v>
      </c>
      <c r="U649" s="5"/>
      <c r="V649" s="23">
        <f t="shared" si="209"/>
        <v>0</v>
      </c>
      <c r="W649">
        <f t="shared" si="210"/>
        <v>0</v>
      </c>
      <c r="X649">
        <f t="shared" si="211"/>
        <v>0</v>
      </c>
      <c r="Y649">
        <f t="shared" si="212"/>
        <v>16</v>
      </c>
      <c r="Z649">
        <f t="shared" si="213"/>
        <v>57</v>
      </c>
      <c r="AA649">
        <f t="shared" si="214"/>
        <v>0</v>
      </c>
      <c r="AB649">
        <f t="shared" si="215"/>
        <v>0</v>
      </c>
      <c r="AC649">
        <f t="shared" si="216"/>
        <v>0</v>
      </c>
      <c r="AD649" s="5"/>
      <c r="AE649" s="27">
        <f t="shared" si="217"/>
        <v>0</v>
      </c>
      <c r="AF649" s="28">
        <f t="shared" si="218"/>
        <v>4096</v>
      </c>
      <c r="AG649" s="28">
        <f t="shared" si="219"/>
        <v>57</v>
      </c>
      <c r="AH649" s="28">
        <f t="shared" si="220"/>
        <v>0</v>
      </c>
      <c r="AI649" s="5"/>
      <c r="AJ64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49" s="6" t="str" cm="1">
        <f t="array" ref="AK64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49" s="6" cm="1">
        <f t="array" ref="AL649">IF(ROW(Table4[[#This Row],[ID]])-1=ROW(Table4[[#Headers],[ID]]),0,SUMPRODUCT(MAX(($B$5:$B648=Table4[[#This Row],[ID]])*ROW($B$5:$B648))))</f>
        <v>647</v>
      </c>
      <c r="AM649" s="11" cm="1">
        <f t="array" aca="1" ref="AM649" ca="1">IF(Table4[[#This Row],[Prior of This Frm]]&lt;&gt;0,Table4[[#This Row],[Time]]-INDIRECT("R"&amp;Table4[[#This Row],[Prior of This Frm]]&amp;"C"&amp;COLUMN(Table4[[#This Row],[Time]]),FALSE),"")</f>
        <v>0.10600000000000165</v>
      </c>
      <c r="AN649" s="8">
        <f>IF(ROW(Table4[[#This Row],[Time]])-1=ROW(Table4[[#Headers],[Time]]),0,IF(A649&lt;A648,AN648+1,AN648))</f>
        <v>1</v>
      </c>
      <c r="AO649" s="29">
        <f>(Table4[[#This Row],[Time]]+(Table4[[#This Row],[Mins]]*60)-$A$5)/60/60/24</f>
        <v>3.5766203703703698E-4</v>
      </c>
      <c r="AP649" s="11">
        <f ca="1">IF(Table4[[#This Row],[Prior of This Frm]]&lt;&gt;0,IF(Table4[[#This Row],[Per Raw]]&lt;0,Table4[[#This Row],[Per Raw]]+60,Table4[[#This Row],[Per Raw]]),"")</f>
        <v>0.10600000000000165</v>
      </c>
      <c r="AQ649" s="20" t="e">
        <f>IF(Table4[[#This Row],[ID]]=401,(HEX2DEC(Table4[[#This Row],[H1]])+256*HEX2DEC(Table4[[#This Row],[H2]]))/1000,NA())</f>
        <v>#N/A</v>
      </c>
      <c r="AR649" s="21" t="e">
        <f>IF(Table4[[#This Row],[ID]]=401,(HEX2DEC(Table4[[#This Row],[H5]])+256*HEX2DEC(Table4[[#This Row],[H6]]))/1000,NA())</f>
        <v>#N/A</v>
      </c>
      <c r="AS649" s="17" t="e">
        <f>IF(Table4[[#This Row],[ID]]=402,HEX2DEC(Table4[[#This Row],[H1]])/100,NA())</f>
        <v>#N/A</v>
      </c>
      <c r="AT649" s="19" t="e">
        <f>IF(Table4[[#This Row],[ID]]=404,((HEX2DEC(F649)+256*HEX2DEC(G649))/10)*(9/5)+32,NA())</f>
        <v>#N/A</v>
      </c>
      <c r="AU649" s="28">
        <f>IF(Table4[[#This Row],[ID]]=402,(HEX2DEC(Table4[[#This Row],[H7]])*256*256+HEX2DEC(Table4[[#This Row],[H6]])*256+HEX2DEC(Table4[[#This Row],[H5]]))/AU$3,IF(ISNUMBER(AU648),AU648,NA()))</f>
        <v>1073427</v>
      </c>
      <c r="AV649" s="28">
        <f>IF(Table4[[#This Row],[ID]]=403,(HEX2DEC(Table4[[#This Row],[H7]])*256*256+HEX2DEC(Table4[[#This Row],[H6]])*256+HEX2DEC(Table4[[#This Row],[H5]]))/AV$3,IF(ISNUMBER(AV648),AV648,NA()))</f>
        <v>1073427</v>
      </c>
      <c r="AW649" s="30" t="e">
        <f>Table4[[#This Row],[Unk 402-D7,6,5]]/Table4[[#This Row],[Batt V]]</f>
        <v>#N/A</v>
      </c>
      <c r="AX649" s="8" t="str" cm="1">
        <f t="array" aca="1" ref="AX649" ca="1">IF(Table4[[#This Row],[Prior of This Frm]]=0,"First",IF(Table4[[#This Row],[Data as String]]&lt;&gt;INDIRECT("R"&amp;AL649&amp;"C"&amp;COLUMN(Table4[[#This Row],[Data as String]]),FALSE),"Change",""))</f>
        <v/>
      </c>
      <c r="AY649" s="6" t="str" cm="1">
        <f t="array" aca="1" ref="AY649" ca="1">IF(Table4[[#This Row],[Prior of This Frm]]=0,"First",IF(Table4[[#This Row],[Data Masked States only]]&lt;&gt;INDIRECT("R"&amp;AL649&amp;"C"&amp;COLUMN(Table4[[#This Row],[Data Masked States only]]),FALSE),"Change",""))</f>
        <v/>
      </c>
      <c r="AZ649" s="6"/>
    </row>
    <row r="650" spans="1:52" hidden="1" x14ac:dyDescent="0.25">
      <c r="A650">
        <v>22.332000000000001</v>
      </c>
      <c r="B650">
        <v>401</v>
      </c>
      <c r="C650">
        <v>8</v>
      </c>
      <c r="D650" s="14" t="s">
        <v>28</v>
      </c>
      <c r="E650" s="15" t="s">
        <v>23</v>
      </c>
      <c r="F650" s="15">
        <v>0</v>
      </c>
      <c r="G650" s="15">
        <v>0</v>
      </c>
      <c r="H650" s="15">
        <v>0</v>
      </c>
      <c r="I650" s="15">
        <v>0</v>
      </c>
      <c r="J650" s="15">
        <v>0</v>
      </c>
      <c r="K650" s="15">
        <v>0</v>
      </c>
      <c r="M650" s="5" t="str">
        <f t="shared" si="201"/>
        <v>…</v>
      </c>
      <c r="N650" t="str">
        <f t="shared" si="202"/>
        <v>…</v>
      </c>
      <c r="O650" t="str">
        <f t="shared" si="203"/>
        <v>…</v>
      </c>
      <c r="P650" t="str">
        <f t="shared" si="204"/>
        <v>…</v>
      </c>
      <c r="Q650" t="str">
        <f t="shared" si="205"/>
        <v>…</v>
      </c>
      <c r="R650" t="str">
        <f t="shared" si="206"/>
        <v>…</v>
      </c>
      <c r="S650" t="str">
        <f t="shared" si="207"/>
        <v>…</v>
      </c>
      <c r="T650" t="str">
        <f t="shared" si="208"/>
        <v>…</v>
      </c>
      <c r="U650" s="5"/>
      <c r="V650" s="23">
        <f t="shared" si="209"/>
        <v>154</v>
      </c>
      <c r="W650">
        <f t="shared" si="210"/>
        <v>210</v>
      </c>
      <c r="X650">
        <f t="shared" si="211"/>
        <v>0</v>
      </c>
      <c r="Y650">
        <f t="shared" si="212"/>
        <v>0</v>
      </c>
      <c r="Z650">
        <f t="shared" si="213"/>
        <v>0</v>
      </c>
      <c r="AA650">
        <f t="shared" si="214"/>
        <v>0</v>
      </c>
      <c r="AB650">
        <f t="shared" si="215"/>
        <v>0</v>
      </c>
      <c r="AC650">
        <f t="shared" si="216"/>
        <v>0</v>
      </c>
      <c r="AD650" s="5"/>
      <c r="AE650" s="27">
        <f t="shared" si="217"/>
        <v>53914</v>
      </c>
      <c r="AF650" s="28">
        <f t="shared" si="218"/>
        <v>0</v>
      </c>
      <c r="AG650" s="28">
        <f t="shared" si="219"/>
        <v>0</v>
      </c>
      <c r="AH650" s="28">
        <f t="shared" si="220"/>
        <v>0</v>
      </c>
      <c r="AI650" s="5"/>
      <c r="AJ65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50" s="6" t="str" cm="1">
        <f t="array" ref="AK65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50" s="6" cm="1">
        <f t="array" ref="AL650">IF(ROW(Table4[[#This Row],[ID]])-1=ROW(Table4[[#Headers],[ID]]),0,SUMPRODUCT(MAX(($B$5:$B649=Table4[[#This Row],[ID]])*ROW($B$5:$B649))))</f>
        <v>648</v>
      </c>
      <c r="AM650" s="11" cm="1">
        <f t="array" aca="1" ref="AM650" ca="1">IF(Table4[[#This Row],[Prior of This Frm]]&lt;&gt;0,Table4[[#This Row],[Time]]-INDIRECT("R"&amp;Table4[[#This Row],[Prior of This Frm]]&amp;"C"&amp;COLUMN(Table4[[#This Row],[Time]]),FALSE),"")</f>
        <v>0.10600000000000165</v>
      </c>
      <c r="AN650" s="8">
        <f>IF(ROW(Table4[[#This Row],[Time]])-1=ROW(Table4[[#Headers],[Time]]),0,IF(A650&lt;A649,AN649+1,AN649))</f>
        <v>1</v>
      </c>
      <c r="AO650" s="29">
        <f>(Table4[[#This Row],[Time]]+(Table4[[#This Row],[Mins]]*60)-$A$5)/60/60/24</f>
        <v>3.582754629629628E-4</v>
      </c>
      <c r="AP650" s="11">
        <f ca="1">IF(Table4[[#This Row],[Prior of This Frm]]&lt;&gt;0,IF(Table4[[#This Row],[Per Raw]]&lt;0,Table4[[#This Row],[Per Raw]]+60,Table4[[#This Row],[Per Raw]]),"")</f>
        <v>0.10600000000000165</v>
      </c>
      <c r="AQ650" s="20">
        <f>IF(Table4[[#This Row],[ID]]=401,(HEX2DEC(Table4[[#This Row],[H1]])+256*HEX2DEC(Table4[[#This Row],[H2]]))/1000,NA())</f>
        <v>53.914000000000001</v>
      </c>
      <c r="AR650" s="21">
        <f>IF(Table4[[#This Row],[ID]]=401,(HEX2DEC(Table4[[#This Row],[H5]])+256*HEX2DEC(Table4[[#This Row],[H6]]))/1000,NA())</f>
        <v>0</v>
      </c>
      <c r="AS650" s="16" t="e">
        <f>IF(Table4[[#This Row],[ID]]=402,HEX2DEC(Table4[[#This Row],[H1]])/100,NA())</f>
        <v>#N/A</v>
      </c>
      <c r="AT650" s="19" t="e">
        <f>IF(Table4[[#This Row],[ID]]=404,((HEX2DEC(F650)+256*HEX2DEC(G650))/10)*(9/5)+32,NA())</f>
        <v>#N/A</v>
      </c>
      <c r="AU650" s="28">
        <f>IF(Table4[[#This Row],[ID]]=402,(HEX2DEC(Table4[[#This Row],[H7]])*256*256+HEX2DEC(Table4[[#This Row],[H6]])*256+HEX2DEC(Table4[[#This Row],[H5]]))/AU$3,IF(ISNUMBER(AU649),AU649,NA()))</f>
        <v>1073427</v>
      </c>
      <c r="AV650" s="28">
        <f>IF(Table4[[#This Row],[ID]]=403,(HEX2DEC(Table4[[#This Row],[H7]])*256*256+HEX2DEC(Table4[[#This Row],[H6]])*256+HEX2DEC(Table4[[#This Row],[H5]]))/AV$3,IF(ISNUMBER(AV649),AV649,NA()))</f>
        <v>1073427</v>
      </c>
      <c r="AW650" s="30">
        <f>Table4[[#This Row],[Unk 402-D7,6,5]]/Table4[[#This Row],[Batt V]]</f>
        <v>19909.986274437066</v>
      </c>
      <c r="AX650" s="8" t="str" cm="1">
        <f t="array" aca="1" ref="AX650" ca="1">IF(Table4[[#This Row],[Prior of This Frm]]=0,"First",IF(Table4[[#This Row],[Data as String]]&lt;&gt;INDIRECT("R"&amp;AL650&amp;"C"&amp;COLUMN(Table4[[#This Row],[Data as String]]),FALSE),"Change",""))</f>
        <v/>
      </c>
      <c r="AY650" s="6" t="str" cm="1">
        <f t="array" aca="1" ref="AY650" ca="1">IF(Table4[[#This Row],[Prior of This Frm]]=0,"First",IF(Table4[[#This Row],[Data Masked States only]]&lt;&gt;INDIRECT("R"&amp;AL650&amp;"C"&amp;COLUMN(Table4[[#This Row],[Data Masked States only]]),FALSE),"Change",""))</f>
        <v/>
      </c>
      <c r="AZ650" s="6"/>
    </row>
    <row r="651" spans="1:52" hidden="1" x14ac:dyDescent="0.25">
      <c r="A651">
        <v>22.385999999999999</v>
      </c>
      <c r="B651">
        <v>400</v>
      </c>
      <c r="C651">
        <v>8</v>
      </c>
      <c r="D651" s="14">
        <v>0</v>
      </c>
      <c r="E651" s="15">
        <v>0</v>
      </c>
      <c r="F651" s="15">
        <v>0</v>
      </c>
      <c r="G651" s="15">
        <v>10</v>
      </c>
      <c r="H651" s="15">
        <v>39</v>
      </c>
      <c r="I651" s="15">
        <v>0</v>
      </c>
      <c r="J651" s="15">
        <v>0</v>
      </c>
      <c r="K651" s="15">
        <v>0</v>
      </c>
      <c r="M651" s="5" t="str">
        <f t="shared" si="201"/>
        <v>…</v>
      </c>
      <c r="N651" t="str">
        <f t="shared" si="202"/>
        <v>…</v>
      </c>
      <c r="O651" t="str">
        <f t="shared" si="203"/>
        <v>…</v>
      </c>
      <c r="P651" t="str">
        <f t="shared" si="204"/>
        <v>…</v>
      </c>
      <c r="Q651" t="str">
        <f t="shared" si="205"/>
        <v>9</v>
      </c>
      <c r="R651" t="str">
        <f t="shared" si="206"/>
        <v>…</v>
      </c>
      <c r="S651" t="str">
        <f t="shared" si="207"/>
        <v>…</v>
      </c>
      <c r="T651" t="str">
        <f t="shared" si="208"/>
        <v>…</v>
      </c>
      <c r="U651" s="5"/>
      <c r="V651" s="23">
        <f t="shared" si="209"/>
        <v>0</v>
      </c>
      <c r="W651">
        <f t="shared" si="210"/>
        <v>0</v>
      </c>
      <c r="X651">
        <f t="shared" si="211"/>
        <v>0</v>
      </c>
      <c r="Y651">
        <f t="shared" si="212"/>
        <v>16</v>
      </c>
      <c r="Z651">
        <f t="shared" si="213"/>
        <v>57</v>
      </c>
      <c r="AA651">
        <f t="shared" si="214"/>
        <v>0</v>
      </c>
      <c r="AB651">
        <f t="shared" si="215"/>
        <v>0</v>
      </c>
      <c r="AC651">
        <f t="shared" si="216"/>
        <v>0</v>
      </c>
      <c r="AD651" s="5"/>
      <c r="AE651" s="27">
        <f t="shared" si="217"/>
        <v>0</v>
      </c>
      <c r="AF651" s="28">
        <f t="shared" si="218"/>
        <v>4096</v>
      </c>
      <c r="AG651" s="28">
        <f t="shared" si="219"/>
        <v>57</v>
      </c>
      <c r="AH651" s="28">
        <f t="shared" si="220"/>
        <v>0</v>
      </c>
      <c r="AI651" s="5"/>
      <c r="AJ65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51" s="6" t="str" cm="1">
        <f t="array" ref="AK65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51" s="6" cm="1">
        <f t="array" ref="AL651">IF(ROW(Table4[[#This Row],[ID]])-1=ROW(Table4[[#Headers],[ID]]),0,SUMPRODUCT(MAX(($B$5:$B650=Table4[[#This Row],[ID]])*ROW($B$5:$B650))))</f>
        <v>649</v>
      </c>
      <c r="AM651" s="11" cm="1">
        <f t="array" aca="1" ref="AM651" ca="1">IF(Table4[[#This Row],[Prior of This Frm]]&lt;&gt;0,Table4[[#This Row],[Time]]-INDIRECT("R"&amp;Table4[[#This Row],[Prior of This Frm]]&amp;"C"&amp;COLUMN(Table4[[#This Row],[Time]]),FALSE),"")</f>
        <v>0.10699999999999932</v>
      </c>
      <c r="AN651" s="8">
        <f>IF(ROW(Table4[[#This Row],[Time]])-1=ROW(Table4[[#Headers],[Time]]),0,IF(A651&lt;A650,AN650+1,AN650))</f>
        <v>1</v>
      </c>
      <c r="AO651" s="29">
        <f>(Table4[[#This Row],[Time]]+(Table4[[#This Row],[Mins]]*60)-$A$5)/60/60/24</f>
        <v>3.5890046296296294E-4</v>
      </c>
      <c r="AP651" s="11">
        <f ca="1">IF(Table4[[#This Row],[Prior of This Frm]]&lt;&gt;0,IF(Table4[[#This Row],[Per Raw]]&lt;0,Table4[[#This Row],[Per Raw]]+60,Table4[[#This Row],[Per Raw]]),"")</f>
        <v>0.10699999999999932</v>
      </c>
      <c r="AQ651" s="20" t="e">
        <f>IF(Table4[[#This Row],[ID]]=401,(HEX2DEC(Table4[[#This Row],[H1]])+256*HEX2DEC(Table4[[#This Row],[H2]]))/1000,NA())</f>
        <v>#N/A</v>
      </c>
      <c r="AR651" s="21" t="e">
        <f>IF(Table4[[#This Row],[ID]]=401,(HEX2DEC(Table4[[#This Row],[H5]])+256*HEX2DEC(Table4[[#This Row],[H6]]))/1000,NA())</f>
        <v>#N/A</v>
      </c>
      <c r="AS651" s="17" t="e">
        <f>IF(Table4[[#This Row],[ID]]=402,HEX2DEC(Table4[[#This Row],[H1]])/100,NA())</f>
        <v>#N/A</v>
      </c>
      <c r="AT651" s="19" t="e">
        <f>IF(Table4[[#This Row],[ID]]=404,((HEX2DEC(F651)+256*HEX2DEC(G651))/10)*(9/5)+32,NA())</f>
        <v>#N/A</v>
      </c>
      <c r="AU651" s="28">
        <f>IF(Table4[[#This Row],[ID]]=402,(HEX2DEC(Table4[[#This Row],[H7]])*256*256+HEX2DEC(Table4[[#This Row],[H6]])*256+HEX2DEC(Table4[[#This Row],[H5]]))/AU$3,IF(ISNUMBER(AU650),AU650,NA()))</f>
        <v>1073427</v>
      </c>
      <c r="AV651" s="28">
        <f>IF(Table4[[#This Row],[ID]]=403,(HEX2DEC(Table4[[#This Row],[H7]])*256*256+HEX2DEC(Table4[[#This Row],[H6]])*256+HEX2DEC(Table4[[#This Row],[H5]]))/AV$3,IF(ISNUMBER(AV650),AV650,NA()))</f>
        <v>1073427</v>
      </c>
      <c r="AW651" s="30" t="e">
        <f>Table4[[#This Row],[Unk 402-D7,6,5]]/Table4[[#This Row],[Batt V]]</f>
        <v>#N/A</v>
      </c>
      <c r="AX651" s="8" t="str" cm="1">
        <f t="array" aca="1" ref="AX651" ca="1">IF(Table4[[#This Row],[Prior of This Frm]]=0,"First",IF(Table4[[#This Row],[Data as String]]&lt;&gt;INDIRECT("R"&amp;AL651&amp;"C"&amp;COLUMN(Table4[[#This Row],[Data as String]]),FALSE),"Change",""))</f>
        <v/>
      </c>
      <c r="AY651" s="6" t="str" cm="1">
        <f t="array" aca="1" ref="AY651" ca="1">IF(Table4[[#This Row],[Prior of This Frm]]=0,"First",IF(Table4[[#This Row],[Data Masked States only]]&lt;&gt;INDIRECT("R"&amp;AL651&amp;"C"&amp;COLUMN(Table4[[#This Row],[Data Masked States only]]),FALSE),"Change",""))</f>
        <v/>
      </c>
      <c r="AZ651" s="6"/>
    </row>
    <row r="652" spans="1:52" hidden="1" x14ac:dyDescent="0.25">
      <c r="A652">
        <v>22.437999999999999</v>
      </c>
      <c r="B652">
        <v>401</v>
      </c>
      <c r="C652">
        <v>8</v>
      </c>
      <c r="D652" s="14" t="s">
        <v>28</v>
      </c>
      <c r="E652" s="15" t="s">
        <v>23</v>
      </c>
      <c r="F652" s="15">
        <v>0</v>
      </c>
      <c r="G652" s="15">
        <v>0</v>
      </c>
      <c r="H652" s="15">
        <v>0</v>
      </c>
      <c r="I652" s="15">
        <v>0</v>
      </c>
      <c r="J652" s="15">
        <v>0</v>
      </c>
      <c r="K652" s="15">
        <v>0</v>
      </c>
      <c r="M652" s="5" t="str">
        <f t="shared" si="201"/>
        <v>…</v>
      </c>
      <c r="N652" t="str">
        <f t="shared" si="202"/>
        <v>…</v>
      </c>
      <c r="O652" t="str">
        <f t="shared" si="203"/>
        <v>…</v>
      </c>
      <c r="P652" t="str">
        <f t="shared" si="204"/>
        <v>…</v>
      </c>
      <c r="Q652" t="str">
        <f t="shared" si="205"/>
        <v>…</v>
      </c>
      <c r="R652" t="str">
        <f t="shared" si="206"/>
        <v>…</v>
      </c>
      <c r="S652" t="str">
        <f t="shared" si="207"/>
        <v>…</v>
      </c>
      <c r="T652" t="str">
        <f t="shared" si="208"/>
        <v>…</v>
      </c>
      <c r="U652" s="5"/>
      <c r="V652" s="23">
        <f t="shared" si="209"/>
        <v>154</v>
      </c>
      <c r="W652">
        <f t="shared" si="210"/>
        <v>210</v>
      </c>
      <c r="X652">
        <f t="shared" si="211"/>
        <v>0</v>
      </c>
      <c r="Y652">
        <f t="shared" si="212"/>
        <v>0</v>
      </c>
      <c r="Z652">
        <f t="shared" si="213"/>
        <v>0</v>
      </c>
      <c r="AA652">
        <f t="shared" si="214"/>
        <v>0</v>
      </c>
      <c r="AB652">
        <f t="shared" si="215"/>
        <v>0</v>
      </c>
      <c r="AC652">
        <f t="shared" si="216"/>
        <v>0</v>
      </c>
      <c r="AD652" s="5"/>
      <c r="AE652" s="27">
        <f t="shared" si="217"/>
        <v>53914</v>
      </c>
      <c r="AF652" s="28">
        <f t="shared" si="218"/>
        <v>0</v>
      </c>
      <c r="AG652" s="28">
        <f t="shared" si="219"/>
        <v>0</v>
      </c>
      <c r="AH652" s="28">
        <f t="shared" si="220"/>
        <v>0</v>
      </c>
      <c r="AI652" s="5"/>
      <c r="AJ65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52" s="6" t="str" cm="1">
        <f t="array" ref="AK65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52" s="6" cm="1">
        <f t="array" ref="AL652">IF(ROW(Table4[[#This Row],[ID]])-1=ROW(Table4[[#Headers],[ID]]),0,SUMPRODUCT(MAX(($B$5:$B651=Table4[[#This Row],[ID]])*ROW($B$5:$B651))))</f>
        <v>650</v>
      </c>
      <c r="AM652" s="11" cm="1">
        <f t="array" aca="1" ref="AM652" ca="1">IF(Table4[[#This Row],[Prior of This Frm]]&lt;&gt;0,Table4[[#This Row],[Time]]-INDIRECT("R"&amp;Table4[[#This Row],[Prior of This Frm]]&amp;"C"&amp;COLUMN(Table4[[#This Row],[Time]]),FALSE),"")</f>
        <v>0.1059999999999981</v>
      </c>
      <c r="AN652" s="8">
        <f>IF(ROW(Table4[[#This Row],[Time]])-1=ROW(Table4[[#Headers],[Time]]),0,IF(A652&lt;A651,AN651+1,AN651))</f>
        <v>1</v>
      </c>
      <c r="AO652" s="29">
        <f>(Table4[[#This Row],[Time]]+(Table4[[#This Row],[Mins]]*60)-$A$5)/60/60/24</f>
        <v>3.5950231481481488E-4</v>
      </c>
      <c r="AP652" s="11">
        <f ca="1">IF(Table4[[#This Row],[Prior of This Frm]]&lt;&gt;0,IF(Table4[[#This Row],[Per Raw]]&lt;0,Table4[[#This Row],[Per Raw]]+60,Table4[[#This Row],[Per Raw]]),"")</f>
        <v>0.1059999999999981</v>
      </c>
      <c r="AQ652" s="20">
        <f>IF(Table4[[#This Row],[ID]]=401,(HEX2DEC(Table4[[#This Row],[H1]])+256*HEX2DEC(Table4[[#This Row],[H2]]))/1000,NA())</f>
        <v>53.914000000000001</v>
      </c>
      <c r="AR652" s="21">
        <f>IF(Table4[[#This Row],[ID]]=401,(HEX2DEC(Table4[[#This Row],[H5]])+256*HEX2DEC(Table4[[#This Row],[H6]]))/1000,NA())</f>
        <v>0</v>
      </c>
      <c r="AS652" s="16" t="e">
        <f>IF(Table4[[#This Row],[ID]]=402,HEX2DEC(Table4[[#This Row],[H1]])/100,NA())</f>
        <v>#N/A</v>
      </c>
      <c r="AT652" s="19" t="e">
        <f>IF(Table4[[#This Row],[ID]]=404,((HEX2DEC(F652)+256*HEX2DEC(G652))/10)*(9/5)+32,NA())</f>
        <v>#N/A</v>
      </c>
      <c r="AU652" s="28">
        <f>IF(Table4[[#This Row],[ID]]=402,(HEX2DEC(Table4[[#This Row],[H7]])*256*256+HEX2DEC(Table4[[#This Row],[H6]])*256+HEX2DEC(Table4[[#This Row],[H5]]))/AU$3,IF(ISNUMBER(AU651),AU651,NA()))</f>
        <v>1073427</v>
      </c>
      <c r="AV652" s="28">
        <f>IF(Table4[[#This Row],[ID]]=403,(HEX2DEC(Table4[[#This Row],[H7]])*256*256+HEX2DEC(Table4[[#This Row],[H6]])*256+HEX2DEC(Table4[[#This Row],[H5]]))/AV$3,IF(ISNUMBER(AV651),AV651,NA()))</f>
        <v>1073427</v>
      </c>
      <c r="AW652" s="30">
        <f>Table4[[#This Row],[Unk 402-D7,6,5]]/Table4[[#This Row],[Batt V]]</f>
        <v>19909.986274437066</v>
      </c>
      <c r="AX652" s="8" t="str" cm="1">
        <f t="array" aca="1" ref="AX652" ca="1">IF(Table4[[#This Row],[Prior of This Frm]]=0,"First",IF(Table4[[#This Row],[Data as String]]&lt;&gt;INDIRECT("R"&amp;AL652&amp;"C"&amp;COLUMN(Table4[[#This Row],[Data as String]]),FALSE),"Change",""))</f>
        <v/>
      </c>
      <c r="AY652" s="6" t="str" cm="1">
        <f t="array" aca="1" ref="AY652" ca="1">IF(Table4[[#This Row],[Prior of This Frm]]=0,"First",IF(Table4[[#This Row],[Data Masked States only]]&lt;&gt;INDIRECT("R"&amp;AL652&amp;"C"&amp;COLUMN(Table4[[#This Row],[Data Masked States only]]),FALSE),"Change",""))</f>
        <v/>
      </c>
      <c r="AZ652" s="6"/>
    </row>
    <row r="653" spans="1:52" hidden="1" x14ac:dyDescent="0.25">
      <c r="A653">
        <v>22.491</v>
      </c>
      <c r="B653">
        <v>400</v>
      </c>
      <c r="C653">
        <v>8</v>
      </c>
      <c r="D653" s="14">
        <v>0</v>
      </c>
      <c r="E653" s="15">
        <v>0</v>
      </c>
      <c r="F653" s="15">
        <v>0</v>
      </c>
      <c r="G653" s="15">
        <v>10</v>
      </c>
      <c r="H653" s="15">
        <v>39</v>
      </c>
      <c r="I653" s="15">
        <v>0</v>
      </c>
      <c r="J653" s="15">
        <v>0</v>
      </c>
      <c r="K653" s="15">
        <v>0</v>
      </c>
      <c r="M653" s="5" t="str">
        <f t="shared" si="201"/>
        <v>…</v>
      </c>
      <c r="N653" t="str">
        <f t="shared" si="202"/>
        <v>…</v>
      </c>
      <c r="O653" t="str">
        <f t="shared" si="203"/>
        <v>…</v>
      </c>
      <c r="P653" t="str">
        <f t="shared" si="204"/>
        <v>…</v>
      </c>
      <c r="Q653" t="str">
        <f t="shared" si="205"/>
        <v>9</v>
      </c>
      <c r="R653" t="str">
        <f t="shared" si="206"/>
        <v>…</v>
      </c>
      <c r="S653" t="str">
        <f t="shared" si="207"/>
        <v>…</v>
      </c>
      <c r="T653" t="str">
        <f t="shared" si="208"/>
        <v>…</v>
      </c>
      <c r="U653" s="5"/>
      <c r="V653" s="23">
        <f t="shared" si="209"/>
        <v>0</v>
      </c>
      <c r="W653">
        <f t="shared" si="210"/>
        <v>0</v>
      </c>
      <c r="X653">
        <f t="shared" si="211"/>
        <v>0</v>
      </c>
      <c r="Y653">
        <f t="shared" si="212"/>
        <v>16</v>
      </c>
      <c r="Z653">
        <f t="shared" si="213"/>
        <v>57</v>
      </c>
      <c r="AA653">
        <f t="shared" si="214"/>
        <v>0</v>
      </c>
      <c r="AB653">
        <f t="shared" si="215"/>
        <v>0</v>
      </c>
      <c r="AC653">
        <f t="shared" si="216"/>
        <v>0</v>
      </c>
      <c r="AD653" s="5"/>
      <c r="AE653" s="27">
        <f t="shared" si="217"/>
        <v>0</v>
      </c>
      <c r="AF653" s="28">
        <f t="shared" si="218"/>
        <v>4096</v>
      </c>
      <c r="AG653" s="28">
        <f t="shared" si="219"/>
        <v>57</v>
      </c>
      <c r="AH653" s="28">
        <f t="shared" si="220"/>
        <v>0</v>
      </c>
      <c r="AI653" s="5"/>
      <c r="AJ65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53" s="6" t="str" cm="1">
        <f t="array" ref="AK65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53" s="6" cm="1">
        <f t="array" ref="AL653">IF(ROW(Table4[[#This Row],[ID]])-1=ROW(Table4[[#Headers],[ID]]),0,SUMPRODUCT(MAX(($B$5:$B652=Table4[[#This Row],[ID]])*ROW($B$5:$B652))))</f>
        <v>651</v>
      </c>
      <c r="AM653" s="11" cm="1">
        <f t="array" aca="1" ref="AM653" ca="1">IF(Table4[[#This Row],[Prior of This Frm]]&lt;&gt;0,Table4[[#This Row],[Time]]-INDIRECT("R"&amp;Table4[[#This Row],[Prior of This Frm]]&amp;"C"&amp;COLUMN(Table4[[#This Row],[Time]]),FALSE),"")</f>
        <v>0.10500000000000043</v>
      </c>
      <c r="AN653" s="8">
        <f>IF(ROW(Table4[[#This Row],[Time]])-1=ROW(Table4[[#Headers],[Time]]),0,IF(A653&lt;A652,AN652+1,AN652))</f>
        <v>1</v>
      </c>
      <c r="AO653" s="29">
        <f>(Table4[[#This Row],[Time]]+(Table4[[#This Row],[Mins]]*60)-$A$5)/60/60/24</f>
        <v>3.6011574074074071E-4</v>
      </c>
      <c r="AP653" s="11">
        <f ca="1">IF(Table4[[#This Row],[Prior of This Frm]]&lt;&gt;0,IF(Table4[[#This Row],[Per Raw]]&lt;0,Table4[[#This Row],[Per Raw]]+60,Table4[[#This Row],[Per Raw]]),"")</f>
        <v>0.10500000000000043</v>
      </c>
      <c r="AQ653" s="20" t="e">
        <f>IF(Table4[[#This Row],[ID]]=401,(HEX2DEC(Table4[[#This Row],[H1]])+256*HEX2DEC(Table4[[#This Row],[H2]]))/1000,NA())</f>
        <v>#N/A</v>
      </c>
      <c r="AR653" s="21" t="e">
        <f>IF(Table4[[#This Row],[ID]]=401,(HEX2DEC(Table4[[#This Row],[H5]])+256*HEX2DEC(Table4[[#This Row],[H6]]))/1000,NA())</f>
        <v>#N/A</v>
      </c>
      <c r="AS653" s="17" t="e">
        <f>IF(Table4[[#This Row],[ID]]=402,HEX2DEC(Table4[[#This Row],[H1]])/100,NA())</f>
        <v>#N/A</v>
      </c>
      <c r="AT653" s="19" t="e">
        <f>IF(Table4[[#This Row],[ID]]=404,((HEX2DEC(F653)+256*HEX2DEC(G653))/10)*(9/5)+32,NA())</f>
        <v>#N/A</v>
      </c>
      <c r="AU653" s="28">
        <f>IF(Table4[[#This Row],[ID]]=402,(HEX2DEC(Table4[[#This Row],[H7]])*256*256+HEX2DEC(Table4[[#This Row],[H6]])*256+HEX2DEC(Table4[[#This Row],[H5]]))/AU$3,IF(ISNUMBER(AU652),AU652,NA()))</f>
        <v>1073427</v>
      </c>
      <c r="AV653" s="28">
        <f>IF(Table4[[#This Row],[ID]]=403,(HEX2DEC(Table4[[#This Row],[H7]])*256*256+HEX2DEC(Table4[[#This Row],[H6]])*256+HEX2DEC(Table4[[#This Row],[H5]]))/AV$3,IF(ISNUMBER(AV652),AV652,NA()))</f>
        <v>1073427</v>
      </c>
      <c r="AW653" s="30" t="e">
        <f>Table4[[#This Row],[Unk 402-D7,6,5]]/Table4[[#This Row],[Batt V]]</f>
        <v>#N/A</v>
      </c>
      <c r="AX653" s="8" t="str" cm="1">
        <f t="array" aca="1" ref="AX653" ca="1">IF(Table4[[#This Row],[Prior of This Frm]]=0,"First",IF(Table4[[#This Row],[Data as String]]&lt;&gt;INDIRECT("R"&amp;AL653&amp;"C"&amp;COLUMN(Table4[[#This Row],[Data as String]]),FALSE),"Change",""))</f>
        <v/>
      </c>
      <c r="AY653" s="6" t="str" cm="1">
        <f t="array" aca="1" ref="AY653" ca="1">IF(Table4[[#This Row],[Prior of This Frm]]=0,"First",IF(Table4[[#This Row],[Data Masked States only]]&lt;&gt;INDIRECT("R"&amp;AL653&amp;"C"&amp;COLUMN(Table4[[#This Row],[Data Masked States only]]),FALSE),"Change",""))</f>
        <v/>
      </c>
      <c r="AZ653" s="6"/>
    </row>
    <row r="654" spans="1:52" hidden="1" x14ac:dyDescent="0.25">
      <c r="A654">
        <v>22.544</v>
      </c>
      <c r="B654">
        <v>401</v>
      </c>
      <c r="C654">
        <v>8</v>
      </c>
      <c r="D654" s="14" t="s">
        <v>28</v>
      </c>
      <c r="E654" s="15" t="s">
        <v>23</v>
      </c>
      <c r="F654" s="15">
        <v>0</v>
      </c>
      <c r="G654" s="15">
        <v>0</v>
      </c>
      <c r="H654" s="15">
        <v>0</v>
      </c>
      <c r="I654" s="15">
        <v>0</v>
      </c>
      <c r="J654" s="15">
        <v>0</v>
      </c>
      <c r="K654" s="15">
        <v>0</v>
      </c>
      <c r="M654" s="5" t="str">
        <f t="shared" si="201"/>
        <v>…</v>
      </c>
      <c r="N654" t="str">
        <f t="shared" si="202"/>
        <v>…</v>
      </c>
      <c r="O654" t="str">
        <f t="shared" si="203"/>
        <v>…</v>
      </c>
      <c r="P654" t="str">
        <f t="shared" si="204"/>
        <v>…</v>
      </c>
      <c r="Q654" t="str">
        <f t="shared" si="205"/>
        <v>…</v>
      </c>
      <c r="R654" t="str">
        <f t="shared" si="206"/>
        <v>…</v>
      </c>
      <c r="S654" t="str">
        <f t="shared" si="207"/>
        <v>…</v>
      </c>
      <c r="T654" t="str">
        <f t="shared" si="208"/>
        <v>…</v>
      </c>
      <c r="U654" s="5"/>
      <c r="V654" s="23">
        <f t="shared" si="209"/>
        <v>154</v>
      </c>
      <c r="W654">
        <f t="shared" si="210"/>
        <v>210</v>
      </c>
      <c r="X654">
        <f t="shared" si="211"/>
        <v>0</v>
      </c>
      <c r="Y654">
        <f t="shared" si="212"/>
        <v>0</v>
      </c>
      <c r="Z654">
        <f t="shared" si="213"/>
        <v>0</v>
      </c>
      <c r="AA654">
        <f t="shared" si="214"/>
        <v>0</v>
      </c>
      <c r="AB654">
        <f t="shared" si="215"/>
        <v>0</v>
      </c>
      <c r="AC654">
        <f t="shared" si="216"/>
        <v>0</v>
      </c>
      <c r="AD654" s="5"/>
      <c r="AE654" s="27">
        <f t="shared" si="217"/>
        <v>53914</v>
      </c>
      <c r="AF654" s="28">
        <f t="shared" si="218"/>
        <v>0</v>
      </c>
      <c r="AG654" s="28">
        <f t="shared" si="219"/>
        <v>0</v>
      </c>
      <c r="AH654" s="28">
        <f t="shared" si="220"/>
        <v>0</v>
      </c>
      <c r="AI654" s="5"/>
      <c r="AJ65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54" s="6" t="str" cm="1">
        <f t="array" ref="AK65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54" s="6" cm="1">
        <f t="array" ref="AL654">IF(ROW(Table4[[#This Row],[ID]])-1=ROW(Table4[[#Headers],[ID]]),0,SUMPRODUCT(MAX(($B$5:$B653=Table4[[#This Row],[ID]])*ROW($B$5:$B653))))</f>
        <v>652</v>
      </c>
      <c r="AM654" s="11" cm="1">
        <f t="array" aca="1" ref="AM654" ca="1">IF(Table4[[#This Row],[Prior of This Frm]]&lt;&gt;0,Table4[[#This Row],[Time]]-INDIRECT("R"&amp;Table4[[#This Row],[Prior of This Frm]]&amp;"C"&amp;COLUMN(Table4[[#This Row],[Time]]),FALSE),"")</f>
        <v>0.10600000000000165</v>
      </c>
      <c r="AN654" s="8">
        <f>IF(ROW(Table4[[#This Row],[Time]])-1=ROW(Table4[[#Headers],[Time]]),0,IF(A654&lt;A653,AN653+1,AN653))</f>
        <v>1</v>
      </c>
      <c r="AO654" s="29">
        <f>(Table4[[#This Row],[Time]]+(Table4[[#This Row],[Mins]]*60)-$A$5)/60/60/24</f>
        <v>3.6072916666666653E-4</v>
      </c>
      <c r="AP654" s="11">
        <f ca="1">IF(Table4[[#This Row],[Prior of This Frm]]&lt;&gt;0,IF(Table4[[#This Row],[Per Raw]]&lt;0,Table4[[#This Row],[Per Raw]]+60,Table4[[#This Row],[Per Raw]]),"")</f>
        <v>0.10600000000000165</v>
      </c>
      <c r="AQ654" s="20">
        <f>IF(Table4[[#This Row],[ID]]=401,(HEX2DEC(Table4[[#This Row],[H1]])+256*HEX2DEC(Table4[[#This Row],[H2]]))/1000,NA())</f>
        <v>53.914000000000001</v>
      </c>
      <c r="AR654" s="21">
        <f>IF(Table4[[#This Row],[ID]]=401,(HEX2DEC(Table4[[#This Row],[H5]])+256*HEX2DEC(Table4[[#This Row],[H6]]))/1000,NA())</f>
        <v>0</v>
      </c>
      <c r="AS654" s="16" t="e">
        <f>IF(Table4[[#This Row],[ID]]=402,HEX2DEC(Table4[[#This Row],[H1]])/100,NA())</f>
        <v>#N/A</v>
      </c>
      <c r="AT654" s="19" t="e">
        <f>IF(Table4[[#This Row],[ID]]=404,((HEX2DEC(F654)+256*HEX2DEC(G654))/10)*(9/5)+32,NA())</f>
        <v>#N/A</v>
      </c>
      <c r="AU654" s="28">
        <f>IF(Table4[[#This Row],[ID]]=402,(HEX2DEC(Table4[[#This Row],[H7]])*256*256+HEX2DEC(Table4[[#This Row],[H6]])*256+HEX2DEC(Table4[[#This Row],[H5]]))/AU$3,IF(ISNUMBER(AU653),AU653,NA()))</f>
        <v>1073427</v>
      </c>
      <c r="AV654" s="28">
        <f>IF(Table4[[#This Row],[ID]]=403,(HEX2DEC(Table4[[#This Row],[H7]])*256*256+HEX2DEC(Table4[[#This Row],[H6]])*256+HEX2DEC(Table4[[#This Row],[H5]]))/AV$3,IF(ISNUMBER(AV653),AV653,NA()))</f>
        <v>1073427</v>
      </c>
      <c r="AW654" s="30">
        <f>Table4[[#This Row],[Unk 402-D7,6,5]]/Table4[[#This Row],[Batt V]]</f>
        <v>19909.986274437066</v>
      </c>
      <c r="AX654" s="8" t="str" cm="1">
        <f t="array" aca="1" ref="AX654" ca="1">IF(Table4[[#This Row],[Prior of This Frm]]=0,"First",IF(Table4[[#This Row],[Data as String]]&lt;&gt;INDIRECT("R"&amp;AL654&amp;"C"&amp;COLUMN(Table4[[#This Row],[Data as String]]),FALSE),"Change",""))</f>
        <v/>
      </c>
      <c r="AY654" s="6" t="str" cm="1">
        <f t="array" aca="1" ref="AY654" ca="1">IF(Table4[[#This Row],[Prior of This Frm]]=0,"First",IF(Table4[[#This Row],[Data Masked States only]]&lt;&gt;INDIRECT("R"&amp;AL654&amp;"C"&amp;COLUMN(Table4[[#This Row],[Data Masked States only]]),FALSE),"Change",""))</f>
        <v/>
      </c>
      <c r="AZ654" s="6"/>
    </row>
    <row r="655" spans="1:52" hidden="1" x14ac:dyDescent="0.25">
      <c r="A655">
        <v>22.597999999999999</v>
      </c>
      <c r="B655">
        <v>400</v>
      </c>
      <c r="C655">
        <v>8</v>
      </c>
      <c r="D655" s="14">
        <v>0</v>
      </c>
      <c r="E655" s="15">
        <v>0</v>
      </c>
      <c r="F655" s="15">
        <v>0</v>
      </c>
      <c r="G655" s="15">
        <v>10</v>
      </c>
      <c r="H655" s="15">
        <v>39</v>
      </c>
      <c r="I655" s="15">
        <v>0</v>
      </c>
      <c r="J655" s="15">
        <v>0</v>
      </c>
      <c r="K655" s="15">
        <v>0</v>
      </c>
      <c r="M655" s="5" t="str">
        <f t="shared" si="201"/>
        <v>…</v>
      </c>
      <c r="N655" t="str">
        <f t="shared" si="202"/>
        <v>…</v>
      </c>
      <c r="O655" t="str">
        <f t="shared" si="203"/>
        <v>…</v>
      </c>
      <c r="P655" t="str">
        <f t="shared" si="204"/>
        <v>…</v>
      </c>
      <c r="Q655" t="str">
        <f t="shared" si="205"/>
        <v>9</v>
      </c>
      <c r="R655" t="str">
        <f t="shared" si="206"/>
        <v>…</v>
      </c>
      <c r="S655" t="str">
        <f t="shared" si="207"/>
        <v>…</v>
      </c>
      <c r="T655" t="str">
        <f t="shared" si="208"/>
        <v>…</v>
      </c>
      <c r="U655" s="5"/>
      <c r="V655" s="23">
        <f t="shared" si="209"/>
        <v>0</v>
      </c>
      <c r="W655">
        <f t="shared" si="210"/>
        <v>0</v>
      </c>
      <c r="X655">
        <f t="shared" si="211"/>
        <v>0</v>
      </c>
      <c r="Y655">
        <f t="shared" si="212"/>
        <v>16</v>
      </c>
      <c r="Z655">
        <f t="shared" si="213"/>
        <v>57</v>
      </c>
      <c r="AA655">
        <f t="shared" si="214"/>
        <v>0</v>
      </c>
      <c r="AB655">
        <f t="shared" si="215"/>
        <v>0</v>
      </c>
      <c r="AC655">
        <f t="shared" si="216"/>
        <v>0</v>
      </c>
      <c r="AD655" s="5"/>
      <c r="AE655" s="27">
        <f t="shared" si="217"/>
        <v>0</v>
      </c>
      <c r="AF655" s="28">
        <f t="shared" si="218"/>
        <v>4096</v>
      </c>
      <c r="AG655" s="28">
        <f t="shared" si="219"/>
        <v>57</v>
      </c>
      <c r="AH655" s="28">
        <f t="shared" si="220"/>
        <v>0</v>
      </c>
      <c r="AI655" s="5"/>
      <c r="AJ65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55" s="6" t="str" cm="1">
        <f t="array" ref="AK65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55" s="6" cm="1">
        <f t="array" ref="AL655">IF(ROW(Table4[[#This Row],[ID]])-1=ROW(Table4[[#Headers],[ID]]),0,SUMPRODUCT(MAX(($B$5:$B654=Table4[[#This Row],[ID]])*ROW($B$5:$B654))))</f>
        <v>653</v>
      </c>
      <c r="AM655" s="11" cm="1">
        <f t="array" aca="1" ref="AM655" ca="1">IF(Table4[[#This Row],[Prior of This Frm]]&lt;&gt;0,Table4[[#This Row],[Time]]-INDIRECT("R"&amp;Table4[[#This Row],[Prior of This Frm]]&amp;"C"&amp;COLUMN(Table4[[#This Row],[Time]]),FALSE),"")</f>
        <v>0.10699999999999932</v>
      </c>
      <c r="AN655" s="8">
        <f>IF(ROW(Table4[[#This Row],[Time]])-1=ROW(Table4[[#Headers],[Time]]),0,IF(A655&lt;A654,AN654+1,AN654))</f>
        <v>1</v>
      </c>
      <c r="AO655" s="29">
        <f>(Table4[[#This Row],[Time]]+(Table4[[#This Row],[Mins]]*60)-$A$5)/60/60/24</f>
        <v>3.6135416666666667E-4</v>
      </c>
      <c r="AP655" s="11">
        <f ca="1">IF(Table4[[#This Row],[Prior of This Frm]]&lt;&gt;0,IF(Table4[[#This Row],[Per Raw]]&lt;0,Table4[[#This Row],[Per Raw]]+60,Table4[[#This Row],[Per Raw]]),"")</f>
        <v>0.10699999999999932</v>
      </c>
      <c r="AQ655" s="20" t="e">
        <f>IF(Table4[[#This Row],[ID]]=401,(HEX2DEC(Table4[[#This Row],[H1]])+256*HEX2DEC(Table4[[#This Row],[H2]]))/1000,NA())</f>
        <v>#N/A</v>
      </c>
      <c r="AR655" s="21" t="e">
        <f>IF(Table4[[#This Row],[ID]]=401,(HEX2DEC(Table4[[#This Row],[H5]])+256*HEX2DEC(Table4[[#This Row],[H6]]))/1000,NA())</f>
        <v>#N/A</v>
      </c>
      <c r="AS655" s="17" t="e">
        <f>IF(Table4[[#This Row],[ID]]=402,HEX2DEC(Table4[[#This Row],[H1]])/100,NA())</f>
        <v>#N/A</v>
      </c>
      <c r="AT655" s="19" t="e">
        <f>IF(Table4[[#This Row],[ID]]=404,((HEX2DEC(F655)+256*HEX2DEC(G655))/10)*(9/5)+32,NA())</f>
        <v>#N/A</v>
      </c>
      <c r="AU655" s="28">
        <f>IF(Table4[[#This Row],[ID]]=402,(HEX2DEC(Table4[[#This Row],[H7]])*256*256+HEX2DEC(Table4[[#This Row],[H6]])*256+HEX2DEC(Table4[[#This Row],[H5]]))/AU$3,IF(ISNUMBER(AU654),AU654,NA()))</f>
        <v>1073427</v>
      </c>
      <c r="AV655" s="28">
        <f>IF(Table4[[#This Row],[ID]]=403,(HEX2DEC(Table4[[#This Row],[H7]])*256*256+HEX2DEC(Table4[[#This Row],[H6]])*256+HEX2DEC(Table4[[#This Row],[H5]]))/AV$3,IF(ISNUMBER(AV654),AV654,NA()))</f>
        <v>1073427</v>
      </c>
      <c r="AW655" s="30" t="e">
        <f>Table4[[#This Row],[Unk 402-D7,6,5]]/Table4[[#This Row],[Batt V]]</f>
        <v>#N/A</v>
      </c>
      <c r="AX655" s="8" t="str" cm="1">
        <f t="array" aca="1" ref="AX655" ca="1">IF(Table4[[#This Row],[Prior of This Frm]]=0,"First",IF(Table4[[#This Row],[Data as String]]&lt;&gt;INDIRECT("R"&amp;AL655&amp;"C"&amp;COLUMN(Table4[[#This Row],[Data as String]]),FALSE),"Change",""))</f>
        <v/>
      </c>
      <c r="AY655" s="6" t="str" cm="1">
        <f t="array" aca="1" ref="AY655" ca="1">IF(Table4[[#This Row],[Prior of This Frm]]=0,"First",IF(Table4[[#This Row],[Data Masked States only]]&lt;&gt;INDIRECT("R"&amp;AL655&amp;"C"&amp;COLUMN(Table4[[#This Row],[Data Masked States only]]),FALSE),"Change",""))</f>
        <v/>
      </c>
      <c r="AZ655" s="6"/>
    </row>
    <row r="656" spans="1:52" hidden="1" x14ac:dyDescent="0.25">
      <c r="A656">
        <v>22.651</v>
      </c>
      <c r="B656">
        <v>401</v>
      </c>
      <c r="C656">
        <v>8</v>
      </c>
      <c r="D656" s="14" t="s">
        <v>28</v>
      </c>
      <c r="E656" s="15" t="s">
        <v>23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  <c r="M656" s="5" t="str">
        <f t="shared" si="201"/>
        <v>…</v>
      </c>
      <c r="N656" t="str">
        <f t="shared" si="202"/>
        <v>…</v>
      </c>
      <c r="O656" t="str">
        <f t="shared" si="203"/>
        <v>…</v>
      </c>
      <c r="P656" t="str">
        <f t="shared" si="204"/>
        <v>…</v>
      </c>
      <c r="Q656" t="str">
        <f t="shared" si="205"/>
        <v>…</v>
      </c>
      <c r="R656" t="str">
        <f t="shared" si="206"/>
        <v>…</v>
      </c>
      <c r="S656" t="str">
        <f t="shared" si="207"/>
        <v>…</v>
      </c>
      <c r="T656" t="str">
        <f t="shared" si="208"/>
        <v>…</v>
      </c>
      <c r="U656" s="5"/>
      <c r="V656" s="23">
        <f t="shared" si="209"/>
        <v>154</v>
      </c>
      <c r="W656">
        <f t="shared" si="210"/>
        <v>210</v>
      </c>
      <c r="X656">
        <f t="shared" si="211"/>
        <v>0</v>
      </c>
      <c r="Y656">
        <f t="shared" si="212"/>
        <v>0</v>
      </c>
      <c r="Z656">
        <f t="shared" si="213"/>
        <v>0</v>
      </c>
      <c r="AA656">
        <f t="shared" si="214"/>
        <v>0</v>
      </c>
      <c r="AB656">
        <f t="shared" si="215"/>
        <v>0</v>
      </c>
      <c r="AC656">
        <f t="shared" si="216"/>
        <v>0</v>
      </c>
      <c r="AD656" s="5"/>
      <c r="AE656" s="27">
        <f t="shared" si="217"/>
        <v>53914</v>
      </c>
      <c r="AF656" s="28">
        <f t="shared" si="218"/>
        <v>0</v>
      </c>
      <c r="AG656" s="28">
        <f t="shared" si="219"/>
        <v>0</v>
      </c>
      <c r="AH656" s="28">
        <f t="shared" si="220"/>
        <v>0</v>
      </c>
      <c r="AI656" s="5"/>
      <c r="AJ65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56" s="6" t="str" cm="1">
        <f t="array" ref="AK65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56" s="6" cm="1">
        <f t="array" ref="AL656">IF(ROW(Table4[[#This Row],[ID]])-1=ROW(Table4[[#Headers],[ID]]),0,SUMPRODUCT(MAX(($B$5:$B655=Table4[[#This Row],[ID]])*ROW($B$5:$B655))))</f>
        <v>654</v>
      </c>
      <c r="AM656" s="11" cm="1">
        <f t="array" aca="1" ref="AM656" ca="1">IF(Table4[[#This Row],[Prior of This Frm]]&lt;&gt;0,Table4[[#This Row],[Time]]-INDIRECT("R"&amp;Table4[[#This Row],[Prior of This Frm]]&amp;"C"&amp;COLUMN(Table4[[#This Row],[Time]]),FALSE),"")</f>
        <v>0.10699999999999932</v>
      </c>
      <c r="AN656" s="8">
        <f>IF(ROW(Table4[[#This Row],[Time]])-1=ROW(Table4[[#Headers],[Time]]),0,IF(A656&lt;A655,AN655+1,AN655))</f>
        <v>1</v>
      </c>
      <c r="AO656" s="29">
        <f>(Table4[[#This Row],[Time]]+(Table4[[#This Row],[Mins]]*60)-$A$5)/60/60/24</f>
        <v>3.6196759259259249E-4</v>
      </c>
      <c r="AP656" s="11">
        <f ca="1">IF(Table4[[#This Row],[Prior of This Frm]]&lt;&gt;0,IF(Table4[[#This Row],[Per Raw]]&lt;0,Table4[[#This Row],[Per Raw]]+60,Table4[[#This Row],[Per Raw]]),"")</f>
        <v>0.10699999999999932</v>
      </c>
      <c r="AQ656" s="20">
        <f>IF(Table4[[#This Row],[ID]]=401,(HEX2DEC(Table4[[#This Row],[H1]])+256*HEX2DEC(Table4[[#This Row],[H2]]))/1000,NA())</f>
        <v>53.914000000000001</v>
      </c>
      <c r="AR656" s="21">
        <f>IF(Table4[[#This Row],[ID]]=401,(HEX2DEC(Table4[[#This Row],[H5]])+256*HEX2DEC(Table4[[#This Row],[H6]]))/1000,NA())</f>
        <v>0</v>
      </c>
      <c r="AS656" s="16" t="e">
        <f>IF(Table4[[#This Row],[ID]]=402,HEX2DEC(Table4[[#This Row],[H1]])/100,NA())</f>
        <v>#N/A</v>
      </c>
      <c r="AT656" s="19" t="e">
        <f>IF(Table4[[#This Row],[ID]]=404,((HEX2DEC(F656)+256*HEX2DEC(G656))/10)*(9/5)+32,NA())</f>
        <v>#N/A</v>
      </c>
      <c r="AU656" s="28">
        <f>IF(Table4[[#This Row],[ID]]=402,(HEX2DEC(Table4[[#This Row],[H7]])*256*256+HEX2DEC(Table4[[#This Row],[H6]])*256+HEX2DEC(Table4[[#This Row],[H5]]))/AU$3,IF(ISNUMBER(AU655),AU655,NA()))</f>
        <v>1073427</v>
      </c>
      <c r="AV656" s="28">
        <f>IF(Table4[[#This Row],[ID]]=403,(HEX2DEC(Table4[[#This Row],[H7]])*256*256+HEX2DEC(Table4[[#This Row],[H6]])*256+HEX2DEC(Table4[[#This Row],[H5]]))/AV$3,IF(ISNUMBER(AV655),AV655,NA()))</f>
        <v>1073427</v>
      </c>
      <c r="AW656" s="30">
        <f>Table4[[#This Row],[Unk 402-D7,6,5]]/Table4[[#This Row],[Batt V]]</f>
        <v>19909.986274437066</v>
      </c>
      <c r="AX656" s="8" t="str" cm="1">
        <f t="array" aca="1" ref="AX656" ca="1">IF(Table4[[#This Row],[Prior of This Frm]]=0,"First",IF(Table4[[#This Row],[Data as String]]&lt;&gt;INDIRECT("R"&amp;AL656&amp;"C"&amp;COLUMN(Table4[[#This Row],[Data as String]]),FALSE),"Change",""))</f>
        <v/>
      </c>
      <c r="AY656" s="6" t="str" cm="1">
        <f t="array" aca="1" ref="AY656" ca="1">IF(Table4[[#This Row],[Prior of This Frm]]=0,"First",IF(Table4[[#This Row],[Data Masked States only]]&lt;&gt;INDIRECT("R"&amp;AL656&amp;"C"&amp;COLUMN(Table4[[#This Row],[Data Masked States only]]),FALSE),"Change",""))</f>
        <v/>
      </c>
      <c r="AZ656" s="6"/>
    </row>
    <row r="657" spans="1:52" hidden="1" x14ac:dyDescent="0.25">
      <c r="A657">
        <v>22.704000000000001</v>
      </c>
      <c r="B657">
        <v>400</v>
      </c>
      <c r="C657">
        <v>8</v>
      </c>
      <c r="D657" s="14">
        <v>0</v>
      </c>
      <c r="E657" s="15">
        <v>0</v>
      </c>
      <c r="F657" s="15">
        <v>0</v>
      </c>
      <c r="G657" s="15">
        <v>10</v>
      </c>
      <c r="H657" s="15">
        <v>39</v>
      </c>
      <c r="I657" s="15">
        <v>0</v>
      </c>
      <c r="J657" s="15">
        <v>0</v>
      </c>
      <c r="K657" s="15">
        <v>0</v>
      </c>
      <c r="M657" s="5" t="str">
        <f t="shared" si="201"/>
        <v>…</v>
      </c>
      <c r="N657" t="str">
        <f t="shared" si="202"/>
        <v>…</v>
      </c>
      <c r="O657" t="str">
        <f t="shared" si="203"/>
        <v>…</v>
      </c>
      <c r="P657" t="str">
        <f t="shared" si="204"/>
        <v>…</v>
      </c>
      <c r="Q657" t="str">
        <f t="shared" si="205"/>
        <v>9</v>
      </c>
      <c r="R657" t="str">
        <f t="shared" si="206"/>
        <v>…</v>
      </c>
      <c r="S657" t="str">
        <f t="shared" si="207"/>
        <v>…</v>
      </c>
      <c r="T657" t="str">
        <f t="shared" si="208"/>
        <v>…</v>
      </c>
      <c r="U657" s="5"/>
      <c r="V657" s="23">
        <f t="shared" si="209"/>
        <v>0</v>
      </c>
      <c r="W657">
        <f t="shared" si="210"/>
        <v>0</v>
      </c>
      <c r="X657">
        <f t="shared" si="211"/>
        <v>0</v>
      </c>
      <c r="Y657">
        <f t="shared" si="212"/>
        <v>16</v>
      </c>
      <c r="Z657">
        <f t="shared" si="213"/>
        <v>57</v>
      </c>
      <c r="AA657">
        <f t="shared" si="214"/>
        <v>0</v>
      </c>
      <c r="AB657">
        <f t="shared" si="215"/>
        <v>0</v>
      </c>
      <c r="AC657">
        <f t="shared" si="216"/>
        <v>0</v>
      </c>
      <c r="AD657" s="5"/>
      <c r="AE657" s="27">
        <f t="shared" si="217"/>
        <v>0</v>
      </c>
      <c r="AF657" s="28">
        <f t="shared" si="218"/>
        <v>4096</v>
      </c>
      <c r="AG657" s="28">
        <f t="shared" si="219"/>
        <v>57</v>
      </c>
      <c r="AH657" s="28">
        <f t="shared" si="220"/>
        <v>0</v>
      </c>
      <c r="AI657" s="5"/>
      <c r="AJ65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57" s="6" t="str" cm="1">
        <f t="array" ref="AK65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57" s="6" cm="1">
        <f t="array" ref="AL657">IF(ROW(Table4[[#This Row],[ID]])-1=ROW(Table4[[#Headers],[ID]]),0,SUMPRODUCT(MAX(($B$5:$B656=Table4[[#This Row],[ID]])*ROW($B$5:$B656))))</f>
        <v>655</v>
      </c>
      <c r="AM657" s="11" cm="1">
        <f t="array" aca="1" ref="AM657" ca="1">IF(Table4[[#This Row],[Prior of This Frm]]&lt;&gt;0,Table4[[#This Row],[Time]]-INDIRECT("R"&amp;Table4[[#This Row],[Prior of This Frm]]&amp;"C"&amp;COLUMN(Table4[[#This Row],[Time]]),FALSE),"")</f>
        <v>0.10600000000000165</v>
      </c>
      <c r="AN657" s="8">
        <f>IF(ROW(Table4[[#This Row],[Time]])-1=ROW(Table4[[#Headers],[Time]]),0,IF(A657&lt;A656,AN656+1,AN656))</f>
        <v>1</v>
      </c>
      <c r="AO657" s="29">
        <f>(Table4[[#This Row],[Time]]+(Table4[[#This Row],[Mins]]*60)-$A$5)/60/60/24</f>
        <v>3.6258101851851859E-4</v>
      </c>
      <c r="AP657" s="11">
        <f ca="1">IF(Table4[[#This Row],[Prior of This Frm]]&lt;&gt;0,IF(Table4[[#This Row],[Per Raw]]&lt;0,Table4[[#This Row],[Per Raw]]+60,Table4[[#This Row],[Per Raw]]),"")</f>
        <v>0.10600000000000165</v>
      </c>
      <c r="AQ657" s="20" t="e">
        <f>IF(Table4[[#This Row],[ID]]=401,(HEX2DEC(Table4[[#This Row],[H1]])+256*HEX2DEC(Table4[[#This Row],[H2]]))/1000,NA())</f>
        <v>#N/A</v>
      </c>
      <c r="AR657" s="21" t="e">
        <f>IF(Table4[[#This Row],[ID]]=401,(HEX2DEC(Table4[[#This Row],[H5]])+256*HEX2DEC(Table4[[#This Row],[H6]]))/1000,NA())</f>
        <v>#N/A</v>
      </c>
      <c r="AS657" s="17" t="e">
        <f>IF(Table4[[#This Row],[ID]]=402,HEX2DEC(Table4[[#This Row],[H1]])/100,NA())</f>
        <v>#N/A</v>
      </c>
      <c r="AT657" s="19" t="e">
        <f>IF(Table4[[#This Row],[ID]]=404,((HEX2DEC(F657)+256*HEX2DEC(G657))/10)*(9/5)+32,NA())</f>
        <v>#N/A</v>
      </c>
      <c r="AU657" s="28">
        <f>IF(Table4[[#This Row],[ID]]=402,(HEX2DEC(Table4[[#This Row],[H7]])*256*256+HEX2DEC(Table4[[#This Row],[H6]])*256+HEX2DEC(Table4[[#This Row],[H5]]))/AU$3,IF(ISNUMBER(AU656),AU656,NA()))</f>
        <v>1073427</v>
      </c>
      <c r="AV657" s="28">
        <f>IF(Table4[[#This Row],[ID]]=403,(HEX2DEC(Table4[[#This Row],[H7]])*256*256+HEX2DEC(Table4[[#This Row],[H6]])*256+HEX2DEC(Table4[[#This Row],[H5]]))/AV$3,IF(ISNUMBER(AV656),AV656,NA()))</f>
        <v>1073427</v>
      </c>
      <c r="AW657" s="30" t="e">
        <f>Table4[[#This Row],[Unk 402-D7,6,5]]/Table4[[#This Row],[Batt V]]</f>
        <v>#N/A</v>
      </c>
      <c r="AX657" s="8" t="str" cm="1">
        <f t="array" aca="1" ref="AX657" ca="1">IF(Table4[[#This Row],[Prior of This Frm]]=0,"First",IF(Table4[[#This Row],[Data as String]]&lt;&gt;INDIRECT("R"&amp;AL657&amp;"C"&amp;COLUMN(Table4[[#This Row],[Data as String]]),FALSE),"Change",""))</f>
        <v/>
      </c>
      <c r="AY657" s="6" t="str" cm="1">
        <f t="array" aca="1" ref="AY657" ca="1">IF(Table4[[#This Row],[Prior of This Frm]]=0,"First",IF(Table4[[#This Row],[Data Masked States only]]&lt;&gt;INDIRECT("R"&amp;AL657&amp;"C"&amp;COLUMN(Table4[[#This Row],[Data Masked States only]]),FALSE),"Change",""))</f>
        <v/>
      </c>
      <c r="AZ657" s="6"/>
    </row>
    <row r="658" spans="1:52" hidden="1" x14ac:dyDescent="0.25">
      <c r="A658">
        <v>22.757000000000001</v>
      </c>
      <c r="B658">
        <v>401</v>
      </c>
      <c r="C658">
        <v>8</v>
      </c>
      <c r="D658" s="14" t="s">
        <v>28</v>
      </c>
      <c r="E658" s="15" t="s">
        <v>23</v>
      </c>
      <c r="F658" s="15">
        <v>0</v>
      </c>
      <c r="G658" s="15">
        <v>0</v>
      </c>
      <c r="H658" s="15">
        <v>0</v>
      </c>
      <c r="I658" s="15">
        <v>0</v>
      </c>
      <c r="J658" s="15">
        <v>0</v>
      </c>
      <c r="K658" s="15">
        <v>0</v>
      </c>
      <c r="M658" s="5" t="str">
        <f t="shared" si="201"/>
        <v>…</v>
      </c>
      <c r="N658" t="str">
        <f t="shared" si="202"/>
        <v>…</v>
      </c>
      <c r="O658" t="str">
        <f t="shared" si="203"/>
        <v>…</v>
      </c>
      <c r="P658" t="str">
        <f t="shared" si="204"/>
        <v>…</v>
      </c>
      <c r="Q658" t="str">
        <f t="shared" si="205"/>
        <v>…</v>
      </c>
      <c r="R658" t="str">
        <f t="shared" si="206"/>
        <v>…</v>
      </c>
      <c r="S658" t="str">
        <f t="shared" si="207"/>
        <v>…</v>
      </c>
      <c r="T658" t="str">
        <f t="shared" si="208"/>
        <v>…</v>
      </c>
      <c r="U658" s="5"/>
      <c r="V658" s="23">
        <f t="shared" si="209"/>
        <v>154</v>
      </c>
      <c r="W658">
        <f t="shared" si="210"/>
        <v>210</v>
      </c>
      <c r="X658">
        <f t="shared" si="211"/>
        <v>0</v>
      </c>
      <c r="Y658">
        <f t="shared" si="212"/>
        <v>0</v>
      </c>
      <c r="Z658">
        <f t="shared" si="213"/>
        <v>0</v>
      </c>
      <c r="AA658">
        <f t="shared" si="214"/>
        <v>0</v>
      </c>
      <c r="AB658">
        <f t="shared" si="215"/>
        <v>0</v>
      </c>
      <c r="AC658">
        <f t="shared" si="216"/>
        <v>0</v>
      </c>
      <c r="AD658" s="5"/>
      <c r="AE658" s="27">
        <f t="shared" si="217"/>
        <v>53914</v>
      </c>
      <c r="AF658" s="28">
        <f t="shared" si="218"/>
        <v>0</v>
      </c>
      <c r="AG658" s="28">
        <f t="shared" si="219"/>
        <v>0</v>
      </c>
      <c r="AH658" s="28">
        <f t="shared" si="220"/>
        <v>0</v>
      </c>
      <c r="AI658" s="5"/>
      <c r="AJ65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58" s="6" t="str" cm="1">
        <f t="array" ref="AK65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58" s="6" cm="1">
        <f t="array" ref="AL658">IF(ROW(Table4[[#This Row],[ID]])-1=ROW(Table4[[#Headers],[ID]]),0,SUMPRODUCT(MAX(($B$5:$B657=Table4[[#This Row],[ID]])*ROW($B$5:$B657))))</f>
        <v>656</v>
      </c>
      <c r="AM658" s="11" cm="1">
        <f t="array" aca="1" ref="AM658" ca="1">IF(Table4[[#This Row],[Prior of This Frm]]&lt;&gt;0,Table4[[#This Row],[Time]]-INDIRECT("R"&amp;Table4[[#This Row],[Prior of This Frm]]&amp;"C"&amp;COLUMN(Table4[[#This Row],[Time]]),FALSE),"")</f>
        <v>0.10600000000000165</v>
      </c>
      <c r="AN658" s="8">
        <f>IF(ROW(Table4[[#This Row],[Time]])-1=ROW(Table4[[#Headers],[Time]]),0,IF(A658&lt;A657,AN657+1,AN657))</f>
        <v>1</v>
      </c>
      <c r="AO658" s="29">
        <f>(Table4[[#This Row],[Time]]+(Table4[[#This Row],[Mins]]*60)-$A$5)/60/60/24</f>
        <v>3.6319444444444447E-4</v>
      </c>
      <c r="AP658" s="11">
        <f ca="1">IF(Table4[[#This Row],[Prior of This Frm]]&lt;&gt;0,IF(Table4[[#This Row],[Per Raw]]&lt;0,Table4[[#This Row],[Per Raw]]+60,Table4[[#This Row],[Per Raw]]),"")</f>
        <v>0.10600000000000165</v>
      </c>
      <c r="AQ658" s="20">
        <f>IF(Table4[[#This Row],[ID]]=401,(HEX2DEC(Table4[[#This Row],[H1]])+256*HEX2DEC(Table4[[#This Row],[H2]]))/1000,NA())</f>
        <v>53.914000000000001</v>
      </c>
      <c r="AR658" s="21">
        <f>IF(Table4[[#This Row],[ID]]=401,(HEX2DEC(Table4[[#This Row],[H5]])+256*HEX2DEC(Table4[[#This Row],[H6]]))/1000,NA())</f>
        <v>0</v>
      </c>
      <c r="AS658" s="16" t="e">
        <f>IF(Table4[[#This Row],[ID]]=402,HEX2DEC(Table4[[#This Row],[H1]])/100,NA())</f>
        <v>#N/A</v>
      </c>
      <c r="AT658" s="19" t="e">
        <f>IF(Table4[[#This Row],[ID]]=404,((HEX2DEC(F658)+256*HEX2DEC(G658))/10)*(9/5)+32,NA())</f>
        <v>#N/A</v>
      </c>
      <c r="AU658" s="28">
        <f>IF(Table4[[#This Row],[ID]]=402,(HEX2DEC(Table4[[#This Row],[H7]])*256*256+HEX2DEC(Table4[[#This Row],[H6]])*256+HEX2DEC(Table4[[#This Row],[H5]]))/AU$3,IF(ISNUMBER(AU657),AU657,NA()))</f>
        <v>1073427</v>
      </c>
      <c r="AV658" s="28">
        <f>IF(Table4[[#This Row],[ID]]=403,(HEX2DEC(Table4[[#This Row],[H7]])*256*256+HEX2DEC(Table4[[#This Row],[H6]])*256+HEX2DEC(Table4[[#This Row],[H5]]))/AV$3,IF(ISNUMBER(AV657),AV657,NA()))</f>
        <v>1073427</v>
      </c>
      <c r="AW658" s="30">
        <f>Table4[[#This Row],[Unk 402-D7,6,5]]/Table4[[#This Row],[Batt V]]</f>
        <v>19909.986274437066</v>
      </c>
      <c r="AX658" s="8" t="str" cm="1">
        <f t="array" aca="1" ref="AX658" ca="1">IF(Table4[[#This Row],[Prior of This Frm]]=0,"First",IF(Table4[[#This Row],[Data as String]]&lt;&gt;INDIRECT("R"&amp;AL658&amp;"C"&amp;COLUMN(Table4[[#This Row],[Data as String]]),FALSE),"Change",""))</f>
        <v/>
      </c>
      <c r="AY658" s="6" t="str" cm="1">
        <f t="array" aca="1" ref="AY658" ca="1">IF(Table4[[#This Row],[Prior of This Frm]]=0,"First",IF(Table4[[#This Row],[Data Masked States only]]&lt;&gt;INDIRECT("R"&amp;AL658&amp;"C"&amp;COLUMN(Table4[[#This Row],[Data Masked States only]]),FALSE),"Change",""))</f>
        <v/>
      </c>
      <c r="AZ658" s="6"/>
    </row>
    <row r="659" spans="1:52" hidden="1" x14ac:dyDescent="0.25">
      <c r="A659">
        <v>22.811</v>
      </c>
      <c r="B659">
        <v>400</v>
      </c>
      <c r="C659">
        <v>8</v>
      </c>
      <c r="D659" s="14">
        <v>0</v>
      </c>
      <c r="E659" s="15">
        <v>0</v>
      </c>
      <c r="F659" s="15">
        <v>0</v>
      </c>
      <c r="G659" s="15">
        <v>10</v>
      </c>
      <c r="H659" s="15">
        <v>39</v>
      </c>
      <c r="I659" s="15">
        <v>0</v>
      </c>
      <c r="J659" s="15">
        <v>0</v>
      </c>
      <c r="K659" s="15">
        <v>0</v>
      </c>
      <c r="M659" s="5" t="str">
        <f t="shared" si="201"/>
        <v>…</v>
      </c>
      <c r="N659" t="str">
        <f t="shared" si="202"/>
        <v>…</v>
      </c>
      <c r="O659" t="str">
        <f t="shared" si="203"/>
        <v>…</v>
      </c>
      <c r="P659" t="str">
        <f t="shared" si="204"/>
        <v>…</v>
      </c>
      <c r="Q659" t="str">
        <f t="shared" si="205"/>
        <v>9</v>
      </c>
      <c r="R659" t="str">
        <f t="shared" si="206"/>
        <v>…</v>
      </c>
      <c r="S659" t="str">
        <f t="shared" si="207"/>
        <v>…</v>
      </c>
      <c r="T659" t="str">
        <f t="shared" si="208"/>
        <v>…</v>
      </c>
      <c r="U659" s="5"/>
      <c r="V659" s="23">
        <f t="shared" si="209"/>
        <v>0</v>
      </c>
      <c r="W659">
        <f t="shared" si="210"/>
        <v>0</v>
      </c>
      <c r="X659">
        <f t="shared" si="211"/>
        <v>0</v>
      </c>
      <c r="Y659">
        <f t="shared" si="212"/>
        <v>16</v>
      </c>
      <c r="Z659">
        <f t="shared" si="213"/>
        <v>57</v>
      </c>
      <c r="AA659">
        <f t="shared" si="214"/>
        <v>0</v>
      </c>
      <c r="AB659">
        <f t="shared" si="215"/>
        <v>0</v>
      </c>
      <c r="AC659">
        <f t="shared" si="216"/>
        <v>0</v>
      </c>
      <c r="AD659" s="5"/>
      <c r="AE659" s="27">
        <f t="shared" si="217"/>
        <v>0</v>
      </c>
      <c r="AF659" s="28">
        <f t="shared" si="218"/>
        <v>4096</v>
      </c>
      <c r="AG659" s="28">
        <f t="shared" si="219"/>
        <v>57</v>
      </c>
      <c r="AH659" s="28">
        <f t="shared" si="220"/>
        <v>0</v>
      </c>
      <c r="AI659" s="5"/>
      <c r="AJ65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59" s="6" t="str" cm="1">
        <f t="array" ref="AK65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59" s="6" cm="1">
        <f t="array" ref="AL659">IF(ROW(Table4[[#This Row],[ID]])-1=ROW(Table4[[#Headers],[ID]]),0,SUMPRODUCT(MAX(($B$5:$B658=Table4[[#This Row],[ID]])*ROW($B$5:$B658))))</f>
        <v>657</v>
      </c>
      <c r="AM659" s="11" cm="1">
        <f t="array" aca="1" ref="AM659" ca="1">IF(Table4[[#This Row],[Prior of This Frm]]&lt;&gt;0,Table4[[#This Row],[Time]]-INDIRECT("R"&amp;Table4[[#This Row],[Prior of This Frm]]&amp;"C"&amp;COLUMN(Table4[[#This Row],[Time]]),FALSE),"")</f>
        <v>0.10699999999999932</v>
      </c>
      <c r="AN659" s="8">
        <f>IF(ROW(Table4[[#This Row],[Time]])-1=ROW(Table4[[#Headers],[Time]]),0,IF(A659&lt;A658,AN658+1,AN658))</f>
        <v>1</v>
      </c>
      <c r="AO659" s="29">
        <f>(Table4[[#This Row],[Time]]+(Table4[[#This Row],[Mins]]*60)-$A$5)/60/60/24</f>
        <v>3.6381944444444444E-4</v>
      </c>
      <c r="AP659" s="11">
        <f ca="1">IF(Table4[[#This Row],[Prior of This Frm]]&lt;&gt;0,IF(Table4[[#This Row],[Per Raw]]&lt;0,Table4[[#This Row],[Per Raw]]+60,Table4[[#This Row],[Per Raw]]),"")</f>
        <v>0.10699999999999932</v>
      </c>
      <c r="AQ659" s="20" t="e">
        <f>IF(Table4[[#This Row],[ID]]=401,(HEX2DEC(Table4[[#This Row],[H1]])+256*HEX2DEC(Table4[[#This Row],[H2]]))/1000,NA())</f>
        <v>#N/A</v>
      </c>
      <c r="AR659" s="21" t="e">
        <f>IF(Table4[[#This Row],[ID]]=401,(HEX2DEC(Table4[[#This Row],[H5]])+256*HEX2DEC(Table4[[#This Row],[H6]]))/1000,NA())</f>
        <v>#N/A</v>
      </c>
      <c r="AS659" s="17" t="e">
        <f>IF(Table4[[#This Row],[ID]]=402,HEX2DEC(Table4[[#This Row],[H1]])/100,NA())</f>
        <v>#N/A</v>
      </c>
      <c r="AT659" s="19" t="e">
        <f>IF(Table4[[#This Row],[ID]]=404,((HEX2DEC(F659)+256*HEX2DEC(G659))/10)*(9/5)+32,NA())</f>
        <v>#N/A</v>
      </c>
      <c r="AU659" s="28">
        <f>IF(Table4[[#This Row],[ID]]=402,(HEX2DEC(Table4[[#This Row],[H7]])*256*256+HEX2DEC(Table4[[#This Row],[H6]])*256+HEX2DEC(Table4[[#This Row],[H5]]))/AU$3,IF(ISNUMBER(AU658),AU658,NA()))</f>
        <v>1073427</v>
      </c>
      <c r="AV659" s="28">
        <f>IF(Table4[[#This Row],[ID]]=403,(HEX2DEC(Table4[[#This Row],[H7]])*256*256+HEX2DEC(Table4[[#This Row],[H6]])*256+HEX2DEC(Table4[[#This Row],[H5]]))/AV$3,IF(ISNUMBER(AV658),AV658,NA()))</f>
        <v>1073427</v>
      </c>
      <c r="AW659" s="30" t="e">
        <f>Table4[[#This Row],[Unk 402-D7,6,5]]/Table4[[#This Row],[Batt V]]</f>
        <v>#N/A</v>
      </c>
      <c r="AX659" s="8" t="str" cm="1">
        <f t="array" aca="1" ref="AX659" ca="1">IF(Table4[[#This Row],[Prior of This Frm]]=0,"First",IF(Table4[[#This Row],[Data as String]]&lt;&gt;INDIRECT("R"&amp;AL659&amp;"C"&amp;COLUMN(Table4[[#This Row],[Data as String]]),FALSE),"Change",""))</f>
        <v/>
      </c>
      <c r="AY659" s="6" t="str" cm="1">
        <f t="array" aca="1" ref="AY659" ca="1">IF(Table4[[#This Row],[Prior of This Frm]]=0,"First",IF(Table4[[#This Row],[Data Masked States only]]&lt;&gt;INDIRECT("R"&amp;AL659&amp;"C"&amp;COLUMN(Table4[[#This Row],[Data Masked States only]]),FALSE),"Change",""))</f>
        <v/>
      </c>
      <c r="AZ659" s="6"/>
    </row>
    <row r="660" spans="1:52" hidden="1" x14ac:dyDescent="0.25">
      <c r="A660">
        <v>22.863</v>
      </c>
      <c r="B660">
        <v>401</v>
      </c>
      <c r="C660">
        <v>8</v>
      </c>
      <c r="D660" s="14" t="s">
        <v>28</v>
      </c>
      <c r="E660" s="15" t="s">
        <v>23</v>
      </c>
      <c r="F660" s="15">
        <v>0</v>
      </c>
      <c r="G660" s="15">
        <v>0</v>
      </c>
      <c r="H660" s="15">
        <v>0</v>
      </c>
      <c r="I660" s="15">
        <v>0</v>
      </c>
      <c r="J660" s="15">
        <v>0</v>
      </c>
      <c r="K660" s="15">
        <v>0</v>
      </c>
      <c r="M660" s="5" t="str">
        <f t="shared" si="201"/>
        <v>…</v>
      </c>
      <c r="N660" t="str">
        <f t="shared" si="202"/>
        <v>…</v>
      </c>
      <c r="O660" t="str">
        <f t="shared" si="203"/>
        <v>…</v>
      </c>
      <c r="P660" t="str">
        <f t="shared" si="204"/>
        <v>…</v>
      </c>
      <c r="Q660" t="str">
        <f t="shared" si="205"/>
        <v>…</v>
      </c>
      <c r="R660" t="str">
        <f t="shared" si="206"/>
        <v>…</v>
      </c>
      <c r="S660" t="str">
        <f t="shared" si="207"/>
        <v>…</v>
      </c>
      <c r="T660" t="str">
        <f t="shared" si="208"/>
        <v>…</v>
      </c>
      <c r="U660" s="5"/>
      <c r="V660" s="23">
        <f t="shared" si="209"/>
        <v>154</v>
      </c>
      <c r="W660">
        <f t="shared" si="210"/>
        <v>210</v>
      </c>
      <c r="X660">
        <f t="shared" si="211"/>
        <v>0</v>
      </c>
      <c r="Y660">
        <f t="shared" si="212"/>
        <v>0</v>
      </c>
      <c r="Z660">
        <f t="shared" si="213"/>
        <v>0</v>
      </c>
      <c r="AA660">
        <f t="shared" si="214"/>
        <v>0</v>
      </c>
      <c r="AB660">
        <f t="shared" si="215"/>
        <v>0</v>
      </c>
      <c r="AC660">
        <f t="shared" si="216"/>
        <v>0</v>
      </c>
      <c r="AD660" s="5"/>
      <c r="AE660" s="27">
        <f t="shared" si="217"/>
        <v>53914</v>
      </c>
      <c r="AF660" s="28">
        <f t="shared" si="218"/>
        <v>0</v>
      </c>
      <c r="AG660" s="28">
        <f t="shared" si="219"/>
        <v>0</v>
      </c>
      <c r="AH660" s="28">
        <f t="shared" si="220"/>
        <v>0</v>
      </c>
      <c r="AI660" s="5"/>
      <c r="AJ66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60" s="6" t="str" cm="1">
        <f t="array" ref="AK66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60" s="6" cm="1">
        <f t="array" ref="AL660">IF(ROW(Table4[[#This Row],[ID]])-1=ROW(Table4[[#Headers],[ID]]),0,SUMPRODUCT(MAX(($B$5:$B659=Table4[[#This Row],[ID]])*ROW($B$5:$B659))))</f>
        <v>658</v>
      </c>
      <c r="AM660" s="11" cm="1">
        <f t="array" aca="1" ref="AM660" ca="1">IF(Table4[[#This Row],[Prior of This Frm]]&lt;&gt;0,Table4[[#This Row],[Time]]-INDIRECT("R"&amp;Table4[[#This Row],[Prior of This Frm]]&amp;"C"&amp;COLUMN(Table4[[#This Row],[Time]]),FALSE),"")</f>
        <v>0.1059999999999981</v>
      </c>
      <c r="AN660" s="8">
        <f>IF(ROW(Table4[[#This Row],[Time]])-1=ROW(Table4[[#Headers],[Time]]),0,IF(A660&lt;A659,AN659+1,AN659))</f>
        <v>1</v>
      </c>
      <c r="AO660" s="29">
        <f>(Table4[[#This Row],[Time]]+(Table4[[#This Row],[Mins]]*60)-$A$5)/60/60/24</f>
        <v>3.6442129629629628E-4</v>
      </c>
      <c r="AP660" s="11">
        <f ca="1">IF(Table4[[#This Row],[Prior of This Frm]]&lt;&gt;0,IF(Table4[[#This Row],[Per Raw]]&lt;0,Table4[[#This Row],[Per Raw]]+60,Table4[[#This Row],[Per Raw]]),"")</f>
        <v>0.1059999999999981</v>
      </c>
      <c r="AQ660" s="20">
        <f>IF(Table4[[#This Row],[ID]]=401,(HEX2DEC(Table4[[#This Row],[H1]])+256*HEX2DEC(Table4[[#This Row],[H2]]))/1000,NA())</f>
        <v>53.914000000000001</v>
      </c>
      <c r="AR660" s="21">
        <f>IF(Table4[[#This Row],[ID]]=401,(HEX2DEC(Table4[[#This Row],[H5]])+256*HEX2DEC(Table4[[#This Row],[H6]]))/1000,NA())</f>
        <v>0</v>
      </c>
      <c r="AS660" s="16" t="e">
        <f>IF(Table4[[#This Row],[ID]]=402,HEX2DEC(Table4[[#This Row],[H1]])/100,NA())</f>
        <v>#N/A</v>
      </c>
      <c r="AT660" s="19" t="e">
        <f>IF(Table4[[#This Row],[ID]]=404,((HEX2DEC(F660)+256*HEX2DEC(G660))/10)*(9/5)+32,NA())</f>
        <v>#N/A</v>
      </c>
      <c r="AU660" s="28">
        <f>IF(Table4[[#This Row],[ID]]=402,(HEX2DEC(Table4[[#This Row],[H7]])*256*256+HEX2DEC(Table4[[#This Row],[H6]])*256+HEX2DEC(Table4[[#This Row],[H5]]))/AU$3,IF(ISNUMBER(AU659),AU659,NA()))</f>
        <v>1073427</v>
      </c>
      <c r="AV660" s="28">
        <f>IF(Table4[[#This Row],[ID]]=403,(HEX2DEC(Table4[[#This Row],[H7]])*256*256+HEX2DEC(Table4[[#This Row],[H6]])*256+HEX2DEC(Table4[[#This Row],[H5]]))/AV$3,IF(ISNUMBER(AV659),AV659,NA()))</f>
        <v>1073427</v>
      </c>
      <c r="AW660" s="30">
        <f>Table4[[#This Row],[Unk 402-D7,6,5]]/Table4[[#This Row],[Batt V]]</f>
        <v>19909.986274437066</v>
      </c>
      <c r="AX660" s="8" t="str" cm="1">
        <f t="array" aca="1" ref="AX660" ca="1">IF(Table4[[#This Row],[Prior of This Frm]]=0,"First",IF(Table4[[#This Row],[Data as String]]&lt;&gt;INDIRECT("R"&amp;AL660&amp;"C"&amp;COLUMN(Table4[[#This Row],[Data as String]]),FALSE),"Change",""))</f>
        <v/>
      </c>
      <c r="AY660" s="6" t="str" cm="1">
        <f t="array" aca="1" ref="AY660" ca="1">IF(Table4[[#This Row],[Prior of This Frm]]=0,"First",IF(Table4[[#This Row],[Data Masked States only]]&lt;&gt;INDIRECT("R"&amp;AL660&amp;"C"&amp;COLUMN(Table4[[#This Row],[Data Masked States only]]),FALSE),"Change",""))</f>
        <v/>
      </c>
      <c r="AZ660" s="6"/>
    </row>
    <row r="661" spans="1:52" hidden="1" x14ac:dyDescent="0.25">
      <c r="A661">
        <v>22.916</v>
      </c>
      <c r="B661">
        <v>400</v>
      </c>
      <c r="C661">
        <v>8</v>
      </c>
      <c r="D661" s="14">
        <v>0</v>
      </c>
      <c r="E661" s="15">
        <v>0</v>
      </c>
      <c r="F661" s="15">
        <v>0</v>
      </c>
      <c r="G661" s="15">
        <v>10</v>
      </c>
      <c r="H661" s="15">
        <v>39</v>
      </c>
      <c r="I661" s="15">
        <v>0</v>
      </c>
      <c r="J661" s="15">
        <v>0</v>
      </c>
      <c r="K661" s="15">
        <v>0</v>
      </c>
      <c r="M661" s="5" t="str">
        <f t="shared" si="201"/>
        <v>…</v>
      </c>
      <c r="N661" t="str">
        <f t="shared" si="202"/>
        <v>…</v>
      </c>
      <c r="O661" t="str">
        <f t="shared" si="203"/>
        <v>…</v>
      </c>
      <c r="P661" t="str">
        <f t="shared" si="204"/>
        <v>…</v>
      </c>
      <c r="Q661" t="str">
        <f t="shared" si="205"/>
        <v>9</v>
      </c>
      <c r="R661" t="str">
        <f t="shared" si="206"/>
        <v>…</v>
      </c>
      <c r="S661" t="str">
        <f t="shared" si="207"/>
        <v>…</v>
      </c>
      <c r="T661" t="str">
        <f t="shared" si="208"/>
        <v>…</v>
      </c>
      <c r="U661" s="5"/>
      <c r="V661" s="23">
        <f t="shared" si="209"/>
        <v>0</v>
      </c>
      <c r="W661">
        <f t="shared" si="210"/>
        <v>0</v>
      </c>
      <c r="X661">
        <f t="shared" si="211"/>
        <v>0</v>
      </c>
      <c r="Y661">
        <f t="shared" si="212"/>
        <v>16</v>
      </c>
      <c r="Z661">
        <f t="shared" si="213"/>
        <v>57</v>
      </c>
      <c r="AA661">
        <f t="shared" si="214"/>
        <v>0</v>
      </c>
      <c r="AB661">
        <f t="shared" si="215"/>
        <v>0</v>
      </c>
      <c r="AC661">
        <f t="shared" si="216"/>
        <v>0</v>
      </c>
      <c r="AD661" s="5"/>
      <c r="AE661" s="27">
        <f t="shared" si="217"/>
        <v>0</v>
      </c>
      <c r="AF661" s="28">
        <f t="shared" si="218"/>
        <v>4096</v>
      </c>
      <c r="AG661" s="28">
        <f t="shared" si="219"/>
        <v>57</v>
      </c>
      <c r="AH661" s="28">
        <f t="shared" si="220"/>
        <v>0</v>
      </c>
      <c r="AI661" s="5"/>
      <c r="AJ66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61" s="6" t="str" cm="1">
        <f t="array" ref="AK66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61" s="6" cm="1">
        <f t="array" ref="AL661">IF(ROW(Table4[[#This Row],[ID]])-1=ROW(Table4[[#Headers],[ID]]),0,SUMPRODUCT(MAX(($B$5:$B660=Table4[[#This Row],[ID]])*ROW($B$5:$B660))))</f>
        <v>659</v>
      </c>
      <c r="AM661" s="11" cm="1">
        <f t="array" aca="1" ref="AM661" ca="1">IF(Table4[[#This Row],[Prior of This Frm]]&lt;&gt;0,Table4[[#This Row],[Time]]-INDIRECT("R"&amp;Table4[[#This Row],[Prior of This Frm]]&amp;"C"&amp;COLUMN(Table4[[#This Row],[Time]]),FALSE),"")</f>
        <v>0.10500000000000043</v>
      </c>
      <c r="AN661" s="8">
        <f>IF(ROW(Table4[[#This Row],[Time]])-1=ROW(Table4[[#Headers],[Time]]),0,IF(A661&lt;A660,AN660+1,AN660))</f>
        <v>1</v>
      </c>
      <c r="AO661" s="29">
        <f>(Table4[[#This Row],[Time]]+(Table4[[#This Row],[Mins]]*60)-$A$5)/60/60/24</f>
        <v>3.6503472222222216E-4</v>
      </c>
      <c r="AP661" s="11">
        <f ca="1">IF(Table4[[#This Row],[Prior of This Frm]]&lt;&gt;0,IF(Table4[[#This Row],[Per Raw]]&lt;0,Table4[[#This Row],[Per Raw]]+60,Table4[[#This Row],[Per Raw]]),"")</f>
        <v>0.10500000000000043</v>
      </c>
      <c r="AQ661" s="20" t="e">
        <f>IF(Table4[[#This Row],[ID]]=401,(HEX2DEC(Table4[[#This Row],[H1]])+256*HEX2DEC(Table4[[#This Row],[H2]]))/1000,NA())</f>
        <v>#N/A</v>
      </c>
      <c r="AR661" s="21" t="e">
        <f>IF(Table4[[#This Row],[ID]]=401,(HEX2DEC(Table4[[#This Row],[H5]])+256*HEX2DEC(Table4[[#This Row],[H6]]))/1000,NA())</f>
        <v>#N/A</v>
      </c>
      <c r="AS661" s="17" t="e">
        <f>IF(Table4[[#This Row],[ID]]=402,HEX2DEC(Table4[[#This Row],[H1]])/100,NA())</f>
        <v>#N/A</v>
      </c>
      <c r="AT661" s="19" t="e">
        <f>IF(Table4[[#This Row],[ID]]=404,((HEX2DEC(F661)+256*HEX2DEC(G661))/10)*(9/5)+32,NA())</f>
        <v>#N/A</v>
      </c>
      <c r="AU661" s="28">
        <f>IF(Table4[[#This Row],[ID]]=402,(HEX2DEC(Table4[[#This Row],[H7]])*256*256+HEX2DEC(Table4[[#This Row],[H6]])*256+HEX2DEC(Table4[[#This Row],[H5]]))/AU$3,IF(ISNUMBER(AU660),AU660,NA()))</f>
        <v>1073427</v>
      </c>
      <c r="AV661" s="28">
        <f>IF(Table4[[#This Row],[ID]]=403,(HEX2DEC(Table4[[#This Row],[H7]])*256*256+HEX2DEC(Table4[[#This Row],[H6]])*256+HEX2DEC(Table4[[#This Row],[H5]]))/AV$3,IF(ISNUMBER(AV660),AV660,NA()))</f>
        <v>1073427</v>
      </c>
      <c r="AW661" s="30" t="e">
        <f>Table4[[#This Row],[Unk 402-D7,6,5]]/Table4[[#This Row],[Batt V]]</f>
        <v>#N/A</v>
      </c>
      <c r="AX661" s="8" t="str" cm="1">
        <f t="array" aca="1" ref="AX661" ca="1">IF(Table4[[#This Row],[Prior of This Frm]]=0,"First",IF(Table4[[#This Row],[Data as String]]&lt;&gt;INDIRECT("R"&amp;AL661&amp;"C"&amp;COLUMN(Table4[[#This Row],[Data as String]]),FALSE),"Change",""))</f>
        <v/>
      </c>
      <c r="AY661" s="6" t="str" cm="1">
        <f t="array" aca="1" ref="AY661" ca="1">IF(Table4[[#This Row],[Prior of This Frm]]=0,"First",IF(Table4[[#This Row],[Data Masked States only]]&lt;&gt;INDIRECT("R"&amp;AL661&amp;"C"&amp;COLUMN(Table4[[#This Row],[Data Masked States only]]),FALSE),"Change",""))</f>
        <v/>
      </c>
      <c r="AZ661" s="6"/>
    </row>
    <row r="662" spans="1:52" hidden="1" x14ac:dyDescent="0.25">
      <c r="A662">
        <v>22.969000000000001</v>
      </c>
      <c r="B662">
        <v>401</v>
      </c>
      <c r="C662">
        <v>8</v>
      </c>
      <c r="D662" s="14" t="s">
        <v>28</v>
      </c>
      <c r="E662" s="15" t="s">
        <v>23</v>
      </c>
      <c r="F662" s="15">
        <v>0</v>
      </c>
      <c r="G662" s="15">
        <v>0</v>
      </c>
      <c r="H662" s="15">
        <v>0</v>
      </c>
      <c r="I662" s="15">
        <v>0</v>
      </c>
      <c r="J662" s="15">
        <v>0</v>
      </c>
      <c r="K662" s="15">
        <v>0</v>
      </c>
      <c r="M662" s="5" t="str">
        <f t="shared" si="201"/>
        <v>…</v>
      </c>
      <c r="N662" t="str">
        <f t="shared" si="202"/>
        <v>…</v>
      </c>
      <c r="O662" t="str">
        <f t="shared" si="203"/>
        <v>…</v>
      </c>
      <c r="P662" t="str">
        <f t="shared" si="204"/>
        <v>…</v>
      </c>
      <c r="Q662" t="str">
        <f t="shared" si="205"/>
        <v>…</v>
      </c>
      <c r="R662" t="str">
        <f t="shared" si="206"/>
        <v>…</v>
      </c>
      <c r="S662" t="str">
        <f t="shared" si="207"/>
        <v>…</v>
      </c>
      <c r="T662" t="str">
        <f t="shared" si="208"/>
        <v>…</v>
      </c>
      <c r="U662" s="5"/>
      <c r="V662" s="23">
        <f t="shared" si="209"/>
        <v>154</v>
      </c>
      <c r="W662">
        <f t="shared" si="210"/>
        <v>210</v>
      </c>
      <c r="X662">
        <f t="shared" si="211"/>
        <v>0</v>
      </c>
      <c r="Y662">
        <f t="shared" si="212"/>
        <v>0</v>
      </c>
      <c r="Z662">
        <f t="shared" si="213"/>
        <v>0</v>
      </c>
      <c r="AA662">
        <f t="shared" si="214"/>
        <v>0</v>
      </c>
      <c r="AB662">
        <f t="shared" si="215"/>
        <v>0</v>
      </c>
      <c r="AC662">
        <f t="shared" si="216"/>
        <v>0</v>
      </c>
      <c r="AD662" s="5"/>
      <c r="AE662" s="27">
        <f t="shared" si="217"/>
        <v>53914</v>
      </c>
      <c r="AF662" s="28">
        <f t="shared" si="218"/>
        <v>0</v>
      </c>
      <c r="AG662" s="28">
        <f t="shared" si="219"/>
        <v>0</v>
      </c>
      <c r="AH662" s="28">
        <f t="shared" si="220"/>
        <v>0</v>
      </c>
      <c r="AI662" s="5"/>
      <c r="AJ66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62" s="6" t="str" cm="1">
        <f t="array" ref="AK66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62" s="6" cm="1">
        <f t="array" ref="AL662">IF(ROW(Table4[[#This Row],[ID]])-1=ROW(Table4[[#Headers],[ID]]),0,SUMPRODUCT(MAX(($B$5:$B661=Table4[[#This Row],[ID]])*ROW($B$5:$B661))))</f>
        <v>660</v>
      </c>
      <c r="AM662" s="11" cm="1">
        <f t="array" aca="1" ref="AM662" ca="1">IF(Table4[[#This Row],[Prior of This Frm]]&lt;&gt;0,Table4[[#This Row],[Time]]-INDIRECT("R"&amp;Table4[[#This Row],[Prior of This Frm]]&amp;"C"&amp;COLUMN(Table4[[#This Row],[Time]]),FALSE),"")</f>
        <v>0.10600000000000165</v>
      </c>
      <c r="AN662" s="8">
        <f>IF(ROW(Table4[[#This Row],[Time]])-1=ROW(Table4[[#Headers],[Time]]),0,IF(A662&lt;A661,AN661+1,AN661))</f>
        <v>1</v>
      </c>
      <c r="AO662" s="29">
        <f>(Table4[[#This Row],[Time]]+(Table4[[#This Row],[Mins]]*60)-$A$5)/60/60/24</f>
        <v>3.6564814814814809E-4</v>
      </c>
      <c r="AP662" s="11">
        <f ca="1">IF(Table4[[#This Row],[Prior of This Frm]]&lt;&gt;0,IF(Table4[[#This Row],[Per Raw]]&lt;0,Table4[[#This Row],[Per Raw]]+60,Table4[[#This Row],[Per Raw]]),"")</f>
        <v>0.10600000000000165</v>
      </c>
      <c r="AQ662" s="20">
        <f>IF(Table4[[#This Row],[ID]]=401,(HEX2DEC(Table4[[#This Row],[H1]])+256*HEX2DEC(Table4[[#This Row],[H2]]))/1000,NA())</f>
        <v>53.914000000000001</v>
      </c>
      <c r="AR662" s="21">
        <f>IF(Table4[[#This Row],[ID]]=401,(HEX2DEC(Table4[[#This Row],[H5]])+256*HEX2DEC(Table4[[#This Row],[H6]]))/1000,NA())</f>
        <v>0</v>
      </c>
      <c r="AS662" s="16" t="e">
        <f>IF(Table4[[#This Row],[ID]]=402,HEX2DEC(Table4[[#This Row],[H1]])/100,NA())</f>
        <v>#N/A</v>
      </c>
      <c r="AT662" s="19" t="e">
        <f>IF(Table4[[#This Row],[ID]]=404,((HEX2DEC(F662)+256*HEX2DEC(G662))/10)*(9/5)+32,NA())</f>
        <v>#N/A</v>
      </c>
      <c r="AU662" s="28">
        <f>IF(Table4[[#This Row],[ID]]=402,(HEX2DEC(Table4[[#This Row],[H7]])*256*256+HEX2DEC(Table4[[#This Row],[H6]])*256+HEX2DEC(Table4[[#This Row],[H5]]))/AU$3,IF(ISNUMBER(AU661),AU661,NA()))</f>
        <v>1073427</v>
      </c>
      <c r="AV662" s="28">
        <f>IF(Table4[[#This Row],[ID]]=403,(HEX2DEC(Table4[[#This Row],[H7]])*256*256+HEX2DEC(Table4[[#This Row],[H6]])*256+HEX2DEC(Table4[[#This Row],[H5]]))/AV$3,IF(ISNUMBER(AV661),AV661,NA()))</f>
        <v>1073427</v>
      </c>
      <c r="AW662" s="30">
        <f>Table4[[#This Row],[Unk 402-D7,6,5]]/Table4[[#This Row],[Batt V]]</f>
        <v>19909.986274437066</v>
      </c>
      <c r="AX662" s="8" t="str" cm="1">
        <f t="array" aca="1" ref="AX662" ca="1">IF(Table4[[#This Row],[Prior of This Frm]]=0,"First",IF(Table4[[#This Row],[Data as String]]&lt;&gt;INDIRECT("R"&amp;AL662&amp;"C"&amp;COLUMN(Table4[[#This Row],[Data as String]]),FALSE),"Change",""))</f>
        <v/>
      </c>
      <c r="AY662" s="6" t="str" cm="1">
        <f t="array" aca="1" ref="AY662" ca="1">IF(Table4[[#This Row],[Prior of This Frm]]=0,"First",IF(Table4[[#This Row],[Data Masked States only]]&lt;&gt;INDIRECT("R"&amp;AL662&amp;"C"&amp;COLUMN(Table4[[#This Row],[Data Masked States only]]),FALSE),"Change",""))</f>
        <v/>
      </c>
      <c r="AZ662" s="6"/>
    </row>
    <row r="663" spans="1:52" hidden="1" x14ac:dyDescent="0.25">
      <c r="A663">
        <v>23.023</v>
      </c>
      <c r="B663">
        <v>400</v>
      </c>
      <c r="C663">
        <v>8</v>
      </c>
      <c r="D663" s="14">
        <v>0</v>
      </c>
      <c r="E663" s="15">
        <v>0</v>
      </c>
      <c r="F663" s="15">
        <v>0</v>
      </c>
      <c r="G663" s="15">
        <v>10</v>
      </c>
      <c r="H663" s="15">
        <v>39</v>
      </c>
      <c r="I663" s="15">
        <v>0</v>
      </c>
      <c r="J663" s="15">
        <v>0</v>
      </c>
      <c r="K663" s="15">
        <v>0</v>
      </c>
      <c r="M663" s="5" t="str">
        <f t="shared" si="201"/>
        <v>…</v>
      </c>
      <c r="N663" t="str">
        <f t="shared" si="202"/>
        <v>…</v>
      </c>
      <c r="O663" t="str">
        <f t="shared" si="203"/>
        <v>…</v>
      </c>
      <c r="P663" t="str">
        <f t="shared" si="204"/>
        <v>…</v>
      </c>
      <c r="Q663" t="str">
        <f t="shared" si="205"/>
        <v>9</v>
      </c>
      <c r="R663" t="str">
        <f t="shared" si="206"/>
        <v>…</v>
      </c>
      <c r="S663" t="str">
        <f t="shared" si="207"/>
        <v>…</v>
      </c>
      <c r="T663" t="str">
        <f t="shared" si="208"/>
        <v>…</v>
      </c>
      <c r="U663" s="5"/>
      <c r="V663" s="23">
        <f t="shared" si="209"/>
        <v>0</v>
      </c>
      <c r="W663">
        <f t="shared" si="210"/>
        <v>0</v>
      </c>
      <c r="X663">
        <f t="shared" si="211"/>
        <v>0</v>
      </c>
      <c r="Y663">
        <f t="shared" si="212"/>
        <v>16</v>
      </c>
      <c r="Z663">
        <f t="shared" si="213"/>
        <v>57</v>
      </c>
      <c r="AA663">
        <f t="shared" si="214"/>
        <v>0</v>
      </c>
      <c r="AB663">
        <f t="shared" si="215"/>
        <v>0</v>
      </c>
      <c r="AC663">
        <f t="shared" si="216"/>
        <v>0</v>
      </c>
      <c r="AD663" s="5"/>
      <c r="AE663" s="27">
        <f t="shared" si="217"/>
        <v>0</v>
      </c>
      <c r="AF663" s="28">
        <f t="shared" si="218"/>
        <v>4096</v>
      </c>
      <c r="AG663" s="28">
        <f t="shared" si="219"/>
        <v>57</v>
      </c>
      <c r="AH663" s="28">
        <f t="shared" si="220"/>
        <v>0</v>
      </c>
      <c r="AI663" s="5"/>
      <c r="AJ66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63" s="6" t="str" cm="1">
        <f t="array" ref="AK66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63" s="6" cm="1">
        <f t="array" ref="AL663">IF(ROW(Table4[[#This Row],[ID]])-1=ROW(Table4[[#Headers],[ID]]),0,SUMPRODUCT(MAX(($B$5:$B662=Table4[[#This Row],[ID]])*ROW($B$5:$B662))))</f>
        <v>661</v>
      </c>
      <c r="AM663" s="11" cm="1">
        <f t="array" aca="1" ref="AM663" ca="1">IF(Table4[[#This Row],[Prior of This Frm]]&lt;&gt;0,Table4[[#This Row],[Time]]-INDIRECT("R"&amp;Table4[[#This Row],[Prior of This Frm]]&amp;"C"&amp;COLUMN(Table4[[#This Row],[Time]]),FALSE),"")</f>
        <v>0.10699999999999932</v>
      </c>
      <c r="AN663" s="8">
        <f>IF(ROW(Table4[[#This Row],[Time]])-1=ROW(Table4[[#Headers],[Time]]),0,IF(A663&lt;A662,AN662+1,AN662))</f>
        <v>1</v>
      </c>
      <c r="AO663" s="29">
        <f>(Table4[[#This Row],[Time]]+(Table4[[#This Row],[Mins]]*60)-$A$5)/60/60/24</f>
        <v>3.6627314814814807E-4</v>
      </c>
      <c r="AP663" s="11">
        <f ca="1">IF(Table4[[#This Row],[Prior of This Frm]]&lt;&gt;0,IF(Table4[[#This Row],[Per Raw]]&lt;0,Table4[[#This Row],[Per Raw]]+60,Table4[[#This Row],[Per Raw]]),"")</f>
        <v>0.10699999999999932</v>
      </c>
      <c r="AQ663" s="20" t="e">
        <f>IF(Table4[[#This Row],[ID]]=401,(HEX2DEC(Table4[[#This Row],[H1]])+256*HEX2DEC(Table4[[#This Row],[H2]]))/1000,NA())</f>
        <v>#N/A</v>
      </c>
      <c r="AR663" s="21" t="e">
        <f>IF(Table4[[#This Row],[ID]]=401,(HEX2DEC(Table4[[#This Row],[H5]])+256*HEX2DEC(Table4[[#This Row],[H6]]))/1000,NA())</f>
        <v>#N/A</v>
      </c>
      <c r="AS663" s="17" t="e">
        <f>IF(Table4[[#This Row],[ID]]=402,HEX2DEC(Table4[[#This Row],[H1]])/100,NA())</f>
        <v>#N/A</v>
      </c>
      <c r="AT663" s="19" t="e">
        <f>IF(Table4[[#This Row],[ID]]=404,((HEX2DEC(F663)+256*HEX2DEC(G663))/10)*(9/5)+32,NA())</f>
        <v>#N/A</v>
      </c>
      <c r="AU663" s="28">
        <f>IF(Table4[[#This Row],[ID]]=402,(HEX2DEC(Table4[[#This Row],[H7]])*256*256+HEX2DEC(Table4[[#This Row],[H6]])*256+HEX2DEC(Table4[[#This Row],[H5]]))/AU$3,IF(ISNUMBER(AU662),AU662,NA()))</f>
        <v>1073427</v>
      </c>
      <c r="AV663" s="28">
        <f>IF(Table4[[#This Row],[ID]]=403,(HEX2DEC(Table4[[#This Row],[H7]])*256*256+HEX2DEC(Table4[[#This Row],[H6]])*256+HEX2DEC(Table4[[#This Row],[H5]]))/AV$3,IF(ISNUMBER(AV662),AV662,NA()))</f>
        <v>1073427</v>
      </c>
      <c r="AW663" s="30" t="e">
        <f>Table4[[#This Row],[Unk 402-D7,6,5]]/Table4[[#This Row],[Batt V]]</f>
        <v>#N/A</v>
      </c>
      <c r="AX663" s="8" t="str" cm="1">
        <f t="array" aca="1" ref="AX663" ca="1">IF(Table4[[#This Row],[Prior of This Frm]]=0,"First",IF(Table4[[#This Row],[Data as String]]&lt;&gt;INDIRECT("R"&amp;AL663&amp;"C"&amp;COLUMN(Table4[[#This Row],[Data as String]]),FALSE),"Change",""))</f>
        <v/>
      </c>
      <c r="AY663" s="6" t="str" cm="1">
        <f t="array" aca="1" ref="AY663" ca="1">IF(Table4[[#This Row],[Prior of This Frm]]=0,"First",IF(Table4[[#This Row],[Data Masked States only]]&lt;&gt;INDIRECT("R"&amp;AL663&amp;"C"&amp;COLUMN(Table4[[#This Row],[Data Masked States only]]),FALSE),"Change",""))</f>
        <v/>
      </c>
      <c r="AZ663" s="6"/>
    </row>
    <row r="664" spans="1:52" hidden="1" x14ac:dyDescent="0.25">
      <c r="A664">
        <v>23.076000000000001</v>
      </c>
      <c r="B664">
        <v>401</v>
      </c>
      <c r="C664">
        <v>8</v>
      </c>
      <c r="D664" s="14" t="s">
        <v>28</v>
      </c>
      <c r="E664" s="15" t="s">
        <v>23</v>
      </c>
      <c r="F664" s="15">
        <v>0</v>
      </c>
      <c r="G664" s="15">
        <v>0</v>
      </c>
      <c r="H664" s="15">
        <v>0</v>
      </c>
      <c r="I664" s="15">
        <v>0</v>
      </c>
      <c r="J664" s="15">
        <v>0</v>
      </c>
      <c r="K664" s="15">
        <v>0</v>
      </c>
      <c r="M664" s="5" t="str">
        <f t="shared" si="201"/>
        <v>…</v>
      </c>
      <c r="N664" t="str">
        <f t="shared" si="202"/>
        <v>…</v>
      </c>
      <c r="O664" t="str">
        <f t="shared" si="203"/>
        <v>…</v>
      </c>
      <c r="P664" t="str">
        <f t="shared" si="204"/>
        <v>…</v>
      </c>
      <c r="Q664" t="str">
        <f t="shared" si="205"/>
        <v>…</v>
      </c>
      <c r="R664" t="str">
        <f t="shared" si="206"/>
        <v>…</v>
      </c>
      <c r="S664" t="str">
        <f t="shared" si="207"/>
        <v>…</v>
      </c>
      <c r="T664" t="str">
        <f t="shared" si="208"/>
        <v>…</v>
      </c>
      <c r="U664" s="5"/>
      <c r="V664" s="23">
        <f t="shared" si="209"/>
        <v>154</v>
      </c>
      <c r="W664">
        <f t="shared" si="210"/>
        <v>210</v>
      </c>
      <c r="X664">
        <f t="shared" si="211"/>
        <v>0</v>
      </c>
      <c r="Y664">
        <f t="shared" si="212"/>
        <v>0</v>
      </c>
      <c r="Z664">
        <f t="shared" si="213"/>
        <v>0</v>
      </c>
      <c r="AA664">
        <f t="shared" si="214"/>
        <v>0</v>
      </c>
      <c r="AB664">
        <f t="shared" si="215"/>
        <v>0</v>
      </c>
      <c r="AC664">
        <f t="shared" si="216"/>
        <v>0</v>
      </c>
      <c r="AD664" s="5"/>
      <c r="AE664" s="27">
        <f t="shared" si="217"/>
        <v>53914</v>
      </c>
      <c r="AF664" s="28">
        <f t="shared" si="218"/>
        <v>0</v>
      </c>
      <c r="AG664" s="28">
        <f t="shared" si="219"/>
        <v>0</v>
      </c>
      <c r="AH664" s="28">
        <f t="shared" si="220"/>
        <v>0</v>
      </c>
      <c r="AI664" s="5"/>
      <c r="AJ66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64" s="6" t="str" cm="1">
        <f t="array" ref="AK66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64" s="6" cm="1">
        <f t="array" ref="AL664">IF(ROW(Table4[[#This Row],[ID]])-1=ROW(Table4[[#Headers],[ID]]),0,SUMPRODUCT(MAX(($B$5:$B663=Table4[[#This Row],[ID]])*ROW($B$5:$B663))))</f>
        <v>662</v>
      </c>
      <c r="AM664" s="11" cm="1">
        <f t="array" aca="1" ref="AM664" ca="1">IF(Table4[[#This Row],[Prior of This Frm]]&lt;&gt;0,Table4[[#This Row],[Time]]-INDIRECT("R"&amp;Table4[[#This Row],[Prior of This Frm]]&amp;"C"&amp;COLUMN(Table4[[#This Row],[Time]]),FALSE),"")</f>
        <v>0.10699999999999932</v>
      </c>
      <c r="AN664" s="8">
        <f>IF(ROW(Table4[[#This Row],[Time]])-1=ROW(Table4[[#Headers],[Time]]),0,IF(A664&lt;A663,AN663+1,AN663))</f>
        <v>1</v>
      </c>
      <c r="AO664" s="29">
        <f>(Table4[[#This Row],[Time]]+(Table4[[#This Row],[Mins]]*60)-$A$5)/60/60/24</f>
        <v>3.66886574074074E-4</v>
      </c>
      <c r="AP664" s="11">
        <f ca="1">IF(Table4[[#This Row],[Prior of This Frm]]&lt;&gt;0,IF(Table4[[#This Row],[Per Raw]]&lt;0,Table4[[#This Row],[Per Raw]]+60,Table4[[#This Row],[Per Raw]]),"")</f>
        <v>0.10699999999999932</v>
      </c>
      <c r="AQ664" s="20">
        <f>IF(Table4[[#This Row],[ID]]=401,(HEX2DEC(Table4[[#This Row],[H1]])+256*HEX2DEC(Table4[[#This Row],[H2]]))/1000,NA())</f>
        <v>53.914000000000001</v>
      </c>
      <c r="AR664" s="21">
        <f>IF(Table4[[#This Row],[ID]]=401,(HEX2DEC(Table4[[#This Row],[H5]])+256*HEX2DEC(Table4[[#This Row],[H6]]))/1000,NA())</f>
        <v>0</v>
      </c>
      <c r="AS664" s="16" t="e">
        <f>IF(Table4[[#This Row],[ID]]=402,HEX2DEC(Table4[[#This Row],[H1]])/100,NA())</f>
        <v>#N/A</v>
      </c>
      <c r="AT664" s="19" t="e">
        <f>IF(Table4[[#This Row],[ID]]=404,((HEX2DEC(F664)+256*HEX2DEC(G664))/10)*(9/5)+32,NA())</f>
        <v>#N/A</v>
      </c>
      <c r="AU664" s="28">
        <f>IF(Table4[[#This Row],[ID]]=402,(HEX2DEC(Table4[[#This Row],[H7]])*256*256+HEX2DEC(Table4[[#This Row],[H6]])*256+HEX2DEC(Table4[[#This Row],[H5]]))/AU$3,IF(ISNUMBER(AU663),AU663,NA()))</f>
        <v>1073427</v>
      </c>
      <c r="AV664" s="28">
        <f>IF(Table4[[#This Row],[ID]]=403,(HEX2DEC(Table4[[#This Row],[H7]])*256*256+HEX2DEC(Table4[[#This Row],[H6]])*256+HEX2DEC(Table4[[#This Row],[H5]]))/AV$3,IF(ISNUMBER(AV663),AV663,NA()))</f>
        <v>1073427</v>
      </c>
      <c r="AW664" s="30">
        <f>Table4[[#This Row],[Unk 402-D7,6,5]]/Table4[[#This Row],[Batt V]]</f>
        <v>19909.986274437066</v>
      </c>
      <c r="AX664" s="8" t="str" cm="1">
        <f t="array" aca="1" ref="AX664" ca="1">IF(Table4[[#This Row],[Prior of This Frm]]=0,"First",IF(Table4[[#This Row],[Data as String]]&lt;&gt;INDIRECT("R"&amp;AL664&amp;"C"&amp;COLUMN(Table4[[#This Row],[Data as String]]),FALSE),"Change",""))</f>
        <v/>
      </c>
      <c r="AY664" s="6" t="str" cm="1">
        <f t="array" aca="1" ref="AY664" ca="1">IF(Table4[[#This Row],[Prior of This Frm]]=0,"First",IF(Table4[[#This Row],[Data Masked States only]]&lt;&gt;INDIRECT("R"&amp;AL664&amp;"C"&amp;COLUMN(Table4[[#This Row],[Data Masked States only]]),FALSE),"Change",""))</f>
        <v/>
      </c>
      <c r="AZ664" s="6"/>
    </row>
    <row r="665" spans="1:52" hidden="1" x14ac:dyDescent="0.25">
      <c r="A665">
        <v>23.129000000000001</v>
      </c>
      <c r="B665">
        <v>400</v>
      </c>
      <c r="C665">
        <v>8</v>
      </c>
      <c r="D665" s="14">
        <v>0</v>
      </c>
      <c r="E665" s="15">
        <v>0</v>
      </c>
      <c r="F665" s="15">
        <v>0</v>
      </c>
      <c r="G665" s="15">
        <v>10</v>
      </c>
      <c r="H665" s="15">
        <v>39</v>
      </c>
      <c r="I665" s="15">
        <v>0</v>
      </c>
      <c r="J665" s="15">
        <v>0</v>
      </c>
      <c r="K665" s="15">
        <v>0</v>
      </c>
      <c r="M665" s="5" t="str">
        <f t="shared" si="201"/>
        <v>…</v>
      </c>
      <c r="N665" t="str">
        <f t="shared" si="202"/>
        <v>…</v>
      </c>
      <c r="O665" t="str">
        <f t="shared" si="203"/>
        <v>…</v>
      </c>
      <c r="P665" t="str">
        <f t="shared" si="204"/>
        <v>…</v>
      </c>
      <c r="Q665" t="str">
        <f t="shared" si="205"/>
        <v>9</v>
      </c>
      <c r="R665" t="str">
        <f t="shared" si="206"/>
        <v>…</v>
      </c>
      <c r="S665" t="str">
        <f t="shared" si="207"/>
        <v>…</v>
      </c>
      <c r="T665" t="str">
        <f t="shared" si="208"/>
        <v>…</v>
      </c>
      <c r="U665" s="5"/>
      <c r="V665" s="23">
        <f t="shared" si="209"/>
        <v>0</v>
      </c>
      <c r="W665">
        <f t="shared" si="210"/>
        <v>0</v>
      </c>
      <c r="X665">
        <f t="shared" si="211"/>
        <v>0</v>
      </c>
      <c r="Y665">
        <f t="shared" si="212"/>
        <v>16</v>
      </c>
      <c r="Z665">
        <f t="shared" si="213"/>
        <v>57</v>
      </c>
      <c r="AA665">
        <f t="shared" si="214"/>
        <v>0</v>
      </c>
      <c r="AB665">
        <f t="shared" si="215"/>
        <v>0</v>
      </c>
      <c r="AC665">
        <f t="shared" si="216"/>
        <v>0</v>
      </c>
      <c r="AD665" s="5"/>
      <c r="AE665" s="27">
        <f t="shared" si="217"/>
        <v>0</v>
      </c>
      <c r="AF665" s="28">
        <f t="shared" si="218"/>
        <v>4096</v>
      </c>
      <c r="AG665" s="28">
        <f t="shared" si="219"/>
        <v>57</v>
      </c>
      <c r="AH665" s="28">
        <f t="shared" si="220"/>
        <v>0</v>
      </c>
      <c r="AI665" s="5"/>
      <c r="AJ66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65" s="6" t="str" cm="1">
        <f t="array" ref="AK66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65" s="6" cm="1">
        <f t="array" ref="AL665">IF(ROW(Table4[[#This Row],[ID]])-1=ROW(Table4[[#Headers],[ID]]),0,SUMPRODUCT(MAX(($B$5:$B664=Table4[[#This Row],[ID]])*ROW($B$5:$B664))))</f>
        <v>663</v>
      </c>
      <c r="AM665" s="11" cm="1">
        <f t="array" aca="1" ref="AM665" ca="1">IF(Table4[[#This Row],[Prior of This Frm]]&lt;&gt;0,Table4[[#This Row],[Time]]-INDIRECT("R"&amp;Table4[[#This Row],[Prior of This Frm]]&amp;"C"&amp;COLUMN(Table4[[#This Row],[Time]]),FALSE),"")</f>
        <v>0.10600000000000165</v>
      </c>
      <c r="AN665" s="8">
        <f>IF(ROW(Table4[[#This Row],[Time]])-1=ROW(Table4[[#Headers],[Time]]),0,IF(A665&lt;A664,AN664+1,AN664))</f>
        <v>1</v>
      </c>
      <c r="AO665" s="29">
        <f>(Table4[[#This Row],[Time]]+(Table4[[#This Row],[Mins]]*60)-$A$5)/60/60/24</f>
        <v>3.6749999999999999E-4</v>
      </c>
      <c r="AP665" s="11">
        <f ca="1">IF(Table4[[#This Row],[Prior of This Frm]]&lt;&gt;0,IF(Table4[[#This Row],[Per Raw]]&lt;0,Table4[[#This Row],[Per Raw]]+60,Table4[[#This Row],[Per Raw]]),"")</f>
        <v>0.10600000000000165</v>
      </c>
      <c r="AQ665" s="20" t="e">
        <f>IF(Table4[[#This Row],[ID]]=401,(HEX2DEC(Table4[[#This Row],[H1]])+256*HEX2DEC(Table4[[#This Row],[H2]]))/1000,NA())</f>
        <v>#N/A</v>
      </c>
      <c r="AR665" s="21" t="e">
        <f>IF(Table4[[#This Row],[ID]]=401,(HEX2DEC(Table4[[#This Row],[H5]])+256*HEX2DEC(Table4[[#This Row],[H6]]))/1000,NA())</f>
        <v>#N/A</v>
      </c>
      <c r="AS665" s="17" t="e">
        <f>IF(Table4[[#This Row],[ID]]=402,HEX2DEC(Table4[[#This Row],[H1]])/100,NA())</f>
        <v>#N/A</v>
      </c>
      <c r="AT665" s="19" t="e">
        <f>IF(Table4[[#This Row],[ID]]=404,((HEX2DEC(F665)+256*HEX2DEC(G665))/10)*(9/5)+32,NA())</f>
        <v>#N/A</v>
      </c>
      <c r="AU665" s="28">
        <f>IF(Table4[[#This Row],[ID]]=402,(HEX2DEC(Table4[[#This Row],[H7]])*256*256+HEX2DEC(Table4[[#This Row],[H6]])*256+HEX2DEC(Table4[[#This Row],[H5]]))/AU$3,IF(ISNUMBER(AU664),AU664,NA()))</f>
        <v>1073427</v>
      </c>
      <c r="AV665" s="28">
        <f>IF(Table4[[#This Row],[ID]]=403,(HEX2DEC(Table4[[#This Row],[H7]])*256*256+HEX2DEC(Table4[[#This Row],[H6]])*256+HEX2DEC(Table4[[#This Row],[H5]]))/AV$3,IF(ISNUMBER(AV664),AV664,NA()))</f>
        <v>1073427</v>
      </c>
      <c r="AW665" s="30" t="e">
        <f>Table4[[#This Row],[Unk 402-D7,6,5]]/Table4[[#This Row],[Batt V]]</f>
        <v>#N/A</v>
      </c>
      <c r="AX665" s="8" t="str" cm="1">
        <f t="array" aca="1" ref="AX665" ca="1">IF(Table4[[#This Row],[Prior of This Frm]]=0,"First",IF(Table4[[#This Row],[Data as String]]&lt;&gt;INDIRECT("R"&amp;AL665&amp;"C"&amp;COLUMN(Table4[[#This Row],[Data as String]]),FALSE),"Change",""))</f>
        <v/>
      </c>
      <c r="AY665" s="6" t="str" cm="1">
        <f t="array" aca="1" ref="AY665" ca="1">IF(Table4[[#This Row],[Prior of This Frm]]=0,"First",IF(Table4[[#This Row],[Data Masked States only]]&lt;&gt;INDIRECT("R"&amp;AL665&amp;"C"&amp;COLUMN(Table4[[#This Row],[Data Masked States only]]),FALSE),"Change",""))</f>
        <v/>
      </c>
      <c r="AZ665" s="6"/>
    </row>
    <row r="666" spans="1:52" hidden="1" x14ac:dyDescent="0.25">
      <c r="A666">
        <v>23.181000000000001</v>
      </c>
      <c r="B666">
        <v>401</v>
      </c>
      <c r="C666">
        <v>8</v>
      </c>
      <c r="D666" s="14" t="s">
        <v>28</v>
      </c>
      <c r="E666" s="15" t="s">
        <v>23</v>
      </c>
      <c r="F666" s="15">
        <v>0</v>
      </c>
      <c r="G666" s="15">
        <v>0</v>
      </c>
      <c r="H666" s="15">
        <v>0</v>
      </c>
      <c r="I666" s="15">
        <v>0</v>
      </c>
      <c r="J666" s="15">
        <v>0</v>
      </c>
      <c r="K666" s="15">
        <v>0</v>
      </c>
      <c r="M666" s="5" t="str">
        <f t="shared" si="201"/>
        <v>…</v>
      </c>
      <c r="N666" t="str">
        <f t="shared" si="202"/>
        <v>…</v>
      </c>
      <c r="O666" t="str">
        <f t="shared" si="203"/>
        <v>…</v>
      </c>
      <c r="P666" t="str">
        <f t="shared" si="204"/>
        <v>…</v>
      </c>
      <c r="Q666" t="str">
        <f t="shared" si="205"/>
        <v>…</v>
      </c>
      <c r="R666" t="str">
        <f t="shared" si="206"/>
        <v>…</v>
      </c>
      <c r="S666" t="str">
        <f t="shared" si="207"/>
        <v>…</v>
      </c>
      <c r="T666" t="str">
        <f t="shared" si="208"/>
        <v>…</v>
      </c>
      <c r="U666" s="5"/>
      <c r="V666" s="23">
        <f t="shared" si="209"/>
        <v>154</v>
      </c>
      <c r="W666">
        <f t="shared" si="210"/>
        <v>210</v>
      </c>
      <c r="X666">
        <f t="shared" si="211"/>
        <v>0</v>
      </c>
      <c r="Y666">
        <f t="shared" si="212"/>
        <v>0</v>
      </c>
      <c r="Z666">
        <f t="shared" si="213"/>
        <v>0</v>
      </c>
      <c r="AA666">
        <f t="shared" si="214"/>
        <v>0</v>
      </c>
      <c r="AB666">
        <f t="shared" si="215"/>
        <v>0</v>
      </c>
      <c r="AC666">
        <f t="shared" si="216"/>
        <v>0</v>
      </c>
      <c r="AD666" s="5"/>
      <c r="AE666" s="27">
        <f t="shared" si="217"/>
        <v>53914</v>
      </c>
      <c r="AF666" s="28">
        <f t="shared" si="218"/>
        <v>0</v>
      </c>
      <c r="AG666" s="28">
        <f t="shared" si="219"/>
        <v>0</v>
      </c>
      <c r="AH666" s="28">
        <f t="shared" si="220"/>
        <v>0</v>
      </c>
      <c r="AI666" s="5"/>
      <c r="AJ66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66" s="6" t="str" cm="1">
        <f t="array" ref="AK66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66" s="6" cm="1">
        <f t="array" ref="AL666">IF(ROW(Table4[[#This Row],[ID]])-1=ROW(Table4[[#Headers],[ID]]),0,SUMPRODUCT(MAX(($B$5:$B665=Table4[[#This Row],[ID]])*ROW($B$5:$B665))))</f>
        <v>664</v>
      </c>
      <c r="AM666" s="11" cm="1">
        <f t="array" aca="1" ref="AM666" ca="1">IF(Table4[[#This Row],[Prior of This Frm]]&lt;&gt;0,Table4[[#This Row],[Time]]-INDIRECT("R"&amp;Table4[[#This Row],[Prior of This Frm]]&amp;"C"&amp;COLUMN(Table4[[#This Row],[Time]]),FALSE),"")</f>
        <v>0.10500000000000043</v>
      </c>
      <c r="AN666" s="8">
        <f>IF(ROW(Table4[[#This Row],[Time]])-1=ROW(Table4[[#Headers],[Time]]),0,IF(A666&lt;A665,AN665+1,AN665))</f>
        <v>1</v>
      </c>
      <c r="AO666" s="29">
        <f>(Table4[[#This Row],[Time]]+(Table4[[#This Row],[Mins]]*60)-$A$5)/60/60/24</f>
        <v>3.6810185185185183E-4</v>
      </c>
      <c r="AP666" s="11">
        <f ca="1">IF(Table4[[#This Row],[Prior of This Frm]]&lt;&gt;0,IF(Table4[[#This Row],[Per Raw]]&lt;0,Table4[[#This Row],[Per Raw]]+60,Table4[[#This Row],[Per Raw]]),"")</f>
        <v>0.10500000000000043</v>
      </c>
      <c r="AQ666" s="20">
        <f>IF(Table4[[#This Row],[ID]]=401,(HEX2DEC(Table4[[#This Row],[H1]])+256*HEX2DEC(Table4[[#This Row],[H2]]))/1000,NA())</f>
        <v>53.914000000000001</v>
      </c>
      <c r="AR666" s="21">
        <f>IF(Table4[[#This Row],[ID]]=401,(HEX2DEC(Table4[[#This Row],[H5]])+256*HEX2DEC(Table4[[#This Row],[H6]]))/1000,NA())</f>
        <v>0</v>
      </c>
      <c r="AS666" s="16" t="e">
        <f>IF(Table4[[#This Row],[ID]]=402,HEX2DEC(Table4[[#This Row],[H1]])/100,NA())</f>
        <v>#N/A</v>
      </c>
      <c r="AT666" s="19" t="e">
        <f>IF(Table4[[#This Row],[ID]]=404,((HEX2DEC(F666)+256*HEX2DEC(G666))/10)*(9/5)+32,NA())</f>
        <v>#N/A</v>
      </c>
      <c r="AU666" s="28">
        <f>IF(Table4[[#This Row],[ID]]=402,(HEX2DEC(Table4[[#This Row],[H7]])*256*256+HEX2DEC(Table4[[#This Row],[H6]])*256+HEX2DEC(Table4[[#This Row],[H5]]))/AU$3,IF(ISNUMBER(AU665),AU665,NA()))</f>
        <v>1073427</v>
      </c>
      <c r="AV666" s="28">
        <f>IF(Table4[[#This Row],[ID]]=403,(HEX2DEC(Table4[[#This Row],[H7]])*256*256+HEX2DEC(Table4[[#This Row],[H6]])*256+HEX2DEC(Table4[[#This Row],[H5]]))/AV$3,IF(ISNUMBER(AV665),AV665,NA()))</f>
        <v>1073427</v>
      </c>
      <c r="AW666" s="30">
        <f>Table4[[#This Row],[Unk 402-D7,6,5]]/Table4[[#This Row],[Batt V]]</f>
        <v>19909.986274437066</v>
      </c>
      <c r="AX666" s="8" t="str" cm="1">
        <f t="array" aca="1" ref="AX666" ca="1">IF(Table4[[#This Row],[Prior of This Frm]]=0,"First",IF(Table4[[#This Row],[Data as String]]&lt;&gt;INDIRECT("R"&amp;AL666&amp;"C"&amp;COLUMN(Table4[[#This Row],[Data as String]]),FALSE),"Change",""))</f>
        <v/>
      </c>
      <c r="AY666" s="6" t="str" cm="1">
        <f t="array" aca="1" ref="AY666" ca="1">IF(Table4[[#This Row],[Prior of This Frm]]=0,"First",IF(Table4[[#This Row],[Data Masked States only]]&lt;&gt;INDIRECT("R"&amp;AL666&amp;"C"&amp;COLUMN(Table4[[#This Row],[Data Masked States only]]),FALSE),"Change",""))</f>
        <v/>
      </c>
      <c r="AZ666" s="6"/>
    </row>
    <row r="667" spans="1:52" hidden="1" x14ac:dyDescent="0.25">
      <c r="A667">
        <v>23.184000000000001</v>
      </c>
      <c r="B667">
        <v>466</v>
      </c>
      <c r="C667">
        <v>8</v>
      </c>
      <c r="D667" s="14">
        <v>30</v>
      </c>
      <c r="E667" s="15">
        <v>32</v>
      </c>
      <c r="F667" s="15">
        <v>30</v>
      </c>
      <c r="G667" s="15">
        <v>35</v>
      </c>
      <c r="H667" s="15">
        <v>56</v>
      </c>
      <c r="I667" s="15">
        <v>35</v>
      </c>
      <c r="J667" s="15">
        <v>30</v>
      </c>
      <c r="K667" s="15">
        <v>31</v>
      </c>
      <c r="M667" s="5" t="str">
        <f t="shared" si="201"/>
        <v>0</v>
      </c>
      <c r="N667" t="str">
        <f t="shared" si="202"/>
        <v>2</v>
      </c>
      <c r="O667" t="str">
        <f t="shared" si="203"/>
        <v>0</v>
      </c>
      <c r="P667" t="str">
        <f t="shared" si="204"/>
        <v>5</v>
      </c>
      <c r="Q667" t="str">
        <f t="shared" si="205"/>
        <v>V</v>
      </c>
      <c r="R667" t="str">
        <f t="shared" si="206"/>
        <v>5</v>
      </c>
      <c r="S667" t="str">
        <f t="shared" si="207"/>
        <v>0</v>
      </c>
      <c r="T667" t="str">
        <f t="shared" si="208"/>
        <v>1</v>
      </c>
      <c r="U667" s="5"/>
      <c r="V667" s="23">
        <f t="shared" si="209"/>
        <v>48</v>
      </c>
      <c r="W667">
        <f t="shared" si="210"/>
        <v>50</v>
      </c>
      <c r="X667">
        <f t="shared" si="211"/>
        <v>48</v>
      </c>
      <c r="Y667">
        <f t="shared" si="212"/>
        <v>53</v>
      </c>
      <c r="Z667">
        <f t="shared" si="213"/>
        <v>86</v>
      </c>
      <c r="AA667">
        <f t="shared" si="214"/>
        <v>53</v>
      </c>
      <c r="AB667">
        <f t="shared" si="215"/>
        <v>48</v>
      </c>
      <c r="AC667">
        <f t="shared" si="216"/>
        <v>49</v>
      </c>
      <c r="AD667" s="5"/>
      <c r="AE667" s="27">
        <f t="shared" si="217"/>
        <v>12848</v>
      </c>
      <c r="AF667" s="28">
        <f t="shared" si="218"/>
        <v>13616</v>
      </c>
      <c r="AG667" s="28">
        <f t="shared" si="219"/>
        <v>13654</v>
      </c>
      <c r="AH667" s="28">
        <f t="shared" si="220"/>
        <v>12592</v>
      </c>
      <c r="AI667" s="5"/>
      <c r="AJ66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667" s="6" t="str" cm="1">
        <f t="array" ref="AK66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667" s="6" cm="1">
        <f t="array" ref="AL667">IF(ROW(Table4[[#This Row],[ID]])-1=ROW(Table4[[#Headers],[ID]]),0,SUMPRODUCT(MAX(($B$5:$B666=Table4[[#This Row],[ID]])*ROW($B$5:$B666))))</f>
        <v>623</v>
      </c>
      <c r="AM667" s="11" cm="1">
        <f t="array" aca="1" ref="AM667" ca="1">IF(Table4[[#This Row],[Prior of This Frm]]&lt;&gt;0,Table4[[#This Row],[Time]]-INDIRECT("R"&amp;Table4[[#This Row],[Prior of This Frm]]&amp;"C"&amp;COLUMN(Table4[[#This Row],[Time]]),FALSE),"")</f>
        <v>2.1230000000000011</v>
      </c>
      <c r="AN667" s="8">
        <f>IF(ROW(Table4[[#This Row],[Time]])-1=ROW(Table4[[#Headers],[Time]]),0,IF(A667&lt;A666,AN666+1,AN666))</f>
        <v>1</v>
      </c>
      <c r="AO667" s="29">
        <f>(Table4[[#This Row],[Time]]+(Table4[[#This Row],[Mins]]*60)-$A$5)/60/60/24</f>
        <v>3.6813657407407406E-4</v>
      </c>
      <c r="AP667" s="11">
        <f ca="1">IF(Table4[[#This Row],[Prior of This Frm]]&lt;&gt;0,IF(Table4[[#This Row],[Per Raw]]&lt;0,Table4[[#This Row],[Per Raw]]+60,Table4[[#This Row],[Per Raw]]),"")</f>
        <v>2.1230000000000011</v>
      </c>
      <c r="AQ667" s="20" t="e">
        <f>IF(Table4[[#This Row],[ID]]=401,(HEX2DEC(Table4[[#This Row],[H1]])+256*HEX2DEC(Table4[[#This Row],[H2]]))/1000,NA())</f>
        <v>#N/A</v>
      </c>
      <c r="AR667" s="21" t="e">
        <f>IF(Table4[[#This Row],[ID]]=401,(HEX2DEC(Table4[[#This Row],[H5]])+256*HEX2DEC(Table4[[#This Row],[H6]]))/1000,NA())</f>
        <v>#N/A</v>
      </c>
      <c r="AS667" s="17" t="e">
        <f>IF(Table4[[#This Row],[ID]]=402,HEX2DEC(Table4[[#This Row],[H1]])/100,NA())</f>
        <v>#N/A</v>
      </c>
      <c r="AT667" s="19" t="e">
        <f>IF(Table4[[#This Row],[ID]]=404,((HEX2DEC(F667)+256*HEX2DEC(G667))/10)*(9/5)+32,NA())</f>
        <v>#N/A</v>
      </c>
      <c r="AU667" s="28">
        <f>IF(Table4[[#This Row],[ID]]=402,(HEX2DEC(Table4[[#This Row],[H7]])*256*256+HEX2DEC(Table4[[#This Row],[H6]])*256+HEX2DEC(Table4[[#This Row],[H5]]))/AU$3,IF(ISNUMBER(AU666),AU666,NA()))</f>
        <v>1073427</v>
      </c>
      <c r="AV667" s="28">
        <f>IF(Table4[[#This Row],[ID]]=403,(HEX2DEC(Table4[[#This Row],[H7]])*256*256+HEX2DEC(Table4[[#This Row],[H6]])*256+HEX2DEC(Table4[[#This Row],[H5]]))/AV$3,IF(ISNUMBER(AV666),AV666,NA()))</f>
        <v>1073427</v>
      </c>
      <c r="AW667" s="30" t="e">
        <f>Table4[[#This Row],[Unk 402-D7,6,5]]/Table4[[#This Row],[Batt V]]</f>
        <v>#N/A</v>
      </c>
      <c r="AX667" s="8" t="str" cm="1">
        <f t="array" aca="1" ref="AX667" ca="1">IF(Table4[[#This Row],[Prior of This Frm]]=0,"First",IF(Table4[[#This Row],[Data as String]]&lt;&gt;INDIRECT("R"&amp;AL667&amp;"C"&amp;COLUMN(Table4[[#This Row],[Data as String]]),FALSE),"Change",""))</f>
        <v/>
      </c>
      <c r="AY667" s="6" t="str" cm="1">
        <f t="array" aca="1" ref="AY667" ca="1">IF(Table4[[#This Row],[Prior of This Frm]]=0,"First",IF(Table4[[#This Row],[Data Masked States only]]&lt;&gt;INDIRECT("R"&amp;AL667&amp;"C"&amp;COLUMN(Table4[[#This Row],[Data Masked States only]]),FALSE),"Change",""))</f>
        <v/>
      </c>
      <c r="AZ667" s="6"/>
    </row>
    <row r="668" spans="1:52" hidden="1" x14ac:dyDescent="0.25">
      <c r="A668">
        <v>23.187000000000001</v>
      </c>
      <c r="B668">
        <v>402</v>
      </c>
      <c r="C668">
        <v>8</v>
      </c>
      <c r="D668" s="14">
        <v>64</v>
      </c>
      <c r="E668" s="15">
        <v>0</v>
      </c>
      <c r="F668" s="15">
        <v>0</v>
      </c>
      <c r="G668" s="15">
        <v>0</v>
      </c>
      <c r="H668" s="15">
        <v>13</v>
      </c>
      <c r="I668" s="15">
        <v>61</v>
      </c>
      <c r="J668" s="15">
        <v>10</v>
      </c>
      <c r="K668" s="15">
        <v>0</v>
      </c>
      <c r="M668" s="5" t="str">
        <f t="shared" si="201"/>
        <v>d</v>
      </c>
      <c r="N668" t="str">
        <f t="shared" si="202"/>
        <v>…</v>
      </c>
      <c r="O668" t="str">
        <f t="shared" si="203"/>
        <v>…</v>
      </c>
      <c r="P668" t="str">
        <f t="shared" si="204"/>
        <v>…</v>
      </c>
      <c r="Q668" t="str">
        <f t="shared" si="205"/>
        <v>…</v>
      </c>
      <c r="R668" t="str">
        <f t="shared" si="206"/>
        <v>a</v>
      </c>
      <c r="S668" t="str">
        <f t="shared" si="207"/>
        <v>…</v>
      </c>
      <c r="T668" t="str">
        <f t="shared" si="208"/>
        <v>…</v>
      </c>
      <c r="U668" s="5"/>
      <c r="V668" s="23">
        <f t="shared" si="209"/>
        <v>100</v>
      </c>
      <c r="W668">
        <f t="shared" si="210"/>
        <v>0</v>
      </c>
      <c r="X668">
        <f t="shared" si="211"/>
        <v>0</v>
      </c>
      <c r="Y668">
        <f t="shared" si="212"/>
        <v>0</v>
      </c>
      <c r="Z668">
        <f t="shared" si="213"/>
        <v>19</v>
      </c>
      <c r="AA668">
        <f t="shared" si="214"/>
        <v>97</v>
      </c>
      <c r="AB668">
        <f t="shared" si="215"/>
        <v>16</v>
      </c>
      <c r="AC668">
        <f t="shared" si="216"/>
        <v>0</v>
      </c>
      <c r="AD668" s="5"/>
      <c r="AE668" s="27">
        <f t="shared" si="217"/>
        <v>100</v>
      </c>
      <c r="AF668" s="28">
        <f t="shared" si="218"/>
        <v>0</v>
      </c>
      <c r="AG668" s="28">
        <f t="shared" si="219"/>
        <v>24851</v>
      </c>
      <c r="AH668" s="28">
        <f t="shared" si="220"/>
        <v>16</v>
      </c>
      <c r="AI668" s="5"/>
      <c r="AJ66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668" s="6" t="str" cm="1">
        <f t="array" ref="AK66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668" s="6" cm="1">
        <f t="array" ref="AL668">IF(ROW(Table4[[#This Row],[ID]])-1=ROW(Table4[[#Headers],[ID]]),0,SUMPRODUCT(MAX(($B$5:$B667=Table4[[#This Row],[ID]])*ROW($B$5:$B667))))</f>
        <v>600</v>
      </c>
      <c r="AM668" s="11" cm="1">
        <f t="array" aca="1" ref="AM668" ca="1">IF(Table4[[#This Row],[Prior of This Frm]]&lt;&gt;0,Table4[[#This Row],[Time]]-INDIRECT("R"&amp;Table4[[#This Row],[Prior of This Frm]]&amp;"C"&amp;COLUMN(Table4[[#This Row],[Time]]),FALSE),"")</f>
        <v>3.1880000000000024</v>
      </c>
      <c r="AN668" s="8">
        <f>IF(ROW(Table4[[#This Row],[Time]])-1=ROW(Table4[[#Headers],[Time]]),0,IF(A668&lt;A667,AN667+1,AN667))</f>
        <v>1</v>
      </c>
      <c r="AO668" s="29">
        <f>(Table4[[#This Row],[Time]]+(Table4[[#This Row],[Mins]]*60)-$A$5)/60/60/24</f>
        <v>3.6817129629629618E-4</v>
      </c>
      <c r="AP668" s="11">
        <f ca="1">IF(Table4[[#This Row],[Prior of This Frm]]&lt;&gt;0,IF(Table4[[#This Row],[Per Raw]]&lt;0,Table4[[#This Row],[Per Raw]]+60,Table4[[#This Row],[Per Raw]]),"")</f>
        <v>3.1880000000000024</v>
      </c>
      <c r="AQ668" s="20" t="e">
        <f>IF(Table4[[#This Row],[ID]]=401,(HEX2DEC(Table4[[#This Row],[H1]])+256*HEX2DEC(Table4[[#This Row],[H2]]))/1000,NA())</f>
        <v>#N/A</v>
      </c>
      <c r="AR668" s="21" t="e">
        <f>IF(Table4[[#This Row],[ID]]=401,(HEX2DEC(Table4[[#This Row],[H5]])+256*HEX2DEC(Table4[[#This Row],[H6]]))/1000,NA())</f>
        <v>#N/A</v>
      </c>
      <c r="AS668" s="16">
        <f>IF(Table4[[#This Row],[ID]]=402,HEX2DEC(Table4[[#This Row],[H1]])/100,NA())</f>
        <v>1</v>
      </c>
      <c r="AT668" s="19" t="e">
        <f>IF(Table4[[#This Row],[ID]]=404,((HEX2DEC(F668)+256*HEX2DEC(G668))/10)*(9/5)+32,NA())</f>
        <v>#N/A</v>
      </c>
      <c r="AU668" s="28">
        <f>IF(Table4[[#This Row],[ID]]=402,(HEX2DEC(Table4[[#This Row],[H7]])*256*256+HEX2DEC(Table4[[#This Row],[H6]])*256+HEX2DEC(Table4[[#This Row],[H5]]))/AU$3,IF(ISNUMBER(AU667),AU667,NA()))</f>
        <v>1073427</v>
      </c>
      <c r="AV668" s="28">
        <f>IF(Table4[[#This Row],[ID]]=403,(HEX2DEC(Table4[[#This Row],[H7]])*256*256+HEX2DEC(Table4[[#This Row],[H6]])*256+HEX2DEC(Table4[[#This Row],[H5]]))/AV$3,IF(ISNUMBER(AV667),AV667,NA()))</f>
        <v>1073427</v>
      </c>
      <c r="AW668" s="30" t="e">
        <f>Table4[[#This Row],[Unk 402-D7,6,5]]/Table4[[#This Row],[Batt V]]</f>
        <v>#N/A</v>
      </c>
      <c r="AX668" s="8" t="str" cm="1">
        <f t="array" aca="1" ref="AX668" ca="1">IF(Table4[[#This Row],[Prior of This Frm]]=0,"First",IF(Table4[[#This Row],[Data as String]]&lt;&gt;INDIRECT("R"&amp;AL668&amp;"C"&amp;COLUMN(Table4[[#This Row],[Data as String]]),FALSE),"Change",""))</f>
        <v/>
      </c>
      <c r="AY668" s="6" t="str" cm="1">
        <f t="array" aca="1" ref="AY668" ca="1">IF(Table4[[#This Row],[Prior of This Frm]]=0,"First",IF(Table4[[#This Row],[Data Masked States only]]&lt;&gt;INDIRECT("R"&amp;AL668&amp;"C"&amp;COLUMN(Table4[[#This Row],[Data Masked States only]]),FALSE),"Change",""))</f>
        <v/>
      </c>
      <c r="AZ668" s="6"/>
    </row>
    <row r="669" spans="1:52" hidden="1" x14ac:dyDescent="0.25">
      <c r="A669">
        <v>23.19</v>
      </c>
      <c r="B669">
        <v>403</v>
      </c>
      <c r="C669">
        <v>8</v>
      </c>
      <c r="D669" s="14">
        <v>64</v>
      </c>
      <c r="E669" s="15">
        <v>0</v>
      </c>
      <c r="F669" s="15">
        <v>0</v>
      </c>
      <c r="G669" s="15">
        <v>0</v>
      </c>
      <c r="H669" s="15">
        <v>13</v>
      </c>
      <c r="I669" s="15">
        <v>61</v>
      </c>
      <c r="J669" s="15">
        <v>10</v>
      </c>
      <c r="K669" s="15">
        <v>0</v>
      </c>
      <c r="M669" s="5" t="str">
        <f t="shared" si="201"/>
        <v>d</v>
      </c>
      <c r="N669" t="str">
        <f t="shared" si="202"/>
        <v>…</v>
      </c>
      <c r="O669" t="str">
        <f t="shared" si="203"/>
        <v>…</v>
      </c>
      <c r="P669" t="str">
        <f t="shared" si="204"/>
        <v>…</v>
      </c>
      <c r="Q669" t="str">
        <f t="shared" si="205"/>
        <v>…</v>
      </c>
      <c r="R669" t="str">
        <f t="shared" si="206"/>
        <v>a</v>
      </c>
      <c r="S669" t="str">
        <f t="shared" si="207"/>
        <v>…</v>
      </c>
      <c r="T669" t="str">
        <f t="shared" si="208"/>
        <v>…</v>
      </c>
      <c r="U669" s="5"/>
      <c r="V669" s="23">
        <f t="shared" si="209"/>
        <v>100</v>
      </c>
      <c r="W669">
        <f t="shared" si="210"/>
        <v>0</v>
      </c>
      <c r="X669">
        <f t="shared" si="211"/>
        <v>0</v>
      </c>
      <c r="Y669">
        <f t="shared" si="212"/>
        <v>0</v>
      </c>
      <c r="Z669">
        <f t="shared" si="213"/>
        <v>19</v>
      </c>
      <c r="AA669">
        <f t="shared" si="214"/>
        <v>97</v>
      </c>
      <c r="AB669">
        <f t="shared" si="215"/>
        <v>16</v>
      </c>
      <c r="AC669">
        <f t="shared" si="216"/>
        <v>0</v>
      </c>
      <c r="AD669" s="5"/>
      <c r="AE669" s="27">
        <f t="shared" si="217"/>
        <v>100</v>
      </c>
      <c r="AF669" s="28">
        <f t="shared" si="218"/>
        <v>0</v>
      </c>
      <c r="AG669" s="28">
        <f t="shared" si="219"/>
        <v>24851</v>
      </c>
      <c r="AH669" s="28">
        <f t="shared" si="220"/>
        <v>16</v>
      </c>
      <c r="AI669" s="5"/>
      <c r="AJ66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669" s="6" t="str" cm="1">
        <f t="array" ref="AK66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669" s="6" cm="1">
        <f t="array" ref="AL669">IF(ROW(Table4[[#This Row],[ID]])-1=ROW(Table4[[#Headers],[ID]]),0,SUMPRODUCT(MAX(($B$5:$B668=Table4[[#This Row],[ID]])*ROW($B$5:$B668))))</f>
        <v>601</v>
      </c>
      <c r="AM669" s="11" cm="1">
        <f t="array" aca="1" ref="AM669" ca="1">IF(Table4[[#This Row],[Prior of This Frm]]&lt;&gt;0,Table4[[#This Row],[Time]]-INDIRECT("R"&amp;Table4[[#This Row],[Prior of This Frm]]&amp;"C"&amp;COLUMN(Table4[[#This Row],[Time]]),FALSE),"")</f>
        <v>3.1890000000000001</v>
      </c>
      <c r="AN669" s="8">
        <f>IF(ROW(Table4[[#This Row],[Time]])-1=ROW(Table4[[#Headers],[Time]]),0,IF(A669&lt;A668,AN668+1,AN668))</f>
        <v>1</v>
      </c>
      <c r="AO669" s="29">
        <f>(Table4[[#This Row],[Time]]+(Table4[[#This Row],[Mins]]*60)-$A$5)/60/60/24</f>
        <v>3.6820601851851842E-4</v>
      </c>
      <c r="AP669" s="11">
        <f ca="1">IF(Table4[[#This Row],[Prior of This Frm]]&lt;&gt;0,IF(Table4[[#This Row],[Per Raw]]&lt;0,Table4[[#This Row],[Per Raw]]+60,Table4[[#This Row],[Per Raw]]),"")</f>
        <v>3.1890000000000001</v>
      </c>
      <c r="AQ669" s="20" t="e">
        <f>IF(Table4[[#This Row],[ID]]=401,(HEX2DEC(Table4[[#This Row],[H1]])+256*HEX2DEC(Table4[[#This Row],[H2]]))/1000,NA())</f>
        <v>#N/A</v>
      </c>
      <c r="AR669" s="21" t="e">
        <f>IF(Table4[[#This Row],[ID]]=401,(HEX2DEC(Table4[[#This Row],[H5]])+256*HEX2DEC(Table4[[#This Row],[H6]]))/1000,NA())</f>
        <v>#N/A</v>
      </c>
      <c r="AS669" s="17" t="e">
        <f>IF(Table4[[#This Row],[ID]]=402,HEX2DEC(Table4[[#This Row],[H1]])/100,NA())</f>
        <v>#N/A</v>
      </c>
      <c r="AT669" s="19" t="e">
        <f>IF(Table4[[#This Row],[ID]]=404,((HEX2DEC(F669)+256*HEX2DEC(G669))/10)*(9/5)+32,NA())</f>
        <v>#N/A</v>
      </c>
      <c r="AU669" s="28">
        <f>IF(Table4[[#This Row],[ID]]=402,(HEX2DEC(Table4[[#This Row],[H7]])*256*256+HEX2DEC(Table4[[#This Row],[H6]])*256+HEX2DEC(Table4[[#This Row],[H5]]))/AU$3,IF(ISNUMBER(AU668),AU668,NA()))</f>
        <v>1073427</v>
      </c>
      <c r="AV669" s="28">
        <f>IF(Table4[[#This Row],[ID]]=403,(HEX2DEC(Table4[[#This Row],[H7]])*256*256+HEX2DEC(Table4[[#This Row],[H6]])*256+HEX2DEC(Table4[[#This Row],[H5]]))/AV$3,IF(ISNUMBER(AV668),AV668,NA()))</f>
        <v>1073427</v>
      </c>
      <c r="AW669" s="30" t="e">
        <f>Table4[[#This Row],[Unk 402-D7,6,5]]/Table4[[#This Row],[Batt V]]</f>
        <v>#N/A</v>
      </c>
      <c r="AX669" s="8" t="str" cm="1">
        <f t="array" aca="1" ref="AX669" ca="1">IF(Table4[[#This Row],[Prior of This Frm]]=0,"First",IF(Table4[[#This Row],[Data as String]]&lt;&gt;INDIRECT("R"&amp;AL669&amp;"C"&amp;COLUMN(Table4[[#This Row],[Data as String]]),FALSE),"Change",""))</f>
        <v/>
      </c>
      <c r="AY669" s="6" t="str" cm="1">
        <f t="array" aca="1" ref="AY669" ca="1">IF(Table4[[#This Row],[Prior of This Frm]]=0,"First",IF(Table4[[#This Row],[Data Masked States only]]&lt;&gt;INDIRECT("R"&amp;AL669&amp;"C"&amp;COLUMN(Table4[[#This Row],[Data Masked States only]]),FALSE),"Change",""))</f>
        <v/>
      </c>
      <c r="AZ669" s="6"/>
    </row>
    <row r="670" spans="1:52" hidden="1" x14ac:dyDescent="0.25">
      <c r="A670">
        <v>23.193000000000001</v>
      </c>
      <c r="B670">
        <v>404</v>
      </c>
      <c r="C670">
        <v>8</v>
      </c>
      <c r="D670" s="14">
        <v>0</v>
      </c>
      <c r="E670" s="15">
        <v>5</v>
      </c>
      <c r="F670" s="15" t="s">
        <v>29</v>
      </c>
      <c r="G670" s="15">
        <v>0</v>
      </c>
      <c r="H670" s="15" t="s">
        <v>2</v>
      </c>
      <c r="I670" s="15" t="s">
        <v>2</v>
      </c>
      <c r="J670" s="15" t="s">
        <v>2</v>
      </c>
      <c r="K670" s="15" t="s">
        <v>2</v>
      </c>
      <c r="M670" s="5" t="str">
        <f t="shared" si="201"/>
        <v>…</v>
      </c>
      <c r="N670" t="str">
        <f t="shared" si="202"/>
        <v>…</v>
      </c>
      <c r="O670" t="str">
        <f t="shared" si="203"/>
        <v>…</v>
      </c>
      <c r="P670" t="str">
        <f t="shared" si="204"/>
        <v>…</v>
      </c>
      <c r="Q670" t="str">
        <f t="shared" si="205"/>
        <v>…</v>
      </c>
      <c r="R670" t="str">
        <f t="shared" si="206"/>
        <v>…</v>
      </c>
      <c r="S670" t="str">
        <f t="shared" si="207"/>
        <v>…</v>
      </c>
      <c r="T670" t="str">
        <f t="shared" si="208"/>
        <v>…</v>
      </c>
      <c r="U670" s="5"/>
      <c r="V670" s="23">
        <f t="shared" si="209"/>
        <v>0</v>
      </c>
      <c r="W670">
        <f t="shared" si="210"/>
        <v>5</v>
      </c>
      <c r="X670">
        <f t="shared" si="211"/>
        <v>160</v>
      </c>
      <c r="Y670">
        <f t="shared" si="212"/>
        <v>0</v>
      </c>
      <c r="Z670">
        <f t="shared" si="213"/>
        <v>255</v>
      </c>
      <c r="AA670">
        <f t="shared" si="214"/>
        <v>255</v>
      </c>
      <c r="AB670">
        <f t="shared" si="215"/>
        <v>255</v>
      </c>
      <c r="AC670">
        <f t="shared" si="216"/>
        <v>255</v>
      </c>
      <c r="AD670" s="5"/>
      <c r="AE670" s="27">
        <f t="shared" si="217"/>
        <v>1280</v>
      </c>
      <c r="AF670" s="28">
        <f t="shared" si="218"/>
        <v>160</v>
      </c>
      <c r="AG670" s="28">
        <f t="shared" si="219"/>
        <v>65535</v>
      </c>
      <c r="AH670" s="28">
        <f t="shared" si="220"/>
        <v>65535</v>
      </c>
      <c r="AI670" s="5"/>
      <c r="AJ67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670" s="6" t="str" cm="1">
        <f t="array" ref="AK67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670" s="6" cm="1">
        <f t="array" ref="AL670">IF(ROW(Table4[[#This Row],[ID]])-1=ROW(Table4[[#Headers],[ID]]),0,SUMPRODUCT(MAX(($B$5:$B669=Table4[[#This Row],[ID]])*ROW($B$5:$B669))))</f>
        <v>602</v>
      </c>
      <c r="AM670" s="11" cm="1">
        <f t="array" aca="1" ref="AM670" ca="1">IF(Table4[[#This Row],[Prior of This Frm]]&lt;&gt;0,Table4[[#This Row],[Time]]-INDIRECT("R"&amp;Table4[[#This Row],[Prior of This Frm]]&amp;"C"&amp;COLUMN(Table4[[#This Row],[Time]]),FALSE),"")</f>
        <v>3.1890000000000001</v>
      </c>
      <c r="AN670" s="8">
        <f>IF(ROW(Table4[[#This Row],[Time]])-1=ROW(Table4[[#Headers],[Time]]),0,IF(A670&lt;A669,AN669+1,AN669))</f>
        <v>1</v>
      </c>
      <c r="AO670" s="29">
        <f>(Table4[[#This Row],[Time]]+(Table4[[#This Row],[Mins]]*60)-$A$5)/60/60/24</f>
        <v>3.6824074074074065E-4</v>
      </c>
      <c r="AP670" s="11">
        <f ca="1">IF(Table4[[#This Row],[Prior of This Frm]]&lt;&gt;0,IF(Table4[[#This Row],[Per Raw]]&lt;0,Table4[[#This Row],[Per Raw]]+60,Table4[[#This Row],[Per Raw]]),"")</f>
        <v>3.1890000000000001</v>
      </c>
      <c r="AQ670" s="20" t="e">
        <f>IF(Table4[[#This Row],[ID]]=401,(HEX2DEC(Table4[[#This Row],[H1]])+256*HEX2DEC(Table4[[#This Row],[H2]]))/1000,NA())</f>
        <v>#N/A</v>
      </c>
      <c r="AR670" s="21" t="e">
        <f>IF(Table4[[#This Row],[ID]]=401,(HEX2DEC(Table4[[#This Row],[H5]])+256*HEX2DEC(Table4[[#This Row],[H6]]))/1000,NA())</f>
        <v>#N/A</v>
      </c>
      <c r="AS670" s="17" t="e">
        <f>IF(Table4[[#This Row],[ID]]=402,HEX2DEC(Table4[[#This Row],[H1]])/100,NA())</f>
        <v>#N/A</v>
      </c>
      <c r="AT670" s="19">
        <f>IF(Table4[[#This Row],[ID]]=404,((HEX2DEC(F670)+256*HEX2DEC(G670))/10)*(9/5)+32,NA())</f>
        <v>60.8</v>
      </c>
      <c r="AU670" s="28">
        <f>IF(Table4[[#This Row],[ID]]=402,(HEX2DEC(Table4[[#This Row],[H7]])*256*256+HEX2DEC(Table4[[#This Row],[H6]])*256+HEX2DEC(Table4[[#This Row],[H5]]))/AU$3,IF(ISNUMBER(AU669),AU669,NA()))</f>
        <v>1073427</v>
      </c>
      <c r="AV670" s="28">
        <f>IF(Table4[[#This Row],[ID]]=403,(HEX2DEC(Table4[[#This Row],[H7]])*256*256+HEX2DEC(Table4[[#This Row],[H6]])*256+HEX2DEC(Table4[[#This Row],[H5]]))/AV$3,IF(ISNUMBER(AV669),AV669,NA()))</f>
        <v>1073427</v>
      </c>
      <c r="AW670" s="30" t="e">
        <f>Table4[[#This Row],[Unk 402-D7,6,5]]/Table4[[#This Row],[Batt V]]</f>
        <v>#N/A</v>
      </c>
      <c r="AX670" s="8" t="str" cm="1">
        <f t="array" aca="1" ref="AX670" ca="1">IF(Table4[[#This Row],[Prior of This Frm]]=0,"First",IF(Table4[[#This Row],[Data as String]]&lt;&gt;INDIRECT("R"&amp;AL670&amp;"C"&amp;COLUMN(Table4[[#This Row],[Data as String]]),FALSE),"Change",""))</f>
        <v/>
      </c>
      <c r="AY670" s="6" t="str" cm="1">
        <f t="array" aca="1" ref="AY670" ca="1">IF(Table4[[#This Row],[Prior of This Frm]]=0,"First",IF(Table4[[#This Row],[Data Masked States only]]&lt;&gt;INDIRECT("R"&amp;AL670&amp;"C"&amp;COLUMN(Table4[[#This Row],[Data Masked States only]]),FALSE),"Change",""))</f>
        <v/>
      </c>
      <c r="AZ670" s="6"/>
    </row>
    <row r="671" spans="1:52" hidden="1" x14ac:dyDescent="0.25">
      <c r="A671">
        <v>23.234999999999999</v>
      </c>
      <c r="B671">
        <v>400</v>
      </c>
      <c r="C671">
        <v>8</v>
      </c>
      <c r="D671" s="14">
        <v>0</v>
      </c>
      <c r="E671" s="15">
        <v>0</v>
      </c>
      <c r="F671" s="15">
        <v>0</v>
      </c>
      <c r="G671" s="15">
        <v>10</v>
      </c>
      <c r="H671" s="15">
        <v>39</v>
      </c>
      <c r="I671" s="15">
        <v>0</v>
      </c>
      <c r="J671" s="15">
        <v>0</v>
      </c>
      <c r="K671" s="15">
        <v>0</v>
      </c>
      <c r="M671" s="5" t="str">
        <f t="shared" si="201"/>
        <v>…</v>
      </c>
      <c r="N671" t="str">
        <f t="shared" si="202"/>
        <v>…</v>
      </c>
      <c r="O671" t="str">
        <f t="shared" si="203"/>
        <v>…</v>
      </c>
      <c r="P671" t="str">
        <f t="shared" si="204"/>
        <v>…</v>
      </c>
      <c r="Q671" t="str">
        <f t="shared" si="205"/>
        <v>9</v>
      </c>
      <c r="R671" t="str">
        <f t="shared" si="206"/>
        <v>…</v>
      </c>
      <c r="S671" t="str">
        <f t="shared" si="207"/>
        <v>…</v>
      </c>
      <c r="T671" t="str">
        <f t="shared" si="208"/>
        <v>…</v>
      </c>
      <c r="U671" s="5"/>
      <c r="V671" s="23">
        <f t="shared" si="209"/>
        <v>0</v>
      </c>
      <c r="W671">
        <f t="shared" si="210"/>
        <v>0</v>
      </c>
      <c r="X671">
        <f t="shared" si="211"/>
        <v>0</v>
      </c>
      <c r="Y671">
        <f t="shared" si="212"/>
        <v>16</v>
      </c>
      <c r="Z671">
        <f t="shared" si="213"/>
        <v>57</v>
      </c>
      <c r="AA671">
        <f t="shared" si="214"/>
        <v>0</v>
      </c>
      <c r="AB671">
        <f t="shared" si="215"/>
        <v>0</v>
      </c>
      <c r="AC671">
        <f t="shared" si="216"/>
        <v>0</v>
      </c>
      <c r="AD671" s="5"/>
      <c r="AE671" s="27">
        <f t="shared" si="217"/>
        <v>0</v>
      </c>
      <c r="AF671" s="28">
        <f t="shared" si="218"/>
        <v>4096</v>
      </c>
      <c r="AG671" s="28">
        <f t="shared" si="219"/>
        <v>57</v>
      </c>
      <c r="AH671" s="28">
        <f t="shared" si="220"/>
        <v>0</v>
      </c>
      <c r="AI671" s="5"/>
      <c r="AJ67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71" s="6" t="str" cm="1">
        <f t="array" ref="AK67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71" s="6" cm="1">
        <f t="array" ref="AL671">IF(ROW(Table4[[#This Row],[ID]])-1=ROW(Table4[[#Headers],[ID]]),0,SUMPRODUCT(MAX(($B$5:$B670=Table4[[#This Row],[ID]])*ROW($B$5:$B670))))</f>
        <v>665</v>
      </c>
      <c r="AM671" s="11" cm="1">
        <f t="array" aca="1" ref="AM671" ca="1">IF(Table4[[#This Row],[Prior of This Frm]]&lt;&gt;0,Table4[[#This Row],[Time]]-INDIRECT("R"&amp;Table4[[#This Row],[Prior of This Frm]]&amp;"C"&amp;COLUMN(Table4[[#This Row],[Time]]),FALSE),"")</f>
        <v>0.1059999999999981</v>
      </c>
      <c r="AN671" s="8">
        <f>IF(ROW(Table4[[#This Row],[Time]])-1=ROW(Table4[[#Headers],[Time]]),0,IF(A671&lt;A670,AN670+1,AN670))</f>
        <v>1</v>
      </c>
      <c r="AO671" s="29">
        <f>(Table4[[#This Row],[Time]]+(Table4[[#This Row],[Mins]]*60)-$A$5)/60/60/24</f>
        <v>3.687268518518518E-4</v>
      </c>
      <c r="AP671" s="11">
        <f ca="1">IF(Table4[[#This Row],[Prior of This Frm]]&lt;&gt;0,IF(Table4[[#This Row],[Per Raw]]&lt;0,Table4[[#This Row],[Per Raw]]+60,Table4[[#This Row],[Per Raw]]),"")</f>
        <v>0.1059999999999981</v>
      </c>
      <c r="AQ671" s="20" t="e">
        <f>IF(Table4[[#This Row],[ID]]=401,(HEX2DEC(Table4[[#This Row],[H1]])+256*HEX2DEC(Table4[[#This Row],[H2]]))/1000,NA())</f>
        <v>#N/A</v>
      </c>
      <c r="AR671" s="21" t="e">
        <f>IF(Table4[[#This Row],[ID]]=401,(HEX2DEC(Table4[[#This Row],[H5]])+256*HEX2DEC(Table4[[#This Row],[H6]]))/1000,NA())</f>
        <v>#N/A</v>
      </c>
      <c r="AS671" s="17" t="e">
        <f>IF(Table4[[#This Row],[ID]]=402,HEX2DEC(Table4[[#This Row],[H1]])/100,NA())</f>
        <v>#N/A</v>
      </c>
      <c r="AT671" s="19" t="e">
        <f>IF(Table4[[#This Row],[ID]]=404,((HEX2DEC(F671)+256*HEX2DEC(G671))/10)*(9/5)+32,NA())</f>
        <v>#N/A</v>
      </c>
      <c r="AU671" s="28">
        <f>IF(Table4[[#This Row],[ID]]=402,(HEX2DEC(Table4[[#This Row],[H7]])*256*256+HEX2DEC(Table4[[#This Row],[H6]])*256+HEX2DEC(Table4[[#This Row],[H5]]))/AU$3,IF(ISNUMBER(AU670),AU670,NA()))</f>
        <v>1073427</v>
      </c>
      <c r="AV671" s="28">
        <f>IF(Table4[[#This Row],[ID]]=403,(HEX2DEC(Table4[[#This Row],[H7]])*256*256+HEX2DEC(Table4[[#This Row],[H6]])*256+HEX2DEC(Table4[[#This Row],[H5]]))/AV$3,IF(ISNUMBER(AV670),AV670,NA()))</f>
        <v>1073427</v>
      </c>
      <c r="AW671" s="30" t="e">
        <f>Table4[[#This Row],[Unk 402-D7,6,5]]/Table4[[#This Row],[Batt V]]</f>
        <v>#N/A</v>
      </c>
      <c r="AX671" s="8" t="str" cm="1">
        <f t="array" aca="1" ref="AX671" ca="1">IF(Table4[[#This Row],[Prior of This Frm]]=0,"First",IF(Table4[[#This Row],[Data as String]]&lt;&gt;INDIRECT("R"&amp;AL671&amp;"C"&amp;COLUMN(Table4[[#This Row],[Data as String]]),FALSE),"Change",""))</f>
        <v/>
      </c>
      <c r="AY671" s="6" t="str" cm="1">
        <f t="array" aca="1" ref="AY671" ca="1">IF(Table4[[#This Row],[Prior of This Frm]]=0,"First",IF(Table4[[#This Row],[Data Masked States only]]&lt;&gt;INDIRECT("R"&amp;AL671&amp;"C"&amp;COLUMN(Table4[[#This Row],[Data Masked States only]]),FALSE),"Change",""))</f>
        <v/>
      </c>
      <c r="AZ671" s="6"/>
    </row>
    <row r="672" spans="1:52" hidden="1" x14ac:dyDescent="0.25">
      <c r="A672">
        <v>23.288</v>
      </c>
      <c r="B672">
        <v>401</v>
      </c>
      <c r="C672">
        <v>8</v>
      </c>
      <c r="D672" s="14" t="s">
        <v>28</v>
      </c>
      <c r="E672" s="15" t="s">
        <v>23</v>
      </c>
      <c r="F672" s="15">
        <v>0</v>
      </c>
      <c r="G672" s="15">
        <v>0</v>
      </c>
      <c r="H672" s="15">
        <v>0</v>
      </c>
      <c r="I672" s="15">
        <v>0</v>
      </c>
      <c r="J672" s="15">
        <v>0</v>
      </c>
      <c r="K672" s="15">
        <v>0</v>
      </c>
      <c r="M672" s="5" t="str">
        <f t="shared" si="201"/>
        <v>…</v>
      </c>
      <c r="N672" t="str">
        <f t="shared" si="202"/>
        <v>…</v>
      </c>
      <c r="O672" t="str">
        <f t="shared" si="203"/>
        <v>…</v>
      </c>
      <c r="P672" t="str">
        <f t="shared" si="204"/>
        <v>…</v>
      </c>
      <c r="Q672" t="str">
        <f t="shared" si="205"/>
        <v>…</v>
      </c>
      <c r="R672" t="str">
        <f t="shared" si="206"/>
        <v>…</v>
      </c>
      <c r="S672" t="str">
        <f t="shared" si="207"/>
        <v>…</v>
      </c>
      <c r="T672" t="str">
        <f t="shared" si="208"/>
        <v>…</v>
      </c>
      <c r="U672" s="5"/>
      <c r="V672" s="23">
        <f t="shared" si="209"/>
        <v>154</v>
      </c>
      <c r="W672">
        <f t="shared" si="210"/>
        <v>210</v>
      </c>
      <c r="X672">
        <f t="shared" si="211"/>
        <v>0</v>
      </c>
      <c r="Y672">
        <f t="shared" si="212"/>
        <v>0</v>
      </c>
      <c r="Z672">
        <f t="shared" si="213"/>
        <v>0</v>
      </c>
      <c r="AA672">
        <f t="shared" si="214"/>
        <v>0</v>
      </c>
      <c r="AB672">
        <f t="shared" si="215"/>
        <v>0</v>
      </c>
      <c r="AC672">
        <f t="shared" si="216"/>
        <v>0</v>
      </c>
      <c r="AD672" s="5"/>
      <c r="AE672" s="27">
        <f t="shared" si="217"/>
        <v>53914</v>
      </c>
      <c r="AF672" s="28">
        <f t="shared" si="218"/>
        <v>0</v>
      </c>
      <c r="AG672" s="28">
        <f t="shared" si="219"/>
        <v>0</v>
      </c>
      <c r="AH672" s="28">
        <f t="shared" si="220"/>
        <v>0</v>
      </c>
      <c r="AI672" s="5"/>
      <c r="AJ67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72" s="6" t="str" cm="1">
        <f t="array" ref="AK67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72" s="6" cm="1">
        <f t="array" ref="AL672">IF(ROW(Table4[[#This Row],[ID]])-1=ROW(Table4[[#Headers],[ID]]),0,SUMPRODUCT(MAX(($B$5:$B671=Table4[[#This Row],[ID]])*ROW($B$5:$B671))))</f>
        <v>666</v>
      </c>
      <c r="AM672" s="11" cm="1">
        <f t="array" aca="1" ref="AM672" ca="1">IF(Table4[[#This Row],[Prior of This Frm]]&lt;&gt;0,Table4[[#This Row],[Time]]-INDIRECT("R"&amp;Table4[[#This Row],[Prior of This Frm]]&amp;"C"&amp;COLUMN(Table4[[#This Row],[Time]]),FALSE),"")</f>
        <v>0.10699999999999932</v>
      </c>
      <c r="AN672" s="8">
        <f>IF(ROW(Table4[[#This Row],[Time]])-1=ROW(Table4[[#Headers],[Time]]),0,IF(A672&lt;A671,AN671+1,AN671))</f>
        <v>1</v>
      </c>
      <c r="AO672" s="29">
        <f>(Table4[[#This Row],[Time]]+(Table4[[#This Row],[Mins]]*60)-$A$5)/60/60/24</f>
        <v>3.6934027777777773E-4</v>
      </c>
      <c r="AP672" s="11">
        <f ca="1">IF(Table4[[#This Row],[Prior of This Frm]]&lt;&gt;0,IF(Table4[[#This Row],[Per Raw]]&lt;0,Table4[[#This Row],[Per Raw]]+60,Table4[[#This Row],[Per Raw]]),"")</f>
        <v>0.10699999999999932</v>
      </c>
      <c r="AQ672" s="20">
        <f>IF(Table4[[#This Row],[ID]]=401,(HEX2DEC(Table4[[#This Row],[H1]])+256*HEX2DEC(Table4[[#This Row],[H2]]))/1000,NA())</f>
        <v>53.914000000000001</v>
      </c>
      <c r="AR672" s="21">
        <f>IF(Table4[[#This Row],[ID]]=401,(HEX2DEC(Table4[[#This Row],[H5]])+256*HEX2DEC(Table4[[#This Row],[H6]]))/1000,NA())</f>
        <v>0</v>
      </c>
      <c r="AS672" s="17" t="e">
        <f>IF(Table4[[#This Row],[ID]]=402,HEX2DEC(Table4[[#This Row],[H1]])/100,NA())</f>
        <v>#N/A</v>
      </c>
      <c r="AT672" s="19" t="e">
        <f>IF(Table4[[#This Row],[ID]]=404,((HEX2DEC(F672)+256*HEX2DEC(G672))/10)*(9/5)+32,NA())</f>
        <v>#N/A</v>
      </c>
      <c r="AU672" s="28">
        <f>IF(Table4[[#This Row],[ID]]=402,(HEX2DEC(Table4[[#This Row],[H7]])*256*256+HEX2DEC(Table4[[#This Row],[H6]])*256+HEX2DEC(Table4[[#This Row],[H5]]))/AU$3,IF(ISNUMBER(AU671),AU671,NA()))</f>
        <v>1073427</v>
      </c>
      <c r="AV672" s="28">
        <f>IF(Table4[[#This Row],[ID]]=403,(HEX2DEC(Table4[[#This Row],[H7]])*256*256+HEX2DEC(Table4[[#This Row],[H6]])*256+HEX2DEC(Table4[[#This Row],[H5]]))/AV$3,IF(ISNUMBER(AV671),AV671,NA()))</f>
        <v>1073427</v>
      </c>
      <c r="AW672" s="30">
        <f>Table4[[#This Row],[Unk 402-D7,6,5]]/Table4[[#This Row],[Batt V]]</f>
        <v>19909.986274437066</v>
      </c>
      <c r="AX672" s="8" t="str" cm="1">
        <f t="array" aca="1" ref="AX672" ca="1">IF(Table4[[#This Row],[Prior of This Frm]]=0,"First",IF(Table4[[#This Row],[Data as String]]&lt;&gt;INDIRECT("R"&amp;AL672&amp;"C"&amp;COLUMN(Table4[[#This Row],[Data as String]]),FALSE),"Change",""))</f>
        <v/>
      </c>
      <c r="AY672" s="6" t="str" cm="1">
        <f t="array" aca="1" ref="AY672" ca="1">IF(Table4[[#This Row],[Prior of This Frm]]=0,"First",IF(Table4[[#This Row],[Data Masked States only]]&lt;&gt;INDIRECT("R"&amp;AL672&amp;"C"&amp;COLUMN(Table4[[#This Row],[Data Masked States only]]),FALSE),"Change",""))</f>
        <v/>
      </c>
      <c r="AZ672" s="6"/>
    </row>
    <row r="673" spans="1:52" hidden="1" x14ac:dyDescent="0.25">
      <c r="A673">
        <v>23.341000000000001</v>
      </c>
      <c r="B673">
        <v>400</v>
      </c>
      <c r="C673">
        <v>8</v>
      </c>
      <c r="D673" s="14">
        <v>0</v>
      </c>
      <c r="E673" s="15">
        <v>0</v>
      </c>
      <c r="F673" s="15">
        <v>0</v>
      </c>
      <c r="G673" s="15">
        <v>10</v>
      </c>
      <c r="H673" s="15">
        <v>39</v>
      </c>
      <c r="I673" s="15">
        <v>0</v>
      </c>
      <c r="J673" s="15">
        <v>0</v>
      </c>
      <c r="K673" s="15">
        <v>0</v>
      </c>
      <c r="M673" s="5" t="str">
        <f t="shared" si="201"/>
        <v>…</v>
      </c>
      <c r="N673" t="str">
        <f t="shared" si="202"/>
        <v>…</v>
      </c>
      <c r="O673" t="str">
        <f t="shared" si="203"/>
        <v>…</v>
      </c>
      <c r="P673" t="str">
        <f t="shared" si="204"/>
        <v>…</v>
      </c>
      <c r="Q673" t="str">
        <f t="shared" si="205"/>
        <v>9</v>
      </c>
      <c r="R673" t="str">
        <f t="shared" si="206"/>
        <v>…</v>
      </c>
      <c r="S673" t="str">
        <f t="shared" si="207"/>
        <v>…</v>
      </c>
      <c r="T673" t="str">
        <f t="shared" si="208"/>
        <v>…</v>
      </c>
      <c r="U673" s="5"/>
      <c r="V673" s="23">
        <f t="shared" si="209"/>
        <v>0</v>
      </c>
      <c r="W673">
        <f t="shared" si="210"/>
        <v>0</v>
      </c>
      <c r="X673">
        <f t="shared" si="211"/>
        <v>0</v>
      </c>
      <c r="Y673">
        <f t="shared" si="212"/>
        <v>16</v>
      </c>
      <c r="Z673">
        <f t="shared" si="213"/>
        <v>57</v>
      </c>
      <c r="AA673">
        <f t="shared" si="214"/>
        <v>0</v>
      </c>
      <c r="AB673">
        <f t="shared" si="215"/>
        <v>0</v>
      </c>
      <c r="AC673">
        <f t="shared" si="216"/>
        <v>0</v>
      </c>
      <c r="AD673" s="5"/>
      <c r="AE673" s="27">
        <f t="shared" si="217"/>
        <v>0</v>
      </c>
      <c r="AF673" s="28">
        <f t="shared" si="218"/>
        <v>4096</v>
      </c>
      <c r="AG673" s="28">
        <f t="shared" si="219"/>
        <v>57</v>
      </c>
      <c r="AH673" s="28">
        <f t="shared" si="220"/>
        <v>0</v>
      </c>
      <c r="AI673" s="5"/>
      <c r="AJ67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73" s="6" t="str" cm="1">
        <f t="array" ref="AK67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73" s="6" cm="1">
        <f t="array" ref="AL673">IF(ROW(Table4[[#This Row],[ID]])-1=ROW(Table4[[#Headers],[ID]]),0,SUMPRODUCT(MAX(($B$5:$B672=Table4[[#This Row],[ID]])*ROW($B$5:$B672))))</f>
        <v>671</v>
      </c>
      <c r="AM673" s="11" cm="1">
        <f t="array" aca="1" ref="AM673" ca="1">IF(Table4[[#This Row],[Prior of This Frm]]&lt;&gt;0,Table4[[#This Row],[Time]]-INDIRECT("R"&amp;Table4[[#This Row],[Prior of This Frm]]&amp;"C"&amp;COLUMN(Table4[[#This Row],[Time]]),FALSE),"")</f>
        <v>0.10600000000000165</v>
      </c>
      <c r="AN673" s="8">
        <f>IF(ROW(Table4[[#This Row],[Time]])-1=ROW(Table4[[#Headers],[Time]]),0,IF(A673&lt;A672,AN672+1,AN672))</f>
        <v>1</v>
      </c>
      <c r="AO673" s="29">
        <f>(Table4[[#This Row],[Time]]+(Table4[[#This Row],[Mins]]*60)-$A$5)/60/60/24</f>
        <v>3.6995370370370372E-4</v>
      </c>
      <c r="AP673" s="11">
        <f ca="1">IF(Table4[[#This Row],[Prior of This Frm]]&lt;&gt;0,IF(Table4[[#This Row],[Per Raw]]&lt;0,Table4[[#This Row],[Per Raw]]+60,Table4[[#This Row],[Per Raw]]),"")</f>
        <v>0.10600000000000165</v>
      </c>
      <c r="AQ673" s="20" t="e">
        <f>IF(Table4[[#This Row],[ID]]=401,(HEX2DEC(Table4[[#This Row],[H1]])+256*HEX2DEC(Table4[[#This Row],[H2]]))/1000,NA())</f>
        <v>#N/A</v>
      </c>
      <c r="AR673" s="21" t="e">
        <f>IF(Table4[[#This Row],[ID]]=401,(HEX2DEC(Table4[[#This Row],[H5]])+256*HEX2DEC(Table4[[#This Row],[H6]]))/1000,NA())</f>
        <v>#N/A</v>
      </c>
      <c r="AS673" s="17" t="e">
        <f>IF(Table4[[#This Row],[ID]]=402,HEX2DEC(Table4[[#This Row],[H1]])/100,NA())</f>
        <v>#N/A</v>
      </c>
      <c r="AT673" s="19" t="e">
        <f>IF(Table4[[#This Row],[ID]]=404,((HEX2DEC(F673)+256*HEX2DEC(G673))/10)*(9/5)+32,NA())</f>
        <v>#N/A</v>
      </c>
      <c r="AU673" s="28">
        <f>IF(Table4[[#This Row],[ID]]=402,(HEX2DEC(Table4[[#This Row],[H7]])*256*256+HEX2DEC(Table4[[#This Row],[H6]])*256+HEX2DEC(Table4[[#This Row],[H5]]))/AU$3,IF(ISNUMBER(AU672),AU672,NA()))</f>
        <v>1073427</v>
      </c>
      <c r="AV673" s="28">
        <f>IF(Table4[[#This Row],[ID]]=403,(HEX2DEC(Table4[[#This Row],[H7]])*256*256+HEX2DEC(Table4[[#This Row],[H6]])*256+HEX2DEC(Table4[[#This Row],[H5]]))/AV$3,IF(ISNUMBER(AV672),AV672,NA()))</f>
        <v>1073427</v>
      </c>
      <c r="AW673" s="30" t="e">
        <f>Table4[[#This Row],[Unk 402-D7,6,5]]/Table4[[#This Row],[Batt V]]</f>
        <v>#N/A</v>
      </c>
      <c r="AX673" s="8" t="str" cm="1">
        <f t="array" aca="1" ref="AX673" ca="1">IF(Table4[[#This Row],[Prior of This Frm]]=0,"First",IF(Table4[[#This Row],[Data as String]]&lt;&gt;INDIRECT("R"&amp;AL673&amp;"C"&amp;COLUMN(Table4[[#This Row],[Data as String]]),FALSE),"Change",""))</f>
        <v/>
      </c>
      <c r="AY673" s="6" t="str" cm="1">
        <f t="array" aca="1" ref="AY673" ca="1">IF(Table4[[#This Row],[Prior of This Frm]]=0,"First",IF(Table4[[#This Row],[Data Masked States only]]&lt;&gt;INDIRECT("R"&amp;AL673&amp;"C"&amp;COLUMN(Table4[[#This Row],[Data Masked States only]]),FALSE),"Change",""))</f>
        <v/>
      </c>
      <c r="AZ673" s="6"/>
    </row>
    <row r="674" spans="1:52" hidden="1" x14ac:dyDescent="0.25">
      <c r="A674">
        <v>23.393999999999998</v>
      </c>
      <c r="B674">
        <v>401</v>
      </c>
      <c r="C674">
        <v>8</v>
      </c>
      <c r="D674" s="14" t="s">
        <v>28</v>
      </c>
      <c r="E674" s="15" t="s">
        <v>23</v>
      </c>
      <c r="F674" s="15">
        <v>0</v>
      </c>
      <c r="G674" s="15">
        <v>0</v>
      </c>
      <c r="H674" s="15">
        <v>0</v>
      </c>
      <c r="I674" s="15">
        <v>0</v>
      </c>
      <c r="J674" s="15">
        <v>0</v>
      </c>
      <c r="K674" s="15">
        <v>0</v>
      </c>
      <c r="M674" s="5" t="str">
        <f t="shared" si="201"/>
        <v>…</v>
      </c>
      <c r="N674" t="str">
        <f t="shared" si="202"/>
        <v>…</v>
      </c>
      <c r="O674" t="str">
        <f t="shared" si="203"/>
        <v>…</v>
      </c>
      <c r="P674" t="str">
        <f t="shared" si="204"/>
        <v>…</v>
      </c>
      <c r="Q674" t="str">
        <f t="shared" si="205"/>
        <v>…</v>
      </c>
      <c r="R674" t="str">
        <f t="shared" si="206"/>
        <v>…</v>
      </c>
      <c r="S674" t="str">
        <f t="shared" si="207"/>
        <v>…</v>
      </c>
      <c r="T674" t="str">
        <f t="shared" si="208"/>
        <v>…</v>
      </c>
      <c r="U674" s="5"/>
      <c r="V674" s="23">
        <f t="shared" si="209"/>
        <v>154</v>
      </c>
      <c r="W674">
        <f t="shared" si="210"/>
        <v>210</v>
      </c>
      <c r="X674">
        <f t="shared" si="211"/>
        <v>0</v>
      </c>
      <c r="Y674">
        <f t="shared" si="212"/>
        <v>0</v>
      </c>
      <c r="Z674">
        <f t="shared" si="213"/>
        <v>0</v>
      </c>
      <c r="AA674">
        <f t="shared" si="214"/>
        <v>0</v>
      </c>
      <c r="AB674">
        <f t="shared" si="215"/>
        <v>0</v>
      </c>
      <c r="AC674">
        <f t="shared" si="216"/>
        <v>0</v>
      </c>
      <c r="AD674" s="5"/>
      <c r="AE674" s="27">
        <f t="shared" si="217"/>
        <v>53914</v>
      </c>
      <c r="AF674" s="28">
        <f t="shared" si="218"/>
        <v>0</v>
      </c>
      <c r="AG674" s="28">
        <f t="shared" si="219"/>
        <v>0</v>
      </c>
      <c r="AH674" s="28">
        <f t="shared" si="220"/>
        <v>0</v>
      </c>
      <c r="AI674" s="5"/>
      <c r="AJ67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74" s="6" t="str" cm="1">
        <f t="array" ref="AK67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74" s="6" cm="1">
        <f t="array" ref="AL674">IF(ROW(Table4[[#This Row],[ID]])-1=ROW(Table4[[#Headers],[ID]]),0,SUMPRODUCT(MAX(($B$5:$B673=Table4[[#This Row],[ID]])*ROW($B$5:$B673))))</f>
        <v>672</v>
      </c>
      <c r="AM674" s="11" cm="1">
        <f t="array" aca="1" ref="AM674" ca="1">IF(Table4[[#This Row],[Prior of This Frm]]&lt;&gt;0,Table4[[#This Row],[Time]]-INDIRECT("R"&amp;Table4[[#This Row],[Prior of This Frm]]&amp;"C"&amp;COLUMN(Table4[[#This Row],[Time]]),FALSE),"")</f>
        <v>0.1059999999999981</v>
      </c>
      <c r="AN674" s="8">
        <f>IF(ROW(Table4[[#This Row],[Time]])-1=ROW(Table4[[#Headers],[Time]]),0,IF(A674&lt;A673,AN673+1,AN673))</f>
        <v>1</v>
      </c>
      <c r="AO674" s="29">
        <f>(Table4[[#This Row],[Time]]+(Table4[[#This Row],[Mins]]*60)-$A$5)/60/60/24</f>
        <v>3.7056712962962971E-4</v>
      </c>
      <c r="AP674" s="11">
        <f ca="1">IF(Table4[[#This Row],[Prior of This Frm]]&lt;&gt;0,IF(Table4[[#This Row],[Per Raw]]&lt;0,Table4[[#This Row],[Per Raw]]+60,Table4[[#This Row],[Per Raw]]),"")</f>
        <v>0.1059999999999981</v>
      </c>
      <c r="AQ674" s="20">
        <f>IF(Table4[[#This Row],[ID]]=401,(HEX2DEC(Table4[[#This Row],[H1]])+256*HEX2DEC(Table4[[#This Row],[H2]]))/1000,NA())</f>
        <v>53.914000000000001</v>
      </c>
      <c r="AR674" s="21">
        <f>IF(Table4[[#This Row],[ID]]=401,(HEX2DEC(Table4[[#This Row],[H5]])+256*HEX2DEC(Table4[[#This Row],[H6]]))/1000,NA())</f>
        <v>0</v>
      </c>
      <c r="AS674" s="16" t="e">
        <f>IF(Table4[[#This Row],[ID]]=402,HEX2DEC(Table4[[#This Row],[H1]])/100,NA())</f>
        <v>#N/A</v>
      </c>
      <c r="AT674" s="19" t="e">
        <f>IF(Table4[[#This Row],[ID]]=404,((HEX2DEC(F674)+256*HEX2DEC(G674))/10)*(9/5)+32,NA())</f>
        <v>#N/A</v>
      </c>
      <c r="AU674" s="28">
        <f>IF(Table4[[#This Row],[ID]]=402,(HEX2DEC(Table4[[#This Row],[H7]])*256*256+HEX2DEC(Table4[[#This Row],[H6]])*256+HEX2DEC(Table4[[#This Row],[H5]]))/AU$3,IF(ISNUMBER(AU673),AU673,NA()))</f>
        <v>1073427</v>
      </c>
      <c r="AV674" s="28">
        <f>IF(Table4[[#This Row],[ID]]=403,(HEX2DEC(Table4[[#This Row],[H7]])*256*256+HEX2DEC(Table4[[#This Row],[H6]])*256+HEX2DEC(Table4[[#This Row],[H5]]))/AV$3,IF(ISNUMBER(AV673),AV673,NA()))</f>
        <v>1073427</v>
      </c>
      <c r="AW674" s="30">
        <f>Table4[[#This Row],[Unk 402-D7,6,5]]/Table4[[#This Row],[Batt V]]</f>
        <v>19909.986274437066</v>
      </c>
      <c r="AX674" s="8" t="str" cm="1">
        <f t="array" aca="1" ref="AX674" ca="1">IF(Table4[[#This Row],[Prior of This Frm]]=0,"First",IF(Table4[[#This Row],[Data as String]]&lt;&gt;INDIRECT("R"&amp;AL674&amp;"C"&amp;COLUMN(Table4[[#This Row],[Data as String]]),FALSE),"Change",""))</f>
        <v/>
      </c>
      <c r="AY674" s="6" t="str" cm="1">
        <f t="array" aca="1" ref="AY674" ca="1">IF(Table4[[#This Row],[Prior of This Frm]]=0,"First",IF(Table4[[#This Row],[Data Masked States only]]&lt;&gt;INDIRECT("R"&amp;AL674&amp;"C"&amp;COLUMN(Table4[[#This Row],[Data Masked States only]]),FALSE),"Change",""))</f>
        <v/>
      </c>
      <c r="AZ674" s="6"/>
    </row>
    <row r="675" spans="1:52" hidden="1" x14ac:dyDescent="0.25">
      <c r="A675">
        <v>23.448</v>
      </c>
      <c r="B675">
        <v>400</v>
      </c>
      <c r="C675">
        <v>8</v>
      </c>
      <c r="D675" s="14">
        <v>0</v>
      </c>
      <c r="E675" s="15">
        <v>0</v>
      </c>
      <c r="F675" s="15">
        <v>0</v>
      </c>
      <c r="G675" s="15">
        <v>10</v>
      </c>
      <c r="H675" s="15">
        <v>39</v>
      </c>
      <c r="I675" s="15">
        <v>0</v>
      </c>
      <c r="J675" s="15">
        <v>0</v>
      </c>
      <c r="K675" s="15">
        <v>0</v>
      </c>
      <c r="M675" s="5" t="str">
        <f t="shared" si="201"/>
        <v>…</v>
      </c>
      <c r="N675" t="str">
        <f t="shared" si="202"/>
        <v>…</v>
      </c>
      <c r="O675" t="str">
        <f t="shared" si="203"/>
        <v>…</v>
      </c>
      <c r="P675" t="str">
        <f t="shared" si="204"/>
        <v>…</v>
      </c>
      <c r="Q675" t="str">
        <f t="shared" si="205"/>
        <v>9</v>
      </c>
      <c r="R675" t="str">
        <f t="shared" si="206"/>
        <v>…</v>
      </c>
      <c r="S675" t="str">
        <f t="shared" si="207"/>
        <v>…</v>
      </c>
      <c r="T675" t="str">
        <f t="shared" si="208"/>
        <v>…</v>
      </c>
      <c r="U675" s="5"/>
      <c r="V675" s="23">
        <f t="shared" si="209"/>
        <v>0</v>
      </c>
      <c r="W675">
        <f t="shared" si="210"/>
        <v>0</v>
      </c>
      <c r="X675">
        <f t="shared" si="211"/>
        <v>0</v>
      </c>
      <c r="Y675">
        <f t="shared" si="212"/>
        <v>16</v>
      </c>
      <c r="Z675">
        <f t="shared" si="213"/>
        <v>57</v>
      </c>
      <c r="AA675">
        <f t="shared" si="214"/>
        <v>0</v>
      </c>
      <c r="AB675">
        <f t="shared" si="215"/>
        <v>0</v>
      </c>
      <c r="AC675">
        <f t="shared" si="216"/>
        <v>0</v>
      </c>
      <c r="AD675" s="5"/>
      <c r="AE675" s="27">
        <f t="shared" si="217"/>
        <v>0</v>
      </c>
      <c r="AF675" s="28">
        <f t="shared" si="218"/>
        <v>4096</v>
      </c>
      <c r="AG675" s="28">
        <f t="shared" si="219"/>
        <v>57</v>
      </c>
      <c r="AH675" s="28">
        <f t="shared" si="220"/>
        <v>0</v>
      </c>
      <c r="AI675" s="5"/>
      <c r="AJ67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75" s="6" t="str" cm="1">
        <f t="array" ref="AK67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75" s="6" cm="1">
        <f t="array" ref="AL675">IF(ROW(Table4[[#This Row],[ID]])-1=ROW(Table4[[#Headers],[ID]]),0,SUMPRODUCT(MAX(($B$5:$B674=Table4[[#This Row],[ID]])*ROW($B$5:$B674))))</f>
        <v>673</v>
      </c>
      <c r="AM675" s="11" cm="1">
        <f t="array" aca="1" ref="AM675" ca="1">IF(Table4[[#This Row],[Prior of This Frm]]&lt;&gt;0,Table4[[#This Row],[Time]]-INDIRECT("R"&amp;Table4[[#This Row],[Prior of This Frm]]&amp;"C"&amp;COLUMN(Table4[[#This Row],[Time]]),FALSE),"")</f>
        <v>0.10699999999999932</v>
      </c>
      <c r="AN675" s="8">
        <f>IF(ROW(Table4[[#This Row],[Time]])-1=ROW(Table4[[#Headers],[Time]]),0,IF(A675&lt;A674,AN674+1,AN674))</f>
        <v>1</v>
      </c>
      <c r="AO675" s="29">
        <f>(Table4[[#This Row],[Time]]+(Table4[[#This Row],[Mins]]*60)-$A$5)/60/60/24</f>
        <v>3.7119212962962968E-4</v>
      </c>
      <c r="AP675" s="11">
        <f ca="1">IF(Table4[[#This Row],[Prior of This Frm]]&lt;&gt;0,IF(Table4[[#This Row],[Per Raw]]&lt;0,Table4[[#This Row],[Per Raw]]+60,Table4[[#This Row],[Per Raw]]),"")</f>
        <v>0.10699999999999932</v>
      </c>
      <c r="AQ675" s="20" t="e">
        <f>IF(Table4[[#This Row],[ID]]=401,(HEX2DEC(Table4[[#This Row],[H1]])+256*HEX2DEC(Table4[[#This Row],[H2]]))/1000,NA())</f>
        <v>#N/A</v>
      </c>
      <c r="AR675" s="21" t="e">
        <f>IF(Table4[[#This Row],[ID]]=401,(HEX2DEC(Table4[[#This Row],[H5]])+256*HEX2DEC(Table4[[#This Row],[H6]]))/1000,NA())</f>
        <v>#N/A</v>
      </c>
      <c r="AS675" s="17" t="e">
        <f>IF(Table4[[#This Row],[ID]]=402,HEX2DEC(Table4[[#This Row],[H1]])/100,NA())</f>
        <v>#N/A</v>
      </c>
      <c r="AT675" s="19" t="e">
        <f>IF(Table4[[#This Row],[ID]]=404,((HEX2DEC(F675)+256*HEX2DEC(G675))/10)*(9/5)+32,NA())</f>
        <v>#N/A</v>
      </c>
      <c r="AU675" s="28">
        <f>IF(Table4[[#This Row],[ID]]=402,(HEX2DEC(Table4[[#This Row],[H7]])*256*256+HEX2DEC(Table4[[#This Row],[H6]])*256+HEX2DEC(Table4[[#This Row],[H5]]))/AU$3,IF(ISNUMBER(AU674),AU674,NA()))</f>
        <v>1073427</v>
      </c>
      <c r="AV675" s="28">
        <f>IF(Table4[[#This Row],[ID]]=403,(HEX2DEC(Table4[[#This Row],[H7]])*256*256+HEX2DEC(Table4[[#This Row],[H6]])*256+HEX2DEC(Table4[[#This Row],[H5]]))/AV$3,IF(ISNUMBER(AV674),AV674,NA()))</f>
        <v>1073427</v>
      </c>
      <c r="AW675" s="30" t="e">
        <f>Table4[[#This Row],[Unk 402-D7,6,5]]/Table4[[#This Row],[Batt V]]</f>
        <v>#N/A</v>
      </c>
      <c r="AX675" s="8" t="str" cm="1">
        <f t="array" aca="1" ref="AX675" ca="1">IF(Table4[[#This Row],[Prior of This Frm]]=0,"First",IF(Table4[[#This Row],[Data as String]]&lt;&gt;INDIRECT("R"&amp;AL675&amp;"C"&amp;COLUMN(Table4[[#This Row],[Data as String]]),FALSE),"Change",""))</f>
        <v/>
      </c>
      <c r="AY675" s="6" t="str" cm="1">
        <f t="array" aca="1" ref="AY675" ca="1">IF(Table4[[#This Row],[Prior of This Frm]]=0,"First",IF(Table4[[#This Row],[Data Masked States only]]&lt;&gt;INDIRECT("R"&amp;AL675&amp;"C"&amp;COLUMN(Table4[[#This Row],[Data Masked States only]]),FALSE),"Change",""))</f>
        <v/>
      </c>
      <c r="AZ675" s="6"/>
    </row>
    <row r="676" spans="1:52" hidden="1" x14ac:dyDescent="0.25">
      <c r="A676">
        <v>23.501000000000001</v>
      </c>
      <c r="B676">
        <v>401</v>
      </c>
      <c r="C676">
        <v>8</v>
      </c>
      <c r="D676" s="14" t="s">
        <v>28</v>
      </c>
      <c r="E676" s="15" t="s">
        <v>23</v>
      </c>
      <c r="F676" s="15">
        <v>0</v>
      </c>
      <c r="G676" s="15">
        <v>0</v>
      </c>
      <c r="H676" s="15">
        <v>0</v>
      </c>
      <c r="I676" s="15">
        <v>0</v>
      </c>
      <c r="J676" s="15">
        <v>0</v>
      </c>
      <c r="K676" s="15">
        <v>0</v>
      </c>
      <c r="M676" s="5" t="str">
        <f t="shared" si="201"/>
        <v>…</v>
      </c>
      <c r="N676" t="str">
        <f t="shared" si="202"/>
        <v>…</v>
      </c>
      <c r="O676" t="str">
        <f t="shared" si="203"/>
        <v>…</v>
      </c>
      <c r="P676" t="str">
        <f t="shared" si="204"/>
        <v>…</v>
      </c>
      <c r="Q676" t="str">
        <f t="shared" si="205"/>
        <v>…</v>
      </c>
      <c r="R676" t="str">
        <f t="shared" si="206"/>
        <v>…</v>
      </c>
      <c r="S676" t="str">
        <f t="shared" si="207"/>
        <v>…</v>
      </c>
      <c r="T676" t="str">
        <f t="shared" si="208"/>
        <v>…</v>
      </c>
      <c r="U676" s="5"/>
      <c r="V676" s="23">
        <f t="shared" si="209"/>
        <v>154</v>
      </c>
      <c r="W676">
        <f t="shared" si="210"/>
        <v>210</v>
      </c>
      <c r="X676">
        <f t="shared" si="211"/>
        <v>0</v>
      </c>
      <c r="Y676">
        <f t="shared" si="212"/>
        <v>0</v>
      </c>
      <c r="Z676">
        <f t="shared" si="213"/>
        <v>0</v>
      </c>
      <c r="AA676">
        <f t="shared" si="214"/>
        <v>0</v>
      </c>
      <c r="AB676">
        <f t="shared" si="215"/>
        <v>0</v>
      </c>
      <c r="AC676">
        <f t="shared" si="216"/>
        <v>0</v>
      </c>
      <c r="AD676" s="5"/>
      <c r="AE676" s="27">
        <f t="shared" si="217"/>
        <v>53914</v>
      </c>
      <c r="AF676" s="28">
        <f t="shared" si="218"/>
        <v>0</v>
      </c>
      <c r="AG676" s="28">
        <f t="shared" si="219"/>
        <v>0</v>
      </c>
      <c r="AH676" s="28">
        <f t="shared" si="220"/>
        <v>0</v>
      </c>
      <c r="AI676" s="5"/>
      <c r="AJ67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76" s="6" t="str" cm="1">
        <f t="array" ref="AK67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76" s="6" cm="1">
        <f t="array" ref="AL676">IF(ROW(Table4[[#This Row],[ID]])-1=ROW(Table4[[#Headers],[ID]]),0,SUMPRODUCT(MAX(($B$5:$B675=Table4[[#This Row],[ID]])*ROW($B$5:$B675))))</f>
        <v>674</v>
      </c>
      <c r="AM676" s="11" cm="1">
        <f t="array" aca="1" ref="AM676" ca="1">IF(Table4[[#This Row],[Prior of This Frm]]&lt;&gt;0,Table4[[#This Row],[Time]]-INDIRECT("R"&amp;Table4[[#This Row],[Prior of This Frm]]&amp;"C"&amp;COLUMN(Table4[[#This Row],[Time]]),FALSE),"")</f>
        <v>0.10700000000000287</v>
      </c>
      <c r="AN676" s="8">
        <f>IF(ROW(Table4[[#This Row],[Time]])-1=ROW(Table4[[#Headers],[Time]]),0,IF(A676&lt;A675,AN675+1,AN675))</f>
        <v>1</v>
      </c>
      <c r="AO676" s="29">
        <f>(Table4[[#This Row],[Time]]+(Table4[[#This Row],[Mins]]*60)-$A$5)/60/60/24</f>
        <v>3.7180555555555556E-4</v>
      </c>
      <c r="AP676" s="11">
        <f ca="1">IF(Table4[[#This Row],[Prior of This Frm]]&lt;&gt;0,IF(Table4[[#This Row],[Per Raw]]&lt;0,Table4[[#This Row],[Per Raw]]+60,Table4[[#This Row],[Per Raw]]),"")</f>
        <v>0.10700000000000287</v>
      </c>
      <c r="AQ676" s="20">
        <f>IF(Table4[[#This Row],[ID]]=401,(HEX2DEC(Table4[[#This Row],[H1]])+256*HEX2DEC(Table4[[#This Row],[H2]]))/1000,NA())</f>
        <v>53.914000000000001</v>
      </c>
      <c r="AR676" s="21">
        <f>IF(Table4[[#This Row],[ID]]=401,(HEX2DEC(Table4[[#This Row],[H5]])+256*HEX2DEC(Table4[[#This Row],[H6]]))/1000,NA())</f>
        <v>0</v>
      </c>
      <c r="AS676" s="16" t="e">
        <f>IF(Table4[[#This Row],[ID]]=402,HEX2DEC(Table4[[#This Row],[H1]])/100,NA())</f>
        <v>#N/A</v>
      </c>
      <c r="AT676" s="19" t="e">
        <f>IF(Table4[[#This Row],[ID]]=404,((HEX2DEC(F676)+256*HEX2DEC(G676))/10)*(9/5)+32,NA())</f>
        <v>#N/A</v>
      </c>
      <c r="AU676" s="28">
        <f>IF(Table4[[#This Row],[ID]]=402,(HEX2DEC(Table4[[#This Row],[H7]])*256*256+HEX2DEC(Table4[[#This Row],[H6]])*256+HEX2DEC(Table4[[#This Row],[H5]]))/AU$3,IF(ISNUMBER(AU675),AU675,NA()))</f>
        <v>1073427</v>
      </c>
      <c r="AV676" s="28">
        <f>IF(Table4[[#This Row],[ID]]=403,(HEX2DEC(Table4[[#This Row],[H7]])*256*256+HEX2DEC(Table4[[#This Row],[H6]])*256+HEX2DEC(Table4[[#This Row],[H5]]))/AV$3,IF(ISNUMBER(AV675),AV675,NA()))</f>
        <v>1073427</v>
      </c>
      <c r="AW676" s="30">
        <f>Table4[[#This Row],[Unk 402-D7,6,5]]/Table4[[#This Row],[Batt V]]</f>
        <v>19909.986274437066</v>
      </c>
      <c r="AX676" s="8" t="str" cm="1">
        <f t="array" aca="1" ref="AX676" ca="1">IF(Table4[[#This Row],[Prior of This Frm]]=0,"First",IF(Table4[[#This Row],[Data as String]]&lt;&gt;INDIRECT("R"&amp;AL676&amp;"C"&amp;COLUMN(Table4[[#This Row],[Data as String]]),FALSE),"Change",""))</f>
        <v/>
      </c>
      <c r="AY676" s="6" t="str" cm="1">
        <f t="array" aca="1" ref="AY676" ca="1">IF(Table4[[#This Row],[Prior of This Frm]]=0,"First",IF(Table4[[#This Row],[Data Masked States only]]&lt;&gt;INDIRECT("R"&amp;AL676&amp;"C"&amp;COLUMN(Table4[[#This Row],[Data Masked States only]]),FALSE),"Change",""))</f>
        <v/>
      </c>
      <c r="AZ676" s="6"/>
    </row>
    <row r="677" spans="1:52" hidden="1" x14ac:dyDescent="0.25">
      <c r="A677">
        <v>23.553000000000001</v>
      </c>
      <c r="B677">
        <v>400</v>
      </c>
      <c r="C677">
        <v>8</v>
      </c>
      <c r="D677" s="14">
        <v>0</v>
      </c>
      <c r="E677" s="15">
        <v>0</v>
      </c>
      <c r="F677" s="15">
        <v>0</v>
      </c>
      <c r="G677" s="15">
        <v>10</v>
      </c>
      <c r="H677" s="15">
        <v>39</v>
      </c>
      <c r="I677" s="15">
        <v>0</v>
      </c>
      <c r="J677" s="15">
        <v>0</v>
      </c>
      <c r="K677" s="15">
        <v>0</v>
      </c>
      <c r="M677" s="5" t="str">
        <f t="shared" si="201"/>
        <v>…</v>
      </c>
      <c r="N677" t="str">
        <f t="shared" si="202"/>
        <v>…</v>
      </c>
      <c r="O677" t="str">
        <f t="shared" si="203"/>
        <v>…</v>
      </c>
      <c r="P677" t="str">
        <f t="shared" si="204"/>
        <v>…</v>
      </c>
      <c r="Q677" t="str">
        <f t="shared" si="205"/>
        <v>9</v>
      </c>
      <c r="R677" t="str">
        <f t="shared" si="206"/>
        <v>…</v>
      </c>
      <c r="S677" t="str">
        <f t="shared" si="207"/>
        <v>…</v>
      </c>
      <c r="T677" t="str">
        <f t="shared" si="208"/>
        <v>…</v>
      </c>
      <c r="U677" s="5"/>
      <c r="V677" s="23">
        <f t="shared" si="209"/>
        <v>0</v>
      </c>
      <c r="W677">
        <f t="shared" si="210"/>
        <v>0</v>
      </c>
      <c r="X677">
        <f t="shared" si="211"/>
        <v>0</v>
      </c>
      <c r="Y677">
        <f t="shared" si="212"/>
        <v>16</v>
      </c>
      <c r="Z677">
        <f t="shared" si="213"/>
        <v>57</v>
      </c>
      <c r="AA677">
        <f t="shared" si="214"/>
        <v>0</v>
      </c>
      <c r="AB677">
        <f t="shared" si="215"/>
        <v>0</v>
      </c>
      <c r="AC677">
        <f t="shared" si="216"/>
        <v>0</v>
      </c>
      <c r="AD677" s="5"/>
      <c r="AE677" s="27">
        <f t="shared" si="217"/>
        <v>0</v>
      </c>
      <c r="AF677" s="28">
        <f t="shared" si="218"/>
        <v>4096</v>
      </c>
      <c r="AG677" s="28">
        <f t="shared" si="219"/>
        <v>57</v>
      </c>
      <c r="AH677" s="28">
        <f t="shared" si="220"/>
        <v>0</v>
      </c>
      <c r="AI677" s="5"/>
      <c r="AJ67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77" s="6" t="str" cm="1">
        <f t="array" ref="AK67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77" s="6" cm="1">
        <f t="array" ref="AL677">IF(ROW(Table4[[#This Row],[ID]])-1=ROW(Table4[[#Headers],[ID]]),0,SUMPRODUCT(MAX(($B$5:$B676=Table4[[#This Row],[ID]])*ROW($B$5:$B676))))</f>
        <v>675</v>
      </c>
      <c r="AM677" s="11" cm="1">
        <f t="array" aca="1" ref="AM677" ca="1">IF(Table4[[#This Row],[Prior of This Frm]]&lt;&gt;0,Table4[[#This Row],[Time]]-INDIRECT("R"&amp;Table4[[#This Row],[Prior of This Frm]]&amp;"C"&amp;COLUMN(Table4[[#This Row],[Time]]),FALSE),"")</f>
        <v>0.10500000000000043</v>
      </c>
      <c r="AN677" s="8">
        <f>IF(ROW(Table4[[#This Row],[Time]])-1=ROW(Table4[[#Headers],[Time]]),0,IF(A677&lt;A676,AN676+1,AN676))</f>
        <v>1</v>
      </c>
      <c r="AO677" s="29">
        <f>(Table4[[#This Row],[Time]]+(Table4[[#This Row],[Mins]]*60)-$A$5)/60/60/24</f>
        <v>3.7240740740740729E-4</v>
      </c>
      <c r="AP677" s="11">
        <f ca="1">IF(Table4[[#This Row],[Prior of This Frm]]&lt;&gt;0,IF(Table4[[#This Row],[Per Raw]]&lt;0,Table4[[#This Row],[Per Raw]]+60,Table4[[#This Row],[Per Raw]]),"")</f>
        <v>0.10500000000000043</v>
      </c>
      <c r="AQ677" s="20" t="e">
        <f>IF(Table4[[#This Row],[ID]]=401,(HEX2DEC(Table4[[#This Row],[H1]])+256*HEX2DEC(Table4[[#This Row],[H2]]))/1000,NA())</f>
        <v>#N/A</v>
      </c>
      <c r="AR677" s="21" t="e">
        <f>IF(Table4[[#This Row],[ID]]=401,(HEX2DEC(Table4[[#This Row],[H5]])+256*HEX2DEC(Table4[[#This Row],[H6]]))/1000,NA())</f>
        <v>#N/A</v>
      </c>
      <c r="AS677" s="17" t="e">
        <f>IF(Table4[[#This Row],[ID]]=402,HEX2DEC(Table4[[#This Row],[H1]])/100,NA())</f>
        <v>#N/A</v>
      </c>
      <c r="AT677" s="19" t="e">
        <f>IF(Table4[[#This Row],[ID]]=404,((HEX2DEC(F677)+256*HEX2DEC(G677))/10)*(9/5)+32,NA())</f>
        <v>#N/A</v>
      </c>
      <c r="AU677" s="28">
        <f>IF(Table4[[#This Row],[ID]]=402,(HEX2DEC(Table4[[#This Row],[H7]])*256*256+HEX2DEC(Table4[[#This Row],[H6]])*256+HEX2DEC(Table4[[#This Row],[H5]]))/AU$3,IF(ISNUMBER(AU676),AU676,NA()))</f>
        <v>1073427</v>
      </c>
      <c r="AV677" s="28">
        <f>IF(Table4[[#This Row],[ID]]=403,(HEX2DEC(Table4[[#This Row],[H7]])*256*256+HEX2DEC(Table4[[#This Row],[H6]])*256+HEX2DEC(Table4[[#This Row],[H5]]))/AV$3,IF(ISNUMBER(AV676),AV676,NA()))</f>
        <v>1073427</v>
      </c>
      <c r="AW677" s="30" t="e">
        <f>Table4[[#This Row],[Unk 402-D7,6,5]]/Table4[[#This Row],[Batt V]]</f>
        <v>#N/A</v>
      </c>
      <c r="AX677" s="8" t="str" cm="1">
        <f t="array" aca="1" ref="AX677" ca="1">IF(Table4[[#This Row],[Prior of This Frm]]=0,"First",IF(Table4[[#This Row],[Data as String]]&lt;&gt;INDIRECT("R"&amp;AL677&amp;"C"&amp;COLUMN(Table4[[#This Row],[Data as String]]),FALSE),"Change",""))</f>
        <v/>
      </c>
      <c r="AY677" s="6" t="str" cm="1">
        <f t="array" aca="1" ref="AY677" ca="1">IF(Table4[[#This Row],[Prior of This Frm]]=0,"First",IF(Table4[[#This Row],[Data Masked States only]]&lt;&gt;INDIRECT("R"&amp;AL677&amp;"C"&amp;COLUMN(Table4[[#This Row],[Data Masked States only]]),FALSE),"Change",""))</f>
        <v/>
      </c>
      <c r="AZ677" s="6"/>
    </row>
    <row r="678" spans="1:52" hidden="1" x14ac:dyDescent="0.25">
      <c r="A678">
        <v>23.606000000000002</v>
      </c>
      <c r="B678">
        <v>401</v>
      </c>
      <c r="C678">
        <v>8</v>
      </c>
      <c r="D678" s="14" t="s">
        <v>28</v>
      </c>
      <c r="E678" s="15" t="s">
        <v>23</v>
      </c>
      <c r="F678" s="15">
        <v>0</v>
      </c>
      <c r="G678" s="15">
        <v>0</v>
      </c>
      <c r="H678" s="15">
        <v>0</v>
      </c>
      <c r="I678" s="15">
        <v>0</v>
      </c>
      <c r="J678" s="15">
        <v>0</v>
      </c>
      <c r="K678" s="15">
        <v>0</v>
      </c>
      <c r="M678" s="5" t="str">
        <f t="shared" si="201"/>
        <v>…</v>
      </c>
      <c r="N678" t="str">
        <f t="shared" si="202"/>
        <v>…</v>
      </c>
      <c r="O678" t="str">
        <f t="shared" si="203"/>
        <v>…</v>
      </c>
      <c r="P678" t="str">
        <f t="shared" si="204"/>
        <v>…</v>
      </c>
      <c r="Q678" t="str">
        <f t="shared" si="205"/>
        <v>…</v>
      </c>
      <c r="R678" t="str">
        <f t="shared" si="206"/>
        <v>…</v>
      </c>
      <c r="S678" t="str">
        <f t="shared" si="207"/>
        <v>…</v>
      </c>
      <c r="T678" t="str">
        <f t="shared" si="208"/>
        <v>…</v>
      </c>
      <c r="U678" s="5"/>
      <c r="V678" s="23">
        <f t="shared" si="209"/>
        <v>154</v>
      </c>
      <c r="W678">
        <f t="shared" si="210"/>
        <v>210</v>
      </c>
      <c r="X678">
        <f t="shared" si="211"/>
        <v>0</v>
      </c>
      <c r="Y678">
        <f t="shared" si="212"/>
        <v>0</v>
      </c>
      <c r="Z678">
        <f t="shared" si="213"/>
        <v>0</v>
      </c>
      <c r="AA678">
        <f t="shared" si="214"/>
        <v>0</v>
      </c>
      <c r="AB678">
        <f t="shared" si="215"/>
        <v>0</v>
      </c>
      <c r="AC678">
        <f t="shared" si="216"/>
        <v>0</v>
      </c>
      <c r="AD678" s="5"/>
      <c r="AE678" s="27">
        <f t="shared" si="217"/>
        <v>53914</v>
      </c>
      <c r="AF678" s="28">
        <f t="shared" si="218"/>
        <v>0</v>
      </c>
      <c r="AG678" s="28">
        <f t="shared" si="219"/>
        <v>0</v>
      </c>
      <c r="AH678" s="28">
        <f t="shared" si="220"/>
        <v>0</v>
      </c>
      <c r="AI678" s="5"/>
      <c r="AJ67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78" s="6" t="str" cm="1">
        <f t="array" ref="AK67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78" s="6" cm="1">
        <f t="array" ref="AL678">IF(ROW(Table4[[#This Row],[ID]])-1=ROW(Table4[[#Headers],[ID]]),0,SUMPRODUCT(MAX(($B$5:$B677=Table4[[#This Row],[ID]])*ROW($B$5:$B677))))</f>
        <v>676</v>
      </c>
      <c r="AM678" s="11" cm="1">
        <f t="array" aca="1" ref="AM678" ca="1">IF(Table4[[#This Row],[Prior of This Frm]]&lt;&gt;0,Table4[[#This Row],[Time]]-INDIRECT("R"&amp;Table4[[#This Row],[Prior of This Frm]]&amp;"C"&amp;COLUMN(Table4[[#This Row],[Time]]),FALSE),"")</f>
        <v>0.10500000000000043</v>
      </c>
      <c r="AN678" s="8">
        <f>IF(ROW(Table4[[#This Row],[Time]])-1=ROW(Table4[[#Headers],[Time]]),0,IF(A678&lt;A677,AN677+1,AN677))</f>
        <v>1</v>
      </c>
      <c r="AO678" s="29">
        <f>(Table4[[#This Row],[Time]]+(Table4[[#This Row],[Mins]]*60)-$A$5)/60/60/24</f>
        <v>3.7302083333333328E-4</v>
      </c>
      <c r="AP678" s="11">
        <f ca="1">IF(Table4[[#This Row],[Prior of This Frm]]&lt;&gt;0,IF(Table4[[#This Row],[Per Raw]]&lt;0,Table4[[#This Row],[Per Raw]]+60,Table4[[#This Row],[Per Raw]]),"")</f>
        <v>0.10500000000000043</v>
      </c>
      <c r="AQ678" s="20">
        <f>IF(Table4[[#This Row],[ID]]=401,(HEX2DEC(Table4[[#This Row],[H1]])+256*HEX2DEC(Table4[[#This Row],[H2]]))/1000,NA())</f>
        <v>53.914000000000001</v>
      </c>
      <c r="AR678" s="21">
        <f>IF(Table4[[#This Row],[ID]]=401,(HEX2DEC(Table4[[#This Row],[H5]])+256*HEX2DEC(Table4[[#This Row],[H6]]))/1000,NA())</f>
        <v>0</v>
      </c>
      <c r="AS678" s="16" t="e">
        <f>IF(Table4[[#This Row],[ID]]=402,HEX2DEC(Table4[[#This Row],[H1]])/100,NA())</f>
        <v>#N/A</v>
      </c>
      <c r="AT678" s="19" t="e">
        <f>IF(Table4[[#This Row],[ID]]=404,((HEX2DEC(F678)+256*HEX2DEC(G678))/10)*(9/5)+32,NA())</f>
        <v>#N/A</v>
      </c>
      <c r="AU678" s="28">
        <f>IF(Table4[[#This Row],[ID]]=402,(HEX2DEC(Table4[[#This Row],[H7]])*256*256+HEX2DEC(Table4[[#This Row],[H6]])*256+HEX2DEC(Table4[[#This Row],[H5]]))/AU$3,IF(ISNUMBER(AU677),AU677,NA()))</f>
        <v>1073427</v>
      </c>
      <c r="AV678" s="28">
        <f>IF(Table4[[#This Row],[ID]]=403,(HEX2DEC(Table4[[#This Row],[H7]])*256*256+HEX2DEC(Table4[[#This Row],[H6]])*256+HEX2DEC(Table4[[#This Row],[H5]]))/AV$3,IF(ISNUMBER(AV677),AV677,NA()))</f>
        <v>1073427</v>
      </c>
      <c r="AW678" s="30">
        <f>Table4[[#This Row],[Unk 402-D7,6,5]]/Table4[[#This Row],[Batt V]]</f>
        <v>19909.986274437066</v>
      </c>
      <c r="AX678" s="8" t="str" cm="1">
        <f t="array" aca="1" ref="AX678" ca="1">IF(Table4[[#This Row],[Prior of This Frm]]=0,"First",IF(Table4[[#This Row],[Data as String]]&lt;&gt;INDIRECT("R"&amp;AL678&amp;"C"&amp;COLUMN(Table4[[#This Row],[Data as String]]),FALSE),"Change",""))</f>
        <v/>
      </c>
      <c r="AY678" s="6" t="str" cm="1">
        <f t="array" aca="1" ref="AY678" ca="1">IF(Table4[[#This Row],[Prior of This Frm]]=0,"First",IF(Table4[[#This Row],[Data Masked States only]]&lt;&gt;INDIRECT("R"&amp;AL678&amp;"C"&amp;COLUMN(Table4[[#This Row],[Data Masked States only]]),FALSE),"Change",""))</f>
        <v/>
      </c>
      <c r="AZ678" s="6"/>
    </row>
    <row r="679" spans="1:52" hidden="1" x14ac:dyDescent="0.25">
      <c r="A679">
        <v>23.66</v>
      </c>
      <c r="B679">
        <v>400</v>
      </c>
      <c r="C679">
        <v>8</v>
      </c>
      <c r="D679" s="14">
        <v>0</v>
      </c>
      <c r="E679" s="15">
        <v>0</v>
      </c>
      <c r="F679" s="15">
        <v>0</v>
      </c>
      <c r="G679" s="15">
        <v>10</v>
      </c>
      <c r="H679" s="15">
        <v>39</v>
      </c>
      <c r="I679" s="15">
        <v>0</v>
      </c>
      <c r="J679" s="15">
        <v>0</v>
      </c>
      <c r="K679" s="15">
        <v>0</v>
      </c>
      <c r="M679" s="5" t="str">
        <f t="shared" si="201"/>
        <v>…</v>
      </c>
      <c r="N679" t="str">
        <f t="shared" si="202"/>
        <v>…</v>
      </c>
      <c r="O679" t="str">
        <f t="shared" si="203"/>
        <v>…</v>
      </c>
      <c r="P679" t="str">
        <f t="shared" si="204"/>
        <v>…</v>
      </c>
      <c r="Q679" t="str">
        <f t="shared" si="205"/>
        <v>9</v>
      </c>
      <c r="R679" t="str">
        <f t="shared" si="206"/>
        <v>…</v>
      </c>
      <c r="S679" t="str">
        <f t="shared" si="207"/>
        <v>…</v>
      </c>
      <c r="T679" t="str">
        <f t="shared" si="208"/>
        <v>…</v>
      </c>
      <c r="U679" s="5"/>
      <c r="V679" s="23">
        <f t="shared" si="209"/>
        <v>0</v>
      </c>
      <c r="W679">
        <f t="shared" si="210"/>
        <v>0</v>
      </c>
      <c r="X679">
        <f t="shared" si="211"/>
        <v>0</v>
      </c>
      <c r="Y679">
        <f t="shared" si="212"/>
        <v>16</v>
      </c>
      <c r="Z679">
        <f t="shared" si="213"/>
        <v>57</v>
      </c>
      <c r="AA679">
        <f t="shared" si="214"/>
        <v>0</v>
      </c>
      <c r="AB679">
        <f t="shared" si="215"/>
        <v>0</v>
      </c>
      <c r="AC679">
        <f t="shared" si="216"/>
        <v>0</v>
      </c>
      <c r="AD679" s="5"/>
      <c r="AE679" s="27">
        <f t="shared" si="217"/>
        <v>0</v>
      </c>
      <c r="AF679" s="28">
        <f t="shared" si="218"/>
        <v>4096</v>
      </c>
      <c r="AG679" s="28">
        <f t="shared" si="219"/>
        <v>57</v>
      </c>
      <c r="AH679" s="28">
        <f t="shared" si="220"/>
        <v>0</v>
      </c>
      <c r="AI679" s="5"/>
      <c r="AJ67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79" s="6" t="str" cm="1">
        <f t="array" ref="AK67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79" s="6" cm="1">
        <f t="array" ref="AL679">IF(ROW(Table4[[#This Row],[ID]])-1=ROW(Table4[[#Headers],[ID]]),0,SUMPRODUCT(MAX(($B$5:$B678=Table4[[#This Row],[ID]])*ROW($B$5:$B678))))</f>
        <v>677</v>
      </c>
      <c r="AM679" s="11" cm="1">
        <f t="array" aca="1" ref="AM679" ca="1">IF(Table4[[#This Row],[Prior of This Frm]]&lt;&gt;0,Table4[[#This Row],[Time]]-INDIRECT("R"&amp;Table4[[#This Row],[Prior of This Frm]]&amp;"C"&amp;COLUMN(Table4[[#This Row],[Time]]),FALSE),"")</f>
        <v>0.10699999999999932</v>
      </c>
      <c r="AN679" s="8">
        <f>IF(ROW(Table4[[#This Row],[Time]])-1=ROW(Table4[[#Headers],[Time]]),0,IF(A679&lt;A678,AN678+1,AN678))</f>
        <v>1</v>
      </c>
      <c r="AO679" s="29">
        <f>(Table4[[#This Row],[Time]]+(Table4[[#This Row],[Mins]]*60)-$A$5)/60/60/24</f>
        <v>3.7364583333333325E-4</v>
      </c>
      <c r="AP679" s="11">
        <f ca="1">IF(Table4[[#This Row],[Prior of This Frm]]&lt;&gt;0,IF(Table4[[#This Row],[Per Raw]]&lt;0,Table4[[#This Row],[Per Raw]]+60,Table4[[#This Row],[Per Raw]]),"")</f>
        <v>0.10699999999999932</v>
      </c>
      <c r="AQ679" s="20" t="e">
        <f>IF(Table4[[#This Row],[ID]]=401,(HEX2DEC(Table4[[#This Row],[H1]])+256*HEX2DEC(Table4[[#This Row],[H2]]))/1000,NA())</f>
        <v>#N/A</v>
      </c>
      <c r="AR679" s="21" t="e">
        <f>IF(Table4[[#This Row],[ID]]=401,(HEX2DEC(Table4[[#This Row],[H5]])+256*HEX2DEC(Table4[[#This Row],[H6]]))/1000,NA())</f>
        <v>#N/A</v>
      </c>
      <c r="AS679" s="17" t="e">
        <f>IF(Table4[[#This Row],[ID]]=402,HEX2DEC(Table4[[#This Row],[H1]])/100,NA())</f>
        <v>#N/A</v>
      </c>
      <c r="AT679" s="19" t="e">
        <f>IF(Table4[[#This Row],[ID]]=404,((HEX2DEC(F679)+256*HEX2DEC(G679))/10)*(9/5)+32,NA())</f>
        <v>#N/A</v>
      </c>
      <c r="AU679" s="28">
        <f>IF(Table4[[#This Row],[ID]]=402,(HEX2DEC(Table4[[#This Row],[H7]])*256*256+HEX2DEC(Table4[[#This Row],[H6]])*256+HEX2DEC(Table4[[#This Row],[H5]]))/AU$3,IF(ISNUMBER(AU678),AU678,NA()))</f>
        <v>1073427</v>
      </c>
      <c r="AV679" s="28">
        <f>IF(Table4[[#This Row],[ID]]=403,(HEX2DEC(Table4[[#This Row],[H7]])*256*256+HEX2DEC(Table4[[#This Row],[H6]])*256+HEX2DEC(Table4[[#This Row],[H5]]))/AV$3,IF(ISNUMBER(AV678),AV678,NA()))</f>
        <v>1073427</v>
      </c>
      <c r="AW679" s="30" t="e">
        <f>Table4[[#This Row],[Unk 402-D7,6,5]]/Table4[[#This Row],[Batt V]]</f>
        <v>#N/A</v>
      </c>
      <c r="AX679" s="8" t="str" cm="1">
        <f t="array" aca="1" ref="AX679" ca="1">IF(Table4[[#This Row],[Prior of This Frm]]=0,"First",IF(Table4[[#This Row],[Data as String]]&lt;&gt;INDIRECT("R"&amp;AL679&amp;"C"&amp;COLUMN(Table4[[#This Row],[Data as String]]),FALSE),"Change",""))</f>
        <v/>
      </c>
      <c r="AY679" s="6" t="str" cm="1">
        <f t="array" aca="1" ref="AY679" ca="1">IF(Table4[[#This Row],[Prior of This Frm]]=0,"First",IF(Table4[[#This Row],[Data Masked States only]]&lt;&gt;INDIRECT("R"&amp;AL679&amp;"C"&amp;COLUMN(Table4[[#This Row],[Data Masked States only]]),FALSE),"Change",""))</f>
        <v/>
      </c>
      <c r="AZ679" s="6"/>
    </row>
    <row r="680" spans="1:52" hidden="1" x14ac:dyDescent="0.25">
      <c r="A680">
        <v>23.713000000000001</v>
      </c>
      <c r="B680">
        <v>401</v>
      </c>
      <c r="C680">
        <v>8</v>
      </c>
      <c r="D680" s="14" t="s">
        <v>28</v>
      </c>
      <c r="E680" s="15" t="s">
        <v>23</v>
      </c>
      <c r="F680" s="15">
        <v>0</v>
      </c>
      <c r="G680" s="15">
        <v>0</v>
      </c>
      <c r="H680" s="15">
        <v>0</v>
      </c>
      <c r="I680" s="15">
        <v>0</v>
      </c>
      <c r="J680" s="15">
        <v>0</v>
      </c>
      <c r="K680" s="15">
        <v>0</v>
      </c>
      <c r="M680" s="5" t="str">
        <f t="shared" si="201"/>
        <v>…</v>
      </c>
      <c r="N680" t="str">
        <f t="shared" si="202"/>
        <v>…</v>
      </c>
      <c r="O680" t="str">
        <f t="shared" si="203"/>
        <v>…</v>
      </c>
      <c r="P680" t="str">
        <f t="shared" si="204"/>
        <v>…</v>
      </c>
      <c r="Q680" t="str">
        <f t="shared" si="205"/>
        <v>…</v>
      </c>
      <c r="R680" t="str">
        <f t="shared" si="206"/>
        <v>…</v>
      </c>
      <c r="S680" t="str">
        <f t="shared" si="207"/>
        <v>…</v>
      </c>
      <c r="T680" t="str">
        <f t="shared" si="208"/>
        <v>…</v>
      </c>
      <c r="U680" s="5"/>
      <c r="V680" s="23">
        <f t="shared" si="209"/>
        <v>154</v>
      </c>
      <c r="W680">
        <f t="shared" si="210"/>
        <v>210</v>
      </c>
      <c r="X680">
        <f t="shared" si="211"/>
        <v>0</v>
      </c>
      <c r="Y680">
        <f t="shared" si="212"/>
        <v>0</v>
      </c>
      <c r="Z680">
        <f t="shared" si="213"/>
        <v>0</v>
      </c>
      <c r="AA680">
        <f t="shared" si="214"/>
        <v>0</v>
      </c>
      <c r="AB680">
        <f t="shared" si="215"/>
        <v>0</v>
      </c>
      <c r="AC680">
        <f t="shared" si="216"/>
        <v>0</v>
      </c>
      <c r="AD680" s="5"/>
      <c r="AE680" s="27">
        <f t="shared" si="217"/>
        <v>53914</v>
      </c>
      <c r="AF680" s="28">
        <f t="shared" si="218"/>
        <v>0</v>
      </c>
      <c r="AG680" s="28">
        <f t="shared" si="219"/>
        <v>0</v>
      </c>
      <c r="AH680" s="28">
        <f t="shared" si="220"/>
        <v>0</v>
      </c>
      <c r="AI680" s="5"/>
      <c r="AJ68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80" s="6" t="str" cm="1">
        <f t="array" ref="AK68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80" s="6" cm="1">
        <f t="array" ref="AL680">IF(ROW(Table4[[#This Row],[ID]])-1=ROW(Table4[[#Headers],[ID]]),0,SUMPRODUCT(MAX(($B$5:$B679=Table4[[#This Row],[ID]])*ROW($B$5:$B679))))</f>
        <v>678</v>
      </c>
      <c r="AM680" s="11" cm="1">
        <f t="array" aca="1" ref="AM680" ca="1">IF(Table4[[#This Row],[Prior of This Frm]]&lt;&gt;0,Table4[[#This Row],[Time]]-INDIRECT("R"&amp;Table4[[#This Row],[Prior of This Frm]]&amp;"C"&amp;COLUMN(Table4[[#This Row],[Time]]),FALSE),"")</f>
        <v>0.10699999999999932</v>
      </c>
      <c r="AN680" s="8">
        <f>IF(ROW(Table4[[#This Row],[Time]])-1=ROW(Table4[[#Headers],[Time]]),0,IF(A680&lt;A679,AN679+1,AN679))</f>
        <v>1</v>
      </c>
      <c r="AO680" s="29">
        <f>(Table4[[#This Row],[Time]]+(Table4[[#This Row],[Mins]]*60)-$A$5)/60/60/24</f>
        <v>3.7425925925925913E-4</v>
      </c>
      <c r="AP680" s="11">
        <f ca="1">IF(Table4[[#This Row],[Prior of This Frm]]&lt;&gt;0,IF(Table4[[#This Row],[Per Raw]]&lt;0,Table4[[#This Row],[Per Raw]]+60,Table4[[#This Row],[Per Raw]]),"")</f>
        <v>0.10699999999999932</v>
      </c>
      <c r="AQ680" s="20">
        <f>IF(Table4[[#This Row],[ID]]=401,(HEX2DEC(Table4[[#This Row],[H1]])+256*HEX2DEC(Table4[[#This Row],[H2]]))/1000,NA())</f>
        <v>53.914000000000001</v>
      </c>
      <c r="AR680" s="21">
        <f>IF(Table4[[#This Row],[ID]]=401,(HEX2DEC(Table4[[#This Row],[H5]])+256*HEX2DEC(Table4[[#This Row],[H6]]))/1000,NA())</f>
        <v>0</v>
      </c>
      <c r="AS680" s="16" t="e">
        <f>IF(Table4[[#This Row],[ID]]=402,HEX2DEC(Table4[[#This Row],[H1]])/100,NA())</f>
        <v>#N/A</v>
      </c>
      <c r="AT680" s="19" t="e">
        <f>IF(Table4[[#This Row],[ID]]=404,((HEX2DEC(F680)+256*HEX2DEC(G680))/10)*(9/5)+32,NA())</f>
        <v>#N/A</v>
      </c>
      <c r="AU680" s="28">
        <f>IF(Table4[[#This Row],[ID]]=402,(HEX2DEC(Table4[[#This Row],[H7]])*256*256+HEX2DEC(Table4[[#This Row],[H6]])*256+HEX2DEC(Table4[[#This Row],[H5]]))/AU$3,IF(ISNUMBER(AU679),AU679,NA()))</f>
        <v>1073427</v>
      </c>
      <c r="AV680" s="28">
        <f>IF(Table4[[#This Row],[ID]]=403,(HEX2DEC(Table4[[#This Row],[H7]])*256*256+HEX2DEC(Table4[[#This Row],[H6]])*256+HEX2DEC(Table4[[#This Row],[H5]]))/AV$3,IF(ISNUMBER(AV679),AV679,NA()))</f>
        <v>1073427</v>
      </c>
      <c r="AW680" s="30">
        <f>Table4[[#This Row],[Unk 402-D7,6,5]]/Table4[[#This Row],[Batt V]]</f>
        <v>19909.986274437066</v>
      </c>
      <c r="AX680" s="8" t="str" cm="1">
        <f t="array" aca="1" ref="AX680" ca="1">IF(Table4[[#This Row],[Prior of This Frm]]=0,"First",IF(Table4[[#This Row],[Data as String]]&lt;&gt;INDIRECT("R"&amp;AL680&amp;"C"&amp;COLUMN(Table4[[#This Row],[Data as String]]),FALSE),"Change",""))</f>
        <v/>
      </c>
      <c r="AY680" s="6" t="str" cm="1">
        <f t="array" aca="1" ref="AY680" ca="1">IF(Table4[[#This Row],[Prior of This Frm]]=0,"First",IF(Table4[[#This Row],[Data Masked States only]]&lt;&gt;INDIRECT("R"&amp;AL680&amp;"C"&amp;COLUMN(Table4[[#This Row],[Data Masked States only]]),FALSE),"Change",""))</f>
        <v/>
      </c>
      <c r="AZ680" s="6"/>
    </row>
    <row r="681" spans="1:52" hidden="1" x14ac:dyDescent="0.25">
      <c r="A681">
        <v>23.765999999999998</v>
      </c>
      <c r="B681">
        <v>400</v>
      </c>
      <c r="C681">
        <v>8</v>
      </c>
      <c r="D681" s="14">
        <v>0</v>
      </c>
      <c r="E681" s="15">
        <v>0</v>
      </c>
      <c r="F681" s="15">
        <v>0</v>
      </c>
      <c r="G681" s="15">
        <v>10</v>
      </c>
      <c r="H681" s="15">
        <v>39</v>
      </c>
      <c r="I681" s="15">
        <v>0</v>
      </c>
      <c r="J681" s="15">
        <v>0</v>
      </c>
      <c r="K681" s="15">
        <v>0</v>
      </c>
      <c r="M681" s="5" t="str">
        <f t="shared" si="201"/>
        <v>…</v>
      </c>
      <c r="N681" t="str">
        <f t="shared" si="202"/>
        <v>…</v>
      </c>
      <c r="O681" t="str">
        <f t="shared" si="203"/>
        <v>…</v>
      </c>
      <c r="P681" t="str">
        <f t="shared" si="204"/>
        <v>…</v>
      </c>
      <c r="Q681" t="str">
        <f t="shared" si="205"/>
        <v>9</v>
      </c>
      <c r="R681" t="str">
        <f t="shared" si="206"/>
        <v>…</v>
      </c>
      <c r="S681" t="str">
        <f t="shared" si="207"/>
        <v>…</v>
      </c>
      <c r="T681" t="str">
        <f t="shared" si="208"/>
        <v>…</v>
      </c>
      <c r="U681" s="5"/>
      <c r="V681" s="23">
        <f t="shared" si="209"/>
        <v>0</v>
      </c>
      <c r="W681">
        <f t="shared" si="210"/>
        <v>0</v>
      </c>
      <c r="X681">
        <f t="shared" si="211"/>
        <v>0</v>
      </c>
      <c r="Y681">
        <f t="shared" si="212"/>
        <v>16</v>
      </c>
      <c r="Z681">
        <f t="shared" si="213"/>
        <v>57</v>
      </c>
      <c r="AA681">
        <f t="shared" si="214"/>
        <v>0</v>
      </c>
      <c r="AB681">
        <f t="shared" si="215"/>
        <v>0</v>
      </c>
      <c r="AC681">
        <f t="shared" si="216"/>
        <v>0</v>
      </c>
      <c r="AD681" s="5"/>
      <c r="AE681" s="27">
        <f t="shared" si="217"/>
        <v>0</v>
      </c>
      <c r="AF681" s="28">
        <f t="shared" si="218"/>
        <v>4096</v>
      </c>
      <c r="AG681" s="28">
        <f t="shared" si="219"/>
        <v>57</v>
      </c>
      <c r="AH681" s="28">
        <f t="shared" si="220"/>
        <v>0</v>
      </c>
      <c r="AI681" s="5"/>
      <c r="AJ68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81" s="6" t="str" cm="1">
        <f t="array" ref="AK68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81" s="6" cm="1">
        <f t="array" ref="AL681">IF(ROW(Table4[[#This Row],[ID]])-1=ROW(Table4[[#Headers],[ID]]),0,SUMPRODUCT(MAX(($B$5:$B680=Table4[[#This Row],[ID]])*ROW($B$5:$B680))))</f>
        <v>679</v>
      </c>
      <c r="AM681" s="11" cm="1">
        <f t="array" aca="1" ref="AM681" ca="1">IF(Table4[[#This Row],[Prior of This Frm]]&lt;&gt;0,Table4[[#This Row],[Time]]-INDIRECT("R"&amp;Table4[[#This Row],[Prior of This Frm]]&amp;"C"&amp;COLUMN(Table4[[#This Row],[Time]]),FALSE),"")</f>
        <v>0.1059999999999981</v>
      </c>
      <c r="AN681" s="8">
        <f>IF(ROW(Table4[[#This Row],[Time]])-1=ROW(Table4[[#Headers],[Time]]),0,IF(A681&lt;A680,AN680+1,AN680))</f>
        <v>1</v>
      </c>
      <c r="AO681" s="29">
        <f>(Table4[[#This Row],[Time]]+(Table4[[#This Row],[Mins]]*60)-$A$5)/60/60/24</f>
        <v>3.7487268518518506E-4</v>
      </c>
      <c r="AP681" s="11">
        <f ca="1">IF(Table4[[#This Row],[Prior of This Frm]]&lt;&gt;0,IF(Table4[[#This Row],[Per Raw]]&lt;0,Table4[[#This Row],[Per Raw]]+60,Table4[[#This Row],[Per Raw]]),"")</f>
        <v>0.1059999999999981</v>
      </c>
      <c r="AQ681" s="20" t="e">
        <f>IF(Table4[[#This Row],[ID]]=401,(HEX2DEC(Table4[[#This Row],[H1]])+256*HEX2DEC(Table4[[#This Row],[H2]]))/1000,NA())</f>
        <v>#N/A</v>
      </c>
      <c r="AR681" s="21" t="e">
        <f>IF(Table4[[#This Row],[ID]]=401,(HEX2DEC(Table4[[#This Row],[H5]])+256*HEX2DEC(Table4[[#This Row],[H6]]))/1000,NA())</f>
        <v>#N/A</v>
      </c>
      <c r="AS681" s="17" t="e">
        <f>IF(Table4[[#This Row],[ID]]=402,HEX2DEC(Table4[[#This Row],[H1]])/100,NA())</f>
        <v>#N/A</v>
      </c>
      <c r="AT681" s="19" t="e">
        <f>IF(Table4[[#This Row],[ID]]=404,((HEX2DEC(F681)+256*HEX2DEC(G681))/10)*(9/5)+32,NA())</f>
        <v>#N/A</v>
      </c>
      <c r="AU681" s="28">
        <f>IF(Table4[[#This Row],[ID]]=402,(HEX2DEC(Table4[[#This Row],[H7]])*256*256+HEX2DEC(Table4[[#This Row],[H6]])*256+HEX2DEC(Table4[[#This Row],[H5]]))/AU$3,IF(ISNUMBER(AU680),AU680,NA()))</f>
        <v>1073427</v>
      </c>
      <c r="AV681" s="28">
        <f>IF(Table4[[#This Row],[ID]]=403,(HEX2DEC(Table4[[#This Row],[H7]])*256*256+HEX2DEC(Table4[[#This Row],[H6]])*256+HEX2DEC(Table4[[#This Row],[H5]]))/AV$3,IF(ISNUMBER(AV680),AV680,NA()))</f>
        <v>1073427</v>
      </c>
      <c r="AW681" s="30" t="e">
        <f>Table4[[#This Row],[Unk 402-D7,6,5]]/Table4[[#This Row],[Batt V]]</f>
        <v>#N/A</v>
      </c>
      <c r="AX681" s="8" t="str" cm="1">
        <f t="array" aca="1" ref="AX681" ca="1">IF(Table4[[#This Row],[Prior of This Frm]]=0,"First",IF(Table4[[#This Row],[Data as String]]&lt;&gt;INDIRECT("R"&amp;AL681&amp;"C"&amp;COLUMN(Table4[[#This Row],[Data as String]]),FALSE),"Change",""))</f>
        <v/>
      </c>
      <c r="AY681" s="6" t="str" cm="1">
        <f t="array" aca="1" ref="AY681" ca="1">IF(Table4[[#This Row],[Prior of This Frm]]=0,"First",IF(Table4[[#This Row],[Data Masked States only]]&lt;&gt;INDIRECT("R"&amp;AL681&amp;"C"&amp;COLUMN(Table4[[#This Row],[Data Masked States only]]),FALSE),"Change",""))</f>
        <v/>
      </c>
      <c r="AZ681" s="6"/>
    </row>
    <row r="682" spans="1:52" hidden="1" x14ac:dyDescent="0.25">
      <c r="A682">
        <v>23.818999999999999</v>
      </c>
      <c r="B682">
        <v>401</v>
      </c>
      <c r="C682">
        <v>8</v>
      </c>
      <c r="D682" s="14" t="s">
        <v>28</v>
      </c>
      <c r="E682" s="15" t="s">
        <v>23</v>
      </c>
      <c r="F682" s="15">
        <v>0</v>
      </c>
      <c r="G682" s="15">
        <v>0</v>
      </c>
      <c r="H682" s="15">
        <v>0</v>
      </c>
      <c r="I682" s="15">
        <v>0</v>
      </c>
      <c r="J682" s="15">
        <v>0</v>
      </c>
      <c r="K682" s="15">
        <v>0</v>
      </c>
      <c r="M682" s="5" t="str">
        <f t="shared" si="201"/>
        <v>…</v>
      </c>
      <c r="N682" t="str">
        <f t="shared" si="202"/>
        <v>…</v>
      </c>
      <c r="O682" t="str">
        <f t="shared" si="203"/>
        <v>…</v>
      </c>
      <c r="P682" t="str">
        <f t="shared" si="204"/>
        <v>…</v>
      </c>
      <c r="Q682" t="str">
        <f t="shared" si="205"/>
        <v>…</v>
      </c>
      <c r="R682" t="str">
        <f t="shared" si="206"/>
        <v>…</v>
      </c>
      <c r="S682" t="str">
        <f t="shared" si="207"/>
        <v>…</v>
      </c>
      <c r="T682" t="str">
        <f t="shared" si="208"/>
        <v>…</v>
      </c>
      <c r="U682" s="5"/>
      <c r="V682" s="23">
        <f t="shared" si="209"/>
        <v>154</v>
      </c>
      <c r="W682">
        <f t="shared" si="210"/>
        <v>210</v>
      </c>
      <c r="X682">
        <f t="shared" si="211"/>
        <v>0</v>
      </c>
      <c r="Y682">
        <f t="shared" si="212"/>
        <v>0</v>
      </c>
      <c r="Z682">
        <f t="shared" si="213"/>
        <v>0</v>
      </c>
      <c r="AA682">
        <f t="shared" si="214"/>
        <v>0</v>
      </c>
      <c r="AB682">
        <f t="shared" si="215"/>
        <v>0</v>
      </c>
      <c r="AC682">
        <f t="shared" si="216"/>
        <v>0</v>
      </c>
      <c r="AD682" s="5"/>
      <c r="AE682" s="27">
        <f t="shared" si="217"/>
        <v>53914</v>
      </c>
      <c r="AF682" s="28">
        <f t="shared" si="218"/>
        <v>0</v>
      </c>
      <c r="AG682" s="28">
        <f t="shared" si="219"/>
        <v>0</v>
      </c>
      <c r="AH682" s="28">
        <f t="shared" si="220"/>
        <v>0</v>
      </c>
      <c r="AI682" s="5"/>
      <c r="AJ68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82" s="6" t="str" cm="1">
        <f t="array" ref="AK68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82" s="6" cm="1">
        <f t="array" ref="AL682">IF(ROW(Table4[[#This Row],[ID]])-1=ROW(Table4[[#Headers],[ID]]),0,SUMPRODUCT(MAX(($B$5:$B681=Table4[[#This Row],[ID]])*ROW($B$5:$B681))))</f>
        <v>680</v>
      </c>
      <c r="AM682" s="11" cm="1">
        <f t="array" aca="1" ref="AM682" ca="1">IF(Table4[[#This Row],[Prior of This Frm]]&lt;&gt;0,Table4[[#This Row],[Time]]-INDIRECT("R"&amp;Table4[[#This Row],[Prior of This Frm]]&amp;"C"&amp;COLUMN(Table4[[#This Row],[Time]]),FALSE),"")</f>
        <v>0.1059999999999981</v>
      </c>
      <c r="AN682" s="8">
        <f>IF(ROW(Table4[[#This Row],[Time]])-1=ROW(Table4[[#Headers],[Time]]),0,IF(A682&lt;A681,AN681+1,AN681))</f>
        <v>1</v>
      </c>
      <c r="AO682" s="29">
        <f>(Table4[[#This Row],[Time]]+(Table4[[#This Row],[Mins]]*60)-$A$5)/60/60/24</f>
        <v>3.7548611111111111E-4</v>
      </c>
      <c r="AP682" s="11">
        <f ca="1">IF(Table4[[#This Row],[Prior of This Frm]]&lt;&gt;0,IF(Table4[[#This Row],[Per Raw]]&lt;0,Table4[[#This Row],[Per Raw]]+60,Table4[[#This Row],[Per Raw]]),"")</f>
        <v>0.1059999999999981</v>
      </c>
      <c r="AQ682" s="20">
        <f>IF(Table4[[#This Row],[ID]]=401,(HEX2DEC(Table4[[#This Row],[H1]])+256*HEX2DEC(Table4[[#This Row],[H2]]))/1000,NA())</f>
        <v>53.914000000000001</v>
      </c>
      <c r="AR682" s="21">
        <f>IF(Table4[[#This Row],[ID]]=401,(HEX2DEC(Table4[[#This Row],[H5]])+256*HEX2DEC(Table4[[#This Row],[H6]]))/1000,NA())</f>
        <v>0</v>
      </c>
      <c r="AS682" s="16" t="e">
        <f>IF(Table4[[#This Row],[ID]]=402,HEX2DEC(Table4[[#This Row],[H1]])/100,NA())</f>
        <v>#N/A</v>
      </c>
      <c r="AT682" s="19" t="e">
        <f>IF(Table4[[#This Row],[ID]]=404,((HEX2DEC(F682)+256*HEX2DEC(G682))/10)*(9/5)+32,NA())</f>
        <v>#N/A</v>
      </c>
      <c r="AU682" s="28">
        <f>IF(Table4[[#This Row],[ID]]=402,(HEX2DEC(Table4[[#This Row],[H7]])*256*256+HEX2DEC(Table4[[#This Row],[H6]])*256+HEX2DEC(Table4[[#This Row],[H5]]))/AU$3,IF(ISNUMBER(AU681),AU681,NA()))</f>
        <v>1073427</v>
      </c>
      <c r="AV682" s="28">
        <f>IF(Table4[[#This Row],[ID]]=403,(HEX2DEC(Table4[[#This Row],[H7]])*256*256+HEX2DEC(Table4[[#This Row],[H6]])*256+HEX2DEC(Table4[[#This Row],[H5]]))/AV$3,IF(ISNUMBER(AV681),AV681,NA()))</f>
        <v>1073427</v>
      </c>
      <c r="AW682" s="30">
        <f>Table4[[#This Row],[Unk 402-D7,6,5]]/Table4[[#This Row],[Batt V]]</f>
        <v>19909.986274437066</v>
      </c>
      <c r="AX682" s="8" t="str" cm="1">
        <f t="array" aca="1" ref="AX682" ca="1">IF(Table4[[#This Row],[Prior of This Frm]]=0,"First",IF(Table4[[#This Row],[Data as String]]&lt;&gt;INDIRECT("R"&amp;AL682&amp;"C"&amp;COLUMN(Table4[[#This Row],[Data as String]]),FALSE),"Change",""))</f>
        <v/>
      </c>
      <c r="AY682" s="6" t="str" cm="1">
        <f t="array" aca="1" ref="AY682" ca="1">IF(Table4[[#This Row],[Prior of This Frm]]=0,"First",IF(Table4[[#This Row],[Data Masked States only]]&lt;&gt;INDIRECT("R"&amp;AL682&amp;"C"&amp;COLUMN(Table4[[#This Row],[Data Masked States only]]),FALSE),"Change",""))</f>
        <v/>
      </c>
      <c r="AZ682" s="6"/>
    </row>
    <row r="683" spans="1:52" hidden="1" x14ac:dyDescent="0.25">
      <c r="A683">
        <v>23.873000000000001</v>
      </c>
      <c r="B683">
        <v>400</v>
      </c>
      <c r="C683">
        <v>8</v>
      </c>
      <c r="D683" s="14">
        <v>0</v>
      </c>
      <c r="E683" s="15">
        <v>0</v>
      </c>
      <c r="F683" s="15">
        <v>0</v>
      </c>
      <c r="G683" s="15">
        <v>10</v>
      </c>
      <c r="H683" s="15">
        <v>39</v>
      </c>
      <c r="I683" s="15">
        <v>0</v>
      </c>
      <c r="J683" s="15">
        <v>0</v>
      </c>
      <c r="K683" s="15">
        <v>0</v>
      </c>
      <c r="M683" s="5" t="str">
        <f t="shared" si="201"/>
        <v>…</v>
      </c>
      <c r="N683" t="str">
        <f t="shared" si="202"/>
        <v>…</v>
      </c>
      <c r="O683" t="str">
        <f t="shared" si="203"/>
        <v>…</v>
      </c>
      <c r="P683" t="str">
        <f t="shared" si="204"/>
        <v>…</v>
      </c>
      <c r="Q683" t="str">
        <f t="shared" si="205"/>
        <v>9</v>
      </c>
      <c r="R683" t="str">
        <f t="shared" si="206"/>
        <v>…</v>
      </c>
      <c r="S683" t="str">
        <f t="shared" si="207"/>
        <v>…</v>
      </c>
      <c r="T683" t="str">
        <f t="shared" si="208"/>
        <v>…</v>
      </c>
      <c r="U683" s="5"/>
      <c r="V683" s="23">
        <f t="shared" si="209"/>
        <v>0</v>
      </c>
      <c r="W683">
        <f t="shared" si="210"/>
        <v>0</v>
      </c>
      <c r="X683">
        <f t="shared" si="211"/>
        <v>0</v>
      </c>
      <c r="Y683">
        <f t="shared" si="212"/>
        <v>16</v>
      </c>
      <c r="Z683">
        <f t="shared" si="213"/>
        <v>57</v>
      </c>
      <c r="AA683">
        <f t="shared" si="214"/>
        <v>0</v>
      </c>
      <c r="AB683">
        <f t="shared" si="215"/>
        <v>0</v>
      </c>
      <c r="AC683">
        <f t="shared" si="216"/>
        <v>0</v>
      </c>
      <c r="AD683" s="5"/>
      <c r="AE683" s="27">
        <f t="shared" si="217"/>
        <v>0</v>
      </c>
      <c r="AF683" s="28">
        <f t="shared" si="218"/>
        <v>4096</v>
      </c>
      <c r="AG683" s="28">
        <f t="shared" si="219"/>
        <v>57</v>
      </c>
      <c r="AH683" s="28">
        <f t="shared" si="220"/>
        <v>0</v>
      </c>
      <c r="AI683" s="5"/>
      <c r="AJ68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83" s="6" t="str" cm="1">
        <f t="array" ref="AK68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83" s="6" cm="1">
        <f t="array" ref="AL683">IF(ROW(Table4[[#This Row],[ID]])-1=ROW(Table4[[#Headers],[ID]]),0,SUMPRODUCT(MAX(($B$5:$B682=Table4[[#This Row],[ID]])*ROW($B$5:$B682))))</f>
        <v>681</v>
      </c>
      <c r="AM683" s="11" cm="1">
        <f t="array" aca="1" ref="AM683" ca="1">IF(Table4[[#This Row],[Prior of This Frm]]&lt;&gt;0,Table4[[#This Row],[Time]]-INDIRECT("R"&amp;Table4[[#This Row],[Prior of This Frm]]&amp;"C"&amp;COLUMN(Table4[[#This Row],[Time]]),FALSE),"")</f>
        <v>0.10700000000000287</v>
      </c>
      <c r="AN683" s="8">
        <f>IF(ROW(Table4[[#This Row],[Time]])-1=ROW(Table4[[#Headers],[Time]]),0,IF(A683&lt;A682,AN682+1,AN682))</f>
        <v>1</v>
      </c>
      <c r="AO683" s="29">
        <f>(Table4[[#This Row],[Time]]+(Table4[[#This Row],[Mins]]*60)-$A$5)/60/60/24</f>
        <v>3.7611111111111113E-4</v>
      </c>
      <c r="AP683" s="11">
        <f ca="1">IF(Table4[[#This Row],[Prior of This Frm]]&lt;&gt;0,IF(Table4[[#This Row],[Per Raw]]&lt;0,Table4[[#This Row],[Per Raw]]+60,Table4[[#This Row],[Per Raw]]),"")</f>
        <v>0.10700000000000287</v>
      </c>
      <c r="AQ683" s="20" t="e">
        <f>IF(Table4[[#This Row],[ID]]=401,(HEX2DEC(Table4[[#This Row],[H1]])+256*HEX2DEC(Table4[[#This Row],[H2]]))/1000,NA())</f>
        <v>#N/A</v>
      </c>
      <c r="AR683" s="21" t="e">
        <f>IF(Table4[[#This Row],[ID]]=401,(HEX2DEC(Table4[[#This Row],[H5]])+256*HEX2DEC(Table4[[#This Row],[H6]]))/1000,NA())</f>
        <v>#N/A</v>
      </c>
      <c r="AS683" s="17" t="e">
        <f>IF(Table4[[#This Row],[ID]]=402,HEX2DEC(Table4[[#This Row],[H1]])/100,NA())</f>
        <v>#N/A</v>
      </c>
      <c r="AT683" s="19" t="e">
        <f>IF(Table4[[#This Row],[ID]]=404,((HEX2DEC(F683)+256*HEX2DEC(G683))/10)*(9/5)+32,NA())</f>
        <v>#N/A</v>
      </c>
      <c r="AU683" s="28">
        <f>IF(Table4[[#This Row],[ID]]=402,(HEX2DEC(Table4[[#This Row],[H7]])*256*256+HEX2DEC(Table4[[#This Row],[H6]])*256+HEX2DEC(Table4[[#This Row],[H5]]))/AU$3,IF(ISNUMBER(AU682),AU682,NA()))</f>
        <v>1073427</v>
      </c>
      <c r="AV683" s="28">
        <f>IF(Table4[[#This Row],[ID]]=403,(HEX2DEC(Table4[[#This Row],[H7]])*256*256+HEX2DEC(Table4[[#This Row],[H6]])*256+HEX2DEC(Table4[[#This Row],[H5]]))/AV$3,IF(ISNUMBER(AV682),AV682,NA()))</f>
        <v>1073427</v>
      </c>
      <c r="AW683" s="30" t="e">
        <f>Table4[[#This Row],[Unk 402-D7,6,5]]/Table4[[#This Row],[Batt V]]</f>
        <v>#N/A</v>
      </c>
      <c r="AX683" s="8" t="str" cm="1">
        <f t="array" aca="1" ref="AX683" ca="1">IF(Table4[[#This Row],[Prior of This Frm]]=0,"First",IF(Table4[[#This Row],[Data as String]]&lt;&gt;INDIRECT("R"&amp;AL683&amp;"C"&amp;COLUMN(Table4[[#This Row],[Data as String]]),FALSE),"Change",""))</f>
        <v/>
      </c>
      <c r="AY683" s="6" t="str" cm="1">
        <f t="array" aca="1" ref="AY683" ca="1">IF(Table4[[#This Row],[Prior of This Frm]]=0,"First",IF(Table4[[#This Row],[Data Masked States only]]&lt;&gt;INDIRECT("R"&amp;AL683&amp;"C"&amp;COLUMN(Table4[[#This Row],[Data Masked States only]]),FALSE),"Change",""))</f>
        <v/>
      </c>
      <c r="AZ683" s="6"/>
    </row>
    <row r="684" spans="1:52" hidden="1" x14ac:dyDescent="0.25">
      <c r="A684">
        <v>23.925000000000001</v>
      </c>
      <c r="B684">
        <v>401</v>
      </c>
      <c r="C684">
        <v>8</v>
      </c>
      <c r="D684" s="14" t="s">
        <v>28</v>
      </c>
      <c r="E684" s="15" t="s">
        <v>23</v>
      </c>
      <c r="F684" s="15">
        <v>0</v>
      </c>
      <c r="G684" s="15">
        <v>0</v>
      </c>
      <c r="H684" s="15">
        <v>0</v>
      </c>
      <c r="I684" s="15">
        <v>0</v>
      </c>
      <c r="J684" s="15">
        <v>0</v>
      </c>
      <c r="K684" s="15">
        <v>0</v>
      </c>
      <c r="M684" s="5" t="str">
        <f t="shared" si="201"/>
        <v>…</v>
      </c>
      <c r="N684" t="str">
        <f t="shared" si="202"/>
        <v>…</v>
      </c>
      <c r="O684" t="str">
        <f t="shared" si="203"/>
        <v>…</v>
      </c>
      <c r="P684" t="str">
        <f t="shared" si="204"/>
        <v>…</v>
      </c>
      <c r="Q684" t="str">
        <f t="shared" si="205"/>
        <v>…</v>
      </c>
      <c r="R684" t="str">
        <f t="shared" si="206"/>
        <v>…</v>
      </c>
      <c r="S684" t="str">
        <f t="shared" si="207"/>
        <v>…</v>
      </c>
      <c r="T684" t="str">
        <f t="shared" si="208"/>
        <v>…</v>
      </c>
      <c r="U684" s="5"/>
      <c r="V684" s="23">
        <f t="shared" si="209"/>
        <v>154</v>
      </c>
      <c r="W684">
        <f t="shared" si="210"/>
        <v>210</v>
      </c>
      <c r="X684">
        <f t="shared" si="211"/>
        <v>0</v>
      </c>
      <c r="Y684">
        <f t="shared" si="212"/>
        <v>0</v>
      </c>
      <c r="Z684">
        <f t="shared" si="213"/>
        <v>0</v>
      </c>
      <c r="AA684">
        <f t="shared" si="214"/>
        <v>0</v>
      </c>
      <c r="AB684">
        <f t="shared" si="215"/>
        <v>0</v>
      </c>
      <c r="AC684">
        <f t="shared" si="216"/>
        <v>0</v>
      </c>
      <c r="AD684" s="5"/>
      <c r="AE684" s="27">
        <f t="shared" si="217"/>
        <v>53914</v>
      </c>
      <c r="AF684" s="28">
        <f t="shared" si="218"/>
        <v>0</v>
      </c>
      <c r="AG684" s="28">
        <f t="shared" si="219"/>
        <v>0</v>
      </c>
      <c r="AH684" s="28">
        <f t="shared" si="220"/>
        <v>0</v>
      </c>
      <c r="AI684" s="5"/>
      <c r="AJ68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84" s="6" t="str" cm="1">
        <f t="array" ref="AK68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84" s="6" cm="1">
        <f t="array" ref="AL684">IF(ROW(Table4[[#This Row],[ID]])-1=ROW(Table4[[#Headers],[ID]]),0,SUMPRODUCT(MAX(($B$5:$B683=Table4[[#This Row],[ID]])*ROW($B$5:$B683))))</f>
        <v>682</v>
      </c>
      <c r="AM684" s="11" cm="1">
        <f t="array" aca="1" ref="AM684" ca="1">IF(Table4[[#This Row],[Prior of This Frm]]&lt;&gt;0,Table4[[#This Row],[Time]]-INDIRECT("R"&amp;Table4[[#This Row],[Prior of This Frm]]&amp;"C"&amp;COLUMN(Table4[[#This Row],[Time]]),FALSE),"")</f>
        <v>0.10600000000000165</v>
      </c>
      <c r="AN684" s="8">
        <f>IF(ROW(Table4[[#This Row],[Time]])-1=ROW(Table4[[#Headers],[Time]]),0,IF(A684&lt;A683,AN683+1,AN683))</f>
        <v>1</v>
      </c>
      <c r="AO684" s="29">
        <f>(Table4[[#This Row],[Time]]+(Table4[[#This Row],[Mins]]*60)-$A$5)/60/60/24</f>
        <v>3.7671296296296286E-4</v>
      </c>
      <c r="AP684" s="11">
        <f ca="1">IF(Table4[[#This Row],[Prior of This Frm]]&lt;&gt;0,IF(Table4[[#This Row],[Per Raw]]&lt;0,Table4[[#This Row],[Per Raw]]+60,Table4[[#This Row],[Per Raw]]),"")</f>
        <v>0.10600000000000165</v>
      </c>
      <c r="AQ684" s="20">
        <f>IF(Table4[[#This Row],[ID]]=401,(HEX2DEC(Table4[[#This Row],[H1]])+256*HEX2DEC(Table4[[#This Row],[H2]]))/1000,NA())</f>
        <v>53.914000000000001</v>
      </c>
      <c r="AR684" s="21">
        <f>IF(Table4[[#This Row],[ID]]=401,(HEX2DEC(Table4[[#This Row],[H5]])+256*HEX2DEC(Table4[[#This Row],[H6]]))/1000,NA())</f>
        <v>0</v>
      </c>
      <c r="AS684" s="16" t="e">
        <f>IF(Table4[[#This Row],[ID]]=402,HEX2DEC(Table4[[#This Row],[H1]])/100,NA())</f>
        <v>#N/A</v>
      </c>
      <c r="AT684" s="19" t="e">
        <f>IF(Table4[[#This Row],[ID]]=404,((HEX2DEC(F684)+256*HEX2DEC(G684))/10)*(9/5)+32,NA())</f>
        <v>#N/A</v>
      </c>
      <c r="AU684" s="28">
        <f>IF(Table4[[#This Row],[ID]]=402,(HEX2DEC(Table4[[#This Row],[H7]])*256*256+HEX2DEC(Table4[[#This Row],[H6]])*256+HEX2DEC(Table4[[#This Row],[H5]]))/AU$3,IF(ISNUMBER(AU683),AU683,NA()))</f>
        <v>1073427</v>
      </c>
      <c r="AV684" s="28">
        <f>IF(Table4[[#This Row],[ID]]=403,(HEX2DEC(Table4[[#This Row],[H7]])*256*256+HEX2DEC(Table4[[#This Row],[H6]])*256+HEX2DEC(Table4[[#This Row],[H5]]))/AV$3,IF(ISNUMBER(AV683),AV683,NA()))</f>
        <v>1073427</v>
      </c>
      <c r="AW684" s="30">
        <f>Table4[[#This Row],[Unk 402-D7,6,5]]/Table4[[#This Row],[Batt V]]</f>
        <v>19909.986274437066</v>
      </c>
      <c r="AX684" s="8" t="str" cm="1">
        <f t="array" aca="1" ref="AX684" ca="1">IF(Table4[[#This Row],[Prior of This Frm]]=0,"First",IF(Table4[[#This Row],[Data as String]]&lt;&gt;INDIRECT("R"&amp;AL684&amp;"C"&amp;COLUMN(Table4[[#This Row],[Data as String]]),FALSE),"Change",""))</f>
        <v/>
      </c>
      <c r="AY684" s="6" t="str" cm="1">
        <f t="array" aca="1" ref="AY684" ca="1">IF(Table4[[#This Row],[Prior of This Frm]]=0,"First",IF(Table4[[#This Row],[Data Masked States only]]&lt;&gt;INDIRECT("R"&amp;AL684&amp;"C"&amp;COLUMN(Table4[[#This Row],[Data Masked States only]]),FALSE),"Change",""))</f>
        <v/>
      </c>
      <c r="AZ684" s="6"/>
    </row>
    <row r="685" spans="1:52" hidden="1" x14ac:dyDescent="0.25">
      <c r="A685">
        <v>23.978000000000002</v>
      </c>
      <c r="B685">
        <v>400</v>
      </c>
      <c r="C685">
        <v>8</v>
      </c>
      <c r="D685" s="14">
        <v>0</v>
      </c>
      <c r="E685" s="15">
        <v>0</v>
      </c>
      <c r="F685" s="15">
        <v>0</v>
      </c>
      <c r="G685" s="15">
        <v>10</v>
      </c>
      <c r="H685" s="15">
        <v>39</v>
      </c>
      <c r="I685" s="15">
        <v>0</v>
      </c>
      <c r="J685" s="15">
        <v>0</v>
      </c>
      <c r="K685" s="15">
        <v>0</v>
      </c>
      <c r="M685" s="5" t="str">
        <f t="shared" si="201"/>
        <v>…</v>
      </c>
      <c r="N685" t="str">
        <f t="shared" si="202"/>
        <v>…</v>
      </c>
      <c r="O685" t="str">
        <f t="shared" si="203"/>
        <v>…</v>
      </c>
      <c r="P685" t="str">
        <f t="shared" si="204"/>
        <v>…</v>
      </c>
      <c r="Q685" t="str">
        <f t="shared" si="205"/>
        <v>9</v>
      </c>
      <c r="R685" t="str">
        <f t="shared" si="206"/>
        <v>…</v>
      </c>
      <c r="S685" t="str">
        <f t="shared" si="207"/>
        <v>…</v>
      </c>
      <c r="T685" t="str">
        <f t="shared" si="208"/>
        <v>…</v>
      </c>
      <c r="U685" s="5"/>
      <c r="V685" s="23">
        <f t="shared" si="209"/>
        <v>0</v>
      </c>
      <c r="W685">
        <f t="shared" si="210"/>
        <v>0</v>
      </c>
      <c r="X685">
        <f t="shared" si="211"/>
        <v>0</v>
      </c>
      <c r="Y685">
        <f t="shared" si="212"/>
        <v>16</v>
      </c>
      <c r="Z685">
        <f t="shared" si="213"/>
        <v>57</v>
      </c>
      <c r="AA685">
        <f t="shared" si="214"/>
        <v>0</v>
      </c>
      <c r="AB685">
        <f t="shared" si="215"/>
        <v>0</v>
      </c>
      <c r="AC685">
        <f t="shared" si="216"/>
        <v>0</v>
      </c>
      <c r="AD685" s="5"/>
      <c r="AE685" s="27">
        <f t="shared" si="217"/>
        <v>0</v>
      </c>
      <c r="AF685" s="28">
        <f t="shared" si="218"/>
        <v>4096</v>
      </c>
      <c r="AG685" s="28">
        <f t="shared" si="219"/>
        <v>57</v>
      </c>
      <c r="AH685" s="28">
        <f t="shared" si="220"/>
        <v>0</v>
      </c>
      <c r="AI685" s="5"/>
      <c r="AJ68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85" s="6" t="str" cm="1">
        <f t="array" ref="AK68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85" s="6" cm="1">
        <f t="array" ref="AL685">IF(ROW(Table4[[#This Row],[ID]])-1=ROW(Table4[[#Headers],[ID]]),0,SUMPRODUCT(MAX(($B$5:$B684=Table4[[#This Row],[ID]])*ROW($B$5:$B684))))</f>
        <v>683</v>
      </c>
      <c r="AM685" s="11" cm="1">
        <f t="array" aca="1" ref="AM685" ca="1">IF(Table4[[#This Row],[Prior of This Frm]]&lt;&gt;0,Table4[[#This Row],[Time]]-INDIRECT("R"&amp;Table4[[#This Row],[Prior of This Frm]]&amp;"C"&amp;COLUMN(Table4[[#This Row],[Time]]),FALSE),"")</f>
        <v>0.10500000000000043</v>
      </c>
      <c r="AN685" s="8">
        <f>IF(ROW(Table4[[#This Row],[Time]])-1=ROW(Table4[[#Headers],[Time]]),0,IF(A685&lt;A684,AN684+1,AN684))</f>
        <v>1</v>
      </c>
      <c r="AO685" s="29">
        <f>(Table4[[#This Row],[Time]]+(Table4[[#This Row],[Mins]]*60)-$A$5)/60/60/24</f>
        <v>3.7732638888888901E-4</v>
      </c>
      <c r="AP685" s="11">
        <f ca="1">IF(Table4[[#This Row],[Prior of This Frm]]&lt;&gt;0,IF(Table4[[#This Row],[Per Raw]]&lt;0,Table4[[#This Row],[Per Raw]]+60,Table4[[#This Row],[Per Raw]]),"")</f>
        <v>0.10500000000000043</v>
      </c>
      <c r="AQ685" s="20" t="e">
        <f>IF(Table4[[#This Row],[ID]]=401,(HEX2DEC(Table4[[#This Row],[H1]])+256*HEX2DEC(Table4[[#This Row],[H2]]))/1000,NA())</f>
        <v>#N/A</v>
      </c>
      <c r="AR685" s="21" t="e">
        <f>IF(Table4[[#This Row],[ID]]=401,(HEX2DEC(Table4[[#This Row],[H5]])+256*HEX2DEC(Table4[[#This Row],[H6]]))/1000,NA())</f>
        <v>#N/A</v>
      </c>
      <c r="AS685" s="17" t="e">
        <f>IF(Table4[[#This Row],[ID]]=402,HEX2DEC(Table4[[#This Row],[H1]])/100,NA())</f>
        <v>#N/A</v>
      </c>
      <c r="AT685" s="19" t="e">
        <f>IF(Table4[[#This Row],[ID]]=404,((HEX2DEC(F685)+256*HEX2DEC(G685))/10)*(9/5)+32,NA())</f>
        <v>#N/A</v>
      </c>
      <c r="AU685" s="28">
        <f>IF(Table4[[#This Row],[ID]]=402,(HEX2DEC(Table4[[#This Row],[H7]])*256*256+HEX2DEC(Table4[[#This Row],[H6]])*256+HEX2DEC(Table4[[#This Row],[H5]]))/AU$3,IF(ISNUMBER(AU684),AU684,NA()))</f>
        <v>1073427</v>
      </c>
      <c r="AV685" s="28">
        <f>IF(Table4[[#This Row],[ID]]=403,(HEX2DEC(Table4[[#This Row],[H7]])*256*256+HEX2DEC(Table4[[#This Row],[H6]])*256+HEX2DEC(Table4[[#This Row],[H5]]))/AV$3,IF(ISNUMBER(AV684),AV684,NA()))</f>
        <v>1073427</v>
      </c>
      <c r="AW685" s="30" t="e">
        <f>Table4[[#This Row],[Unk 402-D7,6,5]]/Table4[[#This Row],[Batt V]]</f>
        <v>#N/A</v>
      </c>
      <c r="AX685" s="8" t="str" cm="1">
        <f t="array" aca="1" ref="AX685" ca="1">IF(Table4[[#This Row],[Prior of This Frm]]=0,"First",IF(Table4[[#This Row],[Data as String]]&lt;&gt;INDIRECT("R"&amp;AL685&amp;"C"&amp;COLUMN(Table4[[#This Row],[Data as String]]),FALSE),"Change",""))</f>
        <v/>
      </c>
      <c r="AY685" s="6" t="str" cm="1">
        <f t="array" aca="1" ref="AY685" ca="1">IF(Table4[[#This Row],[Prior of This Frm]]=0,"First",IF(Table4[[#This Row],[Data Masked States only]]&lt;&gt;INDIRECT("R"&amp;AL685&amp;"C"&amp;COLUMN(Table4[[#This Row],[Data Masked States only]]),FALSE),"Change",""))</f>
        <v/>
      </c>
      <c r="AZ685" s="6"/>
    </row>
    <row r="686" spans="1:52" hidden="1" x14ac:dyDescent="0.25">
      <c r="A686">
        <v>24.030999999999999</v>
      </c>
      <c r="B686">
        <v>401</v>
      </c>
      <c r="C686">
        <v>8</v>
      </c>
      <c r="D686" s="14" t="s">
        <v>28</v>
      </c>
      <c r="E686" s="15" t="s">
        <v>23</v>
      </c>
      <c r="F686" s="15">
        <v>0</v>
      </c>
      <c r="G686" s="15">
        <v>0</v>
      </c>
      <c r="H686" s="15">
        <v>0</v>
      </c>
      <c r="I686" s="15">
        <v>0</v>
      </c>
      <c r="J686" s="15">
        <v>0</v>
      </c>
      <c r="K686" s="15">
        <v>0</v>
      </c>
      <c r="M686" s="5" t="str">
        <f t="shared" si="201"/>
        <v>…</v>
      </c>
      <c r="N686" t="str">
        <f t="shared" si="202"/>
        <v>…</v>
      </c>
      <c r="O686" t="str">
        <f t="shared" si="203"/>
        <v>…</v>
      </c>
      <c r="P686" t="str">
        <f t="shared" si="204"/>
        <v>…</v>
      </c>
      <c r="Q686" t="str">
        <f t="shared" si="205"/>
        <v>…</v>
      </c>
      <c r="R686" t="str">
        <f t="shared" si="206"/>
        <v>…</v>
      </c>
      <c r="S686" t="str">
        <f t="shared" si="207"/>
        <v>…</v>
      </c>
      <c r="T686" t="str">
        <f t="shared" si="208"/>
        <v>…</v>
      </c>
      <c r="U686" s="5"/>
      <c r="V686" s="23">
        <f t="shared" si="209"/>
        <v>154</v>
      </c>
      <c r="W686">
        <f t="shared" si="210"/>
        <v>210</v>
      </c>
      <c r="X686">
        <f t="shared" si="211"/>
        <v>0</v>
      </c>
      <c r="Y686">
        <f t="shared" si="212"/>
        <v>0</v>
      </c>
      <c r="Z686">
        <f t="shared" si="213"/>
        <v>0</v>
      </c>
      <c r="AA686">
        <f t="shared" si="214"/>
        <v>0</v>
      </c>
      <c r="AB686">
        <f t="shared" si="215"/>
        <v>0</v>
      </c>
      <c r="AC686">
        <f t="shared" si="216"/>
        <v>0</v>
      </c>
      <c r="AD686" s="5"/>
      <c r="AE686" s="27">
        <f t="shared" si="217"/>
        <v>53914</v>
      </c>
      <c r="AF686" s="28">
        <f t="shared" si="218"/>
        <v>0</v>
      </c>
      <c r="AG686" s="28">
        <f t="shared" si="219"/>
        <v>0</v>
      </c>
      <c r="AH686" s="28">
        <f t="shared" si="220"/>
        <v>0</v>
      </c>
      <c r="AI686" s="5"/>
      <c r="AJ68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86" s="6" t="str" cm="1">
        <f t="array" ref="AK68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86" s="6" cm="1">
        <f t="array" ref="AL686">IF(ROW(Table4[[#This Row],[ID]])-1=ROW(Table4[[#Headers],[ID]]),0,SUMPRODUCT(MAX(($B$5:$B685=Table4[[#This Row],[ID]])*ROW($B$5:$B685))))</f>
        <v>684</v>
      </c>
      <c r="AM686" s="11" cm="1">
        <f t="array" aca="1" ref="AM686" ca="1">IF(Table4[[#This Row],[Prior of This Frm]]&lt;&gt;0,Table4[[#This Row],[Time]]-INDIRECT("R"&amp;Table4[[#This Row],[Prior of This Frm]]&amp;"C"&amp;COLUMN(Table4[[#This Row],[Time]]),FALSE),"")</f>
        <v>0.1059999999999981</v>
      </c>
      <c r="AN686" s="8">
        <f>IF(ROW(Table4[[#This Row],[Time]])-1=ROW(Table4[[#Headers],[Time]]),0,IF(A686&lt;A685,AN685+1,AN685))</f>
        <v>1</v>
      </c>
      <c r="AO686" s="29">
        <f>(Table4[[#This Row],[Time]]+(Table4[[#This Row],[Mins]]*60)-$A$5)/60/60/24</f>
        <v>3.7793981481481484E-4</v>
      </c>
      <c r="AP686" s="11">
        <f ca="1">IF(Table4[[#This Row],[Prior of This Frm]]&lt;&gt;0,IF(Table4[[#This Row],[Per Raw]]&lt;0,Table4[[#This Row],[Per Raw]]+60,Table4[[#This Row],[Per Raw]]),"")</f>
        <v>0.1059999999999981</v>
      </c>
      <c r="AQ686" s="20">
        <f>IF(Table4[[#This Row],[ID]]=401,(HEX2DEC(Table4[[#This Row],[H1]])+256*HEX2DEC(Table4[[#This Row],[H2]]))/1000,NA())</f>
        <v>53.914000000000001</v>
      </c>
      <c r="AR686" s="21">
        <f>IF(Table4[[#This Row],[ID]]=401,(HEX2DEC(Table4[[#This Row],[H5]])+256*HEX2DEC(Table4[[#This Row],[H6]]))/1000,NA())</f>
        <v>0</v>
      </c>
      <c r="AS686" s="16" t="e">
        <f>IF(Table4[[#This Row],[ID]]=402,HEX2DEC(Table4[[#This Row],[H1]])/100,NA())</f>
        <v>#N/A</v>
      </c>
      <c r="AT686" s="19" t="e">
        <f>IF(Table4[[#This Row],[ID]]=404,((HEX2DEC(F686)+256*HEX2DEC(G686))/10)*(9/5)+32,NA())</f>
        <v>#N/A</v>
      </c>
      <c r="AU686" s="28">
        <f>IF(Table4[[#This Row],[ID]]=402,(HEX2DEC(Table4[[#This Row],[H7]])*256*256+HEX2DEC(Table4[[#This Row],[H6]])*256+HEX2DEC(Table4[[#This Row],[H5]]))/AU$3,IF(ISNUMBER(AU685),AU685,NA()))</f>
        <v>1073427</v>
      </c>
      <c r="AV686" s="28">
        <f>IF(Table4[[#This Row],[ID]]=403,(HEX2DEC(Table4[[#This Row],[H7]])*256*256+HEX2DEC(Table4[[#This Row],[H6]])*256+HEX2DEC(Table4[[#This Row],[H5]]))/AV$3,IF(ISNUMBER(AV685),AV685,NA()))</f>
        <v>1073427</v>
      </c>
      <c r="AW686" s="30">
        <f>Table4[[#This Row],[Unk 402-D7,6,5]]/Table4[[#This Row],[Batt V]]</f>
        <v>19909.986274437066</v>
      </c>
      <c r="AX686" s="8" t="str" cm="1">
        <f t="array" aca="1" ref="AX686" ca="1">IF(Table4[[#This Row],[Prior of This Frm]]=0,"First",IF(Table4[[#This Row],[Data as String]]&lt;&gt;INDIRECT("R"&amp;AL686&amp;"C"&amp;COLUMN(Table4[[#This Row],[Data as String]]),FALSE),"Change",""))</f>
        <v/>
      </c>
      <c r="AY686" s="6" t="str" cm="1">
        <f t="array" aca="1" ref="AY686" ca="1">IF(Table4[[#This Row],[Prior of This Frm]]=0,"First",IF(Table4[[#This Row],[Data Masked States only]]&lt;&gt;INDIRECT("R"&amp;AL686&amp;"C"&amp;COLUMN(Table4[[#This Row],[Data Masked States only]]),FALSE),"Change",""))</f>
        <v/>
      </c>
      <c r="AZ686" s="6"/>
    </row>
    <row r="687" spans="1:52" hidden="1" x14ac:dyDescent="0.25">
      <c r="A687">
        <v>24.084</v>
      </c>
      <c r="B687">
        <v>400</v>
      </c>
      <c r="C687">
        <v>8</v>
      </c>
      <c r="D687" s="14">
        <v>0</v>
      </c>
      <c r="E687" s="15">
        <v>0</v>
      </c>
      <c r="F687" s="15">
        <v>0</v>
      </c>
      <c r="G687" s="15">
        <v>10</v>
      </c>
      <c r="H687" s="15">
        <v>39</v>
      </c>
      <c r="I687" s="15">
        <v>0</v>
      </c>
      <c r="J687" s="15">
        <v>0</v>
      </c>
      <c r="K687" s="15">
        <v>0</v>
      </c>
      <c r="M687" s="5" t="str">
        <f t="shared" si="201"/>
        <v>…</v>
      </c>
      <c r="N687" t="str">
        <f t="shared" si="202"/>
        <v>…</v>
      </c>
      <c r="O687" t="str">
        <f t="shared" si="203"/>
        <v>…</v>
      </c>
      <c r="P687" t="str">
        <f t="shared" si="204"/>
        <v>…</v>
      </c>
      <c r="Q687" t="str">
        <f t="shared" si="205"/>
        <v>9</v>
      </c>
      <c r="R687" t="str">
        <f t="shared" si="206"/>
        <v>…</v>
      </c>
      <c r="S687" t="str">
        <f t="shared" si="207"/>
        <v>…</v>
      </c>
      <c r="T687" t="str">
        <f t="shared" si="208"/>
        <v>…</v>
      </c>
      <c r="U687" s="5"/>
      <c r="V687" s="23">
        <f t="shared" si="209"/>
        <v>0</v>
      </c>
      <c r="W687">
        <f t="shared" si="210"/>
        <v>0</v>
      </c>
      <c r="X687">
        <f t="shared" si="211"/>
        <v>0</v>
      </c>
      <c r="Y687">
        <f t="shared" si="212"/>
        <v>16</v>
      </c>
      <c r="Z687">
        <f t="shared" si="213"/>
        <v>57</v>
      </c>
      <c r="AA687">
        <f t="shared" si="214"/>
        <v>0</v>
      </c>
      <c r="AB687">
        <f t="shared" si="215"/>
        <v>0</v>
      </c>
      <c r="AC687">
        <f t="shared" si="216"/>
        <v>0</v>
      </c>
      <c r="AD687" s="5"/>
      <c r="AE687" s="27">
        <f t="shared" si="217"/>
        <v>0</v>
      </c>
      <c r="AF687" s="28">
        <f t="shared" si="218"/>
        <v>4096</v>
      </c>
      <c r="AG687" s="28">
        <f t="shared" si="219"/>
        <v>57</v>
      </c>
      <c r="AH687" s="28">
        <f t="shared" si="220"/>
        <v>0</v>
      </c>
      <c r="AI687" s="5"/>
      <c r="AJ68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87" s="6" t="str" cm="1">
        <f t="array" ref="AK68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87" s="6" cm="1">
        <f t="array" ref="AL687">IF(ROW(Table4[[#This Row],[ID]])-1=ROW(Table4[[#Headers],[ID]]),0,SUMPRODUCT(MAX(($B$5:$B686=Table4[[#This Row],[ID]])*ROW($B$5:$B686))))</f>
        <v>685</v>
      </c>
      <c r="AM687" s="11" cm="1">
        <f t="array" aca="1" ref="AM687" ca="1">IF(Table4[[#This Row],[Prior of This Frm]]&lt;&gt;0,Table4[[#This Row],[Time]]-INDIRECT("R"&amp;Table4[[#This Row],[Prior of This Frm]]&amp;"C"&amp;COLUMN(Table4[[#This Row],[Time]]),FALSE),"")</f>
        <v>0.1059999999999981</v>
      </c>
      <c r="AN687" s="8">
        <f>IF(ROW(Table4[[#This Row],[Time]])-1=ROW(Table4[[#Headers],[Time]]),0,IF(A687&lt;A686,AN686+1,AN686))</f>
        <v>1</v>
      </c>
      <c r="AO687" s="29">
        <f>(Table4[[#This Row],[Time]]+(Table4[[#This Row],[Mins]]*60)-$A$5)/60/60/24</f>
        <v>3.7855324074074077E-4</v>
      </c>
      <c r="AP687" s="11">
        <f ca="1">IF(Table4[[#This Row],[Prior of This Frm]]&lt;&gt;0,IF(Table4[[#This Row],[Per Raw]]&lt;0,Table4[[#This Row],[Per Raw]]+60,Table4[[#This Row],[Per Raw]]),"")</f>
        <v>0.1059999999999981</v>
      </c>
      <c r="AQ687" s="20" t="e">
        <f>IF(Table4[[#This Row],[ID]]=401,(HEX2DEC(Table4[[#This Row],[H1]])+256*HEX2DEC(Table4[[#This Row],[H2]]))/1000,NA())</f>
        <v>#N/A</v>
      </c>
      <c r="AR687" s="21" t="e">
        <f>IF(Table4[[#This Row],[ID]]=401,(HEX2DEC(Table4[[#This Row],[H5]])+256*HEX2DEC(Table4[[#This Row],[H6]]))/1000,NA())</f>
        <v>#N/A</v>
      </c>
      <c r="AS687" s="17" t="e">
        <f>IF(Table4[[#This Row],[ID]]=402,HEX2DEC(Table4[[#This Row],[H1]])/100,NA())</f>
        <v>#N/A</v>
      </c>
      <c r="AT687" s="19" t="e">
        <f>IF(Table4[[#This Row],[ID]]=404,((HEX2DEC(F687)+256*HEX2DEC(G687))/10)*(9/5)+32,NA())</f>
        <v>#N/A</v>
      </c>
      <c r="AU687" s="28">
        <f>IF(Table4[[#This Row],[ID]]=402,(HEX2DEC(Table4[[#This Row],[H7]])*256*256+HEX2DEC(Table4[[#This Row],[H6]])*256+HEX2DEC(Table4[[#This Row],[H5]]))/AU$3,IF(ISNUMBER(AU686),AU686,NA()))</f>
        <v>1073427</v>
      </c>
      <c r="AV687" s="28">
        <f>IF(Table4[[#This Row],[ID]]=403,(HEX2DEC(Table4[[#This Row],[H7]])*256*256+HEX2DEC(Table4[[#This Row],[H6]])*256+HEX2DEC(Table4[[#This Row],[H5]]))/AV$3,IF(ISNUMBER(AV686),AV686,NA()))</f>
        <v>1073427</v>
      </c>
      <c r="AW687" s="30" t="e">
        <f>Table4[[#This Row],[Unk 402-D7,6,5]]/Table4[[#This Row],[Batt V]]</f>
        <v>#N/A</v>
      </c>
      <c r="AX687" s="8" t="str" cm="1">
        <f t="array" aca="1" ref="AX687" ca="1">IF(Table4[[#This Row],[Prior of This Frm]]=0,"First",IF(Table4[[#This Row],[Data as String]]&lt;&gt;INDIRECT("R"&amp;AL687&amp;"C"&amp;COLUMN(Table4[[#This Row],[Data as String]]),FALSE),"Change",""))</f>
        <v/>
      </c>
      <c r="AY687" s="6" t="str" cm="1">
        <f t="array" aca="1" ref="AY687" ca="1">IF(Table4[[#This Row],[Prior of This Frm]]=0,"First",IF(Table4[[#This Row],[Data Masked States only]]&lt;&gt;INDIRECT("R"&amp;AL687&amp;"C"&amp;COLUMN(Table4[[#This Row],[Data Masked States only]]),FALSE),"Change",""))</f>
        <v/>
      </c>
      <c r="AZ687" s="6"/>
    </row>
    <row r="688" spans="1:52" hidden="1" x14ac:dyDescent="0.25">
      <c r="A688">
        <v>24.138000000000002</v>
      </c>
      <c r="B688">
        <v>401</v>
      </c>
      <c r="C688">
        <v>8</v>
      </c>
      <c r="D688" s="14" t="s">
        <v>28</v>
      </c>
      <c r="E688" s="15" t="s">
        <v>23</v>
      </c>
      <c r="F688" s="15">
        <v>0</v>
      </c>
      <c r="G688" s="15">
        <v>0</v>
      </c>
      <c r="H688" s="15">
        <v>0</v>
      </c>
      <c r="I688" s="15">
        <v>0</v>
      </c>
      <c r="J688" s="15">
        <v>0</v>
      </c>
      <c r="K688" s="15">
        <v>0</v>
      </c>
      <c r="M688" s="5" t="str">
        <f t="shared" si="201"/>
        <v>…</v>
      </c>
      <c r="N688" t="str">
        <f t="shared" si="202"/>
        <v>…</v>
      </c>
      <c r="O688" t="str">
        <f t="shared" si="203"/>
        <v>…</v>
      </c>
      <c r="P688" t="str">
        <f t="shared" si="204"/>
        <v>…</v>
      </c>
      <c r="Q688" t="str">
        <f t="shared" si="205"/>
        <v>…</v>
      </c>
      <c r="R688" t="str">
        <f t="shared" si="206"/>
        <v>…</v>
      </c>
      <c r="S688" t="str">
        <f t="shared" si="207"/>
        <v>…</v>
      </c>
      <c r="T688" t="str">
        <f t="shared" si="208"/>
        <v>…</v>
      </c>
      <c r="U688" s="5"/>
      <c r="V688" s="23">
        <f t="shared" si="209"/>
        <v>154</v>
      </c>
      <c r="W688">
        <f t="shared" si="210"/>
        <v>210</v>
      </c>
      <c r="X688">
        <f t="shared" si="211"/>
        <v>0</v>
      </c>
      <c r="Y688">
        <f t="shared" si="212"/>
        <v>0</v>
      </c>
      <c r="Z688">
        <f t="shared" si="213"/>
        <v>0</v>
      </c>
      <c r="AA688">
        <f t="shared" si="214"/>
        <v>0</v>
      </c>
      <c r="AB688">
        <f t="shared" si="215"/>
        <v>0</v>
      </c>
      <c r="AC688">
        <f t="shared" si="216"/>
        <v>0</v>
      </c>
      <c r="AD688" s="5"/>
      <c r="AE688" s="27">
        <f t="shared" si="217"/>
        <v>53914</v>
      </c>
      <c r="AF688" s="28">
        <f t="shared" si="218"/>
        <v>0</v>
      </c>
      <c r="AG688" s="28">
        <f t="shared" si="219"/>
        <v>0</v>
      </c>
      <c r="AH688" s="28">
        <f t="shared" si="220"/>
        <v>0</v>
      </c>
      <c r="AI688" s="5"/>
      <c r="AJ68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88" s="6" t="str" cm="1">
        <f t="array" ref="AK68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88" s="6" cm="1">
        <f t="array" ref="AL688">IF(ROW(Table4[[#This Row],[ID]])-1=ROW(Table4[[#Headers],[ID]]),0,SUMPRODUCT(MAX(($B$5:$B687=Table4[[#This Row],[ID]])*ROW($B$5:$B687))))</f>
        <v>686</v>
      </c>
      <c r="AM688" s="11" cm="1">
        <f t="array" aca="1" ref="AM688" ca="1">IF(Table4[[#This Row],[Prior of This Frm]]&lt;&gt;0,Table4[[#This Row],[Time]]-INDIRECT("R"&amp;Table4[[#This Row],[Prior of This Frm]]&amp;"C"&amp;COLUMN(Table4[[#This Row],[Time]]),FALSE),"")</f>
        <v>0.10700000000000287</v>
      </c>
      <c r="AN688" s="8">
        <f>IF(ROW(Table4[[#This Row],[Time]])-1=ROW(Table4[[#Headers],[Time]]),0,IF(A688&lt;A687,AN687+1,AN687))</f>
        <v>1</v>
      </c>
      <c r="AO688" s="29">
        <f>(Table4[[#This Row],[Time]]+(Table4[[#This Row],[Mins]]*60)-$A$5)/60/60/24</f>
        <v>3.7917824074074074E-4</v>
      </c>
      <c r="AP688" s="11">
        <f ca="1">IF(Table4[[#This Row],[Prior of This Frm]]&lt;&gt;0,IF(Table4[[#This Row],[Per Raw]]&lt;0,Table4[[#This Row],[Per Raw]]+60,Table4[[#This Row],[Per Raw]]),"")</f>
        <v>0.10700000000000287</v>
      </c>
      <c r="AQ688" s="20">
        <f>IF(Table4[[#This Row],[ID]]=401,(HEX2DEC(Table4[[#This Row],[H1]])+256*HEX2DEC(Table4[[#This Row],[H2]]))/1000,NA())</f>
        <v>53.914000000000001</v>
      </c>
      <c r="AR688" s="21">
        <f>IF(Table4[[#This Row],[ID]]=401,(HEX2DEC(Table4[[#This Row],[H5]])+256*HEX2DEC(Table4[[#This Row],[H6]]))/1000,NA())</f>
        <v>0</v>
      </c>
      <c r="AS688" s="16" t="e">
        <f>IF(Table4[[#This Row],[ID]]=402,HEX2DEC(Table4[[#This Row],[H1]])/100,NA())</f>
        <v>#N/A</v>
      </c>
      <c r="AT688" s="19" t="e">
        <f>IF(Table4[[#This Row],[ID]]=404,((HEX2DEC(F688)+256*HEX2DEC(G688))/10)*(9/5)+32,NA())</f>
        <v>#N/A</v>
      </c>
      <c r="AU688" s="28">
        <f>IF(Table4[[#This Row],[ID]]=402,(HEX2DEC(Table4[[#This Row],[H7]])*256*256+HEX2DEC(Table4[[#This Row],[H6]])*256+HEX2DEC(Table4[[#This Row],[H5]]))/AU$3,IF(ISNUMBER(AU687),AU687,NA()))</f>
        <v>1073427</v>
      </c>
      <c r="AV688" s="28">
        <f>IF(Table4[[#This Row],[ID]]=403,(HEX2DEC(Table4[[#This Row],[H7]])*256*256+HEX2DEC(Table4[[#This Row],[H6]])*256+HEX2DEC(Table4[[#This Row],[H5]]))/AV$3,IF(ISNUMBER(AV687),AV687,NA()))</f>
        <v>1073427</v>
      </c>
      <c r="AW688" s="30">
        <f>Table4[[#This Row],[Unk 402-D7,6,5]]/Table4[[#This Row],[Batt V]]</f>
        <v>19909.986274437066</v>
      </c>
      <c r="AX688" s="8" t="str" cm="1">
        <f t="array" aca="1" ref="AX688" ca="1">IF(Table4[[#This Row],[Prior of This Frm]]=0,"First",IF(Table4[[#This Row],[Data as String]]&lt;&gt;INDIRECT("R"&amp;AL688&amp;"C"&amp;COLUMN(Table4[[#This Row],[Data as String]]),FALSE),"Change",""))</f>
        <v/>
      </c>
      <c r="AY688" s="6" t="str" cm="1">
        <f t="array" aca="1" ref="AY688" ca="1">IF(Table4[[#This Row],[Prior of This Frm]]=0,"First",IF(Table4[[#This Row],[Data Masked States only]]&lt;&gt;INDIRECT("R"&amp;AL688&amp;"C"&amp;COLUMN(Table4[[#This Row],[Data Masked States only]]),FALSE),"Change",""))</f>
        <v/>
      </c>
      <c r="AZ688" s="6"/>
    </row>
    <row r="689" spans="1:52" hidden="1" x14ac:dyDescent="0.25">
      <c r="A689">
        <v>24.190999999999999</v>
      </c>
      <c r="B689">
        <v>400</v>
      </c>
      <c r="C689">
        <v>8</v>
      </c>
      <c r="D689" s="14">
        <v>0</v>
      </c>
      <c r="E689" s="15">
        <v>0</v>
      </c>
      <c r="F689" s="15">
        <v>0</v>
      </c>
      <c r="G689" s="15">
        <v>10</v>
      </c>
      <c r="H689" s="15">
        <v>39</v>
      </c>
      <c r="I689" s="15">
        <v>0</v>
      </c>
      <c r="J689" s="15">
        <v>0</v>
      </c>
      <c r="K689" s="15">
        <v>0</v>
      </c>
      <c r="M689" s="5" t="str">
        <f t="shared" si="201"/>
        <v>…</v>
      </c>
      <c r="N689" t="str">
        <f t="shared" si="202"/>
        <v>…</v>
      </c>
      <c r="O689" t="str">
        <f t="shared" si="203"/>
        <v>…</v>
      </c>
      <c r="P689" t="str">
        <f t="shared" si="204"/>
        <v>…</v>
      </c>
      <c r="Q689" t="str">
        <f t="shared" si="205"/>
        <v>9</v>
      </c>
      <c r="R689" t="str">
        <f t="shared" si="206"/>
        <v>…</v>
      </c>
      <c r="S689" t="str">
        <f t="shared" si="207"/>
        <v>…</v>
      </c>
      <c r="T689" t="str">
        <f t="shared" si="208"/>
        <v>…</v>
      </c>
      <c r="U689" s="5"/>
      <c r="V689" s="23">
        <f t="shared" si="209"/>
        <v>0</v>
      </c>
      <c r="W689">
        <f t="shared" si="210"/>
        <v>0</v>
      </c>
      <c r="X689">
        <f t="shared" si="211"/>
        <v>0</v>
      </c>
      <c r="Y689">
        <f t="shared" si="212"/>
        <v>16</v>
      </c>
      <c r="Z689">
        <f t="shared" si="213"/>
        <v>57</v>
      </c>
      <c r="AA689">
        <f t="shared" si="214"/>
        <v>0</v>
      </c>
      <c r="AB689">
        <f t="shared" si="215"/>
        <v>0</v>
      </c>
      <c r="AC689">
        <f t="shared" si="216"/>
        <v>0</v>
      </c>
      <c r="AD689" s="5"/>
      <c r="AE689" s="27">
        <f t="shared" si="217"/>
        <v>0</v>
      </c>
      <c r="AF689" s="28">
        <f t="shared" si="218"/>
        <v>4096</v>
      </c>
      <c r="AG689" s="28">
        <f t="shared" si="219"/>
        <v>57</v>
      </c>
      <c r="AH689" s="28">
        <f t="shared" si="220"/>
        <v>0</v>
      </c>
      <c r="AI689" s="5"/>
      <c r="AJ68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89" s="6" t="str" cm="1">
        <f t="array" ref="AK68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89" s="6" cm="1">
        <f t="array" ref="AL689">IF(ROW(Table4[[#This Row],[ID]])-1=ROW(Table4[[#Headers],[ID]]),0,SUMPRODUCT(MAX(($B$5:$B688=Table4[[#This Row],[ID]])*ROW($B$5:$B688))))</f>
        <v>687</v>
      </c>
      <c r="AM689" s="11" cm="1">
        <f t="array" aca="1" ref="AM689" ca="1">IF(Table4[[#This Row],[Prior of This Frm]]&lt;&gt;0,Table4[[#This Row],[Time]]-INDIRECT("R"&amp;Table4[[#This Row],[Prior of This Frm]]&amp;"C"&amp;COLUMN(Table4[[#This Row],[Time]]),FALSE),"")</f>
        <v>0.10699999999999932</v>
      </c>
      <c r="AN689" s="8">
        <f>IF(ROW(Table4[[#This Row],[Time]])-1=ROW(Table4[[#Headers],[Time]]),0,IF(A689&lt;A688,AN688+1,AN688))</f>
        <v>1</v>
      </c>
      <c r="AO689" s="29">
        <f>(Table4[[#This Row],[Time]]+(Table4[[#This Row],[Mins]]*60)-$A$5)/60/60/24</f>
        <v>3.7979166666666673E-4</v>
      </c>
      <c r="AP689" s="11">
        <f ca="1">IF(Table4[[#This Row],[Prior of This Frm]]&lt;&gt;0,IF(Table4[[#This Row],[Per Raw]]&lt;0,Table4[[#This Row],[Per Raw]]+60,Table4[[#This Row],[Per Raw]]),"")</f>
        <v>0.10699999999999932</v>
      </c>
      <c r="AQ689" s="20" t="e">
        <f>IF(Table4[[#This Row],[ID]]=401,(HEX2DEC(Table4[[#This Row],[H1]])+256*HEX2DEC(Table4[[#This Row],[H2]]))/1000,NA())</f>
        <v>#N/A</v>
      </c>
      <c r="AR689" s="21" t="e">
        <f>IF(Table4[[#This Row],[ID]]=401,(HEX2DEC(Table4[[#This Row],[H5]])+256*HEX2DEC(Table4[[#This Row],[H6]]))/1000,NA())</f>
        <v>#N/A</v>
      </c>
      <c r="AS689" s="17" t="e">
        <f>IF(Table4[[#This Row],[ID]]=402,HEX2DEC(Table4[[#This Row],[H1]])/100,NA())</f>
        <v>#N/A</v>
      </c>
      <c r="AT689" s="19" t="e">
        <f>IF(Table4[[#This Row],[ID]]=404,((HEX2DEC(F689)+256*HEX2DEC(G689))/10)*(9/5)+32,NA())</f>
        <v>#N/A</v>
      </c>
      <c r="AU689" s="28">
        <f>IF(Table4[[#This Row],[ID]]=402,(HEX2DEC(Table4[[#This Row],[H7]])*256*256+HEX2DEC(Table4[[#This Row],[H6]])*256+HEX2DEC(Table4[[#This Row],[H5]]))/AU$3,IF(ISNUMBER(AU688),AU688,NA()))</f>
        <v>1073427</v>
      </c>
      <c r="AV689" s="28">
        <f>IF(Table4[[#This Row],[ID]]=403,(HEX2DEC(Table4[[#This Row],[H7]])*256*256+HEX2DEC(Table4[[#This Row],[H6]])*256+HEX2DEC(Table4[[#This Row],[H5]]))/AV$3,IF(ISNUMBER(AV688),AV688,NA()))</f>
        <v>1073427</v>
      </c>
      <c r="AW689" s="30" t="e">
        <f>Table4[[#This Row],[Unk 402-D7,6,5]]/Table4[[#This Row],[Batt V]]</f>
        <v>#N/A</v>
      </c>
      <c r="AX689" s="8" t="str" cm="1">
        <f t="array" aca="1" ref="AX689" ca="1">IF(Table4[[#This Row],[Prior of This Frm]]=0,"First",IF(Table4[[#This Row],[Data as String]]&lt;&gt;INDIRECT("R"&amp;AL689&amp;"C"&amp;COLUMN(Table4[[#This Row],[Data as String]]),FALSE),"Change",""))</f>
        <v/>
      </c>
      <c r="AY689" s="6" t="str" cm="1">
        <f t="array" aca="1" ref="AY689" ca="1">IF(Table4[[#This Row],[Prior of This Frm]]=0,"First",IF(Table4[[#This Row],[Data Masked States only]]&lt;&gt;INDIRECT("R"&amp;AL689&amp;"C"&amp;COLUMN(Table4[[#This Row],[Data Masked States only]]),FALSE),"Change",""))</f>
        <v/>
      </c>
      <c r="AZ689" s="6"/>
    </row>
    <row r="690" spans="1:52" hidden="1" x14ac:dyDescent="0.25">
      <c r="A690">
        <v>24.242999999999999</v>
      </c>
      <c r="B690">
        <v>401</v>
      </c>
      <c r="C690">
        <v>8</v>
      </c>
      <c r="D690" s="14" t="s">
        <v>28</v>
      </c>
      <c r="E690" s="15" t="s">
        <v>23</v>
      </c>
      <c r="F690" s="15">
        <v>0</v>
      </c>
      <c r="G690" s="15">
        <v>0</v>
      </c>
      <c r="H690" s="15">
        <v>0</v>
      </c>
      <c r="I690" s="15">
        <v>0</v>
      </c>
      <c r="J690" s="15">
        <v>0</v>
      </c>
      <c r="K690" s="15">
        <v>0</v>
      </c>
      <c r="M690" s="5" t="str">
        <f t="shared" si="201"/>
        <v>…</v>
      </c>
      <c r="N690" t="str">
        <f t="shared" si="202"/>
        <v>…</v>
      </c>
      <c r="O690" t="str">
        <f t="shared" si="203"/>
        <v>…</v>
      </c>
      <c r="P690" t="str">
        <f t="shared" si="204"/>
        <v>…</v>
      </c>
      <c r="Q690" t="str">
        <f t="shared" si="205"/>
        <v>…</v>
      </c>
      <c r="R690" t="str">
        <f t="shared" si="206"/>
        <v>…</v>
      </c>
      <c r="S690" t="str">
        <f t="shared" si="207"/>
        <v>…</v>
      </c>
      <c r="T690" t="str">
        <f t="shared" si="208"/>
        <v>…</v>
      </c>
      <c r="U690" s="5"/>
      <c r="V690" s="23">
        <f t="shared" si="209"/>
        <v>154</v>
      </c>
      <c r="W690">
        <f t="shared" si="210"/>
        <v>210</v>
      </c>
      <c r="X690">
        <f t="shared" si="211"/>
        <v>0</v>
      </c>
      <c r="Y690">
        <f t="shared" si="212"/>
        <v>0</v>
      </c>
      <c r="Z690">
        <f t="shared" si="213"/>
        <v>0</v>
      </c>
      <c r="AA690">
        <f t="shared" si="214"/>
        <v>0</v>
      </c>
      <c r="AB690">
        <f t="shared" si="215"/>
        <v>0</v>
      </c>
      <c r="AC690">
        <f t="shared" si="216"/>
        <v>0</v>
      </c>
      <c r="AD690" s="5"/>
      <c r="AE690" s="27">
        <f t="shared" si="217"/>
        <v>53914</v>
      </c>
      <c r="AF690" s="28">
        <f t="shared" si="218"/>
        <v>0</v>
      </c>
      <c r="AG690" s="28">
        <f t="shared" si="219"/>
        <v>0</v>
      </c>
      <c r="AH690" s="28">
        <f t="shared" si="220"/>
        <v>0</v>
      </c>
      <c r="AI690" s="5"/>
      <c r="AJ69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90" s="6" t="str" cm="1">
        <f t="array" ref="AK69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90" s="6" cm="1">
        <f t="array" ref="AL690">IF(ROW(Table4[[#This Row],[ID]])-1=ROW(Table4[[#Headers],[ID]]),0,SUMPRODUCT(MAX(($B$5:$B689=Table4[[#This Row],[ID]])*ROW($B$5:$B689))))</f>
        <v>688</v>
      </c>
      <c r="AM690" s="11" cm="1">
        <f t="array" aca="1" ref="AM690" ca="1">IF(Table4[[#This Row],[Prior of This Frm]]&lt;&gt;0,Table4[[#This Row],[Time]]-INDIRECT("R"&amp;Table4[[#This Row],[Prior of This Frm]]&amp;"C"&amp;COLUMN(Table4[[#This Row],[Time]]),FALSE),"")</f>
        <v>0.10499999999999687</v>
      </c>
      <c r="AN690" s="8">
        <f>IF(ROW(Table4[[#This Row],[Time]])-1=ROW(Table4[[#Headers],[Time]]),0,IF(A690&lt;A689,AN689+1,AN689))</f>
        <v>1</v>
      </c>
      <c r="AO690" s="29">
        <f>(Table4[[#This Row],[Time]]+(Table4[[#This Row],[Mins]]*60)-$A$5)/60/60/24</f>
        <v>3.8039351851851841E-4</v>
      </c>
      <c r="AP690" s="11">
        <f ca="1">IF(Table4[[#This Row],[Prior of This Frm]]&lt;&gt;0,IF(Table4[[#This Row],[Per Raw]]&lt;0,Table4[[#This Row],[Per Raw]]+60,Table4[[#This Row],[Per Raw]]),"")</f>
        <v>0.10499999999999687</v>
      </c>
      <c r="AQ690" s="20">
        <f>IF(Table4[[#This Row],[ID]]=401,(HEX2DEC(Table4[[#This Row],[H1]])+256*HEX2DEC(Table4[[#This Row],[H2]]))/1000,NA())</f>
        <v>53.914000000000001</v>
      </c>
      <c r="AR690" s="21">
        <f>IF(Table4[[#This Row],[ID]]=401,(HEX2DEC(Table4[[#This Row],[H5]])+256*HEX2DEC(Table4[[#This Row],[H6]]))/1000,NA())</f>
        <v>0</v>
      </c>
      <c r="AS690" s="16" t="e">
        <f>IF(Table4[[#This Row],[ID]]=402,HEX2DEC(Table4[[#This Row],[H1]])/100,NA())</f>
        <v>#N/A</v>
      </c>
      <c r="AT690" s="19" t="e">
        <f>IF(Table4[[#This Row],[ID]]=404,((HEX2DEC(F690)+256*HEX2DEC(G690))/10)*(9/5)+32,NA())</f>
        <v>#N/A</v>
      </c>
      <c r="AU690" s="28">
        <f>IF(Table4[[#This Row],[ID]]=402,(HEX2DEC(Table4[[#This Row],[H7]])*256*256+HEX2DEC(Table4[[#This Row],[H6]])*256+HEX2DEC(Table4[[#This Row],[H5]]))/AU$3,IF(ISNUMBER(AU689),AU689,NA()))</f>
        <v>1073427</v>
      </c>
      <c r="AV690" s="28">
        <f>IF(Table4[[#This Row],[ID]]=403,(HEX2DEC(Table4[[#This Row],[H7]])*256*256+HEX2DEC(Table4[[#This Row],[H6]])*256+HEX2DEC(Table4[[#This Row],[H5]]))/AV$3,IF(ISNUMBER(AV689),AV689,NA()))</f>
        <v>1073427</v>
      </c>
      <c r="AW690" s="30">
        <f>Table4[[#This Row],[Unk 402-D7,6,5]]/Table4[[#This Row],[Batt V]]</f>
        <v>19909.986274437066</v>
      </c>
      <c r="AX690" s="8" t="str" cm="1">
        <f t="array" aca="1" ref="AX690" ca="1">IF(Table4[[#This Row],[Prior of This Frm]]=0,"First",IF(Table4[[#This Row],[Data as String]]&lt;&gt;INDIRECT("R"&amp;AL690&amp;"C"&amp;COLUMN(Table4[[#This Row],[Data as String]]),FALSE),"Change",""))</f>
        <v/>
      </c>
      <c r="AY690" s="6" t="str" cm="1">
        <f t="array" aca="1" ref="AY690" ca="1">IF(Table4[[#This Row],[Prior of This Frm]]=0,"First",IF(Table4[[#This Row],[Data Masked States only]]&lt;&gt;INDIRECT("R"&amp;AL690&amp;"C"&amp;COLUMN(Table4[[#This Row],[Data Masked States only]]),FALSE),"Change",""))</f>
        <v/>
      </c>
      <c r="AZ690" s="6"/>
    </row>
    <row r="691" spans="1:52" hidden="1" x14ac:dyDescent="0.25">
      <c r="A691">
        <v>24.295999999999999</v>
      </c>
      <c r="B691">
        <v>400</v>
      </c>
      <c r="C691">
        <v>8</v>
      </c>
      <c r="D691" s="14">
        <v>0</v>
      </c>
      <c r="E691" s="15">
        <v>0</v>
      </c>
      <c r="F691" s="15">
        <v>0</v>
      </c>
      <c r="G691" s="15">
        <v>10</v>
      </c>
      <c r="H691" s="15">
        <v>39</v>
      </c>
      <c r="I691" s="15">
        <v>0</v>
      </c>
      <c r="J691" s="15">
        <v>0</v>
      </c>
      <c r="K691" s="15">
        <v>0</v>
      </c>
      <c r="M691" s="5" t="str">
        <f t="shared" si="201"/>
        <v>…</v>
      </c>
      <c r="N691" t="str">
        <f t="shared" si="202"/>
        <v>…</v>
      </c>
      <c r="O691" t="str">
        <f t="shared" si="203"/>
        <v>…</v>
      </c>
      <c r="P691" t="str">
        <f t="shared" si="204"/>
        <v>…</v>
      </c>
      <c r="Q691" t="str">
        <f t="shared" si="205"/>
        <v>9</v>
      </c>
      <c r="R691" t="str">
        <f t="shared" si="206"/>
        <v>…</v>
      </c>
      <c r="S691" t="str">
        <f t="shared" si="207"/>
        <v>…</v>
      </c>
      <c r="T691" t="str">
        <f t="shared" si="208"/>
        <v>…</v>
      </c>
      <c r="U691" s="5"/>
      <c r="V691" s="23">
        <f t="shared" si="209"/>
        <v>0</v>
      </c>
      <c r="W691">
        <f t="shared" si="210"/>
        <v>0</v>
      </c>
      <c r="X691">
        <f t="shared" si="211"/>
        <v>0</v>
      </c>
      <c r="Y691">
        <f t="shared" si="212"/>
        <v>16</v>
      </c>
      <c r="Z691">
        <f t="shared" si="213"/>
        <v>57</v>
      </c>
      <c r="AA691">
        <f t="shared" si="214"/>
        <v>0</v>
      </c>
      <c r="AB691">
        <f t="shared" si="215"/>
        <v>0</v>
      </c>
      <c r="AC691">
        <f t="shared" si="216"/>
        <v>0</v>
      </c>
      <c r="AD691" s="5"/>
      <c r="AE691" s="27">
        <f t="shared" si="217"/>
        <v>0</v>
      </c>
      <c r="AF691" s="28">
        <f t="shared" si="218"/>
        <v>4096</v>
      </c>
      <c r="AG691" s="28">
        <f t="shared" si="219"/>
        <v>57</v>
      </c>
      <c r="AH691" s="28">
        <f t="shared" si="220"/>
        <v>0</v>
      </c>
      <c r="AI691" s="5"/>
      <c r="AJ69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91" s="6" t="str" cm="1">
        <f t="array" ref="AK69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91" s="6" cm="1">
        <f t="array" ref="AL691">IF(ROW(Table4[[#This Row],[ID]])-1=ROW(Table4[[#Headers],[ID]]),0,SUMPRODUCT(MAX(($B$5:$B690=Table4[[#This Row],[ID]])*ROW($B$5:$B690))))</f>
        <v>689</v>
      </c>
      <c r="AM691" s="11" cm="1">
        <f t="array" aca="1" ref="AM691" ca="1">IF(Table4[[#This Row],[Prior of This Frm]]&lt;&gt;0,Table4[[#This Row],[Time]]-INDIRECT("R"&amp;Table4[[#This Row],[Prior of This Frm]]&amp;"C"&amp;COLUMN(Table4[[#This Row],[Time]]),FALSE),"")</f>
        <v>0.10500000000000043</v>
      </c>
      <c r="AN691" s="8">
        <f>IF(ROW(Table4[[#This Row],[Time]])-1=ROW(Table4[[#Headers],[Time]]),0,IF(A691&lt;A690,AN690+1,AN690))</f>
        <v>1</v>
      </c>
      <c r="AO691" s="29">
        <f>(Table4[[#This Row],[Time]]+(Table4[[#This Row],[Mins]]*60)-$A$5)/60/60/24</f>
        <v>3.8100694444444439E-4</v>
      </c>
      <c r="AP691" s="11">
        <f ca="1">IF(Table4[[#This Row],[Prior of This Frm]]&lt;&gt;0,IF(Table4[[#This Row],[Per Raw]]&lt;0,Table4[[#This Row],[Per Raw]]+60,Table4[[#This Row],[Per Raw]]),"")</f>
        <v>0.10500000000000043</v>
      </c>
      <c r="AQ691" s="20" t="e">
        <f>IF(Table4[[#This Row],[ID]]=401,(HEX2DEC(Table4[[#This Row],[H1]])+256*HEX2DEC(Table4[[#This Row],[H2]]))/1000,NA())</f>
        <v>#N/A</v>
      </c>
      <c r="AR691" s="21" t="e">
        <f>IF(Table4[[#This Row],[ID]]=401,(HEX2DEC(Table4[[#This Row],[H5]])+256*HEX2DEC(Table4[[#This Row],[H6]]))/1000,NA())</f>
        <v>#N/A</v>
      </c>
      <c r="AS691" s="17" t="e">
        <f>IF(Table4[[#This Row],[ID]]=402,HEX2DEC(Table4[[#This Row],[H1]])/100,NA())</f>
        <v>#N/A</v>
      </c>
      <c r="AT691" s="19" t="e">
        <f>IF(Table4[[#This Row],[ID]]=404,((HEX2DEC(F691)+256*HEX2DEC(G691))/10)*(9/5)+32,NA())</f>
        <v>#N/A</v>
      </c>
      <c r="AU691" s="28">
        <f>IF(Table4[[#This Row],[ID]]=402,(HEX2DEC(Table4[[#This Row],[H7]])*256*256+HEX2DEC(Table4[[#This Row],[H6]])*256+HEX2DEC(Table4[[#This Row],[H5]]))/AU$3,IF(ISNUMBER(AU690),AU690,NA()))</f>
        <v>1073427</v>
      </c>
      <c r="AV691" s="28">
        <f>IF(Table4[[#This Row],[ID]]=403,(HEX2DEC(Table4[[#This Row],[H7]])*256*256+HEX2DEC(Table4[[#This Row],[H6]])*256+HEX2DEC(Table4[[#This Row],[H5]]))/AV$3,IF(ISNUMBER(AV690),AV690,NA()))</f>
        <v>1073427</v>
      </c>
      <c r="AW691" s="30" t="e">
        <f>Table4[[#This Row],[Unk 402-D7,6,5]]/Table4[[#This Row],[Batt V]]</f>
        <v>#N/A</v>
      </c>
      <c r="AX691" s="8" t="str" cm="1">
        <f t="array" aca="1" ref="AX691" ca="1">IF(Table4[[#This Row],[Prior of This Frm]]=0,"First",IF(Table4[[#This Row],[Data as String]]&lt;&gt;INDIRECT("R"&amp;AL691&amp;"C"&amp;COLUMN(Table4[[#This Row],[Data as String]]),FALSE),"Change",""))</f>
        <v/>
      </c>
      <c r="AY691" s="6" t="str" cm="1">
        <f t="array" aca="1" ref="AY691" ca="1">IF(Table4[[#This Row],[Prior of This Frm]]=0,"First",IF(Table4[[#This Row],[Data Masked States only]]&lt;&gt;INDIRECT("R"&amp;AL691&amp;"C"&amp;COLUMN(Table4[[#This Row],[Data Masked States only]]),FALSE),"Change",""))</f>
        <v/>
      </c>
      <c r="AZ691" s="6"/>
    </row>
    <row r="692" spans="1:52" hidden="1" x14ac:dyDescent="0.25">
      <c r="A692">
        <v>24.35</v>
      </c>
      <c r="B692">
        <v>401</v>
      </c>
      <c r="C692">
        <v>8</v>
      </c>
      <c r="D692" s="14" t="s">
        <v>28</v>
      </c>
      <c r="E692" s="15" t="s">
        <v>23</v>
      </c>
      <c r="F692" s="15">
        <v>0</v>
      </c>
      <c r="G692" s="15">
        <v>0</v>
      </c>
      <c r="H692" s="15">
        <v>0</v>
      </c>
      <c r="I692" s="15">
        <v>0</v>
      </c>
      <c r="J692" s="15">
        <v>0</v>
      </c>
      <c r="K692" s="15">
        <v>0</v>
      </c>
      <c r="M692" s="5" t="str">
        <f t="shared" si="201"/>
        <v>…</v>
      </c>
      <c r="N692" t="str">
        <f t="shared" si="202"/>
        <v>…</v>
      </c>
      <c r="O692" t="str">
        <f t="shared" si="203"/>
        <v>…</v>
      </c>
      <c r="P692" t="str">
        <f t="shared" si="204"/>
        <v>…</v>
      </c>
      <c r="Q692" t="str">
        <f t="shared" si="205"/>
        <v>…</v>
      </c>
      <c r="R692" t="str">
        <f t="shared" si="206"/>
        <v>…</v>
      </c>
      <c r="S692" t="str">
        <f t="shared" si="207"/>
        <v>…</v>
      </c>
      <c r="T692" t="str">
        <f t="shared" si="208"/>
        <v>…</v>
      </c>
      <c r="U692" s="5"/>
      <c r="V692" s="23">
        <f t="shared" si="209"/>
        <v>154</v>
      </c>
      <c r="W692">
        <f t="shared" si="210"/>
        <v>210</v>
      </c>
      <c r="X692">
        <f t="shared" si="211"/>
        <v>0</v>
      </c>
      <c r="Y692">
        <f t="shared" si="212"/>
        <v>0</v>
      </c>
      <c r="Z692">
        <f t="shared" si="213"/>
        <v>0</v>
      </c>
      <c r="AA692">
        <f t="shared" si="214"/>
        <v>0</v>
      </c>
      <c r="AB692">
        <f t="shared" si="215"/>
        <v>0</v>
      </c>
      <c r="AC692">
        <f t="shared" si="216"/>
        <v>0</v>
      </c>
      <c r="AD692" s="5"/>
      <c r="AE692" s="27">
        <f t="shared" si="217"/>
        <v>53914</v>
      </c>
      <c r="AF692" s="28">
        <f t="shared" si="218"/>
        <v>0</v>
      </c>
      <c r="AG692" s="28">
        <f t="shared" si="219"/>
        <v>0</v>
      </c>
      <c r="AH692" s="28">
        <f t="shared" si="220"/>
        <v>0</v>
      </c>
      <c r="AI692" s="5"/>
      <c r="AJ69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92" s="6" t="str" cm="1">
        <f t="array" ref="AK69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92" s="6" cm="1">
        <f t="array" ref="AL692">IF(ROW(Table4[[#This Row],[ID]])-1=ROW(Table4[[#Headers],[ID]]),0,SUMPRODUCT(MAX(($B$5:$B691=Table4[[#This Row],[ID]])*ROW($B$5:$B691))))</f>
        <v>690</v>
      </c>
      <c r="AM692" s="11" cm="1">
        <f t="array" aca="1" ref="AM692" ca="1">IF(Table4[[#This Row],[Prior of This Frm]]&lt;&gt;0,Table4[[#This Row],[Time]]-INDIRECT("R"&amp;Table4[[#This Row],[Prior of This Frm]]&amp;"C"&amp;COLUMN(Table4[[#This Row],[Time]]),FALSE),"")</f>
        <v>0.10700000000000287</v>
      </c>
      <c r="AN692" s="8">
        <f>IF(ROW(Table4[[#This Row],[Time]])-1=ROW(Table4[[#Headers],[Time]]),0,IF(A692&lt;A691,AN691+1,AN691))</f>
        <v>1</v>
      </c>
      <c r="AO692" s="29">
        <f>(Table4[[#This Row],[Time]]+(Table4[[#This Row],[Mins]]*60)-$A$5)/60/60/24</f>
        <v>3.8163194444444437E-4</v>
      </c>
      <c r="AP692" s="11">
        <f ca="1">IF(Table4[[#This Row],[Prior of This Frm]]&lt;&gt;0,IF(Table4[[#This Row],[Per Raw]]&lt;0,Table4[[#This Row],[Per Raw]]+60,Table4[[#This Row],[Per Raw]]),"")</f>
        <v>0.10700000000000287</v>
      </c>
      <c r="AQ692" s="20">
        <f>IF(Table4[[#This Row],[ID]]=401,(HEX2DEC(Table4[[#This Row],[H1]])+256*HEX2DEC(Table4[[#This Row],[H2]]))/1000,NA())</f>
        <v>53.914000000000001</v>
      </c>
      <c r="AR692" s="21">
        <f>IF(Table4[[#This Row],[ID]]=401,(HEX2DEC(Table4[[#This Row],[H5]])+256*HEX2DEC(Table4[[#This Row],[H6]]))/1000,NA())</f>
        <v>0</v>
      </c>
      <c r="AS692" s="16" t="e">
        <f>IF(Table4[[#This Row],[ID]]=402,HEX2DEC(Table4[[#This Row],[H1]])/100,NA())</f>
        <v>#N/A</v>
      </c>
      <c r="AT692" s="19" t="e">
        <f>IF(Table4[[#This Row],[ID]]=404,((HEX2DEC(F692)+256*HEX2DEC(G692))/10)*(9/5)+32,NA())</f>
        <v>#N/A</v>
      </c>
      <c r="AU692" s="28">
        <f>IF(Table4[[#This Row],[ID]]=402,(HEX2DEC(Table4[[#This Row],[H7]])*256*256+HEX2DEC(Table4[[#This Row],[H6]])*256+HEX2DEC(Table4[[#This Row],[H5]]))/AU$3,IF(ISNUMBER(AU691),AU691,NA()))</f>
        <v>1073427</v>
      </c>
      <c r="AV692" s="28">
        <f>IF(Table4[[#This Row],[ID]]=403,(HEX2DEC(Table4[[#This Row],[H7]])*256*256+HEX2DEC(Table4[[#This Row],[H6]])*256+HEX2DEC(Table4[[#This Row],[H5]]))/AV$3,IF(ISNUMBER(AV691),AV691,NA()))</f>
        <v>1073427</v>
      </c>
      <c r="AW692" s="30">
        <f>Table4[[#This Row],[Unk 402-D7,6,5]]/Table4[[#This Row],[Batt V]]</f>
        <v>19909.986274437066</v>
      </c>
      <c r="AX692" s="8" t="str" cm="1">
        <f t="array" aca="1" ref="AX692" ca="1">IF(Table4[[#This Row],[Prior of This Frm]]=0,"First",IF(Table4[[#This Row],[Data as String]]&lt;&gt;INDIRECT("R"&amp;AL692&amp;"C"&amp;COLUMN(Table4[[#This Row],[Data as String]]),FALSE),"Change",""))</f>
        <v/>
      </c>
      <c r="AY692" s="6" t="str" cm="1">
        <f t="array" aca="1" ref="AY692" ca="1">IF(Table4[[#This Row],[Prior of This Frm]]=0,"First",IF(Table4[[#This Row],[Data Masked States only]]&lt;&gt;INDIRECT("R"&amp;AL692&amp;"C"&amp;COLUMN(Table4[[#This Row],[Data Masked States only]]),FALSE),"Change",""))</f>
        <v/>
      </c>
      <c r="AZ692" s="6"/>
    </row>
    <row r="693" spans="1:52" hidden="1" x14ac:dyDescent="0.25">
      <c r="A693">
        <v>24.402999999999999</v>
      </c>
      <c r="B693">
        <v>400</v>
      </c>
      <c r="C693">
        <v>8</v>
      </c>
      <c r="D693" s="14">
        <v>0</v>
      </c>
      <c r="E693" s="15">
        <v>0</v>
      </c>
      <c r="F693" s="15">
        <v>0</v>
      </c>
      <c r="G693" s="15">
        <v>10</v>
      </c>
      <c r="H693" s="15">
        <v>39</v>
      </c>
      <c r="I693" s="15">
        <v>0</v>
      </c>
      <c r="J693" s="15">
        <v>0</v>
      </c>
      <c r="K693" s="15">
        <v>0</v>
      </c>
      <c r="M693" s="5" t="str">
        <f t="shared" si="201"/>
        <v>…</v>
      </c>
      <c r="N693" t="str">
        <f t="shared" si="202"/>
        <v>…</v>
      </c>
      <c r="O693" t="str">
        <f t="shared" si="203"/>
        <v>…</v>
      </c>
      <c r="P693" t="str">
        <f t="shared" si="204"/>
        <v>…</v>
      </c>
      <c r="Q693" t="str">
        <f t="shared" si="205"/>
        <v>9</v>
      </c>
      <c r="R693" t="str">
        <f t="shared" si="206"/>
        <v>…</v>
      </c>
      <c r="S693" t="str">
        <f t="shared" si="207"/>
        <v>…</v>
      </c>
      <c r="T693" t="str">
        <f t="shared" si="208"/>
        <v>…</v>
      </c>
      <c r="U693" s="5"/>
      <c r="V693" s="23">
        <f t="shared" si="209"/>
        <v>0</v>
      </c>
      <c r="W693">
        <f t="shared" si="210"/>
        <v>0</v>
      </c>
      <c r="X693">
        <f t="shared" si="211"/>
        <v>0</v>
      </c>
      <c r="Y693">
        <f t="shared" si="212"/>
        <v>16</v>
      </c>
      <c r="Z693">
        <f t="shared" si="213"/>
        <v>57</v>
      </c>
      <c r="AA693">
        <f t="shared" si="214"/>
        <v>0</v>
      </c>
      <c r="AB693">
        <f t="shared" si="215"/>
        <v>0</v>
      </c>
      <c r="AC693">
        <f t="shared" si="216"/>
        <v>0</v>
      </c>
      <c r="AD693" s="5"/>
      <c r="AE693" s="27">
        <f t="shared" si="217"/>
        <v>0</v>
      </c>
      <c r="AF693" s="28">
        <f t="shared" si="218"/>
        <v>4096</v>
      </c>
      <c r="AG693" s="28">
        <f t="shared" si="219"/>
        <v>57</v>
      </c>
      <c r="AH693" s="28">
        <f t="shared" si="220"/>
        <v>0</v>
      </c>
      <c r="AI693" s="5"/>
      <c r="AJ69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93" s="6" t="str" cm="1">
        <f t="array" ref="AK69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93" s="6" cm="1">
        <f t="array" ref="AL693">IF(ROW(Table4[[#This Row],[ID]])-1=ROW(Table4[[#Headers],[ID]]),0,SUMPRODUCT(MAX(($B$5:$B692=Table4[[#This Row],[ID]])*ROW($B$5:$B692))))</f>
        <v>691</v>
      </c>
      <c r="AM693" s="11" cm="1">
        <f t="array" aca="1" ref="AM693" ca="1">IF(Table4[[#This Row],[Prior of This Frm]]&lt;&gt;0,Table4[[#This Row],[Time]]-INDIRECT("R"&amp;Table4[[#This Row],[Prior of This Frm]]&amp;"C"&amp;COLUMN(Table4[[#This Row],[Time]]),FALSE),"")</f>
        <v>0.10699999999999932</v>
      </c>
      <c r="AN693" s="8">
        <f>IF(ROW(Table4[[#This Row],[Time]])-1=ROW(Table4[[#Headers],[Time]]),0,IF(A693&lt;A692,AN692+1,AN692))</f>
        <v>1</v>
      </c>
      <c r="AO693" s="29">
        <f>(Table4[[#This Row],[Time]]+(Table4[[#This Row],[Mins]]*60)-$A$5)/60/60/24</f>
        <v>3.8224537037037025E-4</v>
      </c>
      <c r="AP693" s="11">
        <f ca="1">IF(Table4[[#This Row],[Prior of This Frm]]&lt;&gt;0,IF(Table4[[#This Row],[Per Raw]]&lt;0,Table4[[#This Row],[Per Raw]]+60,Table4[[#This Row],[Per Raw]]),"")</f>
        <v>0.10699999999999932</v>
      </c>
      <c r="AQ693" s="20" t="e">
        <f>IF(Table4[[#This Row],[ID]]=401,(HEX2DEC(Table4[[#This Row],[H1]])+256*HEX2DEC(Table4[[#This Row],[H2]]))/1000,NA())</f>
        <v>#N/A</v>
      </c>
      <c r="AR693" s="21" t="e">
        <f>IF(Table4[[#This Row],[ID]]=401,(HEX2DEC(Table4[[#This Row],[H5]])+256*HEX2DEC(Table4[[#This Row],[H6]]))/1000,NA())</f>
        <v>#N/A</v>
      </c>
      <c r="AS693" s="17" t="e">
        <f>IF(Table4[[#This Row],[ID]]=402,HEX2DEC(Table4[[#This Row],[H1]])/100,NA())</f>
        <v>#N/A</v>
      </c>
      <c r="AT693" s="19" t="e">
        <f>IF(Table4[[#This Row],[ID]]=404,((HEX2DEC(F693)+256*HEX2DEC(G693))/10)*(9/5)+32,NA())</f>
        <v>#N/A</v>
      </c>
      <c r="AU693" s="28">
        <f>IF(Table4[[#This Row],[ID]]=402,(HEX2DEC(Table4[[#This Row],[H7]])*256*256+HEX2DEC(Table4[[#This Row],[H6]])*256+HEX2DEC(Table4[[#This Row],[H5]]))/AU$3,IF(ISNUMBER(AU692),AU692,NA()))</f>
        <v>1073427</v>
      </c>
      <c r="AV693" s="28">
        <f>IF(Table4[[#This Row],[ID]]=403,(HEX2DEC(Table4[[#This Row],[H7]])*256*256+HEX2DEC(Table4[[#This Row],[H6]])*256+HEX2DEC(Table4[[#This Row],[H5]]))/AV$3,IF(ISNUMBER(AV692),AV692,NA()))</f>
        <v>1073427</v>
      </c>
      <c r="AW693" s="30" t="e">
        <f>Table4[[#This Row],[Unk 402-D7,6,5]]/Table4[[#This Row],[Batt V]]</f>
        <v>#N/A</v>
      </c>
      <c r="AX693" s="8" t="str" cm="1">
        <f t="array" aca="1" ref="AX693" ca="1">IF(Table4[[#This Row],[Prior of This Frm]]=0,"First",IF(Table4[[#This Row],[Data as String]]&lt;&gt;INDIRECT("R"&amp;AL693&amp;"C"&amp;COLUMN(Table4[[#This Row],[Data as String]]),FALSE),"Change",""))</f>
        <v/>
      </c>
      <c r="AY693" s="6" t="str" cm="1">
        <f t="array" aca="1" ref="AY693" ca="1">IF(Table4[[#This Row],[Prior of This Frm]]=0,"First",IF(Table4[[#This Row],[Data Masked States only]]&lt;&gt;INDIRECT("R"&amp;AL693&amp;"C"&amp;COLUMN(Table4[[#This Row],[Data Masked States only]]),FALSE),"Change",""))</f>
        <v/>
      </c>
      <c r="AZ693" s="6"/>
    </row>
    <row r="694" spans="1:52" hidden="1" x14ac:dyDescent="0.25">
      <c r="A694">
        <v>24.456</v>
      </c>
      <c r="B694">
        <v>401</v>
      </c>
      <c r="C694">
        <v>8</v>
      </c>
      <c r="D694" s="14" t="s">
        <v>28</v>
      </c>
      <c r="E694" s="15" t="s">
        <v>23</v>
      </c>
      <c r="F694" s="15">
        <v>0</v>
      </c>
      <c r="G694" s="15">
        <v>0</v>
      </c>
      <c r="H694" s="15">
        <v>0</v>
      </c>
      <c r="I694" s="15">
        <v>0</v>
      </c>
      <c r="J694" s="15">
        <v>0</v>
      </c>
      <c r="K694" s="15">
        <v>0</v>
      </c>
      <c r="M694" s="5" t="str">
        <f t="shared" si="201"/>
        <v>…</v>
      </c>
      <c r="N694" t="str">
        <f t="shared" si="202"/>
        <v>…</v>
      </c>
      <c r="O694" t="str">
        <f t="shared" si="203"/>
        <v>…</v>
      </c>
      <c r="P694" t="str">
        <f t="shared" si="204"/>
        <v>…</v>
      </c>
      <c r="Q694" t="str">
        <f t="shared" si="205"/>
        <v>…</v>
      </c>
      <c r="R694" t="str">
        <f t="shared" si="206"/>
        <v>…</v>
      </c>
      <c r="S694" t="str">
        <f t="shared" si="207"/>
        <v>…</v>
      </c>
      <c r="T694" t="str">
        <f t="shared" si="208"/>
        <v>…</v>
      </c>
      <c r="U694" s="5"/>
      <c r="V694" s="23">
        <f t="shared" si="209"/>
        <v>154</v>
      </c>
      <c r="W694">
        <f t="shared" si="210"/>
        <v>210</v>
      </c>
      <c r="X694">
        <f t="shared" si="211"/>
        <v>0</v>
      </c>
      <c r="Y694">
        <f t="shared" si="212"/>
        <v>0</v>
      </c>
      <c r="Z694">
        <f t="shared" si="213"/>
        <v>0</v>
      </c>
      <c r="AA694">
        <f t="shared" si="214"/>
        <v>0</v>
      </c>
      <c r="AB694">
        <f t="shared" si="215"/>
        <v>0</v>
      </c>
      <c r="AC694">
        <f t="shared" si="216"/>
        <v>0</v>
      </c>
      <c r="AD694" s="5"/>
      <c r="AE694" s="27">
        <f t="shared" si="217"/>
        <v>53914</v>
      </c>
      <c r="AF694" s="28">
        <f t="shared" si="218"/>
        <v>0</v>
      </c>
      <c r="AG694" s="28">
        <f t="shared" si="219"/>
        <v>0</v>
      </c>
      <c r="AH694" s="28">
        <f t="shared" si="220"/>
        <v>0</v>
      </c>
      <c r="AI694" s="5"/>
      <c r="AJ69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94" s="6" t="str" cm="1">
        <f t="array" ref="AK69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94" s="6" cm="1">
        <f t="array" ref="AL694">IF(ROW(Table4[[#This Row],[ID]])-1=ROW(Table4[[#Headers],[ID]]),0,SUMPRODUCT(MAX(($B$5:$B693=Table4[[#This Row],[ID]])*ROW($B$5:$B693))))</f>
        <v>692</v>
      </c>
      <c r="AM694" s="11" cm="1">
        <f t="array" aca="1" ref="AM694" ca="1">IF(Table4[[#This Row],[Prior of This Frm]]&lt;&gt;0,Table4[[#This Row],[Time]]-INDIRECT("R"&amp;Table4[[#This Row],[Prior of This Frm]]&amp;"C"&amp;COLUMN(Table4[[#This Row],[Time]]),FALSE),"")</f>
        <v>0.1059999999999981</v>
      </c>
      <c r="AN694" s="8">
        <f>IF(ROW(Table4[[#This Row],[Time]])-1=ROW(Table4[[#Headers],[Time]]),0,IF(A694&lt;A693,AN693+1,AN693))</f>
        <v>1</v>
      </c>
      <c r="AO694" s="29">
        <f>(Table4[[#This Row],[Time]]+(Table4[[#This Row],[Mins]]*60)-$A$5)/60/60/24</f>
        <v>3.8285879629629629E-4</v>
      </c>
      <c r="AP694" s="11">
        <f ca="1">IF(Table4[[#This Row],[Prior of This Frm]]&lt;&gt;0,IF(Table4[[#This Row],[Per Raw]]&lt;0,Table4[[#This Row],[Per Raw]]+60,Table4[[#This Row],[Per Raw]]),"")</f>
        <v>0.1059999999999981</v>
      </c>
      <c r="AQ694" s="20">
        <f>IF(Table4[[#This Row],[ID]]=401,(HEX2DEC(Table4[[#This Row],[H1]])+256*HEX2DEC(Table4[[#This Row],[H2]]))/1000,NA())</f>
        <v>53.914000000000001</v>
      </c>
      <c r="AR694" s="21">
        <f>IF(Table4[[#This Row],[ID]]=401,(HEX2DEC(Table4[[#This Row],[H5]])+256*HEX2DEC(Table4[[#This Row],[H6]]))/1000,NA())</f>
        <v>0</v>
      </c>
      <c r="AS694" s="17" t="e">
        <f>IF(Table4[[#This Row],[ID]]=402,HEX2DEC(Table4[[#This Row],[H1]])/100,NA())</f>
        <v>#N/A</v>
      </c>
      <c r="AT694" s="19" t="e">
        <f>IF(Table4[[#This Row],[ID]]=404,((HEX2DEC(F694)+256*HEX2DEC(G694))/10)*(9/5)+32,NA())</f>
        <v>#N/A</v>
      </c>
      <c r="AU694" s="28">
        <f>IF(Table4[[#This Row],[ID]]=402,(HEX2DEC(Table4[[#This Row],[H7]])*256*256+HEX2DEC(Table4[[#This Row],[H6]])*256+HEX2DEC(Table4[[#This Row],[H5]]))/AU$3,IF(ISNUMBER(AU693),AU693,NA()))</f>
        <v>1073427</v>
      </c>
      <c r="AV694" s="28">
        <f>IF(Table4[[#This Row],[ID]]=403,(HEX2DEC(Table4[[#This Row],[H7]])*256*256+HEX2DEC(Table4[[#This Row],[H6]])*256+HEX2DEC(Table4[[#This Row],[H5]]))/AV$3,IF(ISNUMBER(AV693),AV693,NA()))</f>
        <v>1073427</v>
      </c>
      <c r="AW694" s="30">
        <f>Table4[[#This Row],[Unk 402-D7,6,5]]/Table4[[#This Row],[Batt V]]</f>
        <v>19909.986274437066</v>
      </c>
      <c r="AX694" s="8" t="str" cm="1">
        <f t="array" aca="1" ref="AX694" ca="1">IF(Table4[[#This Row],[Prior of This Frm]]=0,"First",IF(Table4[[#This Row],[Data as String]]&lt;&gt;INDIRECT("R"&amp;AL694&amp;"C"&amp;COLUMN(Table4[[#This Row],[Data as String]]),FALSE),"Change",""))</f>
        <v/>
      </c>
      <c r="AY694" s="6" t="str" cm="1">
        <f t="array" aca="1" ref="AY694" ca="1">IF(Table4[[#This Row],[Prior of This Frm]]=0,"First",IF(Table4[[#This Row],[Data Masked States only]]&lt;&gt;INDIRECT("R"&amp;AL694&amp;"C"&amp;COLUMN(Table4[[#This Row],[Data Masked States only]]),FALSE),"Change",""))</f>
        <v/>
      </c>
      <c r="AZ694" s="6"/>
    </row>
    <row r="695" spans="1:52" hidden="1" x14ac:dyDescent="0.25">
      <c r="A695">
        <v>24.509</v>
      </c>
      <c r="B695">
        <v>400</v>
      </c>
      <c r="C695">
        <v>8</v>
      </c>
      <c r="D695" s="14">
        <v>0</v>
      </c>
      <c r="E695" s="15">
        <v>0</v>
      </c>
      <c r="F695" s="15">
        <v>0</v>
      </c>
      <c r="G695" s="15">
        <v>10</v>
      </c>
      <c r="H695" s="15">
        <v>39</v>
      </c>
      <c r="I695" s="15">
        <v>0</v>
      </c>
      <c r="J695" s="15">
        <v>0</v>
      </c>
      <c r="K695" s="15">
        <v>0</v>
      </c>
      <c r="M695" s="5" t="str">
        <f t="shared" si="201"/>
        <v>…</v>
      </c>
      <c r="N695" t="str">
        <f t="shared" si="202"/>
        <v>…</v>
      </c>
      <c r="O695" t="str">
        <f t="shared" si="203"/>
        <v>…</v>
      </c>
      <c r="P695" t="str">
        <f t="shared" si="204"/>
        <v>…</v>
      </c>
      <c r="Q695" t="str">
        <f t="shared" si="205"/>
        <v>9</v>
      </c>
      <c r="R695" t="str">
        <f t="shared" si="206"/>
        <v>…</v>
      </c>
      <c r="S695" t="str">
        <f t="shared" si="207"/>
        <v>…</v>
      </c>
      <c r="T695" t="str">
        <f t="shared" si="208"/>
        <v>…</v>
      </c>
      <c r="U695" s="5"/>
      <c r="V695" s="23">
        <f t="shared" si="209"/>
        <v>0</v>
      </c>
      <c r="W695">
        <f t="shared" si="210"/>
        <v>0</v>
      </c>
      <c r="X695">
        <f t="shared" si="211"/>
        <v>0</v>
      </c>
      <c r="Y695">
        <f t="shared" si="212"/>
        <v>16</v>
      </c>
      <c r="Z695">
        <f t="shared" si="213"/>
        <v>57</v>
      </c>
      <c r="AA695">
        <f t="shared" si="214"/>
        <v>0</v>
      </c>
      <c r="AB695">
        <f t="shared" si="215"/>
        <v>0</v>
      </c>
      <c r="AC695">
        <f t="shared" si="216"/>
        <v>0</v>
      </c>
      <c r="AD695" s="5"/>
      <c r="AE695" s="27">
        <f t="shared" si="217"/>
        <v>0</v>
      </c>
      <c r="AF695" s="28">
        <f t="shared" si="218"/>
        <v>4096</v>
      </c>
      <c r="AG695" s="28">
        <f t="shared" si="219"/>
        <v>57</v>
      </c>
      <c r="AH695" s="28">
        <f t="shared" si="220"/>
        <v>0</v>
      </c>
      <c r="AI695" s="5"/>
      <c r="AJ69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95" s="6" t="str" cm="1">
        <f t="array" ref="AK69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95" s="6" cm="1">
        <f t="array" ref="AL695">IF(ROW(Table4[[#This Row],[ID]])-1=ROW(Table4[[#Headers],[ID]]),0,SUMPRODUCT(MAX(($B$5:$B694=Table4[[#This Row],[ID]])*ROW($B$5:$B694))))</f>
        <v>693</v>
      </c>
      <c r="AM695" s="11" cm="1">
        <f t="array" aca="1" ref="AM695" ca="1">IF(Table4[[#This Row],[Prior of This Frm]]&lt;&gt;0,Table4[[#This Row],[Time]]-INDIRECT("R"&amp;Table4[[#This Row],[Prior of This Frm]]&amp;"C"&amp;COLUMN(Table4[[#This Row],[Time]]),FALSE),"")</f>
        <v>0.10600000000000165</v>
      </c>
      <c r="AN695" s="8">
        <f>IF(ROW(Table4[[#This Row],[Time]])-1=ROW(Table4[[#Headers],[Time]]),0,IF(A695&lt;A694,AN694+1,AN694))</f>
        <v>1</v>
      </c>
      <c r="AO695" s="29">
        <f>(Table4[[#This Row],[Time]]+(Table4[[#This Row],[Mins]]*60)-$A$5)/60/60/24</f>
        <v>3.8347222222222217E-4</v>
      </c>
      <c r="AP695" s="11">
        <f ca="1">IF(Table4[[#This Row],[Prior of This Frm]]&lt;&gt;0,IF(Table4[[#This Row],[Per Raw]]&lt;0,Table4[[#This Row],[Per Raw]]+60,Table4[[#This Row],[Per Raw]]),"")</f>
        <v>0.10600000000000165</v>
      </c>
      <c r="AQ695" s="20" t="e">
        <f>IF(Table4[[#This Row],[ID]]=401,(HEX2DEC(Table4[[#This Row],[H1]])+256*HEX2DEC(Table4[[#This Row],[H2]]))/1000,NA())</f>
        <v>#N/A</v>
      </c>
      <c r="AR695" s="21" t="e">
        <f>IF(Table4[[#This Row],[ID]]=401,(HEX2DEC(Table4[[#This Row],[H5]])+256*HEX2DEC(Table4[[#This Row],[H6]]))/1000,NA())</f>
        <v>#N/A</v>
      </c>
      <c r="AS695" s="17" t="e">
        <f>IF(Table4[[#This Row],[ID]]=402,HEX2DEC(Table4[[#This Row],[H1]])/100,NA())</f>
        <v>#N/A</v>
      </c>
      <c r="AT695" s="19" t="e">
        <f>IF(Table4[[#This Row],[ID]]=404,((HEX2DEC(F695)+256*HEX2DEC(G695))/10)*(9/5)+32,NA())</f>
        <v>#N/A</v>
      </c>
      <c r="AU695" s="28">
        <f>IF(Table4[[#This Row],[ID]]=402,(HEX2DEC(Table4[[#This Row],[H7]])*256*256+HEX2DEC(Table4[[#This Row],[H6]])*256+HEX2DEC(Table4[[#This Row],[H5]]))/AU$3,IF(ISNUMBER(AU694),AU694,NA()))</f>
        <v>1073427</v>
      </c>
      <c r="AV695" s="28">
        <f>IF(Table4[[#This Row],[ID]]=403,(HEX2DEC(Table4[[#This Row],[H7]])*256*256+HEX2DEC(Table4[[#This Row],[H6]])*256+HEX2DEC(Table4[[#This Row],[H5]]))/AV$3,IF(ISNUMBER(AV694),AV694,NA()))</f>
        <v>1073427</v>
      </c>
      <c r="AW695" s="30" t="e">
        <f>Table4[[#This Row],[Unk 402-D7,6,5]]/Table4[[#This Row],[Batt V]]</f>
        <v>#N/A</v>
      </c>
      <c r="AX695" s="8" t="str" cm="1">
        <f t="array" aca="1" ref="AX695" ca="1">IF(Table4[[#This Row],[Prior of This Frm]]=0,"First",IF(Table4[[#This Row],[Data as String]]&lt;&gt;INDIRECT("R"&amp;AL695&amp;"C"&amp;COLUMN(Table4[[#This Row],[Data as String]]),FALSE),"Change",""))</f>
        <v/>
      </c>
      <c r="AY695" s="6" t="str" cm="1">
        <f t="array" aca="1" ref="AY695" ca="1">IF(Table4[[#This Row],[Prior of This Frm]]=0,"First",IF(Table4[[#This Row],[Data Masked States only]]&lt;&gt;INDIRECT("R"&amp;AL695&amp;"C"&amp;COLUMN(Table4[[#This Row],[Data Masked States only]]),FALSE),"Change",""))</f>
        <v/>
      </c>
      <c r="AZ695" s="6"/>
    </row>
    <row r="696" spans="1:52" hidden="1" x14ac:dyDescent="0.25">
      <c r="A696">
        <v>24.562999999999999</v>
      </c>
      <c r="B696">
        <v>401</v>
      </c>
      <c r="C696">
        <v>8</v>
      </c>
      <c r="D696" s="14" t="s">
        <v>28</v>
      </c>
      <c r="E696" s="15" t="s">
        <v>23</v>
      </c>
      <c r="F696" s="15">
        <v>0</v>
      </c>
      <c r="G696" s="15">
        <v>0</v>
      </c>
      <c r="H696" s="15">
        <v>0</v>
      </c>
      <c r="I696" s="15">
        <v>0</v>
      </c>
      <c r="J696" s="15">
        <v>0</v>
      </c>
      <c r="K696" s="15">
        <v>0</v>
      </c>
      <c r="M696" s="5" t="str">
        <f t="shared" si="201"/>
        <v>…</v>
      </c>
      <c r="N696" t="str">
        <f t="shared" si="202"/>
        <v>…</v>
      </c>
      <c r="O696" t="str">
        <f t="shared" si="203"/>
        <v>…</v>
      </c>
      <c r="P696" t="str">
        <f t="shared" si="204"/>
        <v>…</v>
      </c>
      <c r="Q696" t="str">
        <f t="shared" si="205"/>
        <v>…</v>
      </c>
      <c r="R696" t="str">
        <f t="shared" si="206"/>
        <v>…</v>
      </c>
      <c r="S696" t="str">
        <f t="shared" si="207"/>
        <v>…</v>
      </c>
      <c r="T696" t="str">
        <f t="shared" si="208"/>
        <v>…</v>
      </c>
      <c r="U696" s="5"/>
      <c r="V696" s="23">
        <f t="shared" si="209"/>
        <v>154</v>
      </c>
      <c r="W696">
        <f t="shared" si="210"/>
        <v>210</v>
      </c>
      <c r="X696">
        <f t="shared" si="211"/>
        <v>0</v>
      </c>
      <c r="Y696">
        <f t="shared" si="212"/>
        <v>0</v>
      </c>
      <c r="Z696">
        <f t="shared" si="213"/>
        <v>0</v>
      </c>
      <c r="AA696">
        <f t="shared" si="214"/>
        <v>0</v>
      </c>
      <c r="AB696">
        <f t="shared" si="215"/>
        <v>0</v>
      </c>
      <c r="AC696">
        <f t="shared" si="216"/>
        <v>0</v>
      </c>
      <c r="AD696" s="5"/>
      <c r="AE696" s="27">
        <f t="shared" si="217"/>
        <v>53914</v>
      </c>
      <c r="AF696" s="28">
        <f t="shared" si="218"/>
        <v>0</v>
      </c>
      <c r="AG696" s="28">
        <f t="shared" si="219"/>
        <v>0</v>
      </c>
      <c r="AH696" s="28">
        <f t="shared" si="220"/>
        <v>0</v>
      </c>
      <c r="AI696" s="5"/>
      <c r="AJ69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96" s="6" t="str" cm="1">
        <f t="array" ref="AK69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96" s="6" cm="1">
        <f t="array" ref="AL696">IF(ROW(Table4[[#This Row],[ID]])-1=ROW(Table4[[#Headers],[ID]]),0,SUMPRODUCT(MAX(($B$5:$B695=Table4[[#This Row],[ID]])*ROW($B$5:$B695))))</f>
        <v>694</v>
      </c>
      <c r="AM696" s="11" cm="1">
        <f t="array" aca="1" ref="AM696" ca="1">IF(Table4[[#This Row],[Prior of This Frm]]&lt;&gt;0,Table4[[#This Row],[Time]]-INDIRECT("R"&amp;Table4[[#This Row],[Prior of This Frm]]&amp;"C"&amp;COLUMN(Table4[[#This Row],[Time]]),FALSE),"")</f>
        <v>0.10699999999999932</v>
      </c>
      <c r="AN696" s="8">
        <f>IF(ROW(Table4[[#This Row],[Time]])-1=ROW(Table4[[#Headers],[Time]]),0,IF(A696&lt;A695,AN695+1,AN695))</f>
        <v>1</v>
      </c>
      <c r="AO696" s="29">
        <f>(Table4[[#This Row],[Time]]+(Table4[[#This Row],[Mins]]*60)-$A$5)/60/60/24</f>
        <v>3.8409722222222225E-4</v>
      </c>
      <c r="AP696" s="11">
        <f ca="1">IF(Table4[[#This Row],[Prior of This Frm]]&lt;&gt;0,IF(Table4[[#This Row],[Per Raw]]&lt;0,Table4[[#This Row],[Per Raw]]+60,Table4[[#This Row],[Per Raw]]),"")</f>
        <v>0.10699999999999932</v>
      </c>
      <c r="AQ696" s="20">
        <f>IF(Table4[[#This Row],[ID]]=401,(HEX2DEC(Table4[[#This Row],[H1]])+256*HEX2DEC(Table4[[#This Row],[H2]]))/1000,NA())</f>
        <v>53.914000000000001</v>
      </c>
      <c r="AR696" s="21">
        <f>IF(Table4[[#This Row],[ID]]=401,(HEX2DEC(Table4[[#This Row],[H5]])+256*HEX2DEC(Table4[[#This Row],[H6]]))/1000,NA())</f>
        <v>0</v>
      </c>
      <c r="AS696" s="17" t="e">
        <f>IF(Table4[[#This Row],[ID]]=402,HEX2DEC(Table4[[#This Row],[H1]])/100,NA())</f>
        <v>#N/A</v>
      </c>
      <c r="AT696" s="19" t="e">
        <f>IF(Table4[[#This Row],[ID]]=404,((HEX2DEC(F696)+256*HEX2DEC(G696))/10)*(9/5)+32,NA())</f>
        <v>#N/A</v>
      </c>
      <c r="AU696" s="28">
        <f>IF(Table4[[#This Row],[ID]]=402,(HEX2DEC(Table4[[#This Row],[H7]])*256*256+HEX2DEC(Table4[[#This Row],[H6]])*256+HEX2DEC(Table4[[#This Row],[H5]]))/AU$3,IF(ISNUMBER(AU695),AU695,NA()))</f>
        <v>1073427</v>
      </c>
      <c r="AV696" s="28">
        <f>IF(Table4[[#This Row],[ID]]=403,(HEX2DEC(Table4[[#This Row],[H7]])*256*256+HEX2DEC(Table4[[#This Row],[H6]])*256+HEX2DEC(Table4[[#This Row],[H5]]))/AV$3,IF(ISNUMBER(AV695),AV695,NA()))</f>
        <v>1073427</v>
      </c>
      <c r="AW696" s="30">
        <f>Table4[[#This Row],[Unk 402-D7,6,5]]/Table4[[#This Row],[Batt V]]</f>
        <v>19909.986274437066</v>
      </c>
      <c r="AX696" s="8" t="str" cm="1">
        <f t="array" aca="1" ref="AX696" ca="1">IF(Table4[[#This Row],[Prior of This Frm]]=0,"First",IF(Table4[[#This Row],[Data as String]]&lt;&gt;INDIRECT("R"&amp;AL696&amp;"C"&amp;COLUMN(Table4[[#This Row],[Data as String]]),FALSE),"Change",""))</f>
        <v/>
      </c>
      <c r="AY696" s="6" t="str" cm="1">
        <f t="array" aca="1" ref="AY696" ca="1">IF(Table4[[#This Row],[Prior of This Frm]]=0,"First",IF(Table4[[#This Row],[Data Masked States only]]&lt;&gt;INDIRECT("R"&amp;AL696&amp;"C"&amp;COLUMN(Table4[[#This Row],[Data Masked States only]]),FALSE),"Change",""))</f>
        <v/>
      </c>
      <c r="AZ696" s="6"/>
    </row>
    <row r="697" spans="1:52" hidden="1" x14ac:dyDescent="0.25">
      <c r="A697">
        <v>24.616</v>
      </c>
      <c r="B697">
        <v>400</v>
      </c>
      <c r="C697">
        <v>8</v>
      </c>
      <c r="D697" s="14">
        <v>0</v>
      </c>
      <c r="E697" s="15">
        <v>0</v>
      </c>
      <c r="F697" s="15">
        <v>0</v>
      </c>
      <c r="G697" s="15">
        <v>10</v>
      </c>
      <c r="H697" s="15">
        <v>39</v>
      </c>
      <c r="I697" s="15">
        <v>0</v>
      </c>
      <c r="J697" s="15">
        <v>0</v>
      </c>
      <c r="K697" s="15">
        <v>0</v>
      </c>
      <c r="M697" s="5" t="str">
        <f t="shared" si="201"/>
        <v>…</v>
      </c>
      <c r="N697" t="str">
        <f t="shared" si="202"/>
        <v>…</v>
      </c>
      <c r="O697" t="str">
        <f t="shared" si="203"/>
        <v>…</v>
      </c>
      <c r="P697" t="str">
        <f t="shared" si="204"/>
        <v>…</v>
      </c>
      <c r="Q697" t="str">
        <f t="shared" si="205"/>
        <v>9</v>
      </c>
      <c r="R697" t="str">
        <f t="shared" si="206"/>
        <v>…</v>
      </c>
      <c r="S697" t="str">
        <f t="shared" si="207"/>
        <v>…</v>
      </c>
      <c r="T697" t="str">
        <f t="shared" si="208"/>
        <v>…</v>
      </c>
      <c r="U697" s="5"/>
      <c r="V697" s="23">
        <f t="shared" si="209"/>
        <v>0</v>
      </c>
      <c r="W697">
        <f t="shared" si="210"/>
        <v>0</v>
      </c>
      <c r="X697">
        <f t="shared" si="211"/>
        <v>0</v>
      </c>
      <c r="Y697">
        <f t="shared" si="212"/>
        <v>16</v>
      </c>
      <c r="Z697">
        <f t="shared" si="213"/>
        <v>57</v>
      </c>
      <c r="AA697">
        <f t="shared" si="214"/>
        <v>0</v>
      </c>
      <c r="AB697">
        <f t="shared" si="215"/>
        <v>0</v>
      </c>
      <c r="AC697">
        <f t="shared" si="216"/>
        <v>0</v>
      </c>
      <c r="AD697" s="5"/>
      <c r="AE697" s="27">
        <f t="shared" si="217"/>
        <v>0</v>
      </c>
      <c r="AF697" s="28">
        <f t="shared" si="218"/>
        <v>4096</v>
      </c>
      <c r="AG697" s="28">
        <f t="shared" si="219"/>
        <v>57</v>
      </c>
      <c r="AH697" s="28">
        <f t="shared" si="220"/>
        <v>0</v>
      </c>
      <c r="AI697" s="5"/>
      <c r="AJ69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97" s="6" t="str" cm="1">
        <f t="array" ref="AK69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97" s="6" cm="1">
        <f t="array" ref="AL697">IF(ROW(Table4[[#This Row],[ID]])-1=ROW(Table4[[#Headers],[ID]]),0,SUMPRODUCT(MAX(($B$5:$B696=Table4[[#This Row],[ID]])*ROW($B$5:$B696))))</f>
        <v>695</v>
      </c>
      <c r="AM697" s="11" cm="1">
        <f t="array" aca="1" ref="AM697" ca="1">IF(Table4[[#This Row],[Prior of This Frm]]&lt;&gt;0,Table4[[#This Row],[Time]]-INDIRECT("R"&amp;Table4[[#This Row],[Prior of This Frm]]&amp;"C"&amp;COLUMN(Table4[[#This Row],[Time]]),FALSE),"")</f>
        <v>0.10699999999999932</v>
      </c>
      <c r="AN697" s="8">
        <f>IF(ROW(Table4[[#This Row],[Time]])-1=ROW(Table4[[#Headers],[Time]]),0,IF(A697&lt;A696,AN696+1,AN696))</f>
        <v>1</v>
      </c>
      <c r="AO697" s="29">
        <f>(Table4[[#This Row],[Time]]+(Table4[[#This Row],[Mins]]*60)-$A$5)/60/60/24</f>
        <v>3.8471064814814813E-4</v>
      </c>
      <c r="AP697" s="11">
        <f ca="1">IF(Table4[[#This Row],[Prior of This Frm]]&lt;&gt;0,IF(Table4[[#This Row],[Per Raw]]&lt;0,Table4[[#This Row],[Per Raw]]+60,Table4[[#This Row],[Per Raw]]),"")</f>
        <v>0.10699999999999932</v>
      </c>
      <c r="AQ697" s="20" t="e">
        <f>IF(Table4[[#This Row],[ID]]=401,(HEX2DEC(Table4[[#This Row],[H1]])+256*HEX2DEC(Table4[[#This Row],[H2]]))/1000,NA())</f>
        <v>#N/A</v>
      </c>
      <c r="AR697" s="21" t="e">
        <f>IF(Table4[[#This Row],[ID]]=401,(HEX2DEC(Table4[[#This Row],[H5]])+256*HEX2DEC(Table4[[#This Row],[H6]]))/1000,NA())</f>
        <v>#N/A</v>
      </c>
      <c r="AS697" s="16" t="e">
        <f>IF(Table4[[#This Row],[ID]]=402,HEX2DEC(Table4[[#This Row],[H1]])/100,NA())</f>
        <v>#N/A</v>
      </c>
      <c r="AT697" s="19" t="e">
        <f>IF(Table4[[#This Row],[ID]]=404,((HEX2DEC(F697)+256*HEX2DEC(G697))/10)*(9/5)+32,NA())</f>
        <v>#N/A</v>
      </c>
      <c r="AU697" s="28">
        <f>IF(Table4[[#This Row],[ID]]=402,(HEX2DEC(Table4[[#This Row],[H7]])*256*256+HEX2DEC(Table4[[#This Row],[H6]])*256+HEX2DEC(Table4[[#This Row],[H5]]))/AU$3,IF(ISNUMBER(AU696),AU696,NA()))</f>
        <v>1073427</v>
      </c>
      <c r="AV697" s="28">
        <f>IF(Table4[[#This Row],[ID]]=403,(HEX2DEC(Table4[[#This Row],[H7]])*256*256+HEX2DEC(Table4[[#This Row],[H6]])*256+HEX2DEC(Table4[[#This Row],[H5]]))/AV$3,IF(ISNUMBER(AV696),AV696,NA()))</f>
        <v>1073427</v>
      </c>
      <c r="AW697" s="30" t="e">
        <f>Table4[[#This Row],[Unk 402-D7,6,5]]/Table4[[#This Row],[Batt V]]</f>
        <v>#N/A</v>
      </c>
      <c r="AX697" s="8" t="str" cm="1">
        <f t="array" aca="1" ref="AX697" ca="1">IF(Table4[[#This Row],[Prior of This Frm]]=0,"First",IF(Table4[[#This Row],[Data as String]]&lt;&gt;INDIRECT("R"&amp;AL697&amp;"C"&amp;COLUMN(Table4[[#This Row],[Data as String]]),FALSE),"Change",""))</f>
        <v/>
      </c>
      <c r="AY697" s="6" t="str" cm="1">
        <f t="array" aca="1" ref="AY697" ca="1">IF(Table4[[#This Row],[Prior of This Frm]]=0,"First",IF(Table4[[#This Row],[Data Masked States only]]&lt;&gt;INDIRECT("R"&amp;AL697&amp;"C"&amp;COLUMN(Table4[[#This Row],[Data Masked States only]]),FALSE),"Change",""))</f>
        <v/>
      </c>
      <c r="AZ697" s="6"/>
    </row>
    <row r="698" spans="1:52" hidden="1" x14ac:dyDescent="0.25">
      <c r="A698">
        <v>24.667999999999999</v>
      </c>
      <c r="B698">
        <v>401</v>
      </c>
      <c r="C698">
        <v>8</v>
      </c>
      <c r="D698" s="14" t="s">
        <v>28</v>
      </c>
      <c r="E698" s="15" t="s">
        <v>23</v>
      </c>
      <c r="F698" s="15">
        <v>0</v>
      </c>
      <c r="G698" s="15">
        <v>0</v>
      </c>
      <c r="H698" s="15">
        <v>0</v>
      </c>
      <c r="I698" s="15">
        <v>0</v>
      </c>
      <c r="J698" s="15">
        <v>0</v>
      </c>
      <c r="K698" s="15">
        <v>0</v>
      </c>
      <c r="M698" s="5" t="str">
        <f t="shared" si="201"/>
        <v>…</v>
      </c>
      <c r="N698" t="str">
        <f t="shared" si="202"/>
        <v>…</v>
      </c>
      <c r="O698" t="str">
        <f t="shared" si="203"/>
        <v>…</v>
      </c>
      <c r="P698" t="str">
        <f t="shared" si="204"/>
        <v>…</v>
      </c>
      <c r="Q698" t="str">
        <f t="shared" si="205"/>
        <v>…</v>
      </c>
      <c r="R698" t="str">
        <f t="shared" si="206"/>
        <v>…</v>
      </c>
      <c r="S698" t="str">
        <f t="shared" si="207"/>
        <v>…</v>
      </c>
      <c r="T698" t="str">
        <f t="shared" si="208"/>
        <v>…</v>
      </c>
      <c r="U698" s="5"/>
      <c r="V698" s="23">
        <f t="shared" si="209"/>
        <v>154</v>
      </c>
      <c r="W698">
        <f t="shared" si="210"/>
        <v>210</v>
      </c>
      <c r="X698">
        <f t="shared" si="211"/>
        <v>0</v>
      </c>
      <c r="Y698">
        <f t="shared" si="212"/>
        <v>0</v>
      </c>
      <c r="Z698">
        <f t="shared" si="213"/>
        <v>0</v>
      </c>
      <c r="AA698">
        <f t="shared" si="214"/>
        <v>0</v>
      </c>
      <c r="AB698">
        <f t="shared" si="215"/>
        <v>0</v>
      </c>
      <c r="AC698">
        <f t="shared" si="216"/>
        <v>0</v>
      </c>
      <c r="AD698" s="5"/>
      <c r="AE698" s="27">
        <f t="shared" si="217"/>
        <v>53914</v>
      </c>
      <c r="AF698" s="28">
        <f t="shared" si="218"/>
        <v>0</v>
      </c>
      <c r="AG698" s="28">
        <f t="shared" si="219"/>
        <v>0</v>
      </c>
      <c r="AH698" s="28">
        <f t="shared" si="220"/>
        <v>0</v>
      </c>
      <c r="AI698" s="5"/>
      <c r="AJ69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698" s="6" t="str" cm="1">
        <f t="array" ref="AK69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698" s="6" cm="1">
        <f t="array" ref="AL698">IF(ROW(Table4[[#This Row],[ID]])-1=ROW(Table4[[#Headers],[ID]]),0,SUMPRODUCT(MAX(($B$5:$B697=Table4[[#This Row],[ID]])*ROW($B$5:$B697))))</f>
        <v>696</v>
      </c>
      <c r="AM698" s="11" cm="1">
        <f t="array" aca="1" ref="AM698" ca="1">IF(Table4[[#This Row],[Prior of This Frm]]&lt;&gt;0,Table4[[#This Row],[Time]]-INDIRECT("R"&amp;Table4[[#This Row],[Prior of This Frm]]&amp;"C"&amp;COLUMN(Table4[[#This Row],[Time]]),FALSE),"")</f>
        <v>0.10500000000000043</v>
      </c>
      <c r="AN698" s="8">
        <f>IF(ROW(Table4[[#This Row],[Time]])-1=ROW(Table4[[#Headers],[Time]]),0,IF(A698&lt;A697,AN697+1,AN697))</f>
        <v>1</v>
      </c>
      <c r="AO698" s="29">
        <f>(Table4[[#This Row],[Time]]+(Table4[[#This Row],[Mins]]*60)-$A$5)/60/60/24</f>
        <v>3.8531250000000002E-4</v>
      </c>
      <c r="AP698" s="11">
        <f ca="1">IF(Table4[[#This Row],[Prior of This Frm]]&lt;&gt;0,IF(Table4[[#This Row],[Per Raw]]&lt;0,Table4[[#This Row],[Per Raw]]+60,Table4[[#This Row],[Per Raw]]),"")</f>
        <v>0.10500000000000043</v>
      </c>
      <c r="AQ698" s="20">
        <f>IF(Table4[[#This Row],[ID]]=401,(HEX2DEC(Table4[[#This Row],[H1]])+256*HEX2DEC(Table4[[#This Row],[H2]]))/1000,NA())</f>
        <v>53.914000000000001</v>
      </c>
      <c r="AR698" s="21">
        <f>IF(Table4[[#This Row],[ID]]=401,(HEX2DEC(Table4[[#This Row],[H5]])+256*HEX2DEC(Table4[[#This Row],[H6]]))/1000,NA())</f>
        <v>0</v>
      </c>
      <c r="AS698" s="17" t="e">
        <f>IF(Table4[[#This Row],[ID]]=402,HEX2DEC(Table4[[#This Row],[H1]])/100,NA())</f>
        <v>#N/A</v>
      </c>
      <c r="AT698" s="19" t="e">
        <f>IF(Table4[[#This Row],[ID]]=404,((HEX2DEC(F698)+256*HEX2DEC(G698))/10)*(9/5)+32,NA())</f>
        <v>#N/A</v>
      </c>
      <c r="AU698" s="28">
        <f>IF(Table4[[#This Row],[ID]]=402,(HEX2DEC(Table4[[#This Row],[H7]])*256*256+HEX2DEC(Table4[[#This Row],[H6]])*256+HEX2DEC(Table4[[#This Row],[H5]]))/AU$3,IF(ISNUMBER(AU697),AU697,NA()))</f>
        <v>1073427</v>
      </c>
      <c r="AV698" s="28">
        <f>IF(Table4[[#This Row],[ID]]=403,(HEX2DEC(Table4[[#This Row],[H7]])*256*256+HEX2DEC(Table4[[#This Row],[H6]])*256+HEX2DEC(Table4[[#This Row],[H5]]))/AV$3,IF(ISNUMBER(AV697),AV697,NA()))</f>
        <v>1073427</v>
      </c>
      <c r="AW698" s="30">
        <f>Table4[[#This Row],[Unk 402-D7,6,5]]/Table4[[#This Row],[Batt V]]</f>
        <v>19909.986274437066</v>
      </c>
      <c r="AX698" s="8" t="str" cm="1">
        <f t="array" aca="1" ref="AX698" ca="1">IF(Table4[[#This Row],[Prior of This Frm]]=0,"First",IF(Table4[[#This Row],[Data as String]]&lt;&gt;INDIRECT("R"&amp;AL698&amp;"C"&amp;COLUMN(Table4[[#This Row],[Data as String]]),FALSE),"Change",""))</f>
        <v/>
      </c>
      <c r="AY698" s="6" t="str" cm="1">
        <f t="array" aca="1" ref="AY698" ca="1">IF(Table4[[#This Row],[Prior of This Frm]]=0,"First",IF(Table4[[#This Row],[Data Masked States only]]&lt;&gt;INDIRECT("R"&amp;AL698&amp;"C"&amp;COLUMN(Table4[[#This Row],[Data Masked States only]]),FALSE),"Change",""))</f>
        <v/>
      </c>
      <c r="AZ698" s="6"/>
    </row>
    <row r="699" spans="1:52" hidden="1" x14ac:dyDescent="0.25">
      <c r="A699">
        <v>24.721</v>
      </c>
      <c r="B699">
        <v>400</v>
      </c>
      <c r="C699">
        <v>8</v>
      </c>
      <c r="D699" s="14">
        <v>0</v>
      </c>
      <c r="E699" s="15">
        <v>0</v>
      </c>
      <c r="F699" s="15">
        <v>0</v>
      </c>
      <c r="G699" s="15">
        <v>10</v>
      </c>
      <c r="H699" s="15">
        <v>39</v>
      </c>
      <c r="I699" s="15">
        <v>0</v>
      </c>
      <c r="J699" s="15">
        <v>0</v>
      </c>
      <c r="K699" s="15">
        <v>0</v>
      </c>
      <c r="M699" s="5" t="str">
        <f t="shared" si="201"/>
        <v>…</v>
      </c>
      <c r="N699" t="str">
        <f t="shared" si="202"/>
        <v>…</v>
      </c>
      <c r="O699" t="str">
        <f t="shared" si="203"/>
        <v>…</v>
      </c>
      <c r="P699" t="str">
        <f t="shared" si="204"/>
        <v>…</v>
      </c>
      <c r="Q699" t="str">
        <f t="shared" si="205"/>
        <v>9</v>
      </c>
      <c r="R699" t="str">
        <f t="shared" si="206"/>
        <v>…</v>
      </c>
      <c r="S699" t="str">
        <f t="shared" si="207"/>
        <v>…</v>
      </c>
      <c r="T699" t="str">
        <f t="shared" si="208"/>
        <v>…</v>
      </c>
      <c r="U699" s="5"/>
      <c r="V699" s="23">
        <f t="shared" si="209"/>
        <v>0</v>
      </c>
      <c r="W699">
        <f t="shared" si="210"/>
        <v>0</v>
      </c>
      <c r="X699">
        <f t="shared" si="211"/>
        <v>0</v>
      </c>
      <c r="Y699">
        <f t="shared" si="212"/>
        <v>16</v>
      </c>
      <c r="Z699">
        <f t="shared" si="213"/>
        <v>57</v>
      </c>
      <c r="AA699">
        <f t="shared" si="214"/>
        <v>0</v>
      </c>
      <c r="AB699">
        <f t="shared" si="215"/>
        <v>0</v>
      </c>
      <c r="AC699">
        <f t="shared" si="216"/>
        <v>0</v>
      </c>
      <c r="AD699" s="5"/>
      <c r="AE699" s="27">
        <f t="shared" si="217"/>
        <v>0</v>
      </c>
      <c r="AF699" s="28">
        <f t="shared" si="218"/>
        <v>4096</v>
      </c>
      <c r="AG699" s="28">
        <f t="shared" si="219"/>
        <v>57</v>
      </c>
      <c r="AH699" s="28">
        <f t="shared" si="220"/>
        <v>0</v>
      </c>
      <c r="AI699" s="5"/>
      <c r="AJ69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699" s="6" t="str" cm="1">
        <f t="array" ref="AK69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699" s="6" cm="1">
        <f t="array" ref="AL699">IF(ROW(Table4[[#This Row],[ID]])-1=ROW(Table4[[#Headers],[ID]]),0,SUMPRODUCT(MAX(($B$5:$B698=Table4[[#This Row],[ID]])*ROW($B$5:$B698))))</f>
        <v>697</v>
      </c>
      <c r="AM699" s="11" cm="1">
        <f t="array" aca="1" ref="AM699" ca="1">IF(Table4[[#This Row],[Prior of This Frm]]&lt;&gt;0,Table4[[#This Row],[Time]]-INDIRECT("R"&amp;Table4[[#This Row],[Prior of This Frm]]&amp;"C"&amp;COLUMN(Table4[[#This Row],[Time]]),FALSE),"")</f>
        <v>0.10500000000000043</v>
      </c>
      <c r="AN699" s="8">
        <f>IF(ROW(Table4[[#This Row],[Time]])-1=ROW(Table4[[#Headers],[Time]]),0,IF(A699&lt;A698,AN698+1,AN698))</f>
        <v>1</v>
      </c>
      <c r="AO699" s="29">
        <f>(Table4[[#This Row],[Time]]+(Table4[[#This Row],[Mins]]*60)-$A$5)/60/60/24</f>
        <v>3.859259259259259E-4</v>
      </c>
      <c r="AP699" s="11">
        <f ca="1">IF(Table4[[#This Row],[Prior of This Frm]]&lt;&gt;0,IF(Table4[[#This Row],[Per Raw]]&lt;0,Table4[[#This Row],[Per Raw]]+60,Table4[[#This Row],[Per Raw]]),"")</f>
        <v>0.10500000000000043</v>
      </c>
      <c r="AQ699" s="20" t="e">
        <f>IF(Table4[[#This Row],[ID]]=401,(HEX2DEC(Table4[[#This Row],[H1]])+256*HEX2DEC(Table4[[#This Row],[H2]]))/1000,NA())</f>
        <v>#N/A</v>
      </c>
      <c r="AR699" s="21" t="e">
        <f>IF(Table4[[#This Row],[ID]]=401,(HEX2DEC(Table4[[#This Row],[H5]])+256*HEX2DEC(Table4[[#This Row],[H6]]))/1000,NA())</f>
        <v>#N/A</v>
      </c>
      <c r="AS699" s="16" t="e">
        <f>IF(Table4[[#This Row],[ID]]=402,HEX2DEC(Table4[[#This Row],[H1]])/100,NA())</f>
        <v>#N/A</v>
      </c>
      <c r="AT699" s="19" t="e">
        <f>IF(Table4[[#This Row],[ID]]=404,((HEX2DEC(F699)+256*HEX2DEC(G699))/10)*(9/5)+32,NA())</f>
        <v>#N/A</v>
      </c>
      <c r="AU699" s="28">
        <f>IF(Table4[[#This Row],[ID]]=402,(HEX2DEC(Table4[[#This Row],[H7]])*256*256+HEX2DEC(Table4[[#This Row],[H6]])*256+HEX2DEC(Table4[[#This Row],[H5]]))/AU$3,IF(ISNUMBER(AU698),AU698,NA()))</f>
        <v>1073427</v>
      </c>
      <c r="AV699" s="28">
        <f>IF(Table4[[#This Row],[ID]]=403,(HEX2DEC(Table4[[#This Row],[H7]])*256*256+HEX2DEC(Table4[[#This Row],[H6]])*256+HEX2DEC(Table4[[#This Row],[H5]]))/AV$3,IF(ISNUMBER(AV698),AV698,NA()))</f>
        <v>1073427</v>
      </c>
      <c r="AW699" s="30" t="e">
        <f>Table4[[#This Row],[Unk 402-D7,6,5]]/Table4[[#This Row],[Batt V]]</f>
        <v>#N/A</v>
      </c>
      <c r="AX699" s="8" t="str" cm="1">
        <f t="array" aca="1" ref="AX699" ca="1">IF(Table4[[#This Row],[Prior of This Frm]]=0,"First",IF(Table4[[#This Row],[Data as String]]&lt;&gt;INDIRECT("R"&amp;AL699&amp;"C"&amp;COLUMN(Table4[[#This Row],[Data as String]]),FALSE),"Change",""))</f>
        <v/>
      </c>
      <c r="AY699" s="6" t="str" cm="1">
        <f t="array" aca="1" ref="AY699" ca="1">IF(Table4[[#This Row],[Prior of This Frm]]=0,"First",IF(Table4[[#This Row],[Data Masked States only]]&lt;&gt;INDIRECT("R"&amp;AL699&amp;"C"&amp;COLUMN(Table4[[#This Row],[Data Masked States only]]),FALSE),"Change",""))</f>
        <v/>
      </c>
      <c r="AZ699" s="6"/>
    </row>
    <row r="700" spans="1:52" hidden="1" x14ac:dyDescent="0.25">
      <c r="A700">
        <v>24.774999999999999</v>
      </c>
      <c r="B700">
        <v>401</v>
      </c>
      <c r="C700">
        <v>8</v>
      </c>
      <c r="D700" s="14" t="s">
        <v>28</v>
      </c>
      <c r="E700" s="15" t="s">
        <v>23</v>
      </c>
      <c r="F700" s="15">
        <v>0</v>
      </c>
      <c r="G700" s="15">
        <v>0</v>
      </c>
      <c r="H700" s="15">
        <v>0</v>
      </c>
      <c r="I700" s="15">
        <v>0</v>
      </c>
      <c r="J700" s="15">
        <v>0</v>
      </c>
      <c r="K700" s="15">
        <v>0</v>
      </c>
      <c r="M700" s="5" t="str">
        <f t="shared" si="201"/>
        <v>…</v>
      </c>
      <c r="N700" t="str">
        <f t="shared" si="202"/>
        <v>…</v>
      </c>
      <c r="O700" t="str">
        <f t="shared" si="203"/>
        <v>…</v>
      </c>
      <c r="P700" t="str">
        <f t="shared" si="204"/>
        <v>…</v>
      </c>
      <c r="Q700" t="str">
        <f t="shared" si="205"/>
        <v>…</v>
      </c>
      <c r="R700" t="str">
        <f t="shared" si="206"/>
        <v>…</v>
      </c>
      <c r="S700" t="str">
        <f t="shared" si="207"/>
        <v>…</v>
      </c>
      <c r="T700" t="str">
        <f t="shared" si="208"/>
        <v>…</v>
      </c>
      <c r="U700" s="5"/>
      <c r="V700" s="23">
        <f t="shared" si="209"/>
        <v>154</v>
      </c>
      <c r="W700">
        <f t="shared" si="210"/>
        <v>210</v>
      </c>
      <c r="X700">
        <f t="shared" si="211"/>
        <v>0</v>
      </c>
      <c r="Y700">
        <f t="shared" si="212"/>
        <v>0</v>
      </c>
      <c r="Z700">
        <f t="shared" si="213"/>
        <v>0</v>
      </c>
      <c r="AA700">
        <f t="shared" si="214"/>
        <v>0</v>
      </c>
      <c r="AB700">
        <f t="shared" si="215"/>
        <v>0</v>
      </c>
      <c r="AC700">
        <f t="shared" si="216"/>
        <v>0</v>
      </c>
      <c r="AD700" s="5"/>
      <c r="AE700" s="27">
        <f t="shared" si="217"/>
        <v>53914</v>
      </c>
      <c r="AF700" s="28">
        <f t="shared" si="218"/>
        <v>0</v>
      </c>
      <c r="AG700" s="28">
        <f t="shared" si="219"/>
        <v>0</v>
      </c>
      <c r="AH700" s="28">
        <f t="shared" si="220"/>
        <v>0</v>
      </c>
      <c r="AI700" s="5"/>
      <c r="AJ70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00" s="6" t="str" cm="1">
        <f t="array" ref="AK70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00" s="6" cm="1">
        <f t="array" ref="AL700">IF(ROW(Table4[[#This Row],[ID]])-1=ROW(Table4[[#Headers],[ID]]),0,SUMPRODUCT(MAX(($B$5:$B699=Table4[[#This Row],[ID]])*ROW($B$5:$B699))))</f>
        <v>698</v>
      </c>
      <c r="AM700" s="11" cm="1">
        <f t="array" aca="1" ref="AM700" ca="1">IF(Table4[[#This Row],[Prior of This Frm]]&lt;&gt;0,Table4[[#This Row],[Time]]-INDIRECT("R"&amp;Table4[[#This Row],[Prior of This Frm]]&amp;"C"&amp;COLUMN(Table4[[#This Row],[Time]]),FALSE),"")</f>
        <v>0.10699999999999932</v>
      </c>
      <c r="AN700" s="8">
        <f>IF(ROW(Table4[[#This Row],[Time]])-1=ROW(Table4[[#Headers],[Time]]),0,IF(A700&lt;A699,AN699+1,AN699))</f>
        <v>1</v>
      </c>
      <c r="AO700" s="29">
        <f>(Table4[[#This Row],[Time]]+(Table4[[#This Row],[Mins]]*60)-$A$5)/60/60/24</f>
        <v>3.8655092592592598E-4</v>
      </c>
      <c r="AP700" s="11">
        <f ca="1">IF(Table4[[#This Row],[Prior of This Frm]]&lt;&gt;0,IF(Table4[[#This Row],[Per Raw]]&lt;0,Table4[[#This Row],[Per Raw]]+60,Table4[[#This Row],[Per Raw]]),"")</f>
        <v>0.10699999999999932</v>
      </c>
      <c r="AQ700" s="20">
        <f>IF(Table4[[#This Row],[ID]]=401,(HEX2DEC(Table4[[#This Row],[H1]])+256*HEX2DEC(Table4[[#This Row],[H2]]))/1000,NA())</f>
        <v>53.914000000000001</v>
      </c>
      <c r="AR700" s="21">
        <f>IF(Table4[[#This Row],[ID]]=401,(HEX2DEC(Table4[[#This Row],[H5]])+256*HEX2DEC(Table4[[#This Row],[H6]]))/1000,NA())</f>
        <v>0</v>
      </c>
      <c r="AS700" s="17" t="e">
        <f>IF(Table4[[#This Row],[ID]]=402,HEX2DEC(Table4[[#This Row],[H1]])/100,NA())</f>
        <v>#N/A</v>
      </c>
      <c r="AT700" s="19" t="e">
        <f>IF(Table4[[#This Row],[ID]]=404,((HEX2DEC(F700)+256*HEX2DEC(G700))/10)*(9/5)+32,NA())</f>
        <v>#N/A</v>
      </c>
      <c r="AU700" s="28">
        <f>IF(Table4[[#This Row],[ID]]=402,(HEX2DEC(Table4[[#This Row],[H7]])*256*256+HEX2DEC(Table4[[#This Row],[H6]])*256+HEX2DEC(Table4[[#This Row],[H5]]))/AU$3,IF(ISNUMBER(AU699),AU699,NA()))</f>
        <v>1073427</v>
      </c>
      <c r="AV700" s="28">
        <f>IF(Table4[[#This Row],[ID]]=403,(HEX2DEC(Table4[[#This Row],[H7]])*256*256+HEX2DEC(Table4[[#This Row],[H6]])*256+HEX2DEC(Table4[[#This Row],[H5]]))/AV$3,IF(ISNUMBER(AV699),AV699,NA()))</f>
        <v>1073427</v>
      </c>
      <c r="AW700" s="30">
        <f>Table4[[#This Row],[Unk 402-D7,6,5]]/Table4[[#This Row],[Batt V]]</f>
        <v>19909.986274437066</v>
      </c>
      <c r="AX700" s="8" t="str" cm="1">
        <f t="array" aca="1" ref="AX700" ca="1">IF(Table4[[#This Row],[Prior of This Frm]]=0,"First",IF(Table4[[#This Row],[Data as String]]&lt;&gt;INDIRECT("R"&amp;AL700&amp;"C"&amp;COLUMN(Table4[[#This Row],[Data as String]]),FALSE),"Change",""))</f>
        <v/>
      </c>
      <c r="AY700" s="6" t="str" cm="1">
        <f t="array" aca="1" ref="AY700" ca="1">IF(Table4[[#This Row],[Prior of This Frm]]=0,"First",IF(Table4[[#This Row],[Data Masked States only]]&lt;&gt;INDIRECT("R"&amp;AL700&amp;"C"&amp;COLUMN(Table4[[#This Row],[Data Masked States only]]),FALSE),"Change",""))</f>
        <v/>
      </c>
      <c r="AZ700" s="6"/>
    </row>
    <row r="701" spans="1:52" hidden="1" x14ac:dyDescent="0.25">
      <c r="A701">
        <v>24.827999999999999</v>
      </c>
      <c r="B701">
        <v>400</v>
      </c>
      <c r="C701">
        <v>8</v>
      </c>
      <c r="D701" s="14">
        <v>0</v>
      </c>
      <c r="E701" s="15">
        <v>0</v>
      </c>
      <c r="F701" s="15">
        <v>0</v>
      </c>
      <c r="G701" s="15">
        <v>10</v>
      </c>
      <c r="H701" s="15">
        <v>39</v>
      </c>
      <c r="I701" s="15">
        <v>0</v>
      </c>
      <c r="J701" s="15">
        <v>0</v>
      </c>
      <c r="K701" s="15">
        <v>0</v>
      </c>
      <c r="M701" s="5" t="str">
        <f t="shared" si="201"/>
        <v>…</v>
      </c>
      <c r="N701" t="str">
        <f t="shared" si="202"/>
        <v>…</v>
      </c>
      <c r="O701" t="str">
        <f t="shared" si="203"/>
        <v>…</v>
      </c>
      <c r="P701" t="str">
        <f t="shared" si="204"/>
        <v>…</v>
      </c>
      <c r="Q701" t="str">
        <f t="shared" si="205"/>
        <v>9</v>
      </c>
      <c r="R701" t="str">
        <f t="shared" si="206"/>
        <v>…</v>
      </c>
      <c r="S701" t="str">
        <f t="shared" si="207"/>
        <v>…</v>
      </c>
      <c r="T701" t="str">
        <f t="shared" si="208"/>
        <v>…</v>
      </c>
      <c r="U701" s="5"/>
      <c r="V701" s="23">
        <f t="shared" si="209"/>
        <v>0</v>
      </c>
      <c r="W701">
        <f t="shared" si="210"/>
        <v>0</v>
      </c>
      <c r="X701">
        <f t="shared" si="211"/>
        <v>0</v>
      </c>
      <c r="Y701">
        <f t="shared" si="212"/>
        <v>16</v>
      </c>
      <c r="Z701">
        <f t="shared" si="213"/>
        <v>57</v>
      </c>
      <c r="AA701">
        <f t="shared" si="214"/>
        <v>0</v>
      </c>
      <c r="AB701">
        <f t="shared" si="215"/>
        <v>0</v>
      </c>
      <c r="AC701">
        <f t="shared" si="216"/>
        <v>0</v>
      </c>
      <c r="AD701" s="5"/>
      <c r="AE701" s="27">
        <f t="shared" si="217"/>
        <v>0</v>
      </c>
      <c r="AF701" s="28">
        <f t="shared" si="218"/>
        <v>4096</v>
      </c>
      <c r="AG701" s="28">
        <f t="shared" si="219"/>
        <v>57</v>
      </c>
      <c r="AH701" s="28">
        <f t="shared" si="220"/>
        <v>0</v>
      </c>
      <c r="AI701" s="5"/>
      <c r="AJ70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01" s="6" t="str" cm="1">
        <f t="array" ref="AK70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01" s="6" cm="1">
        <f t="array" ref="AL701">IF(ROW(Table4[[#This Row],[ID]])-1=ROW(Table4[[#Headers],[ID]]),0,SUMPRODUCT(MAX(($B$5:$B700=Table4[[#This Row],[ID]])*ROW($B$5:$B700))))</f>
        <v>699</v>
      </c>
      <c r="AM701" s="11" cm="1">
        <f t="array" aca="1" ref="AM701" ca="1">IF(Table4[[#This Row],[Prior of This Frm]]&lt;&gt;0,Table4[[#This Row],[Time]]-INDIRECT("R"&amp;Table4[[#This Row],[Prior of This Frm]]&amp;"C"&amp;COLUMN(Table4[[#This Row],[Time]]),FALSE),"")</f>
        <v>0.10699999999999932</v>
      </c>
      <c r="AN701" s="8">
        <f>IF(ROW(Table4[[#This Row],[Time]])-1=ROW(Table4[[#Headers],[Time]]),0,IF(A701&lt;A700,AN700+1,AN700))</f>
        <v>1</v>
      </c>
      <c r="AO701" s="29">
        <f>(Table4[[#This Row],[Time]]+(Table4[[#This Row],[Mins]]*60)-$A$5)/60/60/24</f>
        <v>3.8716435185185186E-4</v>
      </c>
      <c r="AP701" s="11">
        <f ca="1">IF(Table4[[#This Row],[Prior of This Frm]]&lt;&gt;0,IF(Table4[[#This Row],[Per Raw]]&lt;0,Table4[[#This Row],[Per Raw]]+60,Table4[[#This Row],[Per Raw]]),"")</f>
        <v>0.10699999999999932</v>
      </c>
      <c r="AQ701" s="20" t="e">
        <f>IF(Table4[[#This Row],[ID]]=401,(HEX2DEC(Table4[[#This Row],[H1]])+256*HEX2DEC(Table4[[#This Row],[H2]]))/1000,NA())</f>
        <v>#N/A</v>
      </c>
      <c r="AR701" s="21" t="e">
        <f>IF(Table4[[#This Row],[ID]]=401,(HEX2DEC(Table4[[#This Row],[H5]])+256*HEX2DEC(Table4[[#This Row],[H6]]))/1000,NA())</f>
        <v>#N/A</v>
      </c>
      <c r="AS701" s="16" t="e">
        <f>IF(Table4[[#This Row],[ID]]=402,HEX2DEC(Table4[[#This Row],[H1]])/100,NA())</f>
        <v>#N/A</v>
      </c>
      <c r="AT701" s="19" t="e">
        <f>IF(Table4[[#This Row],[ID]]=404,((HEX2DEC(F701)+256*HEX2DEC(G701))/10)*(9/5)+32,NA())</f>
        <v>#N/A</v>
      </c>
      <c r="AU701" s="28">
        <f>IF(Table4[[#This Row],[ID]]=402,(HEX2DEC(Table4[[#This Row],[H7]])*256*256+HEX2DEC(Table4[[#This Row],[H6]])*256+HEX2DEC(Table4[[#This Row],[H5]]))/AU$3,IF(ISNUMBER(AU700),AU700,NA()))</f>
        <v>1073427</v>
      </c>
      <c r="AV701" s="28">
        <f>IF(Table4[[#This Row],[ID]]=403,(HEX2DEC(Table4[[#This Row],[H7]])*256*256+HEX2DEC(Table4[[#This Row],[H6]])*256+HEX2DEC(Table4[[#This Row],[H5]]))/AV$3,IF(ISNUMBER(AV700),AV700,NA()))</f>
        <v>1073427</v>
      </c>
      <c r="AW701" s="30" t="e">
        <f>Table4[[#This Row],[Unk 402-D7,6,5]]/Table4[[#This Row],[Batt V]]</f>
        <v>#N/A</v>
      </c>
      <c r="AX701" s="8" t="str" cm="1">
        <f t="array" aca="1" ref="AX701" ca="1">IF(Table4[[#This Row],[Prior of This Frm]]=0,"First",IF(Table4[[#This Row],[Data as String]]&lt;&gt;INDIRECT("R"&amp;AL701&amp;"C"&amp;COLUMN(Table4[[#This Row],[Data as String]]),FALSE),"Change",""))</f>
        <v/>
      </c>
      <c r="AY701" s="6" t="str" cm="1">
        <f t="array" aca="1" ref="AY701" ca="1">IF(Table4[[#This Row],[Prior of This Frm]]=0,"First",IF(Table4[[#This Row],[Data Masked States only]]&lt;&gt;INDIRECT("R"&amp;AL701&amp;"C"&amp;COLUMN(Table4[[#This Row],[Data Masked States only]]),FALSE),"Change",""))</f>
        <v/>
      </c>
      <c r="AZ701" s="6"/>
    </row>
    <row r="702" spans="1:52" hidden="1" x14ac:dyDescent="0.25">
      <c r="A702">
        <v>24.881</v>
      </c>
      <c r="B702">
        <v>401</v>
      </c>
      <c r="C702">
        <v>8</v>
      </c>
      <c r="D702" s="14" t="s">
        <v>28</v>
      </c>
      <c r="E702" s="15" t="s">
        <v>23</v>
      </c>
      <c r="F702" s="15">
        <v>0</v>
      </c>
      <c r="G702" s="15">
        <v>0</v>
      </c>
      <c r="H702" s="15">
        <v>0</v>
      </c>
      <c r="I702" s="15">
        <v>0</v>
      </c>
      <c r="J702" s="15">
        <v>0</v>
      </c>
      <c r="K702" s="15">
        <v>0</v>
      </c>
      <c r="M702" s="5" t="str">
        <f t="shared" si="201"/>
        <v>…</v>
      </c>
      <c r="N702" t="str">
        <f t="shared" si="202"/>
        <v>…</v>
      </c>
      <c r="O702" t="str">
        <f t="shared" si="203"/>
        <v>…</v>
      </c>
      <c r="P702" t="str">
        <f t="shared" si="204"/>
        <v>…</v>
      </c>
      <c r="Q702" t="str">
        <f t="shared" si="205"/>
        <v>…</v>
      </c>
      <c r="R702" t="str">
        <f t="shared" si="206"/>
        <v>…</v>
      </c>
      <c r="S702" t="str">
        <f t="shared" si="207"/>
        <v>…</v>
      </c>
      <c r="T702" t="str">
        <f t="shared" si="208"/>
        <v>…</v>
      </c>
      <c r="U702" s="5"/>
      <c r="V702" s="23">
        <f t="shared" si="209"/>
        <v>154</v>
      </c>
      <c r="W702">
        <f t="shared" si="210"/>
        <v>210</v>
      </c>
      <c r="X702">
        <f t="shared" si="211"/>
        <v>0</v>
      </c>
      <c r="Y702">
        <f t="shared" si="212"/>
        <v>0</v>
      </c>
      <c r="Z702">
        <f t="shared" si="213"/>
        <v>0</v>
      </c>
      <c r="AA702">
        <f t="shared" si="214"/>
        <v>0</v>
      </c>
      <c r="AB702">
        <f t="shared" si="215"/>
        <v>0</v>
      </c>
      <c r="AC702">
        <f t="shared" si="216"/>
        <v>0</v>
      </c>
      <c r="AD702" s="5"/>
      <c r="AE702" s="27">
        <f t="shared" si="217"/>
        <v>53914</v>
      </c>
      <c r="AF702" s="28">
        <f t="shared" si="218"/>
        <v>0</v>
      </c>
      <c r="AG702" s="28">
        <f t="shared" si="219"/>
        <v>0</v>
      </c>
      <c r="AH702" s="28">
        <f t="shared" si="220"/>
        <v>0</v>
      </c>
      <c r="AI702" s="5"/>
      <c r="AJ70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02" s="6" t="str" cm="1">
        <f t="array" ref="AK70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02" s="6" cm="1">
        <f t="array" ref="AL702">IF(ROW(Table4[[#This Row],[ID]])-1=ROW(Table4[[#Headers],[ID]]),0,SUMPRODUCT(MAX(($B$5:$B701=Table4[[#This Row],[ID]])*ROW($B$5:$B701))))</f>
        <v>700</v>
      </c>
      <c r="AM702" s="11" cm="1">
        <f t="array" aca="1" ref="AM702" ca="1">IF(Table4[[#This Row],[Prior of This Frm]]&lt;&gt;0,Table4[[#This Row],[Time]]-INDIRECT("R"&amp;Table4[[#This Row],[Prior of This Frm]]&amp;"C"&amp;COLUMN(Table4[[#This Row],[Time]]),FALSE),"")</f>
        <v>0.10600000000000165</v>
      </c>
      <c r="AN702" s="8">
        <f>IF(ROW(Table4[[#This Row],[Time]])-1=ROW(Table4[[#Headers],[Time]]),0,IF(A702&lt;A701,AN701+1,AN701))</f>
        <v>1</v>
      </c>
      <c r="AO702" s="29">
        <f>(Table4[[#This Row],[Time]]+(Table4[[#This Row],[Mins]]*60)-$A$5)/60/60/24</f>
        <v>3.8777777777777774E-4</v>
      </c>
      <c r="AP702" s="11">
        <f ca="1">IF(Table4[[#This Row],[Prior of This Frm]]&lt;&gt;0,IF(Table4[[#This Row],[Per Raw]]&lt;0,Table4[[#This Row],[Per Raw]]+60,Table4[[#This Row],[Per Raw]]),"")</f>
        <v>0.10600000000000165</v>
      </c>
      <c r="AQ702" s="20">
        <f>IF(Table4[[#This Row],[ID]]=401,(HEX2DEC(Table4[[#This Row],[H1]])+256*HEX2DEC(Table4[[#This Row],[H2]]))/1000,NA())</f>
        <v>53.914000000000001</v>
      </c>
      <c r="AR702" s="21">
        <f>IF(Table4[[#This Row],[ID]]=401,(HEX2DEC(Table4[[#This Row],[H5]])+256*HEX2DEC(Table4[[#This Row],[H6]]))/1000,NA())</f>
        <v>0</v>
      </c>
      <c r="AS702" s="17" t="e">
        <f>IF(Table4[[#This Row],[ID]]=402,HEX2DEC(Table4[[#This Row],[H1]])/100,NA())</f>
        <v>#N/A</v>
      </c>
      <c r="AT702" s="19" t="e">
        <f>IF(Table4[[#This Row],[ID]]=404,((HEX2DEC(F702)+256*HEX2DEC(G702))/10)*(9/5)+32,NA())</f>
        <v>#N/A</v>
      </c>
      <c r="AU702" s="28">
        <f>IF(Table4[[#This Row],[ID]]=402,(HEX2DEC(Table4[[#This Row],[H7]])*256*256+HEX2DEC(Table4[[#This Row],[H6]])*256+HEX2DEC(Table4[[#This Row],[H5]]))/AU$3,IF(ISNUMBER(AU701),AU701,NA()))</f>
        <v>1073427</v>
      </c>
      <c r="AV702" s="28">
        <f>IF(Table4[[#This Row],[ID]]=403,(HEX2DEC(Table4[[#This Row],[H7]])*256*256+HEX2DEC(Table4[[#This Row],[H6]])*256+HEX2DEC(Table4[[#This Row],[H5]]))/AV$3,IF(ISNUMBER(AV701),AV701,NA()))</f>
        <v>1073427</v>
      </c>
      <c r="AW702" s="30">
        <f>Table4[[#This Row],[Unk 402-D7,6,5]]/Table4[[#This Row],[Batt V]]</f>
        <v>19909.986274437066</v>
      </c>
      <c r="AX702" s="8" t="str" cm="1">
        <f t="array" aca="1" ref="AX702" ca="1">IF(Table4[[#This Row],[Prior of This Frm]]=0,"First",IF(Table4[[#This Row],[Data as String]]&lt;&gt;INDIRECT("R"&amp;AL702&amp;"C"&amp;COLUMN(Table4[[#This Row],[Data as String]]),FALSE),"Change",""))</f>
        <v/>
      </c>
      <c r="AY702" s="6" t="str" cm="1">
        <f t="array" aca="1" ref="AY702" ca="1">IF(Table4[[#This Row],[Prior of This Frm]]=0,"First",IF(Table4[[#This Row],[Data Masked States only]]&lt;&gt;INDIRECT("R"&amp;AL702&amp;"C"&amp;COLUMN(Table4[[#This Row],[Data Masked States only]]),FALSE),"Change",""))</f>
        <v/>
      </c>
      <c r="AZ702" s="6"/>
    </row>
    <row r="703" spans="1:52" hidden="1" x14ac:dyDescent="0.25">
      <c r="A703">
        <v>24.934000000000001</v>
      </c>
      <c r="B703">
        <v>400</v>
      </c>
      <c r="C703">
        <v>8</v>
      </c>
      <c r="D703" s="14">
        <v>0</v>
      </c>
      <c r="E703" s="15">
        <v>0</v>
      </c>
      <c r="F703" s="15">
        <v>0</v>
      </c>
      <c r="G703" s="15">
        <v>10</v>
      </c>
      <c r="H703" s="15">
        <v>39</v>
      </c>
      <c r="I703" s="15">
        <v>0</v>
      </c>
      <c r="J703" s="15">
        <v>0</v>
      </c>
      <c r="K703" s="15">
        <v>0</v>
      </c>
      <c r="M703" s="5" t="str">
        <f t="shared" si="201"/>
        <v>…</v>
      </c>
      <c r="N703" t="str">
        <f t="shared" si="202"/>
        <v>…</v>
      </c>
      <c r="O703" t="str">
        <f t="shared" si="203"/>
        <v>…</v>
      </c>
      <c r="P703" t="str">
        <f t="shared" si="204"/>
        <v>…</v>
      </c>
      <c r="Q703" t="str">
        <f t="shared" si="205"/>
        <v>9</v>
      </c>
      <c r="R703" t="str">
        <f t="shared" si="206"/>
        <v>…</v>
      </c>
      <c r="S703" t="str">
        <f t="shared" si="207"/>
        <v>…</v>
      </c>
      <c r="T703" t="str">
        <f t="shared" si="208"/>
        <v>…</v>
      </c>
      <c r="U703" s="5"/>
      <c r="V703" s="23">
        <f t="shared" si="209"/>
        <v>0</v>
      </c>
      <c r="W703">
        <f t="shared" si="210"/>
        <v>0</v>
      </c>
      <c r="X703">
        <f t="shared" si="211"/>
        <v>0</v>
      </c>
      <c r="Y703">
        <f t="shared" si="212"/>
        <v>16</v>
      </c>
      <c r="Z703">
        <f t="shared" si="213"/>
        <v>57</v>
      </c>
      <c r="AA703">
        <f t="shared" si="214"/>
        <v>0</v>
      </c>
      <c r="AB703">
        <f t="shared" si="215"/>
        <v>0</v>
      </c>
      <c r="AC703">
        <f t="shared" si="216"/>
        <v>0</v>
      </c>
      <c r="AD703" s="5"/>
      <c r="AE703" s="27">
        <f t="shared" si="217"/>
        <v>0</v>
      </c>
      <c r="AF703" s="28">
        <f t="shared" si="218"/>
        <v>4096</v>
      </c>
      <c r="AG703" s="28">
        <f t="shared" si="219"/>
        <v>57</v>
      </c>
      <c r="AH703" s="28">
        <f t="shared" si="220"/>
        <v>0</v>
      </c>
      <c r="AI703" s="5"/>
      <c r="AJ70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03" s="6" t="str" cm="1">
        <f t="array" ref="AK70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03" s="6" cm="1">
        <f t="array" ref="AL703">IF(ROW(Table4[[#This Row],[ID]])-1=ROW(Table4[[#Headers],[ID]]),0,SUMPRODUCT(MAX(($B$5:$B702=Table4[[#This Row],[ID]])*ROW($B$5:$B702))))</f>
        <v>701</v>
      </c>
      <c r="AM703" s="11" cm="1">
        <f t="array" aca="1" ref="AM703" ca="1">IF(Table4[[#This Row],[Prior of This Frm]]&lt;&gt;0,Table4[[#This Row],[Time]]-INDIRECT("R"&amp;Table4[[#This Row],[Prior of This Frm]]&amp;"C"&amp;COLUMN(Table4[[#This Row],[Time]]),FALSE),"")</f>
        <v>0.10600000000000165</v>
      </c>
      <c r="AN703" s="8">
        <f>IF(ROW(Table4[[#This Row],[Time]])-1=ROW(Table4[[#Headers],[Time]]),0,IF(A703&lt;A702,AN702+1,AN702))</f>
        <v>1</v>
      </c>
      <c r="AO703" s="29">
        <f>(Table4[[#This Row],[Time]]+(Table4[[#This Row],[Mins]]*60)-$A$5)/60/60/24</f>
        <v>3.8839120370370367E-4</v>
      </c>
      <c r="AP703" s="11">
        <f ca="1">IF(Table4[[#This Row],[Prior of This Frm]]&lt;&gt;0,IF(Table4[[#This Row],[Per Raw]]&lt;0,Table4[[#This Row],[Per Raw]]+60,Table4[[#This Row],[Per Raw]]),"")</f>
        <v>0.10600000000000165</v>
      </c>
      <c r="AQ703" s="20" t="e">
        <f>IF(Table4[[#This Row],[ID]]=401,(HEX2DEC(Table4[[#This Row],[H1]])+256*HEX2DEC(Table4[[#This Row],[H2]]))/1000,NA())</f>
        <v>#N/A</v>
      </c>
      <c r="AR703" s="21" t="e">
        <f>IF(Table4[[#This Row],[ID]]=401,(HEX2DEC(Table4[[#This Row],[H5]])+256*HEX2DEC(Table4[[#This Row],[H6]]))/1000,NA())</f>
        <v>#N/A</v>
      </c>
      <c r="AS703" s="16" t="e">
        <f>IF(Table4[[#This Row],[ID]]=402,HEX2DEC(Table4[[#This Row],[H1]])/100,NA())</f>
        <v>#N/A</v>
      </c>
      <c r="AT703" s="19" t="e">
        <f>IF(Table4[[#This Row],[ID]]=404,((HEX2DEC(F703)+256*HEX2DEC(G703))/10)*(9/5)+32,NA())</f>
        <v>#N/A</v>
      </c>
      <c r="AU703" s="28">
        <f>IF(Table4[[#This Row],[ID]]=402,(HEX2DEC(Table4[[#This Row],[H7]])*256*256+HEX2DEC(Table4[[#This Row],[H6]])*256+HEX2DEC(Table4[[#This Row],[H5]]))/AU$3,IF(ISNUMBER(AU702),AU702,NA()))</f>
        <v>1073427</v>
      </c>
      <c r="AV703" s="28">
        <f>IF(Table4[[#This Row],[ID]]=403,(HEX2DEC(Table4[[#This Row],[H7]])*256*256+HEX2DEC(Table4[[#This Row],[H6]])*256+HEX2DEC(Table4[[#This Row],[H5]]))/AV$3,IF(ISNUMBER(AV702),AV702,NA()))</f>
        <v>1073427</v>
      </c>
      <c r="AW703" s="30" t="e">
        <f>Table4[[#This Row],[Unk 402-D7,6,5]]/Table4[[#This Row],[Batt V]]</f>
        <v>#N/A</v>
      </c>
      <c r="AX703" s="8" t="str" cm="1">
        <f t="array" aca="1" ref="AX703" ca="1">IF(Table4[[#This Row],[Prior of This Frm]]=0,"First",IF(Table4[[#This Row],[Data as String]]&lt;&gt;INDIRECT("R"&amp;AL703&amp;"C"&amp;COLUMN(Table4[[#This Row],[Data as String]]),FALSE),"Change",""))</f>
        <v/>
      </c>
      <c r="AY703" s="6" t="str" cm="1">
        <f t="array" aca="1" ref="AY703" ca="1">IF(Table4[[#This Row],[Prior of This Frm]]=0,"First",IF(Table4[[#This Row],[Data Masked States only]]&lt;&gt;INDIRECT("R"&amp;AL703&amp;"C"&amp;COLUMN(Table4[[#This Row],[Data Masked States only]]),FALSE),"Change",""))</f>
        <v/>
      </c>
      <c r="AZ703" s="6"/>
    </row>
    <row r="704" spans="1:52" hidden="1" x14ac:dyDescent="0.25">
      <c r="A704">
        <v>24.986999999999998</v>
      </c>
      <c r="B704">
        <v>401</v>
      </c>
      <c r="C704">
        <v>8</v>
      </c>
      <c r="D704" s="14" t="s">
        <v>28</v>
      </c>
      <c r="E704" s="15" t="s">
        <v>23</v>
      </c>
      <c r="F704" s="15">
        <v>0</v>
      </c>
      <c r="G704" s="15">
        <v>0</v>
      </c>
      <c r="H704" s="15">
        <v>0</v>
      </c>
      <c r="I704" s="15">
        <v>0</v>
      </c>
      <c r="J704" s="15">
        <v>0</v>
      </c>
      <c r="K704" s="15">
        <v>0</v>
      </c>
      <c r="M704" s="5" t="str">
        <f t="shared" si="201"/>
        <v>…</v>
      </c>
      <c r="N704" t="str">
        <f t="shared" si="202"/>
        <v>…</v>
      </c>
      <c r="O704" t="str">
        <f t="shared" si="203"/>
        <v>…</v>
      </c>
      <c r="P704" t="str">
        <f t="shared" si="204"/>
        <v>…</v>
      </c>
      <c r="Q704" t="str">
        <f t="shared" si="205"/>
        <v>…</v>
      </c>
      <c r="R704" t="str">
        <f t="shared" si="206"/>
        <v>…</v>
      </c>
      <c r="S704" t="str">
        <f t="shared" si="207"/>
        <v>…</v>
      </c>
      <c r="T704" t="str">
        <f t="shared" si="208"/>
        <v>…</v>
      </c>
      <c r="U704" s="5"/>
      <c r="V704" s="23">
        <f t="shared" si="209"/>
        <v>154</v>
      </c>
      <c r="W704">
        <f t="shared" si="210"/>
        <v>210</v>
      </c>
      <c r="X704">
        <f t="shared" si="211"/>
        <v>0</v>
      </c>
      <c r="Y704">
        <f t="shared" si="212"/>
        <v>0</v>
      </c>
      <c r="Z704">
        <f t="shared" si="213"/>
        <v>0</v>
      </c>
      <c r="AA704">
        <f t="shared" si="214"/>
        <v>0</v>
      </c>
      <c r="AB704">
        <f t="shared" si="215"/>
        <v>0</v>
      </c>
      <c r="AC704">
        <f t="shared" si="216"/>
        <v>0</v>
      </c>
      <c r="AD704" s="5"/>
      <c r="AE704" s="27">
        <f t="shared" si="217"/>
        <v>53914</v>
      </c>
      <c r="AF704" s="28">
        <f t="shared" si="218"/>
        <v>0</v>
      </c>
      <c r="AG704" s="28">
        <f t="shared" si="219"/>
        <v>0</v>
      </c>
      <c r="AH704" s="28">
        <f t="shared" si="220"/>
        <v>0</v>
      </c>
      <c r="AI704" s="5"/>
      <c r="AJ70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04" s="6" t="str" cm="1">
        <f t="array" ref="AK70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04" s="6" cm="1">
        <f t="array" ref="AL704">IF(ROW(Table4[[#This Row],[ID]])-1=ROW(Table4[[#Headers],[ID]]),0,SUMPRODUCT(MAX(($B$5:$B703=Table4[[#This Row],[ID]])*ROW($B$5:$B703))))</f>
        <v>702</v>
      </c>
      <c r="AM704" s="11" cm="1">
        <f t="array" aca="1" ref="AM704" ca="1">IF(Table4[[#This Row],[Prior of This Frm]]&lt;&gt;0,Table4[[#This Row],[Time]]-INDIRECT("R"&amp;Table4[[#This Row],[Prior of This Frm]]&amp;"C"&amp;COLUMN(Table4[[#This Row],[Time]]),FALSE),"")</f>
        <v>0.1059999999999981</v>
      </c>
      <c r="AN704" s="8">
        <f>IF(ROW(Table4[[#This Row],[Time]])-1=ROW(Table4[[#Headers],[Time]]),0,IF(A704&lt;A703,AN703+1,AN703))</f>
        <v>1</v>
      </c>
      <c r="AO704" s="29">
        <f>(Table4[[#This Row],[Time]]+(Table4[[#This Row],[Mins]]*60)-$A$5)/60/60/24</f>
        <v>3.8900462962962955E-4</v>
      </c>
      <c r="AP704" s="11">
        <f ca="1">IF(Table4[[#This Row],[Prior of This Frm]]&lt;&gt;0,IF(Table4[[#This Row],[Per Raw]]&lt;0,Table4[[#This Row],[Per Raw]]+60,Table4[[#This Row],[Per Raw]]),"")</f>
        <v>0.1059999999999981</v>
      </c>
      <c r="AQ704" s="20">
        <f>IF(Table4[[#This Row],[ID]]=401,(HEX2DEC(Table4[[#This Row],[H1]])+256*HEX2DEC(Table4[[#This Row],[H2]]))/1000,NA())</f>
        <v>53.914000000000001</v>
      </c>
      <c r="AR704" s="21">
        <f>IF(Table4[[#This Row],[ID]]=401,(HEX2DEC(Table4[[#This Row],[H5]])+256*HEX2DEC(Table4[[#This Row],[H6]]))/1000,NA())</f>
        <v>0</v>
      </c>
      <c r="AS704" s="17" t="e">
        <f>IF(Table4[[#This Row],[ID]]=402,HEX2DEC(Table4[[#This Row],[H1]])/100,NA())</f>
        <v>#N/A</v>
      </c>
      <c r="AT704" s="19" t="e">
        <f>IF(Table4[[#This Row],[ID]]=404,((HEX2DEC(F704)+256*HEX2DEC(G704))/10)*(9/5)+32,NA())</f>
        <v>#N/A</v>
      </c>
      <c r="AU704" s="28">
        <f>IF(Table4[[#This Row],[ID]]=402,(HEX2DEC(Table4[[#This Row],[H7]])*256*256+HEX2DEC(Table4[[#This Row],[H6]])*256+HEX2DEC(Table4[[#This Row],[H5]]))/AU$3,IF(ISNUMBER(AU703),AU703,NA()))</f>
        <v>1073427</v>
      </c>
      <c r="AV704" s="28">
        <f>IF(Table4[[#This Row],[ID]]=403,(HEX2DEC(Table4[[#This Row],[H7]])*256*256+HEX2DEC(Table4[[#This Row],[H6]])*256+HEX2DEC(Table4[[#This Row],[H5]]))/AV$3,IF(ISNUMBER(AV703),AV703,NA()))</f>
        <v>1073427</v>
      </c>
      <c r="AW704" s="30">
        <f>Table4[[#This Row],[Unk 402-D7,6,5]]/Table4[[#This Row],[Batt V]]</f>
        <v>19909.986274437066</v>
      </c>
      <c r="AX704" s="8" t="str" cm="1">
        <f t="array" aca="1" ref="AX704" ca="1">IF(Table4[[#This Row],[Prior of This Frm]]=0,"First",IF(Table4[[#This Row],[Data as String]]&lt;&gt;INDIRECT("R"&amp;AL704&amp;"C"&amp;COLUMN(Table4[[#This Row],[Data as String]]),FALSE),"Change",""))</f>
        <v/>
      </c>
      <c r="AY704" s="6" t="str" cm="1">
        <f t="array" aca="1" ref="AY704" ca="1">IF(Table4[[#This Row],[Prior of This Frm]]=0,"First",IF(Table4[[#This Row],[Data Masked States only]]&lt;&gt;INDIRECT("R"&amp;AL704&amp;"C"&amp;COLUMN(Table4[[#This Row],[Data Masked States only]]),FALSE),"Change",""))</f>
        <v/>
      </c>
      <c r="AZ704" s="6"/>
    </row>
    <row r="705" spans="1:52" hidden="1" x14ac:dyDescent="0.25">
      <c r="A705">
        <v>25.04</v>
      </c>
      <c r="B705">
        <v>400</v>
      </c>
      <c r="C705">
        <v>8</v>
      </c>
      <c r="D705" s="14">
        <v>0</v>
      </c>
      <c r="E705" s="15">
        <v>0</v>
      </c>
      <c r="F705" s="15">
        <v>0</v>
      </c>
      <c r="G705" s="15">
        <v>10</v>
      </c>
      <c r="H705" s="15">
        <v>39</v>
      </c>
      <c r="I705" s="15">
        <v>0</v>
      </c>
      <c r="J705" s="15">
        <v>0</v>
      </c>
      <c r="K705" s="15">
        <v>0</v>
      </c>
      <c r="M705" s="5" t="str">
        <f t="shared" si="201"/>
        <v>…</v>
      </c>
      <c r="N705" t="str">
        <f t="shared" si="202"/>
        <v>…</v>
      </c>
      <c r="O705" t="str">
        <f t="shared" si="203"/>
        <v>…</v>
      </c>
      <c r="P705" t="str">
        <f t="shared" si="204"/>
        <v>…</v>
      </c>
      <c r="Q705" t="str">
        <f t="shared" si="205"/>
        <v>9</v>
      </c>
      <c r="R705" t="str">
        <f t="shared" si="206"/>
        <v>…</v>
      </c>
      <c r="S705" t="str">
        <f t="shared" si="207"/>
        <v>…</v>
      </c>
      <c r="T705" t="str">
        <f t="shared" si="208"/>
        <v>…</v>
      </c>
      <c r="U705" s="5"/>
      <c r="V705" s="23">
        <f t="shared" si="209"/>
        <v>0</v>
      </c>
      <c r="W705">
        <f t="shared" si="210"/>
        <v>0</v>
      </c>
      <c r="X705">
        <f t="shared" si="211"/>
        <v>0</v>
      </c>
      <c r="Y705">
        <f t="shared" si="212"/>
        <v>16</v>
      </c>
      <c r="Z705">
        <f t="shared" si="213"/>
        <v>57</v>
      </c>
      <c r="AA705">
        <f t="shared" si="214"/>
        <v>0</v>
      </c>
      <c r="AB705">
        <f t="shared" si="215"/>
        <v>0</v>
      </c>
      <c r="AC705">
        <f t="shared" si="216"/>
        <v>0</v>
      </c>
      <c r="AD705" s="5"/>
      <c r="AE705" s="27">
        <f t="shared" si="217"/>
        <v>0</v>
      </c>
      <c r="AF705" s="28">
        <f t="shared" si="218"/>
        <v>4096</v>
      </c>
      <c r="AG705" s="28">
        <f t="shared" si="219"/>
        <v>57</v>
      </c>
      <c r="AH705" s="28">
        <f t="shared" si="220"/>
        <v>0</v>
      </c>
      <c r="AI705" s="5"/>
      <c r="AJ70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05" s="6" t="str" cm="1">
        <f t="array" ref="AK70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05" s="6" cm="1">
        <f t="array" ref="AL705">IF(ROW(Table4[[#This Row],[ID]])-1=ROW(Table4[[#Headers],[ID]]),0,SUMPRODUCT(MAX(($B$5:$B704=Table4[[#This Row],[ID]])*ROW($B$5:$B704))))</f>
        <v>703</v>
      </c>
      <c r="AM705" s="11" cm="1">
        <f t="array" aca="1" ref="AM705" ca="1">IF(Table4[[#This Row],[Prior of This Frm]]&lt;&gt;0,Table4[[#This Row],[Time]]-INDIRECT("R"&amp;Table4[[#This Row],[Prior of This Frm]]&amp;"C"&amp;COLUMN(Table4[[#This Row],[Time]]),FALSE),"")</f>
        <v>0.1059999999999981</v>
      </c>
      <c r="AN705" s="8">
        <f>IF(ROW(Table4[[#This Row],[Time]])-1=ROW(Table4[[#Headers],[Time]]),0,IF(A705&lt;A704,AN704+1,AN704))</f>
        <v>1</v>
      </c>
      <c r="AO705" s="29">
        <f>(Table4[[#This Row],[Time]]+(Table4[[#This Row],[Mins]]*60)-$A$5)/60/60/24</f>
        <v>3.8961805555555543E-4</v>
      </c>
      <c r="AP705" s="11">
        <f ca="1">IF(Table4[[#This Row],[Prior of This Frm]]&lt;&gt;0,IF(Table4[[#This Row],[Per Raw]]&lt;0,Table4[[#This Row],[Per Raw]]+60,Table4[[#This Row],[Per Raw]]),"")</f>
        <v>0.1059999999999981</v>
      </c>
      <c r="AQ705" s="20" t="e">
        <f>IF(Table4[[#This Row],[ID]]=401,(HEX2DEC(Table4[[#This Row],[H1]])+256*HEX2DEC(Table4[[#This Row],[H2]]))/1000,NA())</f>
        <v>#N/A</v>
      </c>
      <c r="AR705" s="21" t="e">
        <f>IF(Table4[[#This Row],[ID]]=401,(HEX2DEC(Table4[[#This Row],[H5]])+256*HEX2DEC(Table4[[#This Row],[H6]]))/1000,NA())</f>
        <v>#N/A</v>
      </c>
      <c r="AS705" s="16" t="e">
        <f>IF(Table4[[#This Row],[ID]]=402,HEX2DEC(Table4[[#This Row],[H1]])/100,NA())</f>
        <v>#N/A</v>
      </c>
      <c r="AT705" s="19" t="e">
        <f>IF(Table4[[#This Row],[ID]]=404,((HEX2DEC(F705)+256*HEX2DEC(G705))/10)*(9/5)+32,NA())</f>
        <v>#N/A</v>
      </c>
      <c r="AU705" s="28">
        <f>IF(Table4[[#This Row],[ID]]=402,(HEX2DEC(Table4[[#This Row],[H7]])*256*256+HEX2DEC(Table4[[#This Row],[H6]])*256+HEX2DEC(Table4[[#This Row],[H5]]))/AU$3,IF(ISNUMBER(AU704),AU704,NA()))</f>
        <v>1073427</v>
      </c>
      <c r="AV705" s="28">
        <f>IF(Table4[[#This Row],[ID]]=403,(HEX2DEC(Table4[[#This Row],[H7]])*256*256+HEX2DEC(Table4[[#This Row],[H6]])*256+HEX2DEC(Table4[[#This Row],[H5]]))/AV$3,IF(ISNUMBER(AV704),AV704,NA()))</f>
        <v>1073427</v>
      </c>
      <c r="AW705" s="30" t="e">
        <f>Table4[[#This Row],[Unk 402-D7,6,5]]/Table4[[#This Row],[Batt V]]</f>
        <v>#N/A</v>
      </c>
      <c r="AX705" s="8" t="str" cm="1">
        <f t="array" aca="1" ref="AX705" ca="1">IF(Table4[[#This Row],[Prior of This Frm]]=0,"First",IF(Table4[[#This Row],[Data as String]]&lt;&gt;INDIRECT("R"&amp;AL705&amp;"C"&amp;COLUMN(Table4[[#This Row],[Data as String]]),FALSE),"Change",""))</f>
        <v/>
      </c>
      <c r="AY705" s="6" t="str" cm="1">
        <f t="array" aca="1" ref="AY705" ca="1">IF(Table4[[#This Row],[Prior of This Frm]]=0,"First",IF(Table4[[#This Row],[Data Masked States only]]&lt;&gt;INDIRECT("R"&amp;AL705&amp;"C"&amp;COLUMN(Table4[[#This Row],[Data Masked States only]]),FALSE),"Change",""))</f>
        <v/>
      </c>
      <c r="AZ705" s="6"/>
    </row>
    <row r="706" spans="1:52" hidden="1" x14ac:dyDescent="0.25">
      <c r="A706">
        <v>25.093</v>
      </c>
      <c r="B706">
        <v>401</v>
      </c>
      <c r="C706">
        <v>8</v>
      </c>
      <c r="D706" s="14" t="s">
        <v>28</v>
      </c>
      <c r="E706" s="15" t="s">
        <v>23</v>
      </c>
      <c r="F706" s="15">
        <v>0</v>
      </c>
      <c r="G706" s="15">
        <v>0</v>
      </c>
      <c r="H706" s="15">
        <v>0</v>
      </c>
      <c r="I706" s="15">
        <v>0</v>
      </c>
      <c r="J706" s="15">
        <v>0</v>
      </c>
      <c r="K706" s="15">
        <v>0</v>
      </c>
      <c r="M706" s="5" t="str">
        <f t="shared" si="201"/>
        <v>…</v>
      </c>
      <c r="N706" t="str">
        <f t="shared" si="202"/>
        <v>…</v>
      </c>
      <c r="O706" t="str">
        <f t="shared" si="203"/>
        <v>…</v>
      </c>
      <c r="P706" t="str">
        <f t="shared" si="204"/>
        <v>…</v>
      </c>
      <c r="Q706" t="str">
        <f t="shared" si="205"/>
        <v>…</v>
      </c>
      <c r="R706" t="str">
        <f t="shared" si="206"/>
        <v>…</v>
      </c>
      <c r="S706" t="str">
        <f t="shared" si="207"/>
        <v>…</v>
      </c>
      <c r="T706" t="str">
        <f t="shared" si="208"/>
        <v>…</v>
      </c>
      <c r="U706" s="5"/>
      <c r="V706" s="23">
        <f t="shared" si="209"/>
        <v>154</v>
      </c>
      <c r="W706">
        <f t="shared" si="210"/>
        <v>210</v>
      </c>
      <c r="X706">
        <f t="shared" si="211"/>
        <v>0</v>
      </c>
      <c r="Y706">
        <f t="shared" si="212"/>
        <v>0</v>
      </c>
      <c r="Z706">
        <f t="shared" si="213"/>
        <v>0</v>
      </c>
      <c r="AA706">
        <f t="shared" si="214"/>
        <v>0</v>
      </c>
      <c r="AB706">
        <f t="shared" si="215"/>
        <v>0</v>
      </c>
      <c r="AC706">
        <f t="shared" si="216"/>
        <v>0</v>
      </c>
      <c r="AD706" s="5"/>
      <c r="AE706" s="27">
        <f t="shared" si="217"/>
        <v>53914</v>
      </c>
      <c r="AF706" s="28">
        <f t="shared" si="218"/>
        <v>0</v>
      </c>
      <c r="AG706" s="28">
        <f t="shared" si="219"/>
        <v>0</v>
      </c>
      <c r="AH706" s="28">
        <f t="shared" si="220"/>
        <v>0</v>
      </c>
      <c r="AI706" s="5"/>
      <c r="AJ70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06" s="6" t="str" cm="1">
        <f t="array" ref="AK70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06" s="6" cm="1">
        <f t="array" ref="AL706">IF(ROW(Table4[[#This Row],[ID]])-1=ROW(Table4[[#Headers],[ID]]),0,SUMPRODUCT(MAX(($B$5:$B705=Table4[[#This Row],[ID]])*ROW($B$5:$B705))))</f>
        <v>704</v>
      </c>
      <c r="AM706" s="11" cm="1">
        <f t="array" aca="1" ref="AM706" ca="1">IF(Table4[[#This Row],[Prior of This Frm]]&lt;&gt;0,Table4[[#This Row],[Time]]-INDIRECT("R"&amp;Table4[[#This Row],[Prior of This Frm]]&amp;"C"&amp;COLUMN(Table4[[#This Row],[Time]]),FALSE),"")</f>
        <v>0.10600000000000165</v>
      </c>
      <c r="AN706" s="8">
        <f>IF(ROW(Table4[[#This Row],[Time]])-1=ROW(Table4[[#Headers],[Time]]),0,IF(A706&lt;A705,AN705+1,AN705))</f>
        <v>1</v>
      </c>
      <c r="AO706" s="29">
        <f>(Table4[[#This Row],[Time]]+(Table4[[#This Row],[Mins]]*60)-$A$5)/60/60/24</f>
        <v>3.9023148148148147E-4</v>
      </c>
      <c r="AP706" s="11">
        <f ca="1">IF(Table4[[#This Row],[Prior of This Frm]]&lt;&gt;0,IF(Table4[[#This Row],[Per Raw]]&lt;0,Table4[[#This Row],[Per Raw]]+60,Table4[[#This Row],[Per Raw]]),"")</f>
        <v>0.10600000000000165</v>
      </c>
      <c r="AQ706" s="20">
        <f>IF(Table4[[#This Row],[ID]]=401,(HEX2DEC(Table4[[#This Row],[H1]])+256*HEX2DEC(Table4[[#This Row],[H2]]))/1000,NA())</f>
        <v>53.914000000000001</v>
      </c>
      <c r="AR706" s="21">
        <f>IF(Table4[[#This Row],[ID]]=401,(HEX2DEC(Table4[[#This Row],[H5]])+256*HEX2DEC(Table4[[#This Row],[H6]]))/1000,NA())</f>
        <v>0</v>
      </c>
      <c r="AS706" s="17" t="e">
        <f>IF(Table4[[#This Row],[ID]]=402,HEX2DEC(Table4[[#This Row],[H1]])/100,NA())</f>
        <v>#N/A</v>
      </c>
      <c r="AT706" s="19" t="e">
        <f>IF(Table4[[#This Row],[ID]]=404,((HEX2DEC(F706)+256*HEX2DEC(G706))/10)*(9/5)+32,NA())</f>
        <v>#N/A</v>
      </c>
      <c r="AU706" s="28">
        <f>IF(Table4[[#This Row],[ID]]=402,(HEX2DEC(Table4[[#This Row],[H7]])*256*256+HEX2DEC(Table4[[#This Row],[H6]])*256+HEX2DEC(Table4[[#This Row],[H5]]))/AU$3,IF(ISNUMBER(AU705),AU705,NA()))</f>
        <v>1073427</v>
      </c>
      <c r="AV706" s="28">
        <f>IF(Table4[[#This Row],[ID]]=403,(HEX2DEC(Table4[[#This Row],[H7]])*256*256+HEX2DEC(Table4[[#This Row],[H6]])*256+HEX2DEC(Table4[[#This Row],[H5]]))/AV$3,IF(ISNUMBER(AV705),AV705,NA()))</f>
        <v>1073427</v>
      </c>
      <c r="AW706" s="30">
        <f>Table4[[#This Row],[Unk 402-D7,6,5]]/Table4[[#This Row],[Batt V]]</f>
        <v>19909.986274437066</v>
      </c>
      <c r="AX706" s="8" t="str" cm="1">
        <f t="array" aca="1" ref="AX706" ca="1">IF(Table4[[#This Row],[Prior of This Frm]]=0,"First",IF(Table4[[#This Row],[Data as String]]&lt;&gt;INDIRECT("R"&amp;AL706&amp;"C"&amp;COLUMN(Table4[[#This Row],[Data as String]]),FALSE),"Change",""))</f>
        <v/>
      </c>
      <c r="AY706" s="6" t="str" cm="1">
        <f t="array" aca="1" ref="AY706" ca="1">IF(Table4[[#This Row],[Prior of This Frm]]=0,"First",IF(Table4[[#This Row],[Data Masked States only]]&lt;&gt;INDIRECT("R"&amp;AL706&amp;"C"&amp;COLUMN(Table4[[#This Row],[Data Masked States only]]),FALSE),"Change",""))</f>
        <v/>
      </c>
      <c r="AZ706" s="6"/>
    </row>
    <row r="707" spans="1:52" hidden="1" x14ac:dyDescent="0.25">
      <c r="A707">
        <v>25.146000000000001</v>
      </c>
      <c r="B707">
        <v>400</v>
      </c>
      <c r="C707">
        <v>8</v>
      </c>
      <c r="D707" s="14">
        <v>0</v>
      </c>
      <c r="E707" s="15">
        <v>0</v>
      </c>
      <c r="F707" s="15">
        <v>0</v>
      </c>
      <c r="G707" s="15">
        <v>10</v>
      </c>
      <c r="H707" s="15">
        <v>39</v>
      </c>
      <c r="I707" s="15">
        <v>0</v>
      </c>
      <c r="J707" s="15">
        <v>0</v>
      </c>
      <c r="K707" s="15">
        <v>0</v>
      </c>
      <c r="M707" s="5" t="str">
        <f t="shared" si="201"/>
        <v>…</v>
      </c>
      <c r="N707" t="str">
        <f t="shared" si="202"/>
        <v>…</v>
      </c>
      <c r="O707" t="str">
        <f t="shared" si="203"/>
        <v>…</v>
      </c>
      <c r="P707" t="str">
        <f t="shared" si="204"/>
        <v>…</v>
      </c>
      <c r="Q707" t="str">
        <f t="shared" si="205"/>
        <v>9</v>
      </c>
      <c r="R707" t="str">
        <f t="shared" si="206"/>
        <v>…</v>
      </c>
      <c r="S707" t="str">
        <f t="shared" si="207"/>
        <v>…</v>
      </c>
      <c r="T707" t="str">
        <f t="shared" si="208"/>
        <v>…</v>
      </c>
      <c r="U707" s="5"/>
      <c r="V707" s="23">
        <f t="shared" si="209"/>
        <v>0</v>
      </c>
      <c r="W707">
        <f t="shared" si="210"/>
        <v>0</v>
      </c>
      <c r="X707">
        <f t="shared" si="211"/>
        <v>0</v>
      </c>
      <c r="Y707">
        <f t="shared" si="212"/>
        <v>16</v>
      </c>
      <c r="Z707">
        <f t="shared" si="213"/>
        <v>57</v>
      </c>
      <c r="AA707">
        <f t="shared" si="214"/>
        <v>0</v>
      </c>
      <c r="AB707">
        <f t="shared" si="215"/>
        <v>0</v>
      </c>
      <c r="AC707">
        <f t="shared" si="216"/>
        <v>0</v>
      </c>
      <c r="AD707" s="5"/>
      <c r="AE707" s="27">
        <f t="shared" si="217"/>
        <v>0</v>
      </c>
      <c r="AF707" s="28">
        <f t="shared" si="218"/>
        <v>4096</v>
      </c>
      <c r="AG707" s="28">
        <f t="shared" si="219"/>
        <v>57</v>
      </c>
      <c r="AH707" s="28">
        <f t="shared" si="220"/>
        <v>0</v>
      </c>
      <c r="AI707" s="5"/>
      <c r="AJ70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07" s="6" t="str" cm="1">
        <f t="array" ref="AK70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07" s="6" cm="1">
        <f t="array" ref="AL707">IF(ROW(Table4[[#This Row],[ID]])-1=ROW(Table4[[#Headers],[ID]]),0,SUMPRODUCT(MAX(($B$5:$B706=Table4[[#This Row],[ID]])*ROW($B$5:$B706))))</f>
        <v>705</v>
      </c>
      <c r="AM707" s="11" cm="1">
        <f t="array" aca="1" ref="AM707" ca="1">IF(Table4[[#This Row],[Prior of This Frm]]&lt;&gt;0,Table4[[#This Row],[Time]]-INDIRECT("R"&amp;Table4[[#This Row],[Prior of This Frm]]&amp;"C"&amp;COLUMN(Table4[[#This Row],[Time]]),FALSE),"")</f>
        <v>0.10600000000000165</v>
      </c>
      <c r="AN707" s="8">
        <f>IF(ROW(Table4[[#This Row],[Time]])-1=ROW(Table4[[#Headers],[Time]]),0,IF(A707&lt;A706,AN706+1,AN706))</f>
        <v>1</v>
      </c>
      <c r="AO707" s="29">
        <f>(Table4[[#This Row],[Time]]+(Table4[[#This Row],[Mins]]*60)-$A$5)/60/60/24</f>
        <v>3.9084490740740741E-4</v>
      </c>
      <c r="AP707" s="11">
        <f ca="1">IF(Table4[[#This Row],[Prior of This Frm]]&lt;&gt;0,IF(Table4[[#This Row],[Per Raw]]&lt;0,Table4[[#This Row],[Per Raw]]+60,Table4[[#This Row],[Per Raw]]),"")</f>
        <v>0.10600000000000165</v>
      </c>
      <c r="AQ707" s="20" t="e">
        <f>IF(Table4[[#This Row],[ID]]=401,(HEX2DEC(Table4[[#This Row],[H1]])+256*HEX2DEC(Table4[[#This Row],[H2]]))/1000,NA())</f>
        <v>#N/A</v>
      </c>
      <c r="AR707" s="21" t="e">
        <f>IF(Table4[[#This Row],[ID]]=401,(HEX2DEC(Table4[[#This Row],[H5]])+256*HEX2DEC(Table4[[#This Row],[H6]]))/1000,NA())</f>
        <v>#N/A</v>
      </c>
      <c r="AS707" s="16" t="e">
        <f>IF(Table4[[#This Row],[ID]]=402,HEX2DEC(Table4[[#This Row],[H1]])/100,NA())</f>
        <v>#N/A</v>
      </c>
      <c r="AT707" s="19" t="e">
        <f>IF(Table4[[#This Row],[ID]]=404,((HEX2DEC(F707)+256*HEX2DEC(G707))/10)*(9/5)+32,NA())</f>
        <v>#N/A</v>
      </c>
      <c r="AU707" s="28">
        <f>IF(Table4[[#This Row],[ID]]=402,(HEX2DEC(Table4[[#This Row],[H7]])*256*256+HEX2DEC(Table4[[#This Row],[H6]])*256+HEX2DEC(Table4[[#This Row],[H5]]))/AU$3,IF(ISNUMBER(AU706),AU706,NA()))</f>
        <v>1073427</v>
      </c>
      <c r="AV707" s="28">
        <f>IF(Table4[[#This Row],[ID]]=403,(HEX2DEC(Table4[[#This Row],[H7]])*256*256+HEX2DEC(Table4[[#This Row],[H6]])*256+HEX2DEC(Table4[[#This Row],[H5]]))/AV$3,IF(ISNUMBER(AV706),AV706,NA()))</f>
        <v>1073427</v>
      </c>
      <c r="AW707" s="30" t="e">
        <f>Table4[[#This Row],[Unk 402-D7,6,5]]/Table4[[#This Row],[Batt V]]</f>
        <v>#N/A</v>
      </c>
      <c r="AX707" s="8" t="str" cm="1">
        <f t="array" aca="1" ref="AX707" ca="1">IF(Table4[[#This Row],[Prior of This Frm]]=0,"First",IF(Table4[[#This Row],[Data as String]]&lt;&gt;INDIRECT("R"&amp;AL707&amp;"C"&amp;COLUMN(Table4[[#This Row],[Data as String]]),FALSE),"Change",""))</f>
        <v/>
      </c>
      <c r="AY707" s="6" t="str" cm="1">
        <f t="array" aca="1" ref="AY707" ca="1">IF(Table4[[#This Row],[Prior of This Frm]]=0,"First",IF(Table4[[#This Row],[Data Masked States only]]&lt;&gt;INDIRECT("R"&amp;AL707&amp;"C"&amp;COLUMN(Table4[[#This Row],[Data Masked States only]]),FALSE),"Change",""))</f>
        <v/>
      </c>
      <c r="AZ707" s="6"/>
    </row>
    <row r="708" spans="1:52" hidden="1" x14ac:dyDescent="0.25">
      <c r="A708">
        <v>25.2</v>
      </c>
      <c r="B708">
        <v>401</v>
      </c>
      <c r="C708">
        <v>8</v>
      </c>
      <c r="D708" s="14" t="s">
        <v>28</v>
      </c>
      <c r="E708" s="15" t="s">
        <v>23</v>
      </c>
      <c r="F708" s="15">
        <v>0</v>
      </c>
      <c r="G708" s="15">
        <v>0</v>
      </c>
      <c r="H708" s="15">
        <v>0</v>
      </c>
      <c r="I708" s="15">
        <v>0</v>
      </c>
      <c r="J708" s="15">
        <v>0</v>
      </c>
      <c r="K708" s="15">
        <v>0</v>
      </c>
      <c r="M708" s="5" t="str">
        <f t="shared" si="201"/>
        <v>…</v>
      </c>
      <c r="N708" t="str">
        <f t="shared" si="202"/>
        <v>…</v>
      </c>
      <c r="O708" t="str">
        <f t="shared" si="203"/>
        <v>…</v>
      </c>
      <c r="P708" t="str">
        <f t="shared" si="204"/>
        <v>…</v>
      </c>
      <c r="Q708" t="str">
        <f t="shared" si="205"/>
        <v>…</v>
      </c>
      <c r="R708" t="str">
        <f t="shared" si="206"/>
        <v>…</v>
      </c>
      <c r="S708" t="str">
        <f t="shared" si="207"/>
        <v>…</v>
      </c>
      <c r="T708" t="str">
        <f t="shared" si="208"/>
        <v>…</v>
      </c>
      <c r="U708" s="5"/>
      <c r="V708" s="23">
        <f t="shared" si="209"/>
        <v>154</v>
      </c>
      <c r="W708">
        <f t="shared" si="210"/>
        <v>210</v>
      </c>
      <c r="X708">
        <f t="shared" si="211"/>
        <v>0</v>
      </c>
      <c r="Y708">
        <f t="shared" si="212"/>
        <v>0</v>
      </c>
      <c r="Z708">
        <f t="shared" si="213"/>
        <v>0</v>
      </c>
      <c r="AA708">
        <f t="shared" si="214"/>
        <v>0</v>
      </c>
      <c r="AB708">
        <f t="shared" si="215"/>
        <v>0</v>
      </c>
      <c r="AC708">
        <f t="shared" si="216"/>
        <v>0</v>
      </c>
      <c r="AD708" s="5"/>
      <c r="AE708" s="27">
        <f t="shared" si="217"/>
        <v>53914</v>
      </c>
      <c r="AF708" s="28">
        <f t="shared" si="218"/>
        <v>0</v>
      </c>
      <c r="AG708" s="28">
        <f t="shared" si="219"/>
        <v>0</v>
      </c>
      <c r="AH708" s="28">
        <f t="shared" si="220"/>
        <v>0</v>
      </c>
      <c r="AI708" s="5"/>
      <c r="AJ70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08" s="6" t="str" cm="1">
        <f t="array" ref="AK70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08" s="6" cm="1">
        <f t="array" ref="AL708">IF(ROW(Table4[[#This Row],[ID]])-1=ROW(Table4[[#Headers],[ID]]),0,SUMPRODUCT(MAX(($B$5:$B707=Table4[[#This Row],[ID]])*ROW($B$5:$B707))))</f>
        <v>706</v>
      </c>
      <c r="AM708" s="11" cm="1">
        <f t="array" aca="1" ref="AM708" ca="1">IF(Table4[[#This Row],[Prior of This Frm]]&lt;&gt;0,Table4[[#This Row],[Time]]-INDIRECT("R"&amp;Table4[[#This Row],[Prior of This Frm]]&amp;"C"&amp;COLUMN(Table4[[#This Row],[Time]]),FALSE),"")</f>
        <v>0.10699999999999932</v>
      </c>
      <c r="AN708" s="8">
        <f>IF(ROW(Table4[[#This Row],[Time]])-1=ROW(Table4[[#Headers],[Time]]),0,IF(A708&lt;A707,AN707+1,AN707))</f>
        <v>1</v>
      </c>
      <c r="AO708" s="29">
        <f>(Table4[[#This Row],[Time]]+(Table4[[#This Row],[Mins]]*60)-$A$5)/60/60/24</f>
        <v>3.9146990740740738E-4</v>
      </c>
      <c r="AP708" s="11">
        <f ca="1">IF(Table4[[#This Row],[Prior of This Frm]]&lt;&gt;0,IF(Table4[[#This Row],[Per Raw]]&lt;0,Table4[[#This Row],[Per Raw]]+60,Table4[[#This Row],[Per Raw]]),"")</f>
        <v>0.10699999999999932</v>
      </c>
      <c r="AQ708" s="20">
        <f>IF(Table4[[#This Row],[ID]]=401,(HEX2DEC(Table4[[#This Row],[H1]])+256*HEX2DEC(Table4[[#This Row],[H2]]))/1000,NA())</f>
        <v>53.914000000000001</v>
      </c>
      <c r="AR708" s="21">
        <f>IF(Table4[[#This Row],[ID]]=401,(HEX2DEC(Table4[[#This Row],[H5]])+256*HEX2DEC(Table4[[#This Row],[H6]]))/1000,NA())</f>
        <v>0</v>
      </c>
      <c r="AS708" s="17" t="e">
        <f>IF(Table4[[#This Row],[ID]]=402,HEX2DEC(Table4[[#This Row],[H1]])/100,NA())</f>
        <v>#N/A</v>
      </c>
      <c r="AT708" s="19" t="e">
        <f>IF(Table4[[#This Row],[ID]]=404,((HEX2DEC(F708)+256*HEX2DEC(G708))/10)*(9/5)+32,NA())</f>
        <v>#N/A</v>
      </c>
      <c r="AU708" s="28">
        <f>IF(Table4[[#This Row],[ID]]=402,(HEX2DEC(Table4[[#This Row],[H7]])*256*256+HEX2DEC(Table4[[#This Row],[H6]])*256+HEX2DEC(Table4[[#This Row],[H5]]))/AU$3,IF(ISNUMBER(AU707),AU707,NA()))</f>
        <v>1073427</v>
      </c>
      <c r="AV708" s="28">
        <f>IF(Table4[[#This Row],[ID]]=403,(HEX2DEC(Table4[[#This Row],[H7]])*256*256+HEX2DEC(Table4[[#This Row],[H6]])*256+HEX2DEC(Table4[[#This Row],[H5]]))/AV$3,IF(ISNUMBER(AV707),AV707,NA()))</f>
        <v>1073427</v>
      </c>
      <c r="AW708" s="30">
        <f>Table4[[#This Row],[Unk 402-D7,6,5]]/Table4[[#This Row],[Batt V]]</f>
        <v>19909.986274437066</v>
      </c>
      <c r="AX708" s="8" t="str" cm="1">
        <f t="array" aca="1" ref="AX708" ca="1">IF(Table4[[#This Row],[Prior of This Frm]]=0,"First",IF(Table4[[#This Row],[Data as String]]&lt;&gt;INDIRECT("R"&amp;AL708&amp;"C"&amp;COLUMN(Table4[[#This Row],[Data as String]]),FALSE),"Change",""))</f>
        <v/>
      </c>
      <c r="AY708" s="6" t="str" cm="1">
        <f t="array" aca="1" ref="AY708" ca="1">IF(Table4[[#This Row],[Prior of This Frm]]=0,"First",IF(Table4[[#This Row],[Data Masked States only]]&lt;&gt;INDIRECT("R"&amp;AL708&amp;"C"&amp;COLUMN(Table4[[#This Row],[Data Masked States only]]),FALSE),"Change",""))</f>
        <v/>
      </c>
      <c r="AZ708" s="6"/>
    </row>
    <row r="709" spans="1:52" hidden="1" x14ac:dyDescent="0.25">
      <c r="A709">
        <v>25.253</v>
      </c>
      <c r="B709">
        <v>400</v>
      </c>
      <c r="C709">
        <v>8</v>
      </c>
      <c r="D709" s="14">
        <v>0</v>
      </c>
      <c r="E709" s="15">
        <v>0</v>
      </c>
      <c r="F709" s="15">
        <v>0</v>
      </c>
      <c r="G709" s="15">
        <v>10</v>
      </c>
      <c r="H709" s="15">
        <v>39</v>
      </c>
      <c r="I709" s="15">
        <v>0</v>
      </c>
      <c r="J709" s="15">
        <v>0</v>
      </c>
      <c r="K709" s="15">
        <v>0</v>
      </c>
      <c r="M709" s="5" t="str">
        <f t="shared" ref="M709:M772" si="221">IF(OR(HEX2DEC(D709)&lt;32,HEX2DEC(D709)&gt;126),"…",CHAR(HEX2DEC(D709)))</f>
        <v>…</v>
      </c>
      <c r="N709" t="str">
        <f t="shared" ref="N709:N772" si="222">IF(OR(HEX2DEC(E709)&lt;32,HEX2DEC(E709)&gt;126),"…",CHAR(HEX2DEC(E709)))</f>
        <v>…</v>
      </c>
      <c r="O709" t="str">
        <f t="shared" ref="O709:O772" si="223">IF(OR(HEX2DEC(F709)&lt;32,HEX2DEC(F709)&gt;126),"…",CHAR(HEX2DEC(F709)))</f>
        <v>…</v>
      </c>
      <c r="P709" t="str">
        <f t="shared" ref="P709:P772" si="224">IF(OR(HEX2DEC(G709)&lt;32,HEX2DEC(G709)&gt;126),"…",CHAR(HEX2DEC(G709)))</f>
        <v>…</v>
      </c>
      <c r="Q709" t="str">
        <f t="shared" ref="Q709:Q772" si="225">IF(OR(HEX2DEC(H709)&lt;32,HEX2DEC(H709)&gt;126),"…",CHAR(HEX2DEC(H709)))</f>
        <v>9</v>
      </c>
      <c r="R709" t="str">
        <f t="shared" ref="R709:R772" si="226">IF(OR(HEX2DEC(I709)&lt;32,HEX2DEC(I709)&gt;126),"…",CHAR(HEX2DEC(I709)))</f>
        <v>…</v>
      </c>
      <c r="S709" t="str">
        <f t="shared" ref="S709:S772" si="227">IF(OR(HEX2DEC(J709)&lt;32,HEX2DEC(J709)&gt;126),"…",CHAR(HEX2DEC(J709)))</f>
        <v>…</v>
      </c>
      <c r="T709" t="str">
        <f t="shared" ref="T709:T772" si="228">IF(OR(HEX2DEC(K709)&lt;32,HEX2DEC(K709)&gt;126),"…",CHAR(HEX2DEC(K709)))</f>
        <v>…</v>
      </c>
      <c r="U709" s="5"/>
      <c r="V709" s="23">
        <f t="shared" ref="V709:V772" si="229">HEX2DEC(D709)</f>
        <v>0</v>
      </c>
      <c r="W709">
        <f t="shared" ref="W709:W772" si="230">HEX2DEC(E709)</f>
        <v>0</v>
      </c>
      <c r="X709">
        <f t="shared" ref="X709:X772" si="231">HEX2DEC(F709)</f>
        <v>0</v>
      </c>
      <c r="Y709">
        <f t="shared" ref="Y709:Y772" si="232">HEX2DEC(G709)</f>
        <v>16</v>
      </c>
      <c r="Z709">
        <f t="shared" ref="Z709:Z772" si="233">HEX2DEC(H709)</f>
        <v>57</v>
      </c>
      <c r="AA709">
        <f t="shared" ref="AA709:AA772" si="234">HEX2DEC(I709)</f>
        <v>0</v>
      </c>
      <c r="AB709">
        <f t="shared" ref="AB709:AB772" si="235">HEX2DEC(J709)</f>
        <v>0</v>
      </c>
      <c r="AC709">
        <f t="shared" ref="AC709:AC772" si="236">HEX2DEC(K709)</f>
        <v>0</v>
      </c>
      <c r="AD709" s="5"/>
      <c r="AE709" s="27">
        <f t="shared" ref="AE709:AE772" si="237">HEX2DEC(E709)*256+HEX2DEC(D709)</f>
        <v>0</v>
      </c>
      <c r="AF709" s="28">
        <f t="shared" ref="AF709:AF772" si="238">HEX2DEC(G709)*256+HEX2DEC(F709)</f>
        <v>4096</v>
      </c>
      <c r="AG709" s="28">
        <f t="shared" ref="AG709:AG772" si="239">HEX2DEC(I709)*256+HEX2DEC(H709)</f>
        <v>57</v>
      </c>
      <c r="AH709" s="28">
        <f t="shared" ref="AH709:AH772" si="240">HEX2DEC(K709)*256+HEX2DEC(J709)</f>
        <v>0</v>
      </c>
      <c r="AI709" s="5"/>
      <c r="AJ70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09" s="6" t="str" cm="1">
        <f t="array" ref="AK70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09" s="6" cm="1">
        <f t="array" ref="AL709">IF(ROW(Table4[[#This Row],[ID]])-1=ROW(Table4[[#Headers],[ID]]),0,SUMPRODUCT(MAX(($B$5:$B708=Table4[[#This Row],[ID]])*ROW($B$5:$B708))))</f>
        <v>707</v>
      </c>
      <c r="AM709" s="11" cm="1">
        <f t="array" aca="1" ref="AM709" ca="1">IF(Table4[[#This Row],[Prior of This Frm]]&lt;&gt;0,Table4[[#This Row],[Time]]-INDIRECT("R"&amp;Table4[[#This Row],[Prior of This Frm]]&amp;"C"&amp;COLUMN(Table4[[#This Row],[Time]]),FALSE),"")</f>
        <v>0.10699999999999932</v>
      </c>
      <c r="AN709" s="8">
        <f>IF(ROW(Table4[[#This Row],[Time]])-1=ROW(Table4[[#Headers],[Time]]),0,IF(A709&lt;A708,AN708+1,AN708))</f>
        <v>1</v>
      </c>
      <c r="AO709" s="29">
        <f>(Table4[[#This Row],[Time]]+(Table4[[#This Row],[Mins]]*60)-$A$5)/60/60/24</f>
        <v>3.9208333333333331E-4</v>
      </c>
      <c r="AP709" s="11">
        <f ca="1">IF(Table4[[#This Row],[Prior of This Frm]]&lt;&gt;0,IF(Table4[[#This Row],[Per Raw]]&lt;0,Table4[[#This Row],[Per Raw]]+60,Table4[[#This Row],[Per Raw]]),"")</f>
        <v>0.10699999999999932</v>
      </c>
      <c r="AQ709" s="20" t="e">
        <f>IF(Table4[[#This Row],[ID]]=401,(HEX2DEC(Table4[[#This Row],[H1]])+256*HEX2DEC(Table4[[#This Row],[H2]]))/1000,NA())</f>
        <v>#N/A</v>
      </c>
      <c r="AR709" s="21" t="e">
        <f>IF(Table4[[#This Row],[ID]]=401,(HEX2DEC(Table4[[#This Row],[H5]])+256*HEX2DEC(Table4[[#This Row],[H6]]))/1000,NA())</f>
        <v>#N/A</v>
      </c>
      <c r="AS709" s="16" t="e">
        <f>IF(Table4[[#This Row],[ID]]=402,HEX2DEC(Table4[[#This Row],[H1]])/100,NA())</f>
        <v>#N/A</v>
      </c>
      <c r="AT709" s="19" t="e">
        <f>IF(Table4[[#This Row],[ID]]=404,((HEX2DEC(F709)+256*HEX2DEC(G709))/10)*(9/5)+32,NA())</f>
        <v>#N/A</v>
      </c>
      <c r="AU709" s="28">
        <f>IF(Table4[[#This Row],[ID]]=402,(HEX2DEC(Table4[[#This Row],[H7]])*256*256+HEX2DEC(Table4[[#This Row],[H6]])*256+HEX2DEC(Table4[[#This Row],[H5]]))/AU$3,IF(ISNUMBER(AU708),AU708,NA()))</f>
        <v>1073427</v>
      </c>
      <c r="AV709" s="28">
        <f>IF(Table4[[#This Row],[ID]]=403,(HEX2DEC(Table4[[#This Row],[H7]])*256*256+HEX2DEC(Table4[[#This Row],[H6]])*256+HEX2DEC(Table4[[#This Row],[H5]]))/AV$3,IF(ISNUMBER(AV708),AV708,NA()))</f>
        <v>1073427</v>
      </c>
      <c r="AW709" s="30" t="e">
        <f>Table4[[#This Row],[Unk 402-D7,6,5]]/Table4[[#This Row],[Batt V]]</f>
        <v>#N/A</v>
      </c>
      <c r="AX709" s="8" t="str" cm="1">
        <f t="array" aca="1" ref="AX709" ca="1">IF(Table4[[#This Row],[Prior of This Frm]]=0,"First",IF(Table4[[#This Row],[Data as String]]&lt;&gt;INDIRECT("R"&amp;AL709&amp;"C"&amp;COLUMN(Table4[[#This Row],[Data as String]]),FALSE),"Change",""))</f>
        <v/>
      </c>
      <c r="AY709" s="6" t="str" cm="1">
        <f t="array" aca="1" ref="AY709" ca="1">IF(Table4[[#This Row],[Prior of This Frm]]=0,"First",IF(Table4[[#This Row],[Data Masked States only]]&lt;&gt;INDIRECT("R"&amp;AL709&amp;"C"&amp;COLUMN(Table4[[#This Row],[Data Masked States only]]),FALSE),"Change",""))</f>
        <v/>
      </c>
      <c r="AZ709" s="6"/>
    </row>
    <row r="710" spans="1:52" hidden="1" x14ac:dyDescent="0.25">
      <c r="A710">
        <v>25.306000000000001</v>
      </c>
      <c r="B710">
        <v>401</v>
      </c>
      <c r="C710">
        <v>8</v>
      </c>
      <c r="D710" s="14" t="s">
        <v>28</v>
      </c>
      <c r="E710" s="15" t="s">
        <v>23</v>
      </c>
      <c r="F710" s="15">
        <v>0</v>
      </c>
      <c r="G710" s="15">
        <v>0</v>
      </c>
      <c r="H710" s="15">
        <v>0</v>
      </c>
      <c r="I710" s="15">
        <v>0</v>
      </c>
      <c r="J710" s="15">
        <v>0</v>
      </c>
      <c r="K710" s="15">
        <v>0</v>
      </c>
      <c r="M710" s="5" t="str">
        <f t="shared" si="221"/>
        <v>…</v>
      </c>
      <c r="N710" t="str">
        <f t="shared" si="222"/>
        <v>…</v>
      </c>
      <c r="O710" t="str">
        <f t="shared" si="223"/>
        <v>…</v>
      </c>
      <c r="P710" t="str">
        <f t="shared" si="224"/>
        <v>…</v>
      </c>
      <c r="Q710" t="str">
        <f t="shared" si="225"/>
        <v>…</v>
      </c>
      <c r="R710" t="str">
        <f t="shared" si="226"/>
        <v>…</v>
      </c>
      <c r="S710" t="str">
        <f t="shared" si="227"/>
        <v>…</v>
      </c>
      <c r="T710" t="str">
        <f t="shared" si="228"/>
        <v>…</v>
      </c>
      <c r="U710" s="5"/>
      <c r="V710" s="23">
        <f t="shared" si="229"/>
        <v>154</v>
      </c>
      <c r="W710">
        <f t="shared" si="230"/>
        <v>210</v>
      </c>
      <c r="X710">
        <f t="shared" si="231"/>
        <v>0</v>
      </c>
      <c r="Y710">
        <f t="shared" si="232"/>
        <v>0</v>
      </c>
      <c r="Z710">
        <f t="shared" si="233"/>
        <v>0</v>
      </c>
      <c r="AA710">
        <f t="shared" si="234"/>
        <v>0</v>
      </c>
      <c r="AB710">
        <f t="shared" si="235"/>
        <v>0</v>
      </c>
      <c r="AC710">
        <f t="shared" si="236"/>
        <v>0</v>
      </c>
      <c r="AD710" s="5"/>
      <c r="AE710" s="27">
        <f t="shared" si="237"/>
        <v>53914</v>
      </c>
      <c r="AF710" s="28">
        <f t="shared" si="238"/>
        <v>0</v>
      </c>
      <c r="AG710" s="28">
        <f t="shared" si="239"/>
        <v>0</v>
      </c>
      <c r="AH710" s="28">
        <f t="shared" si="240"/>
        <v>0</v>
      </c>
      <c r="AI710" s="5"/>
      <c r="AJ71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10" s="6" t="str" cm="1">
        <f t="array" ref="AK71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10" s="6" cm="1">
        <f t="array" ref="AL710">IF(ROW(Table4[[#This Row],[ID]])-1=ROW(Table4[[#Headers],[ID]]),0,SUMPRODUCT(MAX(($B$5:$B709=Table4[[#This Row],[ID]])*ROW($B$5:$B709))))</f>
        <v>708</v>
      </c>
      <c r="AM710" s="11" cm="1">
        <f t="array" aca="1" ref="AM710" ca="1">IF(Table4[[#This Row],[Prior of This Frm]]&lt;&gt;0,Table4[[#This Row],[Time]]-INDIRECT("R"&amp;Table4[[#This Row],[Prior of This Frm]]&amp;"C"&amp;COLUMN(Table4[[#This Row],[Time]]),FALSE),"")</f>
        <v>0.10600000000000165</v>
      </c>
      <c r="AN710" s="8">
        <f>IF(ROW(Table4[[#This Row],[Time]])-1=ROW(Table4[[#Headers],[Time]]),0,IF(A710&lt;A709,AN709+1,AN709))</f>
        <v>1</v>
      </c>
      <c r="AO710" s="29">
        <f>(Table4[[#This Row],[Time]]+(Table4[[#This Row],[Mins]]*60)-$A$5)/60/60/24</f>
        <v>3.9269675925925914E-4</v>
      </c>
      <c r="AP710" s="11">
        <f ca="1">IF(Table4[[#This Row],[Prior of This Frm]]&lt;&gt;0,IF(Table4[[#This Row],[Per Raw]]&lt;0,Table4[[#This Row],[Per Raw]]+60,Table4[[#This Row],[Per Raw]]),"")</f>
        <v>0.10600000000000165</v>
      </c>
      <c r="AQ710" s="20">
        <f>IF(Table4[[#This Row],[ID]]=401,(HEX2DEC(Table4[[#This Row],[H1]])+256*HEX2DEC(Table4[[#This Row],[H2]]))/1000,NA())</f>
        <v>53.914000000000001</v>
      </c>
      <c r="AR710" s="21">
        <f>IF(Table4[[#This Row],[ID]]=401,(HEX2DEC(Table4[[#This Row],[H5]])+256*HEX2DEC(Table4[[#This Row],[H6]]))/1000,NA())</f>
        <v>0</v>
      </c>
      <c r="AS710" s="17" t="e">
        <f>IF(Table4[[#This Row],[ID]]=402,HEX2DEC(Table4[[#This Row],[H1]])/100,NA())</f>
        <v>#N/A</v>
      </c>
      <c r="AT710" s="19" t="e">
        <f>IF(Table4[[#This Row],[ID]]=404,((HEX2DEC(F710)+256*HEX2DEC(G710))/10)*(9/5)+32,NA())</f>
        <v>#N/A</v>
      </c>
      <c r="AU710" s="28">
        <f>IF(Table4[[#This Row],[ID]]=402,(HEX2DEC(Table4[[#This Row],[H7]])*256*256+HEX2DEC(Table4[[#This Row],[H6]])*256+HEX2DEC(Table4[[#This Row],[H5]]))/AU$3,IF(ISNUMBER(AU709),AU709,NA()))</f>
        <v>1073427</v>
      </c>
      <c r="AV710" s="28">
        <f>IF(Table4[[#This Row],[ID]]=403,(HEX2DEC(Table4[[#This Row],[H7]])*256*256+HEX2DEC(Table4[[#This Row],[H6]])*256+HEX2DEC(Table4[[#This Row],[H5]]))/AV$3,IF(ISNUMBER(AV709),AV709,NA()))</f>
        <v>1073427</v>
      </c>
      <c r="AW710" s="30">
        <f>Table4[[#This Row],[Unk 402-D7,6,5]]/Table4[[#This Row],[Batt V]]</f>
        <v>19909.986274437066</v>
      </c>
      <c r="AX710" s="8" t="str" cm="1">
        <f t="array" aca="1" ref="AX710" ca="1">IF(Table4[[#This Row],[Prior of This Frm]]=0,"First",IF(Table4[[#This Row],[Data as String]]&lt;&gt;INDIRECT("R"&amp;AL710&amp;"C"&amp;COLUMN(Table4[[#This Row],[Data as String]]),FALSE),"Change",""))</f>
        <v/>
      </c>
      <c r="AY710" s="6" t="str" cm="1">
        <f t="array" aca="1" ref="AY710" ca="1">IF(Table4[[#This Row],[Prior of This Frm]]=0,"First",IF(Table4[[#This Row],[Data Masked States only]]&lt;&gt;INDIRECT("R"&amp;AL710&amp;"C"&amp;COLUMN(Table4[[#This Row],[Data Masked States only]]),FALSE),"Change",""))</f>
        <v/>
      </c>
      <c r="AZ710" s="6"/>
    </row>
    <row r="711" spans="1:52" hidden="1" x14ac:dyDescent="0.25">
      <c r="A711">
        <v>25.308</v>
      </c>
      <c r="B711">
        <v>466</v>
      </c>
      <c r="C711">
        <v>8</v>
      </c>
      <c r="D711" s="14">
        <v>30</v>
      </c>
      <c r="E711" s="15">
        <v>32</v>
      </c>
      <c r="F711" s="15">
        <v>30</v>
      </c>
      <c r="G711" s="15">
        <v>35</v>
      </c>
      <c r="H711" s="15">
        <v>56</v>
      </c>
      <c r="I711" s="15">
        <v>35</v>
      </c>
      <c r="J711" s="15">
        <v>30</v>
      </c>
      <c r="K711" s="15">
        <v>31</v>
      </c>
      <c r="M711" s="5" t="str">
        <f t="shared" si="221"/>
        <v>0</v>
      </c>
      <c r="N711" t="str">
        <f t="shared" si="222"/>
        <v>2</v>
      </c>
      <c r="O711" t="str">
        <f t="shared" si="223"/>
        <v>0</v>
      </c>
      <c r="P711" t="str">
        <f t="shared" si="224"/>
        <v>5</v>
      </c>
      <c r="Q711" t="str">
        <f t="shared" si="225"/>
        <v>V</v>
      </c>
      <c r="R711" t="str">
        <f t="shared" si="226"/>
        <v>5</v>
      </c>
      <c r="S711" t="str">
        <f t="shared" si="227"/>
        <v>0</v>
      </c>
      <c r="T711" t="str">
        <f t="shared" si="228"/>
        <v>1</v>
      </c>
      <c r="U711" s="5"/>
      <c r="V711" s="23">
        <f t="shared" si="229"/>
        <v>48</v>
      </c>
      <c r="W711">
        <f t="shared" si="230"/>
        <v>50</v>
      </c>
      <c r="X711">
        <f t="shared" si="231"/>
        <v>48</v>
      </c>
      <c r="Y711">
        <f t="shared" si="232"/>
        <v>53</v>
      </c>
      <c r="Z711">
        <f t="shared" si="233"/>
        <v>86</v>
      </c>
      <c r="AA711">
        <f t="shared" si="234"/>
        <v>53</v>
      </c>
      <c r="AB711">
        <f t="shared" si="235"/>
        <v>48</v>
      </c>
      <c r="AC711">
        <f t="shared" si="236"/>
        <v>49</v>
      </c>
      <c r="AD711" s="5"/>
      <c r="AE711" s="27">
        <f t="shared" si="237"/>
        <v>12848</v>
      </c>
      <c r="AF711" s="28">
        <f t="shared" si="238"/>
        <v>13616</v>
      </c>
      <c r="AG711" s="28">
        <f t="shared" si="239"/>
        <v>13654</v>
      </c>
      <c r="AH711" s="28">
        <f t="shared" si="240"/>
        <v>12592</v>
      </c>
      <c r="AI711" s="5"/>
      <c r="AJ71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711" s="6" t="str" cm="1">
        <f t="array" ref="AK71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711" s="6" cm="1">
        <f t="array" ref="AL711">IF(ROW(Table4[[#This Row],[ID]])-1=ROW(Table4[[#Headers],[ID]]),0,SUMPRODUCT(MAX(($B$5:$B710=Table4[[#This Row],[ID]])*ROW($B$5:$B710))))</f>
        <v>667</v>
      </c>
      <c r="AM711" s="11" cm="1">
        <f t="array" aca="1" ref="AM711" ca="1">IF(Table4[[#This Row],[Prior of This Frm]]&lt;&gt;0,Table4[[#This Row],[Time]]-INDIRECT("R"&amp;Table4[[#This Row],[Prior of This Frm]]&amp;"C"&amp;COLUMN(Table4[[#This Row],[Time]]),FALSE),"")</f>
        <v>2.1239999999999988</v>
      </c>
      <c r="AN711" s="8">
        <f>IF(ROW(Table4[[#This Row],[Time]])-1=ROW(Table4[[#Headers],[Time]]),0,IF(A711&lt;A710,AN710+1,AN710))</f>
        <v>1</v>
      </c>
      <c r="AO711" s="29">
        <f>(Table4[[#This Row],[Time]]+(Table4[[#This Row],[Mins]]*60)-$A$5)/60/60/24</f>
        <v>3.9271990740740733E-4</v>
      </c>
      <c r="AP711" s="11">
        <f ca="1">IF(Table4[[#This Row],[Prior of This Frm]]&lt;&gt;0,IF(Table4[[#This Row],[Per Raw]]&lt;0,Table4[[#This Row],[Per Raw]]+60,Table4[[#This Row],[Per Raw]]),"")</f>
        <v>2.1239999999999988</v>
      </c>
      <c r="AQ711" s="20" t="e">
        <f>IF(Table4[[#This Row],[ID]]=401,(HEX2DEC(Table4[[#This Row],[H1]])+256*HEX2DEC(Table4[[#This Row],[H2]]))/1000,NA())</f>
        <v>#N/A</v>
      </c>
      <c r="AR711" s="21" t="e">
        <f>IF(Table4[[#This Row],[ID]]=401,(HEX2DEC(Table4[[#This Row],[H5]])+256*HEX2DEC(Table4[[#This Row],[H6]]))/1000,NA())</f>
        <v>#N/A</v>
      </c>
      <c r="AS711" s="16" t="e">
        <f>IF(Table4[[#This Row],[ID]]=402,HEX2DEC(Table4[[#This Row],[H1]])/100,NA())</f>
        <v>#N/A</v>
      </c>
      <c r="AT711" s="19" t="e">
        <f>IF(Table4[[#This Row],[ID]]=404,((HEX2DEC(F711)+256*HEX2DEC(G711))/10)*(9/5)+32,NA())</f>
        <v>#N/A</v>
      </c>
      <c r="AU711" s="28">
        <f>IF(Table4[[#This Row],[ID]]=402,(HEX2DEC(Table4[[#This Row],[H7]])*256*256+HEX2DEC(Table4[[#This Row],[H6]])*256+HEX2DEC(Table4[[#This Row],[H5]]))/AU$3,IF(ISNUMBER(AU710),AU710,NA()))</f>
        <v>1073427</v>
      </c>
      <c r="AV711" s="28">
        <f>IF(Table4[[#This Row],[ID]]=403,(HEX2DEC(Table4[[#This Row],[H7]])*256*256+HEX2DEC(Table4[[#This Row],[H6]])*256+HEX2DEC(Table4[[#This Row],[H5]]))/AV$3,IF(ISNUMBER(AV710),AV710,NA()))</f>
        <v>1073427</v>
      </c>
      <c r="AW711" s="30" t="e">
        <f>Table4[[#This Row],[Unk 402-D7,6,5]]/Table4[[#This Row],[Batt V]]</f>
        <v>#N/A</v>
      </c>
      <c r="AX711" s="8" t="str" cm="1">
        <f t="array" aca="1" ref="AX711" ca="1">IF(Table4[[#This Row],[Prior of This Frm]]=0,"First",IF(Table4[[#This Row],[Data as String]]&lt;&gt;INDIRECT("R"&amp;AL711&amp;"C"&amp;COLUMN(Table4[[#This Row],[Data as String]]),FALSE),"Change",""))</f>
        <v/>
      </c>
      <c r="AY711" s="6" t="str" cm="1">
        <f t="array" aca="1" ref="AY711" ca="1">IF(Table4[[#This Row],[Prior of This Frm]]=0,"First",IF(Table4[[#This Row],[Data Masked States only]]&lt;&gt;INDIRECT("R"&amp;AL711&amp;"C"&amp;COLUMN(Table4[[#This Row],[Data Masked States only]]),FALSE),"Change",""))</f>
        <v/>
      </c>
      <c r="AZ711" s="6"/>
    </row>
    <row r="712" spans="1:52" hidden="1" x14ac:dyDescent="0.25">
      <c r="A712">
        <v>25.311</v>
      </c>
      <c r="B712">
        <v>410</v>
      </c>
      <c r="C712">
        <v>8</v>
      </c>
      <c r="D712" s="14">
        <v>53</v>
      </c>
      <c r="E712" s="15">
        <v>37</v>
      </c>
      <c r="F712" s="15">
        <v>33</v>
      </c>
      <c r="G712" s="15" t="s">
        <v>8</v>
      </c>
      <c r="H712" s="15">
        <v>32</v>
      </c>
      <c r="I712" s="15">
        <v>32</v>
      </c>
      <c r="J712" s="15">
        <v>30</v>
      </c>
      <c r="K712" s="15">
        <v>33</v>
      </c>
      <c r="M712" s="5" t="str">
        <f t="shared" si="221"/>
        <v>S</v>
      </c>
      <c r="N712" t="str">
        <f t="shared" si="222"/>
        <v>7</v>
      </c>
      <c r="O712" t="str">
        <f t="shared" si="223"/>
        <v>3</v>
      </c>
      <c r="P712" t="str">
        <f t="shared" si="224"/>
        <v>-</v>
      </c>
      <c r="Q712" t="str">
        <f t="shared" si="225"/>
        <v>2</v>
      </c>
      <c r="R712" t="str">
        <f t="shared" si="226"/>
        <v>2</v>
      </c>
      <c r="S712" t="str">
        <f t="shared" si="227"/>
        <v>0</v>
      </c>
      <c r="T712" t="str">
        <f t="shared" si="228"/>
        <v>3</v>
      </c>
      <c r="U712" s="5"/>
      <c r="V712" s="23">
        <f t="shared" si="229"/>
        <v>83</v>
      </c>
      <c r="W712">
        <f t="shared" si="230"/>
        <v>55</v>
      </c>
      <c r="X712">
        <f t="shared" si="231"/>
        <v>51</v>
      </c>
      <c r="Y712">
        <f t="shared" si="232"/>
        <v>45</v>
      </c>
      <c r="Z712">
        <f t="shared" si="233"/>
        <v>50</v>
      </c>
      <c r="AA712">
        <f t="shared" si="234"/>
        <v>50</v>
      </c>
      <c r="AB712">
        <f t="shared" si="235"/>
        <v>48</v>
      </c>
      <c r="AC712">
        <f t="shared" si="236"/>
        <v>51</v>
      </c>
      <c r="AD712" s="5"/>
      <c r="AE712" s="27">
        <f t="shared" si="237"/>
        <v>14163</v>
      </c>
      <c r="AF712" s="28">
        <f t="shared" si="238"/>
        <v>11571</v>
      </c>
      <c r="AG712" s="28">
        <f t="shared" si="239"/>
        <v>12850</v>
      </c>
      <c r="AH712" s="28">
        <f t="shared" si="240"/>
        <v>13104</v>
      </c>
      <c r="AI712" s="5"/>
      <c r="AJ71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53:37:33:2D:32:32:30:33</v>
      </c>
      <c r="AK712" s="6" t="str" cm="1">
        <f t="array" ref="AK71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53:37:33:2D:32:32:30:33</v>
      </c>
      <c r="AL712" s="6" cm="1">
        <f t="array" ref="AL712">IF(ROW(Table4[[#This Row],[ID]])-1=ROW(Table4[[#Headers],[ID]]),0,SUMPRODUCT(MAX(($B$5:$B711=Table4[[#This Row],[ID]])*ROW($B$5:$B711))))</f>
        <v>624</v>
      </c>
      <c r="AM712" s="11" cm="1">
        <f t="array" aca="1" ref="AM712" ca="1">IF(Table4[[#This Row],[Prior of This Frm]]&lt;&gt;0,Table4[[#This Row],[Time]]-INDIRECT("R"&amp;Table4[[#This Row],[Prior of This Frm]]&amp;"C"&amp;COLUMN(Table4[[#This Row],[Time]]),FALSE),"")</f>
        <v>4.2480000000000011</v>
      </c>
      <c r="AN712" s="8">
        <f>IF(ROW(Table4[[#This Row],[Time]])-1=ROW(Table4[[#Headers],[Time]]),0,IF(A712&lt;A711,AN711+1,AN711))</f>
        <v>1</v>
      </c>
      <c r="AO712" s="29">
        <f>(Table4[[#This Row],[Time]]+(Table4[[#This Row],[Mins]]*60)-$A$5)/60/60/24</f>
        <v>3.9275462962962967E-4</v>
      </c>
      <c r="AP712" s="11">
        <f ca="1">IF(Table4[[#This Row],[Prior of This Frm]]&lt;&gt;0,IF(Table4[[#This Row],[Per Raw]]&lt;0,Table4[[#This Row],[Per Raw]]+60,Table4[[#This Row],[Per Raw]]),"")</f>
        <v>4.2480000000000011</v>
      </c>
      <c r="AQ712" s="20" t="e">
        <f>IF(Table4[[#This Row],[ID]]=401,(HEX2DEC(Table4[[#This Row],[H1]])+256*HEX2DEC(Table4[[#This Row],[H2]]))/1000,NA())</f>
        <v>#N/A</v>
      </c>
      <c r="AR712" s="21" t="e">
        <f>IF(Table4[[#This Row],[ID]]=401,(HEX2DEC(Table4[[#This Row],[H5]])+256*HEX2DEC(Table4[[#This Row],[H6]]))/1000,NA())</f>
        <v>#N/A</v>
      </c>
      <c r="AS712" s="17" t="e">
        <f>IF(Table4[[#This Row],[ID]]=402,HEX2DEC(Table4[[#This Row],[H1]])/100,NA())</f>
        <v>#N/A</v>
      </c>
      <c r="AT712" s="19" t="e">
        <f>IF(Table4[[#This Row],[ID]]=404,((HEX2DEC(F712)+256*HEX2DEC(G712))/10)*(9/5)+32,NA())</f>
        <v>#N/A</v>
      </c>
      <c r="AU712" s="28">
        <f>IF(Table4[[#This Row],[ID]]=402,(HEX2DEC(Table4[[#This Row],[H7]])*256*256+HEX2DEC(Table4[[#This Row],[H6]])*256+HEX2DEC(Table4[[#This Row],[H5]]))/AU$3,IF(ISNUMBER(AU711),AU711,NA()))</f>
        <v>1073427</v>
      </c>
      <c r="AV712" s="28">
        <f>IF(Table4[[#This Row],[ID]]=403,(HEX2DEC(Table4[[#This Row],[H7]])*256*256+HEX2DEC(Table4[[#This Row],[H6]])*256+HEX2DEC(Table4[[#This Row],[H5]]))/AV$3,IF(ISNUMBER(AV711),AV711,NA()))</f>
        <v>1073427</v>
      </c>
      <c r="AW712" s="30" t="e">
        <f>Table4[[#This Row],[Unk 402-D7,6,5]]/Table4[[#This Row],[Batt V]]</f>
        <v>#N/A</v>
      </c>
      <c r="AX712" s="8" t="str" cm="1">
        <f t="array" aca="1" ref="AX712" ca="1">IF(Table4[[#This Row],[Prior of This Frm]]=0,"First",IF(Table4[[#This Row],[Data as String]]&lt;&gt;INDIRECT("R"&amp;AL712&amp;"C"&amp;COLUMN(Table4[[#This Row],[Data as String]]),FALSE),"Change",""))</f>
        <v/>
      </c>
      <c r="AY712" s="6" t="str" cm="1">
        <f t="array" aca="1" ref="AY712" ca="1">IF(Table4[[#This Row],[Prior of This Frm]]=0,"First",IF(Table4[[#This Row],[Data Masked States only]]&lt;&gt;INDIRECT("R"&amp;AL712&amp;"C"&amp;COLUMN(Table4[[#This Row],[Data Masked States only]]),FALSE),"Change",""))</f>
        <v/>
      </c>
      <c r="AZ712" s="6"/>
    </row>
    <row r="713" spans="1:52" hidden="1" x14ac:dyDescent="0.25">
      <c r="A713">
        <v>25.312999999999999</v>
      </c>
      <c r="B713">
        <v>411</v>
      </c>
      <c r="C713">
        <v>8</v>
      </c>
      <c r="D713" s="14">
        <v>30</v>
      </c>
      <c r="E713" s="15">
        <v>34</v>
      </c>
      <c r="F713" s="15">
        <v>30</v>
      </c>
      <c r="G713" s="15">
        <v>31</v>
      </c>
      <c r="H713" s="15">
        <v>32</v>
      </c>
      <c r="I713" s="15">
        <v>39</v>
      </c>
      <c r="J713" s="15">
        <v>52</v>
      </c>
      <c r="K713" s="15">
        <v>53</v>
      </c>
      <c r="M713" s="5" t="str">
        <f t="shared" si="221"/>
        <v>0</v>
      </c>
      <c r="N713" t="str">
        <f t="shared" si="222"/>
        <v>4</v>
      </c>
      <c r="O713" t="str">
        <f t="shared" si="223"/>
        <v>0</v>
      </c>
      <c r="P713" t="str">
        <f t="shared" si="224"/>
        <v>1</v>
      </c>
      <c r="Q713" t="str">
        <f t="shared" si="225"/>
        <v>2</v>
      </c>
      <c r="R713" t="str">
        <f t="shared" si="226"/>
        <v>9</v>
      </c>
      <c r="S713" t="str">
        <f t="shared" si="227"/>
        <v>R</v>
      </c>
      <c r="T713" t="str">
        <f t="shared" si="228"/>
        <v>S</v>
      </c>
      <c r="U713" s="5"/>
      <c r="V713" s="23">
        <f t="shared" si="229"/>
        <v>48</v>
      </c>
      <c r="W713">
        <f t="shared" si="230"/>
        <v>52</v>
      </c>
      <c r="X713">
        <f t="shared" si="231"/>
        <v>48</v>
      </c>
      <c r="Y713">
        <f t="shared" si="232"/>
        <v>49</v>
      </c>
      <c r="Z713">
        <f t="shared" si="233"/>
        <v>50</v>
      </c>
      <c r="AA713">
        <f t="shared" si="234"/>
        <v>57</v>
      </c>
      <c r="AB713">
        <f t="shared" si="235"/>
        <v>82</v>
      </c>
      <c r="AC713">
        <f t="shared" si="236"/>
        <v>83</v>
      </c>
      <c r="AD713" s="5"/>
      <c r="AE713" s="27">
        <f t="shared" si="237"/>
        <v>13360</v>
      </c>
      <c r="AF713" s="28">
        <f t="shared" si="238"/>
        <v>12592</v>
      </c>
      <c r="AG713" s="28">
        <f t="shared" si="239"/>
        <v>14642</v>
      </c>
      <c r="AH713" s="28">
        <f t="shared" si="240"/>
        <v>21330</v>
      </c>
      <c r="AI713" s="5"/>
      <c r="AJ71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30:34:30:31:32:39:52:53</v>
      </c>
      <c r="AK713" s="6" t="str" cm="1">
        <f t="array" ref="AK71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30:34:30:31:32:39:52:53</v>
      </c>
      <c r="AL713" s="6" cm="1">
        <f t="array" ref="AL713">IF(ROW(Table4[[#This Row],[ID]])-1=ROW(Table4[[#Headers],[ID]]),0,SUMPRODUCT(MAX(($B$5:$B712=Table4[[#This Row],[ID]])*ROW($B$5:$B712))))</f>
        <v>625</v>
      </c>
      <c r="AM713" s="11" cm="1">
        <f t="array" aca="1" ref="AM713" ca="1">IF(Table4[[#This Row],[Prior of This Frm]]&lt;&gt;0,Table4[[#This Row],[Time]]-INDIRECT("R"&amp;Table4[[#This Row],[Prior of This Frm]]&amp;"C"&amp;COLUMN(Table4[[#This Row],[Time]]),FALSE),"")</f>
        <v>4.2469999999999999</v>
      </c>
      <c r="AN713" s="8">
        <f>IF(ROW(Table4[[#This Row],[Time]])-1=ROW(Table4[[#Headers],[Time]]),0,IF(A713&lt;A712,AN712+1,AN712))</f>
        <v>1</v>
      </c>
      <c r="AO713" s="29">
        <f>(Table4[[#This Row],[Time]]+(Table4[[#This Row],[Mins]]*60)-$A$5)/60/60/24</f>
        <v>3.9277777777777775E-4</v>
      </c>
      <c r="AP713" s="11">
        <f ca="1">IF(Table4[[#This Row],[Prior of This Frm]]&lt;&gt;0,IF(Table4[[#This Row],[Per Raw]]&lt;0,Table4[[#This Row],[Per Raw]]+60,Table4[[#This Row],[Per Raw]]),"")</f>
        <v>4.2469999999999999</v>
      </c>
      <c r="AQ713" s="20" t="e">
        <f>IF(Table4[[#This Row],[ID]]=401,(HEX2DEC(Table4[[#This Row],[H1]])+256*HEX2DEC(Table4[[#This Row],[H2]]))/1000,NA())</f>
        <v>#N/A</v>
      </c>
      <c r="AR713" s="21" t="e">
        <f>IF(Table4[[#This Row],[ID]]=401,(HEX2DEC(Table4[[#This Row],[H5]])+256*HEX2DEC(Table4[[#This Row],[H6]]))/1000,NA())</f>
        <v>#N/A</v>
      </c>
      <c r="AS713" s="16" t="e">
        <f>IF(Table4[[#This Row],[ID]]=402,HEX2DEC(Table4[[#This Row],[H1]])/100,NA())</f>
        <v>#N/A</v>
      </c>
      <c r="AT713" s="19" t="e">
        <f>IF(Table4[[#This Row],[ID]]=404,((HEX2DEC(F713)+256*HEX2DEC(G713))/10)*(9/5)+32,NA())</f>
        <v>#N/A</v>
      </c>
      <c r="AU713" s="28">
        <f>IF(Table4[[#This Row],[ID]]=402,(HEX2DEC(Table4[[#This Row],[H7]])*256*256+HEX2DEC(Table4[[#This Row],[H6]])*256+HEX2DEC(Table4[[#This Row],[H5]]))/AU$3,IF(ISNUMBER(AU712),AU712,NA()))</f>
        <v>1073427</v>
      </c>
      <c r="AV713" s="28">
        <f>IF(Table4[[#This Row],[ID]]=403,(HEX2DEC(Table4[[#This Row],[H7]])*256*256+HEX2DEC(Table4[[#This Row],[H6]])*256+HEX2DEC(Table4[[#This Row],[H5]]))/AV$3,IF(ISNUMBER(AV712),AV712,NA()))</f>
        <v>1073427</v>
      </c>
      <c r="AW713" s="30" t="e">
        <f>Table4[[#This Row],[Unk 402-D7,6,5]]/Table4[[#This Row],[Batt V]]</f>
        <v>#N/A</v>
      </c>
      <c r="AX713" s="8" t="str" cm="1">
        <f t="array" aca="1" ref="AX713" ca="1">IF(Table4[[#This Row],[Prior of This Frm]]=0,"First",IF(Table4[[#This Row],[Data as String]]&lt;&gt;INDIRECT("R"&amp;AL713&amp;"C"&amp;COLUMN(Table4[[#This Row],[Data as String]]),FALSE),"Change",""))</f>
        <v/>
      </c>
      <c r="AY713" s="6" t="str" cm="1">
        <f t="array" aca="1" ref="AY713" ca="1">IF(Table4[[#This Row],[Prior of This Frm]]=0,"First",IF(Table4[[#This Row],[Data Masked States only]]&lt;&gt;INDIRECT("R"&amp;AL713&amp;"C"&amp;COLUMN(Table4[[#This Row],[Data Masked States only]]),FALSE),"Change",""))</f>
        <v/>
      </c>
      <c r="AZ713" s="6"/>
    </row>
    <row r="714" spans="1:52" hidden="1" x14ac:dyDescent="0.25">
      <c r="A714">
        <v>25.315999999999999</v>
      </c>
      <c r="B714">
        <v>412</v>
      </c>
      <c r="C714">
        <v>8</v>
      </c>
      <c r="D714" s="14">
        <v>0</v>
      </c>
      <c r="E714" s="15">
        <v>0</v>
      </c>
      <c r="F714" s="15">
        <v>0</v>
      </c>
      <c r="G714" s="15">
        <v>0</v>
      </c>
      <c r="H714" s="15">
        <v>0</v>
      </c>
      <c r="I714" s="15">
        <v>0</v>
      </c>
      <c r="J714" s="15">
        <v>0</v>
      </c>
      <c r="K714" s="15">
        <v>0</v>
      </c>
      <c r="M714" s="5" t="str">
        <f t="shared" si="221"/>
        <v>…</v>
      </c>
      <c r="N714" t="str">
        <f t="shared" si="222"/>
        <v>…</v>
      </c>
      <c r="O714" t="str">
        <f t="shared" si="223"/>
        <v>…</v>
      </c>
      <c r="P714" t="str">
        <f t="shared" si="224"/>
        <v>…</v>
      </c>
      <c r="Q714" t="str">
        <f t="shared" si="225"/>
        <v>…</v>
      </c>
      <c r="R714" t="str">
        <f t="shared" si="226"/>
        <v>…</v>
      </c>
      <c r="S714" t="str">
        <f t="shared" si="227"/>
        <v>…</v>
      </c>
      <c r="T714" t="str">
        <f t="shared" si="228"/>
        <v>…</v>
      </c>
      <c r="U714" s="5"/>
      <c r="V714" s="23">
        <f t="shared" si="229"/>
        <v>0</v>
      </c>
      <c r="W714">
        <f t="shared" si="230"/>
        <v>0</v>
      </c>
      <c r="X714">
        <f t="shared" si="231"/>
        <v>0</v>
      </c>
      <c r="Y714">
        <f t="shared" si="232"/>
        <v>0</v>
      </c>
      <c r="Z714">
        <f t="shared" si="233"/>
        <v>0</v>
      </c>
      <c r="AA714">
        <f t="shared" si="234"/>
        <v>0</v>
      </c>
      <c r="AB714">
        <f t="shared" si="235"/>
        <v>0</v>
      </c>
      <c r="AC714">
        <f t="shared" si="236"/>
        <v>0</v>
      </c>
      <c r="AD714" s="5"/>
      <c r="AE714" s="27">
        <f t="shared" si="237"/>
        <v>0</v>
      </c>
      <c r="AF714" s="28">
        <f t="shared" si="238"/>
        <v>0</v>
      </c>
      <c r="AG714" s="28">
        <f t="shared" si="239"/>
        <v>0</v>
      </c>
      <c r="AH714" s="28">
        <f t="shared" si="240"/>
        <v>0</v>
      </c>
      <c r="AI714" s="5"/>
      <c r="AJ71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00:00:00:00:00:00:00:00</v>
      </c>
      <c r="AK714" s="6" t="str" cm="1">
        <f t="array" ref="AK71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00:00:00:00:00:00:00:00</v>
      </c>
      <c r="AL714" s="6" cm="1">
        <f t="array" ref="AL714">IF(ROW(Table4[[#This Row],[ID]])-1=ROW(Table4[[#Headers],[ID]]),0,SUMPRODUCT(MAX(($B$5:$B713=Table4[[#This Row],[ID]])*ROW($B$5:$B713))))</f>
        <v>626</v>
      </c>
      <c r="AM714" s="11" cm="1">
        <f t="array" aca="1" ref="AM714" ca="1">IF(Table4[[#This Row],[Prior of This Frm]]&lt;&gt;0,Table4[[#This Row],[Time]]-INDIRECT("R"&amp;Table4[[#This Row],[Prior of This Frm]]&amp;"C"&amp;COLUMN(Table4[[#This Row],[Time]]),FALSE),"")</f>
        <v>4.2469999999999999</v>
      </c>
      <c r="AN714" s="8">
        <f>IF(ROW(Table4[[#This Row],[Time]])-1=ROW(Table4[[#Headers],[Time]]),0,IF(A714&lt;A713,AN713+1,AN713))</f>
        <v>1</v>
      </c>
      <c r="AO714" s="29">
        <f>(Table4[[#This Row],[Time]]+(Table4[[#This Row],[Mins]]*60)-$A$5)/60/60/24</f>
        <v>3.9281249999999999E-4</v>
      </c>
      <c r="AP714" s="11">
        <f ca="1">IF(Table4[[#This Row],[Prior of This Frm]]&lt;&gt;0,IF(Table4[[#This Row],[Per Raw]]&lt;0,Table4[[#This Row],[Per Raw]]+60,Table4[[#This Row],[Per Raw]]),"")</f>
        <v>4.2469999999999999</v>
      </c>
      <c r="AQ714" s="20" t="e">
        <f>IF(Table4[[#This Row],[ID]]=401,(HEX2DEC(Table4[[#This Row],[H1]])+256*HEX2DEC(Table4[[#This Row],[H2]]))/1000,NA())</f>
        <v>#N/A</v>
      </c>
      <c r="AR714" s="21" t="e">
        <f>IF(Table4[[#This Row],[ID]]=401,(HEX2DEC(Table4[[#This Row],[H5]])+256*HEX2DEC(Table4[[#This Row],[H6]]))/1000,NA())</f>
        <v>#N/A</v>
      </c>
      <c r="AS714" s="17" t="e">
        <f>IF(Table4[[#This Row],[ID]]=402,HEX2DEC(Table4[[#This Row],[H1]])/100,NA())</f>
        <v>#N/A</v>
      </c>
      <c r="AT714" s="19" t="e">
        <f>IF(Table4[[#This Row],[ID]]=404,((HEX2DEC(F714)+256*HEX2DEC(G714))/10)*(9/5)+32,NA())</f>
        <v>#N/A</v>
      </c>
      <c r="AU714" s="28">
        <f>IF(Table4[[#This Row],[ID]]=402,(HEX2DEC(Table4[[#This Row],[H7]])*256*256+HEX2DEC(Table4[[#This Row],[H6]])*256+HEX2DEC(Table4[[#This Row],[H5]]))/AU$3,IF(ISNUMBER(AU713),AU713,NA()))</f>
        <v>1073427</v>
      </c>
      <c r="AV714" s="28">
        <f>IF(Table4[[#This Row],[ID]]=403,(HEX2DEC(Table4[[#This Row],[H7]])*256*256+HEX2DEC(Table4[[#This Row],[H6]])*256+HEX2DEC(Table4[[#This Row],[H5]]))/AV$3,IF(ISNUMBER(AV713),AV713,NA()))</f>
        <v>1073427</v>
      </c>
      <c r="AW714" s="30" t="e">
        <f>Table4[[#This Row],[Unk 402-D7,6,5]]/Table4[[#This Row],[Batt V]]</f>
        <v>#N/A</v>
      </c>
      <c r="AX714" s="8" t="str" cm="1">
        <f t="array" aca="1" ref="AX714" ca="1">IF(Table4[[#This Row],[Prior of This Frm]]=0,"First",IF(Table4[[#This Row],[Data as String]]&lt;&gt;INDIRECT("R"&amp;AL714&amp;"C"&amp;COLUMN(Table4[[#This Row],[Data as String]]),FALSE),"Change",""))</f>
        <v/>
      </c>
      <c r="AY714" s="6" t="str" cm="1">
        <f t="array" aca="1" ref="AY714" ca="1">IF(Table4[[#This Row],[Prior of This Frm]]=0,"First",IF(Table4[[#This Row],[Data Masked States only]]&lt;&gt;INDIRECT("R"&amp;AL714&amp;"C"&amp;COLUMN(Table4[[#This Row],[Data Masked States only]]),FALSE),"Change",""))</f>
        <v/>
      </c>
      <c r="AZ714" s="6"/>
    </row>
    <row r="715" spans="1:52" hidden="1" x14ac:dyDescent="0.25">
      <c r="A715">
        <v>25.359000000000002</v>
      </c>
      <c r="B715">
        <v>400</v>
      </c>
      <c r="C715">
        <v>8</v>
      </c>
      <c r="D715" s="14">
        <v>0</v>
      </c>
      <c r="E715" s="15">
        <v>0</v>
      </c>
      <c r="F715" s="15">
        <v>0</v>
      </c>
      <c r="G715" s="15">
        <v>10</v>
      </c>
      <c r="H715" s="15">
        <v>39</v>
      </c>
      <c r="I715" s="15">
        <v>0</v>
      </c>
      <c r="J715" s="15">
        <v>0</v>
      </c>
      <c r="K715" s="15">
        <v>0</v>
      </c>
      <c r="M715" s="5" t="str">
        <f t="shared" si="221"/>
        <v>…</v>
      </c>
      <c r="N715" t="str">
        <f t="shared" si="222"/>
        <v>…</v>
      </c>
      <c r="O715" t="str">
        <f t="shared" si="223"/>
        <v>…</v>
      </c>
      <c r="P715" t="str">
        <f t="shared" si="224"/>
        <v>…</v>
      </c>
      <c r="Q715" t="str">
        <f t="shared" si="225"/>
        <v>9</v>
      </c>
      <c r="R715" t="str">
        <f t="shared" si="226"/>
        <v>…</v>
      </c>
      <c r="S715" t="str">
        <f t="shared" si="227"/>
        <v>…</v>
      </c>
      <c r="T715" t="str">
        <f t="shared" si="228"/>
        <v>…</v>
      </c>
      <c r="U715" s="5"/>
      <c r="V715" s="23">
        <f t="shared" si="229"/>
        <v>0</v>
      </c>
      <c r="W715">
        <f t="shared" si="230"/>
        <v>0</v>
      </c>
      <c r="X715">
        <f t="shared" si="231"/>
        <v>0</v>
      </c>
      <c r="Y715">
        <f t="shared" si="232"/>
        <v>16</v>
      </c>
      <c r="Z715">
        <f t="shared" si="233"/>
        <v>57</v>
      </c>
      <c r="AA715">
        <f t="shared" si="234"/>
        <v>0</v>
      </c>
      <c r="AB715">
        <f t="shared" si="235"/>
        <v>0</v>
      </c>
      <c r="AC715">
        <f t="shared" si="236"/>
        <v>0</v>
      </c>
      <c r="AD715" s="5"/>
      <c r="AE715" s="27">
        <f t="shared" si="237"/>
        <v>0</v>
      </c>
      <c r="AF715" s="28">
        <f t="shared" si="238"/>
        <v>4096</v>
      </c>
      <c r="AG715" s="28">
        <f t="shared" si="239"/>
        <v>57</v>
      </c>
      <c r="AH715" s="28">
        <f t="shared" si="240"/>
        <v>0</v>
      </c>
      <c r="AI715" s="5"/>
      <c r="AJ71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15" s="6" t="str" cm="1">
        <f t="array" ref="AK71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15" s="6" cm="1">
        <f t="array" ref="AL715">IF(ROW(Table4[[#This Row],[ID]])-1=ROW(Table4[[#Headers],[ID]]),0,SUMPRODUCT(MAX(($B$5:$B714=Table4[[#This Row],[ID]])*ROW($B$5:$B714))))</f>
        <v>709</v>
      </c>
      <c r="AM715" s="11" cm="1">
        <f t="array" aca="1" ref="AM715" ca="1">IF(Table4[[#This Row],[Prior of This Frm]]&lt;&gt;0,Table4[[#This Row],[Time]]-INDIRECT("R"&amp;Table4[[#This Row],[Prior of This Frm]]&amp;"C"&amp;COLUMN(Table4[[#This Row],[Time]]),FALSE),"")</f>
        <v>0.10600000000000165</v>
      </c>
      <c r="AN715" s="8">
        <f>IF(ROW(Table4[[#This Row],[Time]])-1=ROW(Table4[[#Headers],[Time]]),0,IF(A715&lt;A714,AN714+1,AN714))</f>
        <v>1</v>
      </c>
      <c r="AO715" s="29">
        <f>(Table4[[#This Row],[Time]]+(Table4[[#This Row],[Mins]]*60)-$A$5)/60/60/24</f>
        <v>3.9331018518518529E-4</v>
      </c>
      <c r="AP715" s="11">
        <f ca="1">IF(Table4[[#This Row],[Prior of This Frm]]&lt;&gt;0,IF(Table4[[#This Row],[Per Raw]]&lt;0,Table4[[#This Row],[Per Raw]]+60,Table4[[#This Row],[Per Raw]]),"")</f>
        <v>0.10600000000000165</v>
      </c>
      <c r="AQ715" s="20" t="e">
        <f>IF(Table4[[#This Row],[ID]]=401,(HEX2DEC(Table4[[#This Row],[H1]])+256*HEX2DEC(Table4[[#This Row],[H2]]))/1000,NA())</f>
        <v>#N/A</v>
      </c>
      <c r="AR715" s="21" t="e">
        <f>IF(Table4[[#This Row],[ID]]=401,(HEX2DEC(Table4[[#This Row],[H5]])+256*HEX2DEC(Table4[[#This Row],[H6]]))/1000,NA())</f>
        <v>#N/A</v>
      </c>
      <c r="AS715" s="16" t="e">
        <f>IF(Table4[[#This Row],[ID]]=402,HEX2DEC(Table4[[#This Row],[H1]])/100,NA())</f>
        <v>#N/A</v>
      </c>
      <c r="AT715" s="19" t="e">
        <f>IF(Table4[[#This Row],[ID]]=404,((HEX2DEC(F715)+256*HEX2DEC(G715))/10)*(9/5)+32,NA())</f>
        <v>#N/A</v>
      </c>
      <c r="AU715" s="28">
        <f>IF(Table4[[#This Row],[ID]]=402,(HEX2DEC(Table4[[#This Row],[H7]])*256*256+HEX2DEC(Table4[[#This Row],[H6]])*256+HEX2DEC(Table4[[#This Row],[H5]]))/AU$3,IF(ISNUMBER(AU714),AU714,NA()))</f>
        <v>1073427</v>
      </c>
      <c r="AV715" s="28">
        <f>IF(Table4[[#This Row],[ID]]=403,(HEX2DEC(Table4[[#This Row],[H7]])*256*256+HEX2DEC(Table4[[#This Row],[H6]])*256+HEX2DEC(Table4[[#This Row],[H5]]))/AV$3,IF(ISNUMBER(AV714),AV714,NA()))</f>
        <v>1073427</v>
      </c>
      <c r="AW715" s="30" t="e">
        <f>Table4[[#This Row],[Unk 402-D7,6,5]]/Table4[[#This Row],[Batt V]]</f>
        <v>#N/A</v>
      </c>
      <c r="AX715" s="8" t="str" cm="1">
        <f t="array" aca="1" ref="AX715" ca="1">IF(Table4[[#This Row],[Prior of This Frm]]=0,"First",IF(Table4[[#This Row],[Data as String]]&lt;&gt;INDIRECT("R"&amp;AL715&amp;"C"&amp;COLUMN(Table4[[#This Row],[Data as String]]),FALSE),"Change",""))</f>
        <v/>
      </c>
      <c r="AY715" s="6" t="str" cm="1">
        <f t="array" aca="1" ref="AY715" ca="1">IF(Table4[[#This Row],[Prior of This Frm]]=0,"First",IF(Table4[[#This Row],[Data Masked States only]]&lt;&gt;INDIRECT("R"&amp;AL715&amp;"C"&amp;COLUMN(Table4[[#This Row],[Data Masked States only]]),FALSE),"Change",""))</f>
        <v/>
      </c>
      <c r="AZ715" s="6"/>
    </row>
    <row r="716" spans="1:52" hidden="1" x14ac:dyDescent="0.25">
      <c r="A716">
        <v>25.413</v>
      </c>
      <c r="B716">
        <v>401</v>
      </c>
      <c r="C716">
        <v>8</v>
      </c>
      <c r="D716" s="14" t="s">
        <v>28</v>
      </c>
      <c r="E716" s="15" t="s">
        <v>23</v>
      </c>
      <c r="F716" s="15">
        <v>0</v>
      </c>
      <c r="G716" s="15">
        <v>0</v>
      </c>
      <c r="H716" s="15">
        <v>0</v>
      </c>
      <c r="I716" s="15">
        <v>0</v>
      </c>
      <c r="J716" s="15">
        <v>0</v>
      </c>
      <c r="K716" s="15">
        <v>0</v>
      </c>
      <c r="M716" s="5" t="str">
        <f t="shared" si="221"/>
        <v>…</v>
      </c>
      <c r="N716" t="str">
        <f t="shared" si="222"/>
        <v>…</v>
      </c>
      <c r="O716" t="str">
        <f t="shared" si="223"/>
        <v>…</v>
      </c>
      <c r="P716" t="str">
        <f t="shared" si="224"/>
        <v>…</v>
      </c>
      <c r="Q716" t="str">
        <f t="shared" si="225"/>
        <v>…</v>
      </c>
      <c r="R716" t="str">
        <f t="shared" si="226"/>
        <v>…</v>
      </c>
      <c r="S716" t="str">
        <f t="shared" si="227"/>
        <v>…</v>
      </c>
      <c r="T716" t="str">
        <f t="shared" si="228"/>
        <v>…</v>
      </c>
      <c r="U716" s="5"/>
      <c r="V716" s="23">
        <f t="shared" si="229"/>
        <v>154</v>
      </c>
      <c r="W716">
        <f t="shared" si="230"/>
        <v>210</v>
      </c>
      <c r="X716">
        <f t="shared" si="231"/>
        <v>0</v>
      </c>
      <c r="Y716">
        <f t="shared" si="232"/>
        <v>0</v>
      </c>
      <c r="Z716">
        <f t="shared" si="233"/>
        <v>0</v>
      </c>
      <c r="AA716">
        <f t="shared" si="234"/>
        <v>0</v>
      </c>
      <c r="AB716">
        <f t="shared" si="235"/>
        <v>0</v>
      </c>
      <c r="AC716">
        <f t="shared" si="236"/>
        <v>0</v>
      </c>
      <c r="AD716" s="5"/>
      <c r="AE716" s="27">
        <f t="shared" si="237"/>
        <v>53914</v>
      </c>
      <c r="AF716" s="28">
        <f t="shared" si="238"/>
        <v>0</v>
      </c>
      <c r="AG716" s="28">
        <f t="shared" si="239"/>
        <v>0</v>
      </c>
      <c r="AH716" s="28">
        <f t="shared" si="240"/>
        <v>0</v>
      </c>
      <c r="AI716" s="5"/>
      <c r="AJ71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16" s="6" t="str" cm="1">
        <f t="array" ref="AK71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16" s="6" cm="1">
        <f t="array" ref="AL716">IF(ROW(Table4[[#This Row],[ID]])-1=ROW(Table4[[#Headers],[ID]]),0,SUMPRODUCT(MAX(($B$5:$B715=Table4[[#This Row],[ID]])*ROW($B$5:$B715))))</f>
        <v>710</v>
      </c>
      <c r="AM716" s="11" cm="1">
        <f t="array" aca="1" ref="AM716" ca="1">IF(Table4[[#This Row],[Prior of This Frm]]&lt;&gt;0,Table4[[#This Row],[Time]]-INDIRECT("R"&amp;Table4[[#This Row],[Prior of This Frm]]&amp;"C"&amp;COLUMN(Table4[[#This Row],[Time]]),FALSE),"")</f>
        <v>0.10699999999999932</v>
      </c>
      <c r="AN716" s="8">
        <f>IF(ROW(Table4[[#This Row],[Time]])-1=ROW(Table4[[#Headers],[Time]]),0,IF(A716&lt;A715,AN715+1,AN715))</f>
        <v>1</v>
      </c>
      <c r="AO716" s="29">
        <f>(Table4[[#This Row],[Time]]+(Table4[[#This Row],[Mins]]*60)-$A$5)/60/60/24</f>
        <v>3.939351851851851E-4</v>
      </c>
      <c r="AP716" s="11">
        <f ca="1">IF(Table4[[#This Row],[Prior of This Frm]]&lt;&gt;0,IF(Table4[[#This Row],[Per Raw]]&lt;0,Table4[[#This Row],[Per Raw]]+60,Table4[[#This Row],[Per Raw]]),"")</f>
        <v>0.10699999999999932</v>
      </c>
      <c r="AQ716" s="20">
        <f>IF(Table4[[#This Row],[ID]]=401,(HEX2DEC(Table4[[#This Row],[H1]])+256*HEX2DEC(Table4[[#This Row],[H2]]))/1000,NA())</f>
        <v>53.914000000000001</v>
      </c>
      <c r="AR716" s="21">
        <f>IF(Table4[[#This Row],[ID]]=401,(HEX2DEC(Table4[[#This Row],[H5]])+256*HEX2DEC(Table4[[#This Row],[H6]]))/1000,NA())</f>
        <v>0</v>
      </c>
      <c r="AS716" s="17" t="e">
        <f>IF(Table4[[#This Row],[ID]]=402,HEX2DEC(Table4[[#This Row],[H1]])/100,NA())</f>
        <v>#N/A</v>
      </c>
      <c r="AT716" s="19" t="e">
        <f>IF(Table4[[#This Row],[ID]]=404,((HEX2DEC(F716)+256*HEX2DEC(G716))/10)*(9/5)+32,NA())</f>
        <v>#N/A</v>
      </c>
      <c r="AU716" s="28">
        <f>IF(Table4[[#This Row],[ID]]=402,(HEX2DEC(Table4[[#This Row],[H7]])*256*256+HEX2DEC(Table4[[#This Row],[H6]])*256+HEX2DEC(Table4[[#This Row],[H5]]))/AU$3,IF(ISNUMBER(AU715),AU715,NA()))</f>
        <v>1073427</v>
      </c>
      <c r="AV716" s="28">
        <f>IF(Table4[[#This Row],[ID]]=403,(HEX2DEC(Table4[[#This Row],[H7]])*256*256+HEX2DEC(Table4[[#This Row],[H6]])*256+HEX2DEC(Table4[[#This Row],[H5]]))/AV$3,IF(ISNUMBER(AV715),AV715,NA()))</f>
        <v>1073427</v>
      </c>
      <c r="AW716" s="30">
        <f>Table4[[#This Row],[Unk 402-D7,6,5]]/Table4[[#This Row],[Batt V]]</f>
        <v>19909.986274437066</v>
      </c>
      <c r="AX716" s="8" t="str" cm="1">
        <f t="array" aca="1" ref="AX716" ca="1">IF(Table4[[#This Row],[Prior of This Frm]]=0,"First",IF(Table4[[#This Row],[Data as String]]&lt;&gt;INDIRECT("R"&amp;AL716&amp;"C"&amp;COLUMN(Table4[[#This Row],[Data as String]]),FALSE),"Change",""))</f>
        <v/>
      </c>
      <c r="AY716" s="6" t="str" cm="1">
        <f t="array" aca="1" ref="AY716" ca="1">IF(Table4[[#This Row],[Prior of This Frm]]=0,"First",IF(Table4[[#This Row],[Data Masked States only]]&lt;&gt;INDIRECT("R"&amp;AL716&amp;"C"&amp;COLUMN(Table4[[#This Row],[Data Masked States only]]),FALSE),"Change",""))</f>
        <v/>
      </c>
      <c r="AZ716" s="6"/>
    </row>
    <row r="717" spans="1:52" hidden="1" x14ac:dyDescent="0.25">
      <c r="A717">
        <v>25.465</v>
      </c>
      <c r="B717">
        <v>400</v>
      </c>
      <c r="C717">
        <v>8</v>
      </c>
      <c r="D717" s="14">
        <v>0</v>
      </c>
      <c r="E717" s="15">
        <v>0</v>
      </c>
      <c r="F717" s="15">
        <v>0</v>
      </c>
      <c r="G717" s="15">
        <v>10</v>
      </c>
      <c r="H717" s="15">
        <v>39</v>
      </c>
      <c r="I717" s="15">
        <v>0</v>
      </c>
      <c r="J717" s="15">
        <v>0</v>
      </c>
      <c r="K717" s="15">
        <v>0</v>
      </c>
      <c r="M717" s="5" t="str">
        <f t="shared" si="221"/>
        <v>…</v>
      </c>
      <c r="N717" t="str">
        <f t="shared" si="222"/>
        <v>…</v>
      </c>
      <c r="O717" t="str">
        <f t="shared" si="223"/>
        <v>…</v>
      </c>
      <c r="P717" t="str">
        <f t="shared" si="224"/>
        <v>…</v>
      </c>
      <c r="Q717" t="str">
        <f t="shared" si="225"/>
        <v>9</v>
      </c>
      <c r="R717" t="str">
        <f t="shared" si="226"/>
        <v>…</v>
      </c>
      <c r="S717" t="str">
        <f t="shared" si="227"/>
        <v>…</v>
      </c>
      <c r="T717" t="str">
        <f t="shared" si="228"/>
        <v>…</v>
      </c>
      <c r="U717" s="5"/>
      <c r="V717" s="23">
        <f t="shared" si="229"/>
        <v>0</v>
      </c>
      <c r="W717">
        <f t="shared" si="230"/>
        <v>0</v>
      </c>
      <c r="X717">
        <f t="shared" si="231"/>
        <v>0</v>
      </c>
      <c r="Y717">
        <f t="shared" si="232"/>
        <v>16</v>
      </c>
      <c r="Z717">
        <f t="shared" si="233"/>
        <v>57</v>
      </c>
      <c r="AA717">
        <f t="shared" si="234"/>
        <v>0</v>
      </c>
      <c r="AB717">
        <f t="shared" si="235"/>
        <v>0</v>
      </c>
      <c r="AC717">
        <f t="shared" si="236"/>
        <v>0</v>
      </c>
      <c r="AD717" s="5"/>
      <c r="AE717" s="27">
        <f t="shared" si="237"/>
        <v>0</v>
      </c>
      <c r="AF717" s="28">
        <f t="shared" si="238"/>
        <v>4096</v>
      </c>
      <c r="AG717" s="28">
        <f t="shared" si="239"/>
        <v>57</v>
      </c>
      <c r="AH717" s="28">
        <f t="shared" si="240"/>
        <v>0</v>
      </c>
      <c r="AI717" s="5"/>
      <c r="AJ71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17" s="6" t="str" cm="1">
        <f t="array" ref="AK71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17" s="6" cm="1">
        <f t="array" ref="AL717">IF(ROW(Table4[[#This Row],[ID]])-1=ROW(Table4[[#Headers],[ID]]),0,SUMPRODUCT(MAX(($B$5:$B716=Table4[[#This Row],[ID]])*ROW($B$5:$B716))))</f>
        <v>715</v>
      </c>
      <c r="AM717" s="11" cm="1">
        <f t="array" aca="1" ref="AM717" ca="1">IF(Table4[[#This Row],[Prior of This Frm]]&lt;&gt;0,Table4[[#This Row],[Time]]-INDIRECT("R"&amp;Table4[[#This Row],[Prior of This Frm]]&amp;"C"&amp;COLUMN(Table4[[#This Row],[Time]]),FALSE),"")</f>
        <v>0.1059999999999981</v>
      </c>
      <c r="AN717" s="8">
        <f>IF(ROW(Table4[[#This Row],[Time]])-1=ROW(Table4[[#Headers],[Time]]),0,IF(A717&lt;A716,AN716+1,AN716))</f>
        <v>1</v>
      </c>
      <c r="AO717" s="29">
        <f>(Table4[[#This Row],[Time]]+(Table4[[#This Row],[Mins]]*60)-$A$5)/60/60/24</f>
        <v>3.9453703703703705E-4</v>
      </c>
      <c r="AP717" s="11">
        <f ca="1">IF(Table4[[#This Row],[Prior of This Frm]]&lt;&gt;0,IF(Table4[[#This Row],[Per Raw]]&lt;0,Table4[[#This Row],[Per Raw]]+60,Table4[[#This Row],[Per Raw]]),"")</f>
        <v>0.1059999999999981</v>
      </c>
      <c r="AQ717" s="20" t="e">
        <f>IF(Table4[[#This Row],[ID]]=401,(HEX2DEC(Table4[[#This Row],[H1]])+256*HEX2DEC(Table4[[#This Row],[H2]]))/1000,NA())</f>
        <v>#N/A</v>
      </c>
      <c r="AR717" s="21" t="e">
        <f>IF(Table4[[#This Row],[ID]]=401,(HEX2DEC(Table4[[#This Row],[H5]])+256*HEX2DEC(Table4[[#This Row],[H6]]))/1000,NA())</f>
        <v>#N/A</v>
      </c>
      <c r="AS717" s="17" t="e">
        <f>IF(Table4[[#This Row],[ID]]=402,HEX2DEC(Table4[[#This Row],[H1]])/100,NA())</f>
        <v>#N/A</v>
      </c>
      <c r="AT717" s="19" t="e">
        <f>IF(Table4[[#This Row],[ID]]=404,((HEX2DEC(F717)+256*HEX2DEC(G717))/10)*(9/5)+32,NA())</f>
        <v>#N/A</v>
      </c>
      <c r="AU717" s="28">
        <f>IF(Table4[[#This Row],[ID]]=402,(HEX2DEC(Table4[[#This Row],[H7]])*256*256+HEX2DEC(Table4[[#This Row],[H6]])*256+HEX2DEC(Table4[[#This Row],[H5]]))/AU$3,IF(ISNUMBER(AU716),AU716,NA()))</f>
        <v>1073427</v>
      </c>
      <c r="AV717" s="28">
        <f>IF(Table4[[#This Row],[ID]]=403,(HEX2DEC(Table4[[#This Row],[H7]])*256*256+HEX2DEC(Table4[[#This Row],[H6]])*256+HEX2DEC(Table4[[#This Row],[H5]]))/AV$3,IF(ISNUMBER(AV716),AV716,NA()))</f>
        <v>1073427</v>
      </c>
      <c r="AW717" s="30" t="e">
        <f>Table4[[#This Row],[Unk 402-D7,6,5]]/Table4[[#This Row],[Batt V]]</f>
        <v>#N/A</v>
      </c>
      <c r="AX717" s="8" t="str" cm="1">
        <f t="array" aca="1" ref="AX717" ca="1">IF(Table4[[#This Row],[Prior of This Frm]]=0,"First",IF(Table4[[#This Row],[Data as String]]&lt;&gt;INDIRECT("R"&amp;AL717&amp;"C"&amp;COLUMN(Table4[[#This Row],[Data as String]]),FALSE),"Change",""))</f>
        <v/>
      </c>
      <c r="AY717" s="6" t="str" cm="1">
        <f t="array" aca="1" ref="AY717" ca="1">IF(Table4[[#This Row],[Prior of This Frm]]=0,"First",IF(Table4[[#This Row],[Data Masked States only]]&lt;&gt;INDIRECT("R"&amp;AL717&amp;"C"&amp;COLUMN(Table4[[#This Row],[Data Masked States only]]),FALSE),"Change",""))</f>
        <v/>
      </c>
      <c r="AZ717" s="6"/>
    </row>
    <row r="718" spans="1:52" hidden="1" x14ac:dyDescent="0.25">
      <c r="A718">
        <v>25.518000000000001</v>
      </c>
      <c r="B718">
        <v>401</v>
      </c>
      <c r="C718">
        <v>8</v>
      </c>
      <c r="D718" s="14" t="s">
        <v>28</v>
      </c>
      <c r="E718" s="15" t="s">
        <v>23</v>
      </c>
      <c r="F718" s="15">
        <v>0</v>
      </c>
      <c r="G718" s="15">
        <v>0</v>
      </c>
      <c r="H718" s="15">
        <v>0</v>
      </c>
      <c r="I718" s="15">
        <v>0</v>
      </c>
      <c r="J718" s="15">
        <v>0</v>
      </c>
      <c r="K718" s="15">
        <v>0</v>
      </c>
      <c r="M718" s="5" t="str">
        <f t="shared" si="221"/>
        <v>…</v>
      </c>
      <c r="N718" t="str">
        <f t="shared" si="222"/>
        <v>…</v>
      </c>
      <c r="O718" t="str">
        <f t="shared" si="223"/>
        <v>…</v>
      </c>
      <c r="P718" t="str">
        <f t="shared" si="224"/>
        <v>…</v>
      </c>
      <c r="Q718" t="str">
        <f t="shared" si="225"/>
        <v>…</v>
      </c>
      <c r="R718" t="str">
        <f t="shared" si="226"/>
        <v>…</v>
      </c>
      <c r="S718" t="str">
        <f t="shared" si="227"/>
        <v>…</v>
      </c>
      <c r="T718" t="str">
        <f t="shared" si="228"/>
        <v>…</v>
      </c>
      <c r="U718" s="5"/>
      <c r="V718" s="23">
        <f t="shared" si="229"/>
        <v>154</v>
      </c>
      <c r="W718">
        <f t="shared" si="230"/>
        <v>210</v>
      </c>
      <c r="X718">
        <f t="shared" si="231"/>
        <v>0</v>
      </c>
      <c r="Y718">
        <f t="shared" si="232"/>
        <v>0</v>
      </c>
      <c r="Z718">
        <f t="shared" si="233"/>
        <v>0</v>
      </c>
      <c r="AA718">
        <f t="shared" si="234"/>
        <v>0</v>
      </c>
      <c r="AB718">
        <f t="shared" si="235"/>
        <v>0</v>
      </c>
      <c r="AC718">
        <f t="shared" si="236"/>
        <v>0</v>
      </c>
      <c r="AD718" s="5"/>
      <c r="AE718" s="27">
        <f t="shared" si="237"/>
        <v>53914</v>
      </c>
      <c r="AF718" s="28">
        <f t="shared" si="238"/>
        <v>0</v>
      </c>
      <c r="AG718" s="28">
        <f t="shared" si="239"/>
        <v>0</v>
      </c>
      <c r="AH718" s="28">
        <f t="shared" si="240"/>
        <v>0</v>
      </c>
      <c r="AI718" s="5"/>
      <c r="AJ71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18" s="6" t="str" cm="1">
        <f t="array" ref="AK71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18" s="6" cm="1">
        <f t="array" ref="AL718">IF(ROW(Table4[[#This Row],[ID]])-1=ROW(Table4[[#Headers],[ID]]),0,SUMPRODUCT(MAX(($B$5:$B717=Table4[[#This Row],[ID]])*ROW($B$5:$B717))))</f>
        <v>716</v>
      </c>
      <c r="AM718" s="11" cm="1">
        <f t="array" aca="1" ref="AM718" ca="1">IF(Table4[[#This Row],[Prior of This Frm]]&lt;&gt;0,Table4[[#This Row],[Time]]-INDIRECT("R"&amp;Table4[[#This Row],[Prior of This Frm]]&amp;"C"&amp;COLUMN(Table4[[#This Row],[Time]]),FALSE),"")</f>
        <v>0.10500000000000043</v>
      </c>
      <c r="AN718" s="8">
        <f>IF(ROW(Table4[[#This Row],[Time]])-1=ROW(Table4[[#Headers],[Time]]),0,IF(A718&lt;A717,AN717+1,AN717))</f>
        <v>1</v>
      </c>
      <c r="AO718" s="29">
        <f>(Table4[[#This Row],[Time]]+(Table4[[#This Row],[Mins]]*60)-$A$5)/60/60/24</f>
        <v>3.9515046296296298E-4</v>
      </c>
      <c r="AP718" s="11">
        <f ca="1">IF(Table4[[#This Row],[Prior of This Frm]]&lt;&gt;0,IF(Table4[[#This Row],[Per Raw]]&lt;0,Table4[[#This Row],[Per Raw]]+60,Table4[[#This Row],[Per Raw]]),"")</f>
        <v>0.10500000000000043</v>
      </c>
      <c r="AQ718" s="20">
        <f>IF(Table4[[#This Row],[ID]]=401,(HEX2DEC(Table4[[#This Row],[H1]])+256*HEX2DEC(Table4[[#This Row],[H2]]))/1000,NA())</f>
        <v>53.914000000000001</v>
      </c>
      <c r="AR718" s="21">
        <f>IF(Table4[[#This Row],[ID]]=401,(HEX2DEC(Table4[[#This Row],[H5]])+256*HEX2DEC(Table4[[#This Row],[H6]]))/1000,NA())</f>
        <v>0</v>
      </c>
      <c r="AS718" s="16" t="e">
        <f>IF(Table4[[#This Row],[ID]]=402,HEX2DEC(Table4[[#This Row],[H1]])/100,NA())</f>
        <v>#N/A</v>
      </c>
      <c r="AT718" s="19" t="e">
        <f>IF(Table4[[#This Row],[ID]]=404,((HEX2DEC(F718)+256*HEX2DEC(G718))/10)*(9/5)+32,NA())</f>
        <v>#N/A</v>
      </c>
      <c r="AU718" s="28">
        <f>IF(Table4[[#This Row],[ID]]=402,(HEX2DEC(Table4[[#This Row],[H7]])*256*256+HEX2DEC(Table4[[#This Row],[H6]])*256+HEX2DEC(Table4[[#This Row],[H5]]))/AU$3,IF(ISNUMBER(AU717),AU717,NA()))</f>
        <v>1073427</v>
      </c>
      <c r="AV718" s="28">
        <f>IF(Table4[[#This Row],[ID]]=403,(HEX2DEC(Table4[[#This Row],[H7]])*256*256+HEX2DEC(Table4[[#This Row],[H6]])*256+HEX2DEC(Table4[[#This Row],[H5]]))/AV$3,IF(ISNUMBER(AV717),AV717,NA()))</f>
        <v>1073427</v>
      </c>
      <c r="AW718" s="30">
        <f>Table4[[#This Row],[Unk 402-D7,6,5]]/Table4[[#This Row],[Batt V]]</f>
        <v>19909.986274437066</v>
      </c>
      <c r="AX718" s="8" t="str" cm="1">
        <f t="array" aca="1" ref="AX718" ca="1">IF(Table4[[#This Row],[Prior of This Frm]]=0,"First",IF(Table4[[#This Row],[Data as String]]&lt;&gt;INDIRECT("R"&amp;AL718&amp;"C"&amp;COLUMN(Table4[[#This Row],[Data as String]]),FALSE),"Change",""))</f>
        <v/>
      </c>
      <c r="AY718" s="6" t="str" cm="1">
        <f t="array" aca="1" ref="AY718" ca="1">IF(Table4[[#This Row],[Prior of This Frm]]=0,"First",IF(Table4[[#This Row],[Data Masked States only]]&lt;&gt;INDIRECT("R"&amp;AL718&amp;"C"&amp;COLUMN(Table4[[#This Row],[Data Masked States only]]),FALSE),"Change",""))</f>
        <v/>
      </c>
      <c r="AZ718" s="6"/>
    </row>
    <row r="719" spans="1:52" hidden="1" x14ac:dyDescent="0.25">
      <c r="A719">
        <v>25.571999999999999</v>
      </c>
      <c r="B719">
        <v>400</v>
      </c>
      <c r="C719">
        <v>8</v>
      </c>
      <c r="D719" s="14">
        <v>0</v>
      </c>
      <c r="E719" s="15">
        <v>0</v>
      </c>
      <c r="F719" s="15">
        <v>0</v>
      </c>
      <c r="G719" s="15">
        <v>10</v>
      </c>
      <c r="H719" s="15">
        <v>39</v>
      </c>
      <c r="I719" s="15">
        <v>0</v>
      </c>
      <c r="J719" s="15">
        <v>0</v>
      </c>
      <c r="K719" s="15">
        <v>0</v>
      </c>
      <c r="M719" s="5" t="str">
        <f t="shared" si="221"/>
        <v>…</v>
      </c>
      <c r="N719" t="str">
        <f t="shared" si="222"/>
        <v>…</v>
      </c>
      <c r="O719" t="str">
        <f t="shared" si="223"/>
        <v>…</v>
      </c>
      <c r="P719" t="str">
        <f t="shared" si="224"/>
        <v>…</v>
      </c>
      <c r="Q719" t="str">
        <f t="shared" si="225"/>
        <v>9</v>
      </c>
      <c r="R719" t="str">
        <f t="shared" si="226"/>
        <v>…</v>
      </c>
      <c r="S719" t="str">
        <f t="shared" si="227"/>
        <v>…</v>
      </c>
      <c r="T719" t="str">
        <f t="shared" si="228"/>
        <v>…</v>
      </c>
      <c r="U719" s="5"/>
      <c r="V719" s="23">
        <f t="shared" si="229"/>
        <v>0</v>
      </c>
      <c r="W719">
        <f t="shared" si="230"/>
        <v>0</v>
      </c>
      <c r="X719">
        <f t="shared" si="231"/>
        <v>0</v>
      </c>
      <c r="Y719">
        <f t="shared" si="232"/>
        <v>16</v>
      </c>
      <c r="Z719">
        <f t="shared" si="233"/>
        <v>57</v>
      </c>
      <c r="AA719">
        <f t="shared" si="234"/>
        <v>0</v>
      </c>
      <c r="AB719">
        <f t="shared" si="235"/>
        <v>0</v>
      </c>
      <c r="AC719">
        <f t="shared" si="236"/>
        <v>0</v>
      </c>
      <c r="AD719" s="5"/>
      <c r="AE719" s="27">
        <f t="shared" si="237"/>
        <v>0</v>
      </c>
      <c r="AF719" s="28">
        <f t="shared" si="238"/>
        <v>4096</v>
      </c>
      <c r="AG719" s="28">
        <f t="shared" si="239"/>
        <v>57</v>
      </c>
      <c r="AH719" s="28">
        <f t="shared" si="240"/>
        <v>0</v>
      </c>
      <c r="AI719" s="5"/>
      <c r="AJ71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19" s="6" t="str" cm="1">
        <f t="array" ref="AK71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19" s="6" cm="1">
        <f t="array" ref="AL719">IF(ROW(Table4[[#This Row],[ID]])-1=ROW(Table4[[#Headers],[ID]]),0,SUMPRODUCT(MAX(($B$5:$B718=Table4[[#This Row],[ID]])*ROW($B$5:$B718))))</f>
        <v>717</v>
      </c>
      <c r="AM719" s="11" cm="1">
        <f t="array" aca="1" ref="AM719" ca="1">IF(Table4[[#This Row],[Prior of This Frm]]&lt;&gt;0,Table4[[#This Row],[Time]]-INDIRECT("R"&amp;Table4[[#This Row],[Prior of This Frm]]&amp;"C"&amp;COLUMN(Table4[[#This Row],[Time]]),FALSE),"")</f>
        <v>0.10699999999999932</v>
      </c>
      <c r="AN719" s="8">
        <f>IF(ROW(Table4[[#This Row],[Time]])-1=ROW(Table4[[#Headers],[Time]]),0,IF(A719&lt;A718,AN718+1,AN718))</f>
        <v>1</v>
      </c>
      <c r="AO719" s="29">
        <f>(Table4[[#This Row],[Time]]+(Table4[[#This Row],[Mins]]*60)-$A$5)/60/60/24</f>
        <v>3.9577546296296295E-4</v>
      </c>
      <c r="AP719" s="11">
        <f ca="1">IF(Table4[[#This Row],[Prior of This Frm]]&lt;&gt;0,IF(Table4[[#This Row],[Per Raw]]&lt;0,Table4[[#This Row],[Per Raw]]+60,Table4[[#This Row],[Per Raw]]),"")</f>
        <v>0.10699999999999932</v>
      </c>
      <c r="AQ719" s="20" t="e">
        <f>IF(Table4[[#This Row],[ID]]=401,(HEX2DEC(Table4[[#This Row],[H1]])+256*HEX2DEC(Table4[[#This Row],[H2]]))/1000,NA())</f>
        <v>#N/A</v>
      </c>
      <c r="AR719" s="21" t="e">
        <f>IF(Table4[[#This Row],[ID]]=401,(HEX2DEC(Table4[[#This Row],[H5]])+256*HEX2DEC(Table4[[#This Row],[H6]]))/1000,NA())</f>
        <v>#N/A</v>
      </c>
      <c r="AS719" s="17" t="e">
        <f>IF(Table4[[#This Row],[ID]]=402,HEX2DEC(Table4[[#This Row],[H1]])/100,NA())</f>
        <v>#N/A</v>
      </c>
      <c r="AT719" s="19" t="e">
        <f>IF(Table4[[#This Row],[ID]]=404,((HEX2DEC(F719)+256*HEX2DEC(G719))/10)*(9/5)+32,NA())</f>
        <v>#N/A</v>
      </c>
      <c r="AU719" s="28">
        <f>IF(Table4[[#This Row],[ID]]=402,(HEX2DEC(Table4[[#This Row],[H7]])*256*256+HEX2DEC(Table4[[#This Row],[H6]])*256+HEX2DEC(Table4[[#This Row],[H5]]))/AU$3,IF(ISNUMBER(AU718),AU718,NA()))</f>
        <v>1073427</v>
      </c>
      <c r="AV719" s="28">
        <f>IF(Table4[[#This Row],[ID]]=403,(HEX2DEC(Table4[[#This Row],[H7]])*256*256+HEX2DEC(Table4[[#This Row],[H6]])*256+HEX2DEC(Table4[[#This Row],[H5]]))/AV$3,IF(ISNUMBER(AV718),AV718,NA()))</f>
        <v>1073427</v>
      </c>
      <c r="AW719" s="30" t="e">
        <f>Table4[[#This Row],[Unk 402-D7,6,5]]/Table4[[#This Row],[Batt V]]</f>
        <v>#N/A</v>
      </c>
      <c r="AX719" s="8" t="str" cm="1">
        <f t="array" aca="1" ref="AX719" ca="1">IF(Table4[[#This Row],[Prior of This Frm]]=0,"First",IF(Table4[[#This Row],[Data as String]]&lt;&gt;INDIRECT("R"&amp;AL719&amp;"C"&amp;COLUMN(Table4[[#This Row],[Data as String]]),FALSE),"Change",""))</f>
        <v/>
      </c>
      <c r="AY719" s="6" t="str" cm="1">
        <f t="array" aca="1" ref="AY719" ca="1">IF(Table4[[#This Row],[Prior of This Frm]]=0,"First",IF(Table4[[#This Row],[Data Masked States only]]&lt;&gt;INDIRECT("R"&amp;AL719&amp;"C"&amp;COLUMN(Table4[[#This Row],[Data Masked States only]]),FALSE),"Change",""))</f>
        <v/>
      </c>
      <c r="AZ719" s="6"/>
    </row>
    <row r="720" spans="1:52" hidden="1" x14ac:dyDescent="0.25">
      <c r="A720">
        <v>25.625</v>
      </c>
      <c r="B720">
        <v>401</v>
      </c>
      <c r="C720">
        <v>8</v>
      </c>
      <c r="D720" s="14" t="s">
        <v>28</v>
      </c>
      <c r="E720" s="15" t="s">
        <v>23</v>
      </c>
      <c r="F720" s="15">
        <v>0</v>
      </c>
      <c r="G720" s="15">
        <v>0</v>
      </c>
      <c r="H720" s="15">
        <v>0</v>
      </c>
      <c r="I720" s="15">
        <v>0</v>
      </c>
      <c r="J720" s="15">
        <v>0</v>
      </c>
      <c r="K720" s="15">
        <v>0</v>
      </c>
      <c r="M720" s="5" t="str">
        <f t="shared" si="221"/>
        <v>…</v>
      </c>
      <c r="N720" t="str">
        <f t="shared" si="222"/>
        <v>…</v>
      </c>
      <c r="O720" t="str">
        <f t="shared" si="223"/>
        <v>…</v>
      </c>
      <c r="P720" t="str">
        <f t="shared" si="224"/>
        <v>…</v>
      </c>
      <c r="Q720" t="str">
        <f t="shared" si="225"/>
        <v>…</v>
      </c>
      <c r="R720" t="str">
        <f t="shared" si="226"/>
        <v>…</v>
      </c>
      <c r="S720" t="str">
        <f t="shared" si="227"/>
        <v>…</v>
      </c>
      <c r="T720" t="str">
        <f t="shared" si="228"/>
        <v>…</v>
      </c>
      <c r="U720" s="5"/>
      <c r="V720" s="23">
        <f t="shared" si="229"/>
        <v>154</v>
      </c>
      <c r="W720">
        <f t="shared" si="230"/>
        <v>210</v>
      </c>
      <c r="X720">
        <f t="shared" si="231"/>
        <v>0</v>
      </c>
      <c r="Y720">
        <f t="shared" si="232"/>
        <v>0</v>
      </c>
      <c r="Z720">
        <f t="shared" si="233"/>
        <v>0</v>
      </c>
      <c r="AA720">
        <f t="shared" si="234"/>
        <v>0</v>
      </c>
      <c r="AB720">
        <f t="shared" si="235"/>
        <v>0</v>
      </c>
      <c r="AC720">
        <f t="shared" si="236"/>
        <v>0</v>
      </c>
      <c r="AD720" s="5"/>
      <c r="AE720" s="27">
        <f t="shared" si="237"/>
        <v>53914</v>
      </c>
      <c r="AF720" s="28">
        <f t="shared" si="238"/>
        <v>0</v>
      </c>
      <c r="AG720" s="28">
        <f t="shared" si="239"/>
        <v>0</v>
      </c>
      <c r="AH720" s="28">
        <f t="shared" si="240"/>
        <v>0</v>
      </c>
      <c r="AI720" s="5"/>
      <c r="AJ72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20" s="6" t="str" cm="1">
        <f t="array" ref="AK72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20" s="6" cm="1">
        <f t="array" ref="AL720">IF(ROW(Table4[[#This Row],[ID]])-1=ROW(Table4[[#Headers],[ID]]),0,SUMPRODUCT(MAX(($B$5:$B719=Table4[[#This Row],[ID]])*ROW($B$5:$B719))))</f>
        <v>718</v>
      </c>
      <c r="AM720" s="11" cm="1">
        <f t="array" aca="1" ref="AM720" ca="1">IF(Table4[[#This Row],[Prior of This Frm]]&lt;&gt;0,Table4[[#This Row],[Time]]-INDIRECT("R"&amp;Table4[[#This Row],[Prior of This Frm]]&amp;"C"&amp;COLUMN(Table4[[#This Row],[Time]]),FALSE),"")</f>
        <v>0.10699999999999932</v>
      </c>
      <c r="AN720" s="8">
        <f>IF(ROW(Table4[[#This Row],[Time]])-1=ROW(Table4[[#Headers],[Time]]),0,IF(A720&lt;A719,AN719+1,AN719))</f>
        <v>1</v>
      </c>
      <c r="AO720" s="29">
        <f>(Table4[[#This Row],[Time]]+(Table4[[#This Row],[Mins]]*60)-$A$5)/60/60/24</f>
        <v>3.9638888888888889E-4</v>
      </c>
      <c r="AP720" s="11">
        <f ca="1">IF(Table4[[#This Row],[Prior of This Frm]]&lt;&gt;0,IF(Table4[[#This Row],[Per Raw]]&lt;0,Table4[[#This Row],[Per Raw]]+60,Table4[[#This Row],[Per Raw]]),"")</f>
        <v>0.10699999999999932</v>
      </c>
      <c r="AQ720" s="20">
        <f>IF(Table4[[#This Row],[ID]]=401,(HEX2DEC(Table4[[#This Row],[H1]])+256*HEX2DEC(Table4[[#This Row],[H2]]))/1000,NA())</f>
        <v>53.914000000000001</v>
      </c>
      <c r="AR720" s="21">
        <f>IF(Table4[[#This Row],[ID]]=401,(HEX2DEC(Table4[[#This Row],[H5]])+256*HEX2DEC(Table4[[#This Row],[H6]]))/1000,NA())</f>
        <v>0</v>
      </c>
      <c r="AS720" s="16" t="e">
        <f>IF(Table4[[#This Row],[ID]]=402,HEX2DEC(Table4[[#This Row],[H1]])/100,NA())</f>
        <v>#N/A</v>
      </c>
      <c r="AT720" s="19" t="e">
        <f>IF(Table4[[#This Row],[ID]]=404,((HEX2DEC(F720)+256*HEX2DEC(G720))/10)*(9/5)+32,NA())</f>
        <v>#N/A</v>
      </c>
      <c r="AU720" s="28">
        <f>IF(Table4[[#This Row],[ID]]=402,(HEX2DEC(Table4[[#This Row],[H7]])*256*256+HEX2DEC(Table4[[#This Row],[H6]])*256+HEX2DEC(Table4[[#This Row],[H5]]))/AU$3,IF(ISNUMBER(AU719),AU719,NA()))</f>
        <v>1073427</v>
      </c>
      <c r="AV720" s="28">
        <f>IF(Table4[[#This Row],[ID]]=403,(HEX2DEC(Table4[[#This Row],[H7]])*256*256+HEX2DEC(Table4[[#This Row],[H6]])*256+HEX2DEC(Table4[[#This Row],[H5]]))/AV$3,IF(ISNUMBER(AV719),AV719,NA()))</f>
        <v>1073427</v>
      </c>
      <c r="AW720" s="30">
        <f>Table4[[#This Row],[Unk 402-D7,6,5]]/Table4[[#This Row],[Batt V]]</f>
        <v>19909.986274437066</v>
      </c>
      <c r="AX720" s="8" t="str" cm="1">
        <f t="array" aca="1" ref="AX720" ca="1">IF(Table4[[#This Row],[Prior of This Frm]]=0,"First",IF(Table4[[#This Row],[Data as String]]&lt;&gt;INDIRECT("R"&amp;AL720&amp;"C"&amp;COLUMN(Table4[[#This Row],[Data as String]]),FALSE),"Change",""))</f>
        <v/>
      </c>
      <c r="AY720" s="6" t="str" cm="1">
        <f t="array" aca="1" ref="AY720" ca="1">IF(Table4[[#This Row],[Prior of This Frm]]=0,"First",IF(Table4[[#This Row],[Data Masked States only]]&lt;&gt;INDIRECT("R"&amp;AL720&amp;"C"&amp;COLUMN(Table4[[#This Row],[Data Masked States only]]),FALSE),"Change",""))</f>
        <v/>
      </c>
      <c r="AZ720" s="6"/>
    </row>
    <row r="721" spans="1:52" hidden="1" x14ac:dyDescent="0.25">
      <c r="A721">
        <v>25.678999999999998</v>
      </c>
      <c r="B721">
        <v>400</v>
      </c>
      <c r="C721">
        <v>8</v>
      </c>
      <c r="D721" s="14">
        <v>0</v>
      </c>
      <c r="E721" s="15">
        <v>0</v>
      </c>
      <c r="F721" s="15">
        <v>0</v>
      </c>
      <c r="G721" s="15">
        <v>10</v>
      </c>
      <c r="H721" s="15">
        <v>39</v>
      </c>
      <c r="I721" s="15">
        <v>0</v>
      </c>
      <c r="J721" s="15">
        <v>0</v>
      </c>
      <c r="K721" s="15">
        <v>0</v>
      </c>
      <c r="M721" s="5" t="str">
        <f t="shared" si="221"/>
        <v>…</v>
      </c>
      <c r="N721" t="str">
        <f t="shared" si="222"/>
        <v>…</v>
      </c>
      <c r="O721" t="str">
        <f t="shared" si="223"/>
        <v>…</v>
      </c>
      <c r="P721" t="str">
        <f t="shared" si="224"/>
        <v>…</v>
      </c>
      <c r="Q721" t="str">
        <f t="shared" si="225"/>
        <v>9</v>
      </c>
      <c r="R721" t="str">
        <f t="shared" si="226"/>
        <v>…</v>
      </c>
      <c r="S721" t="str">
        <f t="shared" si="227"/>
        <v>…</v>
      </c>
      <c r="T721" t="str">
        <f t="shared" si="228"/>
        <v>…</v>
      </c>
      <c r="U721" s="5"/>
      <c r="V721" s="23">
        <f t="shared" si="229"/>
        <v>0</v>
      </c>
      <c r="W721">
        <f t="shared" si="230"/>
        <v>0</v>
      </c>
      <c r="X721">
        <f t="shared" si="231"/>
        <v>0</v>
      </c>
      <c r="Y721">
        <f t="shared" si="232"/>
        <v>16</v>
      </c>
      <c r="Z721">
        <f t="shared" si="233"/>
        <v>57</v>
      </c>
      <c r="AA721">
        <f t="shared" si="234"/>
        <v>0</v>
      </c>
      <c r="AB721">
        <f t="shared" si="235"/>
        <v>0</v>
      </c>
      <c r="AC721">
        <f t="shared" si="236"/>
        <v>0</v>
      </c>
      <c r="AD721" s="5"/>
      <c r="AE721" s="27">
        <f t="shared" si="237"/>
        <v>0</v>
      </c>
      <c r="AF721" s="28">
        <f t="shared" si="238"/>
        <v>4096</v>
      </c>
      <c r="AG721" s="28">
        <f t="shared" si="239"/>
        <v>57</v>
      </c>
      <c r="AH721" s="28">
        <f t="shared" si="240"/>
        <v>0</v>
      </c>
      <c r="AI721" s="5"/>
      <c r="AJ72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21" s="6" t="str" cm="1">
        <f t="array" ref="AK72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21" s="6" cm="1">
        <f t="array" ref="AL721">IF(ROW(Table4[[#This Row],[ID]])-1=ROW(Table4[[#Headers],[ID]]),0,SUMPRODUCT(MAX(($B$5:$B720=Table4[[#This Row],[ID]])*ROW($B$5:$B720))))</f>
        <v>719</v>
      </c>
      <c r="AM721" s="11" cm="1">
        <f t="array" aca="1" ref="AM721" ca="1">IF(Table4[[#This Row],[Prior of This Frm]]&lt;&gt;0,Table4[[#This Row],[Time]]-INDIRECT("R"&amp;Table4[[#This Row],[Prior of This Frm]]&amp;"C"&amp;COLUMN(Table4[[#This Row],[Time]]),FALSE),"")</f>
        <v>0.10699999999999932</v>
      </c>
      <c r="AN721" s="8">
        <f>IF(ROW(Table4[[#This Row],[Time]])-1=ROW(Table4[[#Headers],[Time]]),0,IF(A721&lt;A720,AN720+1,AN720))</f>
        <v>1</v>
      </c>
      <c r="AO721" s="29">
        <f>(Table4[[#This Row],[Time]]+(Table4[[#This Row],[Mins]]*60)-$A$5)/60/60/24</f>
        <v>3.9701388888888886E-4</v>
      </c>
      <c r="AP721" s="11">
        <f ca="1">IF(Table4[[#This Row],[Prior of This Frm]]&lt;&gt;0,IF(Table4[[#This Row],[Per Raw]]&lt;0,Table4[[#This Row],[Per Raw]]+60,Table4[[#This Row],[Per Raw]]),"")</f>
        <v>0.10699999999999932</v>
      </c>
      <c r="AQ721" s="20" t="e">
        <f>IF(Table4[[#This Row],[ID]]=401,(HEX2DEC(Table4[[#This Row],[H1]])+256*HEX2DEC(Table4[[#This Row],[H2]]))/1000,NA())</f>
        <v>#N/A</v>
      </c>
      <c r="AR721" s="21" t="e">
        <f>IF(Table4[[#This Row],[ID]]=401,(HEX2DEC(Table4[[#This Row],[H5]])+256*HEX2DEC(Table4[[#This Row],[H6]]))/1000,NA())</f>
        <v>#N/A</v>
      </c>
      <c r="AS721" s="17" t="e">
        <f>IF(Table4[[#This Row],[ID]]=402,HEX2DEC(Table4[[#This Row],[H1]])/100,NA())</f>
        <v>#N/A</v>
      </c>
      <c r="AT721" s="19" t="e">
        <f>IF(Table4[[#This Row],[ID]]=404,((HEX2DEC(F721)+256*HEX2DEC(G721))/10)*(9/5)+32,NA())</f>
        <v>#N/A</v>
      </c>
      <c r="AU721" s="28">
        <f>IF(Table4[[#This Row],[ID]]=402,(HEX2DEC(Table4[[#This Row],[H7]])*256*256+HEX2DEC(Table4[[#This Row],[H6]])*256+HEX2DEC(Table4[[#This Row],[H5]]))/AU$3,IF(ISNUMBER(AU720),AU720,NA()))</f>
        <v>1073427</v>
      </c>
      <c r="AV721" s="28">
        <f>IF(Table4[[#This Row],[ID]]=403,(HEX2DEC(Table4[[#This Row],[H7]])*256*256+HEX2DEC(Table4[[#This Row],[H6]])*256+HEX2DEC(Table4[[#This Row],[H5]]))/AV$3,IF(ISNUMBER(AV720),AV720,NA()))</f>
        <v>1073427</v>
      </c>
      <c r="AW721" s="30" t="e">
        <f>Table4[[#This Row],[Unk 402-D7,6,5]]/Table4[[#This Row],[Batt V]]</f>
        <v>#N/A</v>
      </c>
      <c r="AX721" s="8" t="str" cm="1">
        <f t="array" aca="1" ref="AX721" ca="1">IF(Table4[[#This Row],[Prior of This Frm]]=0,"First",IF(Table4[[#This Row],[Data as String]]&lt;&gt;INDIRECT("R"&amp;AL721&amp;"C"&amp;COLUMN(Table4[[#This Row],[Data as String]]),FALSE),"Change",""))</f>
        <v/>
      </c>
      <c r="AY721" s="6" t="str" cm="1">
        <f t="array" aca="1" ref="AY721" ca="1">IF(Table4[[#This Row],[Prior of This Frm]]=0,"First",IF(Table4[[#This Row],[Data Masked States only]]&lt;&gt;INDIRECT("R"&amp;AL721&amp;"C"&amp;COLUMN(Table4[[#This Row],[Data Masked States only]]),FALSE),"Change",""))</f>
        <v/>
      </c>
      <c r="AZ721" s="6"/>
    </row>
    <row r="722" spans="1:52" hidden="1" x14ac:dyDescent="0.25">
      <c r="A722">
        <v>25.73</v>
      </c>
      <c r="B722">
        <v>401</v>
      </c>
      <c r="C722">
        <v>8</v>
      </c>
      <c r="D722" s="14" t="s">
        <v>28</v>
      </c>
      <c r="E722" s="15" t="s">
        <v>23</v>
      </c>
      <c r="F722" s="15">
        <v>0</v>
      </c>
      <c r="G722" s="15">
        <v>0</v>
      </c>
      <c r="H722" s="15">
        <v>0</v>
      </c>
      <c r="I722" s="15">
        <v>0</v>
      </c>
      <c r="J722" s="15">
        <v>0</v>
      </c>
      <c r="K722" s="15">
        <v>0</v>
      </c>
      <c r="M722" s="5" t="str">
        <f t="shared" si="221"/>
        <v>…</v>
      </c>
      <c r="N722" t="str">
        <f t="shared" si="222"/>
        <v>…</v>
      </c>
      <c r="O722" t="str">
        <f t="shared" si="223"/>
        <v>…</v>
      </c>
      <c r="P722" t="str">
        <f t="shared" si="224"/>
        <v>…</v>
      </c>
      <c r="Q722" t="str">
        <f t="shared" si="225"/>
        <v>…</v>
      </c>
      <c r="R722" t="str">
        <f t="shared" si="226"/>
        <v>…</v>
      </c>
      <c r="S722" t="str">
        <f t="shared" si="227"/>
        <v>…</v>
      </c>
      <c r="T722" t="str">
        <f t="shared" si="228"/>
        <v>…</v>
      </c>
      <c r="U722" s="5"/>
      <c r="V722" s="23">
        <f t="shared" si="229"/>
        <v>154</v>
      </c>
      <c r="W722">
        <f t="shared" si="230"/>
        <v>210</v>
      </c>
      <c r="X722">
        <f t="shared" si="231"/>
        <v>0</v>
      </c>
      <c r="Y722">
        <f t="shared" si="232"/>
        <v>0</v>
      </c>
      <c r="Z722">
        <f t="shared" si="233"/>
        <v>0</v>
      </c>
      <c r="AA722">
        <f t="shared" si="234"/>
        <v>0</v>
      </c>
      <c r="AB722">
        <f t="shared" si="235"/>
        <v>0</v>
      </c>
      <c r="AC722">
        <f t="shared" si="236"/>
        <v>0</v>
      </c>
      <c r="AD722" s="5"/>
      <c r="AE722" s="27">
        <f t="shared" si="237"/>
        <v>53914</v>
      </c>
      <c r="AF722" s="28">
        <f t="shared" si="238"/>
        <v>0</v>
      </c>
      <c r="AG722" s="28">
        <f t="shared" si="239"/>
        <v>0</v>
      </c>
      <c r="AH722" s="28">
        <f t="shared" si="240"/>
        <v>0</v>
      </c>
      <c r="AI722" s="5"/>
      <c r="AJ72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22" s="6" t="str" cm="1">
        <f t="array" ref="AK72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22" s="6" cm="1">
        <f t="array" ref="AL722">IF(ROW(Table4[[#This Row],[ID]])-1=ROW(Table4[[#Headers],[ID]]),0,SUMPRODUCT(MAX(($B$5:$B721=Table4[[#This Row],[ID]])*ROW($B$5:$B721))))</f>
        <v>720</v>
      </c>
      <c r="AM722" s="11" cm="1">
        <f t="array" aca="1" ref="AM722" ca="1">IF(Table4[[#This Row],[Prior of This Frm]]&lt;&gt;0,Table4[[#This Row],[Time]]-INDIRECT("R"&amp;Table4[[#This Row],[Prior of This Frm]]&amp;"C"&amp;COLUMN(Table4[[#This Row],[Time]]),FALSE),"")</f>
        <v>0.10500000000000043</v>
      </c>
      <c r="AN722" s="8">
        <f>IF(ROW(Table4[[#This Row],[Time]])-1=ROW(Table4[[#Headers],[Time]]),0,IF(A722&lt;A721,AN721+1,AN721))</f>
        <v>1</v>
      </c>
      <c r="AO722" s="29">
        <f>(Table4[[#This Row],[Time]]+(Table4[[#This Row],[Mins]]*60)-$A$5)/60/60/24</f>
        <v>3.9760416666666671E-4</v>
      </c>
      <c r="AP722" s="11">
        <f ca="1">IF(Table4[[#This Row],[Prior of This Frm]]&lt;&gt;0,IF(Table4[[#This Row],[Per Raw]]&lt;0,Table4[[#This Row],[Per Raw]]+60,Table4[[#This Row],[Per Raw]]),"")</f>
        <v>0.10500000000000043</v>
      </c>
      <c r="AQ722" s="20">
        <f>IF(Table4[[#This Row],[ID]]=401,(HEX2DEC(Table4[[#This Row],[H1]])+256*HEX2DEC(Table4[[#This Row],[H2]]))/1000,NA())</f>
        <v>53.914000000000001</v>
      </c>
      <c r="AR722" s="21">
        <f>IF(Table4[[#This Row],[ID]]=401,(HEX2DEC(Table4[[#This Row],[H5]])+256*HEX2DEC(Table4[[#This Row],[H6]]))/1000,NA())</f>
        <v>0</v>
      </c>
      <c r="AS722" s="16" t="e">
        <f>IF(Table4[[#This Row],[ID]]=402,HEX2DEC(Table4[[#This Row],[H1]])/100,NA())</f>
        <v>#N/A</v>
      </c>
      <c r="AT722" s="19" t="e">
        <f>IF(Table4[[#This Row],[ID]]=404,((HEX2DEC(F722)+256*HEX2DEC(G722))/10)*(9/5)+32,NA())</f>
        <v>#N/A</v>
      </c>
      <c r="AU722" s="28">
        <f>IF(Table4[[#This Row],[ID]]=402,(HEX2DEC(Table4[[#This Row],[H7]])*256*256+HEX2DEC(Table4[[#This Row],[H6]])*256+HEX2DEC(Table4[[#This Row],[H5]]))/AU$3,IF(ISNUMBER(AU721),AU721,NA()))</f>
        <v>1073427</v>
      </c>
      <c r="AV722" s="28">
        <f>IF(Table4[[#This Row],[ID]]=403,(HEX2DEC(Table4[[#This Row],[H7]])*256*256+HEX2DEC(Table4[[#This Row],[H6]])*256+HEX2DEC(Table4[[#This Row],[H5]]))/AV$3,IF(ISNUMBER(AV721),AV721,NA()))</f>
        <v>1073427</v>
      </c>
      <c r="AW722" s="30">
        <f>Table4[[#This Row],[Unk 402-D7,6,5]]/Table4[[#This Row],[Batt V]]</f>
        <v>19909.986274437066</v>
      </c>
      <c r="AX722" s="8" t="str" cm="1">
        <f t="array" aca="1" ref="AX722" ca="1">IF(Table4[[#This Row],[Prior of This Frm]]=0,"First",IF(Table4[[#This Row],[Data as String]]&lt;&gt;INDIRECT("R"&amp;AL722&amp;"C"&amp;COLUMN(Table4[[#This Row],[Data as String]]),FALSE),"Change",""))</f>
        <v/>
      </c>
      <c r="AY722" s="6" t="str" cm="1">
        <f t="array" aca="1" ref="AY722" ca="1">IF(Table4[[#This Row],[Prior of This Frm]]=0,"First",IF(Table4[[#This Row],[Data Masked States only]]&lt;&gt;INDIRECT("R"&amp;AL722&amp;"C"&amp;COLUMN(Table4[[#This Row],[Data Masked States only]]),FALSE),"Change",""))</f>
        <v/>
      </c>
      <c r="AZ722" s="6"/>
    </row>
    <row r="723" spans="1:52" hidden="1" x14ac:dyDescent="0.25">
      <c r="A723">
        <v>25.783000000000001</v>
      </c>
      <c r="B723">
        <v>400</v>
      </c>
      <c r="C723">
        <v>8</v>
      </c>
      <c r="D723" s="14">
        <v>0</v>
      </c>
      <c r="E723" s="15">
        <v>0</v>
      </c>
      <c r="F723" s="15">
        <v>0</v>
      </c>
      <c r="G723" s="15">
        <v>10</v>
      </c>
      <c r="H723" s="15">
        <v>39</v>
      </c>
      <c r="I723" s="15">
        <v>0</v>
      </c>
      <c r="J723" s="15">
        <v>0</v>
      </c>
      <c r="K723" s="15">
        <v>0</v>
      </c>
      <c r="M723" s="5" t="str">
        <f t="shared" si="221"/>
        <v>…</v>
      </c>
      <c r="N723" t="str">
        <f t="shared" si="222"/>
        <v>…</v>
      </c>
      <c r="O723" t="str">
        <f t="shared" si="223"/>
        <v>…</v>
      </c>
      <c r="P723" t="str">
        <f t="shared" si="224"/>
        <v>…</v>
      </c>
      <c r="Q723" t="str">
        <f t="shared" si="225"/>
        <v>9</v>
      </c>
      <c r="R723" t="str">
        <f t="shared" si="226"/>
        <v>…</v>
      </c>
      <c r="S723" t="str">
        <f t="shared" si="227"/>
        <v>…</v>
      </c>
      <c r="T723" t="str">
        <f t="shared" si="228"/>
        <v>…</v>
      </c>
      <c r="U723" s="5"/>
      <c r="V723" s="23">
        <f t="shared" si="229"/>
        <v>0</v>
      </c>
      <c r="W723">
        <f t="shared" si="230"/>
        <v>0</v>
      </c>
      <c r="X723">
        <f t="shared" si="231"/>
        <v>0</v>
      </c>
      <c r="Y723">
        <f t="shared" si="232"/>
        <v>16</v>
      </c>
      <c r="Z723">
        <f t="shared" si="233"/>
        <v>57</v>
      </c>
      <c r="AA723">
        <f t="shared" si="234"/>
        <v>0</v>
      </c>
      <c r="AB723">
        <f t="shared" si="235"/>
        <v>0</v>
      </c>
      <c r="AC723">
        <f t="shared" si="236"/>
        <v>0</v>
      </c>
      <c r="AD723" s="5"/>
      <c r="AE723" s="27">
        <f t="shared" si="237"/>
        <v>0</v>
      </c>
      <c r="AF723" s="28">
        <f t="shared" si="238"/>
        <v>4096</v>
      </c>
      <c r="AG723" s="28">
        <f t="shared" si="239"/>
        <v>57</v>
      </c>
      <c r="AH723" s="28">
        <f t="shared" si="240"/>
        <v>0</v>
      </c>
      <c r="AI723" s="5"/>
      <c r="AJ72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23" s="6" t="str" cm="1">
        <f t="array" ref="AK72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23" s="6" cm="1">
        <f t="array" ref="AL723">IF(ROW(Table4[[#This Row],[ID]])-1=ROW(Table4[[#Headers],[ID]]),0,SUMPRODUCT(MAX(($B$5:$B722=Table4[[#This Row],[ID]])*ROW($B$5:$B722))))</f>
        <v>721</v>
      </c>
      <c r="AM723" s="11" cm="1">
        <f t="array" aca="1" ref="AM723" ca="1">IF(Table4[[#This Row],[Prior of This Frm]]&lt;&gt;0,Table4[[#This Row],[Time]]-INDIRECT("R"&amp;Table4[[#This Row],[Prior of This Frm]]&amp;"C"&amp;COLUMN(Table4[[#This Row],[Time]]),FALSE),"")</f>
        <v>0.10400000000000276</v>
      </c>
      <c r="AN723" s="8">
        <f>IF(ROW(Table4[[#This Row],[Time]])-1=ROW(Table4[[#Headers],[Time]]),0,IF(A723&lt;A722,AN722+1,AN722))</f>
        <v>1</v>
      </c>
      <c r="AO723" s="29">
        <f>(Table4[[#This Row],[Time]]+(Table4[[#This Row],[Mins]]*60)-$A$5)/60/60/24</f>
        <v>3.9821759259259259E-4</v>
      </c>
      <c r="AP723" s="11">
        <f ca="1">IF(Table4[[#This Row],[Prior of This Frm]]&lt;&gt;0,IF(Table4[[#This Row],[Per Raw]]&lt;0,Table4[[#This Row],[Per Raw]]+60,Table4[[#This Row],[Per Raw]]),"")</f>
        <v>0.10400000000000276</v>
      </c>
      <c r="AQ723" s="20" t="e">
        <f>IF(Table4[[#This Row],[ID]]=401,(HEX2DEC(Table4[[#This Row],[H1]])+256*HEX2DEC(Table4[[#This Row],[H2]]))/1000,NA())</f>
        <v>#N/A</v>
      </c>
      <c r="AR723" s="21" t="e">
        <f>IF(Table4[[#This Row],[ID]]=401,(HEX2DEC(Table4[[#This Row],[H5]])+256*HEX2DEC(Table4[[#This Row],[H6]]))/1000,NA())</f>
        <v>#N/A</v>
      </c>
      <c r="AS723" s="17" t="e">
        <f>IF(Table4[[#This Row],[ID]]=402,HEX2DEC(Table4[[#This Row],[H1]])/100,NA())</f>
        <v>#N/A</v>
      </c>
      <c r="AT723" s="19" t="e">
        <f>IF(Table4[[#This Row],[ID]]=404,((HEX2DEC(F723)+256*HEX2DEC(G723))/10)*(9/5)+32,NA())</f>
        <v>#N/A</v>
      </c>
      <c r="AU723" s="28">
        <f>IF(Table4[[#This Row],[ID]]=402,(HEX2DEC(Table4[[#This Row],[H7]])*256*256+HEX2DEC(Table4[[#This Row],[H6]])*256+HEX2DEC(Table4[[#This Row],[H5]]))/AU$3,IF(ISNUMBER(AU722),AU722,NA()))</f>
        <v>1073427</v>
      </c>
      <c r="AV723" s="28">
        <f>IF(Table4[[#This Row],[ID]]=403,(HEX2DEC(Table4[[#This Row],[H7]])*256*256+HEX2DEC(Table4[[#This Row],[H6]])*256+HEX2DEC(Table4[[#This Row],[H5]]))/AV$3,IF(ISNUMBER(AV722),AV722,NA()))</f>
        <v>1073427</v>
      </c>
      <c r="AW723" s="30" t="e">
        <f>Table4[[#This Row],[Unk 402-D7,6,5]]/Table4[[#This Row],[Batt V]]</f>
        <v>#N/A</v>
      </c>
      <c r="AX723" s="8" t="str" cm="1">
        <f t="array" aca="1" ref="AX723" ca="1">IF(Table4[[#This Row],[Prior of This Frm]]=0,"First",IF(Table4[[#This Row],[Data as String]]&lt;&gt;INDIRECT("R"&amp;AL723&amp;"C"&amp;COLUMN(Table4[[#This Row],[Data as String]]),FALSE),"Change",""))</f>
        <v/>
      </c>
      <c r="AY723" s="6" t="str" cm="1">
        <f t="array" aca="1" ref="AY723" ca="1">IF(Table4[[#This Row],[Prior of This Frm]]=0,"First",IF(Table4[[#This Row],[Data Masked States only]]&lt;&gt;INDIRECT("R"&amp;AL723&amp;"C"&amp;COLUMN(Table4[[#This Row],[Data Masked States only]]),FALSE),"Change",""))</f>
        <v/>
      </c>
      <c r="AZ723" s="6"/>
    </row>
    <row r="724" spans="1:52" hidden="1" x14ac:dyDescent="0.25">
      <c r="A724">
        <v>25.838000000000001</v>
      </c>
      <c r="B724">
        <v>401</v>
      </c>
      <c r="C724">
        <v>8</v>
      </c>
      <c r="D724" s="14" t="s">
        <v>28</v>
      </c>
      <c r="E724" s="15" t="s">
        <v>23</v>
      </c>
      <c r="F724" s="15">
        <v>0</v>
      </c>
      <c r="G724" s="15">
        <v>0</v>
      </c>
      <c r="H724" s="15">
        <v>0</v>
      </c>
      <c r="I724" s="15">
        <v>0</v>
      </c>
      <c r="J724" s="15">
        <v>0</v>
      </c>
      <c r="K724" s="15">
        <v>0</v>
      </c>
      <c r="M724" s="5" t="str">
        <f t="shared" si="221"/>
        <v>…</v>
      </c>
      <c r="N724" t="str">
        <f t="shared" si="222"/>
        <v>…</v>
      </c>
      <c r="O724" t="str">
        <f t="shared" si="223"/>
        <v>…</v>
      </c>
      <c r="P724" t="str">
        <f t="shared" si="224"/>
        <v>…</v>
      </c>
      <c r="Q724" t="str">
        <f t="shared" si="225"/>
        <v>…</v>
      </c>
      <c r="R724" t="str">
        <f t="shared" si="226"/>
        <v>…</v>
      </c>
      <c r="S724" t="str">
        <f t="shared" si="227"/>
        <v>…</v>
      </c>
      <c r="T724" t="str">
        <f t="shared" si="228"/>
        <v>…</v>
      </c>
      <c r="U724" s="5"/>
      <c r="V724" s="23">
        <f t="shared" si="229"/>
        <v>154</v>
      </c>
      <c r="W724">
        <f t="shared" si="230"/>
        <v>210</v>
      </c>
      <c r="X724">
        <f t="shared" si="231"/>
        <v>0</v>
      </c>
      <c r="Y724">
        <f t="shared" si="232"/>
        <v>0</v>
      </c>
      <c r="Z724">
        <f t="shared" si="233"/>
        <v>0</v>
      </c>
      <c r="AA724">
        <f t="shared" si="234"/>
        <v>0</v>
      </c>
      <c r="AB724">
        <f t="shared" si="235"/>
        <v>0</v>
      </c>
      <c r="AC724">
        <f t="shared" si="236"/>
        <v>0</v>
      </c>
      <c r="AD724" s="5"/>
      <c r="AE724" s="27">
        <f t="shared" si="237"/>
        <v>53914</v>
      </c>
      <c r="AF724" s="28">
        <f t="shared" si="238"/>
        <v>0</v>
      </c>
      <c r="AG724" s="28">
        <f t="shared" si="239"/>
        <v>0</v>
      </c>
      <c r="AH724" s="28">
        <f t="shared" si="240"/>
        <v>0</v>
      </c>
      <c r="AI724" s="5"/>
      <c r="AJ72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24" s="6" t="str" cm="1">
        <f t="array" ref="AK72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24" s="6" cm="1">
        <f t="array" ref="AL724">IF(ROW(Table4[[#This Row],[ID]])-1=ROW(Table4[[#Headers],[ID]]),0,SUMPRODUCT(MAX(($B$5:$B723=Table4[[#This Row],[ID]])*ROW($B$5:$B723))))</f>
        <v>722</v>
      </c>
      <c r="AM724" s="11" cm="1">
        <f t="array" aca="1" ref="AM724" ca="1">IF(Table4[[#This Row],[Prior of This Frm]]&lt;&gt;0,Table4[[#This Row],[Time]]-INDIRECT("R"&amp;Table4[[#This Row],[Prior of This Frm]]&amp;"C"&amp;COLUMN(Table4[[#This Row],[Time]]),FALSE),"")</f>
        <v>0.10800000000000054</v>
      </c>
      <c r="AN724" s="8">
        <f>IF(ROW(Table4[[#This Row],[Time]])-1=ROW(Table4[[#Headers],[Time]]),0,IF(A724&lt;A723,AN723+1,AN723))</f>
        <v>1</v>
      </c>
      <c r="AO724" s="29">
        <f>(Table4[[#This Row],[Time]]+(Table4[[#This Row],[Mins]]*60)-$A$5)/60/60/24</f>
        <v>3.988541666666665E-4</v>
      </c>
      <c r="AP724" s="11">
        <f ca="1">IF(Table4[[#This Row],[Prior of This Frm]]&lt;&gt;0,IF(Table4[[#This Row],[Per Raw]]&lt;0,Table4[[#This Row],[Per Raw]]+60,Table4[[#This Row],[Per Raw]]),"")</f>
        <v>0.10800000000000054</v>
      </c>
      <c r="AQ724" s="20">
        <f>IF(Table4[[#This Row],[ID]]=401,(HEX2DEC(Table4[[#This Row],[H1]])+256*HEX2DEC(Table4[[#This Row],[H2]]))/1000,NA())</f>
        <v>53.914000000000001</v>
      </c>
      <c r="AR724" s="21">
        <f>IF(Table4[[#This Row],[ID]]=401,(HEX2DEC(Table4[[#This Row],[H5]])+256*HEX2DEC(Table4[[#This Row],[H6]]))/1000,NA())</f>
        <v>0</v>
      </c>
      <c r="AS724" s="16" t="e">
        <f>IF(Table4[[#This Row],[ID]]=402,HEX2DEC(Table4[[#This Row],[H1]])/100,NA())</f>
        <v>#N/A</v>
      </c>
      <c r="AT724" s="19" t="e">
        <f>IF(Table4[[#This Row],[ID]]=404,((HEX2DEC(F724)+256*HEX2DEC(G724))/10)*(9/5)+32,NA())</f>
        <v>#N/A</v>
      </c>
      <c r="AU724" s="28">
        <f>IF(Table4[[#This Row],[ID]]=402,(HEX2DEC(Table4[[#This Row],[H7]])*256*256+HEX2DEC(Table4[[#This Row],[H6]])*256+HEX2DEC(Table4[[#This Row],[H5]]))/AU$3,IF(ISNUMBER(AU723),AU723,NA()))</f>
        <v>1073427</v>
      </c>
      <c r="AV724" s="28">
        <f>IF(Table4[[#This Row],[ID]]=403,(HEX2DEC(Table4[[#This Row],[H7]])*256*256+HEX2DEC(Table4[[#This Row],[H6]])*256+HEX2DEC(Table4[[#This Row],[H5]]))/AV$3,IF(ISNUMBER(AV723),AV723,NA()))</f>
        <v>1073427</v>
      </c>
      <c r="AW724" s="30">
        <f>Table4[[#This Row],[Unk 402-D7,6,5]]/Table4[[#This Row],[Batt V]]</f>
        <v>19909.986274437066</v>
      </c>
      <c r="AX724" s="8" t="str" cm="1">
        <f t="array" aca="1" ref="AX724" ca="1">IF(Table4[[#This Row],[Prior of This Frm]]=0,"First",IF(Table4[[#This Row],[Data as String]]&lt;&gt;INDIRECT("R"&amp;AL724&amp;"C"&amp;COLUMN(Table4[[#This Row],[Data as String]]),FALSE),"Change",""))</f>
        <v/>
      </c>
      <c r="AY724" s="6" t="str" cm="1">
        <f t="array" aca="1" ref="AY724" ca="1">IF(Table4[[#This Row],[Prior of This Frm]]=0,"First",IF(Table4[[#This Row],[Data Masked States only]]&lt;&gt;INDIRECT("R"&amp;AL724&amp;"C"&amp;COLUMN(Table4[[#This Row],[Data Masked States only]]),FALSE),"Change",""))</f>
        <v/>
      </c>
      <c r="AZ724" s="6"/>
    </row>
    <row r="725" spans="1:52" hidden="1" x14ac:dyDescent="0.25">
      <c r="A725">
        <v>25.890999999999998</v>
      </c>
      <c r="B725">
        <v>400</v>
      </c>
      <c r="C725">
        <v>8</v>
      </c>
      <c r="D725" s="14">
        <v>0</v>
      </c>
      <c r="E725" s="15">
        <v>0</v>
      </c>
      <c r="F725" s="15">
        <v>0</v>
      </c>
      <c r="G725" s="15">
        <v>10</v>
      </c>
      <c r="H725" s="15">
        <v>39</v>
      </c>
      <c r="I725" s="15">
        <v>0</v>
      </c>
      <c r="J725" s="15">
        <v>0</v>
      </c>
      <c r="K725" s="15">
        <v>0</v>
      </c>
      <c r="M725" s="5" t="str">
        <f t="shared" si="221"/>
        <v>…</v>
      </c>
      <c r="N725" t="str">
        <f t="shared" si="222"/>
        <v>…</v>
      </c>
      <c r="O725" t="str">
        <f t="shared" si="223"/>
        <v>…</v>
      </c>
      <c r="P725" t="str">
        <f t="shared" si="224"/>
        <v>…</v>
      </c>
      <c r="Q725" t="str">
        <f t="shared" si="225"/>
        <v>9</v>
      </c>
      <c r="R725" t="str">
        <f t="shared" si="226"/>
        <v>…</v>
      </c>
      <c r="S725" t="str">
        <f t="shared" si="227"/>
        <v>…</v>
      </c>
      <c r="T725" t="str">
        <f t="shared" si="228"/>
        <v>…</v>
      </c>
      <c r="U725" s="5"/>
      <c r="V725" s="23">
        <f t="shared" si="229"/>
        <v>0</v>
      </c>
      <c r="W725">
        <f t="shared" si="230"/>
        <v>0</v>
      </c>
      <c r="X725">
        <f t="shared" si="231"/>
        <v>0</v>
      </c>
      <c r="Y725">
        <f t="shared" si="232"/>
        <v>16</v>
      </c>
      <c r="Z725">
        <f t="shared" si="233"/>
        <v>57</v>
      </c>
      <c r="AA725">
        <f t="shared" si="234"/>
        <v>0</v>
      </c>
      <c r="AB725">
        <f t="shared" si="235"/>
        <v>0</v>
      </c>
      <c r="AC725">
        <f t="shared" si="236"/>
        <v>0</v>
      </c>
      <c r="AD725" s="5"/>
      <c r="AE725" s="27">
        <f t="shared" si="237"/>
        <v>0</v>
      </c>
      <c r="AF725" s="28">
        <f t="shared" si="238"/>
        <v>4096</v>
      </c>
      <c r="AG725" s="28">
        <f t="shared" si="239"/>
        <v>57</v>
      </c>
      <c r="AH725" s="28">
        <f t="shared" si="240"/>
        <v>0</v>
      </c>
      <c r="AI725" s="5"/>
      <c r="AJ72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25" s="6" t="str" cm="1">
        <f t="array" ref="AK72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25" s="6" cm="1">
        <f t="array" ref="AL725">IF(ROW(Table4[[#This Row],[ID]])-1=ROW(Table4[[#Headers],[ID]]),0,SUMPRODUCT(MAX(($B$5:$B724=Table4[[#This Row],[ID]])*ROW($B$5:$B724))))</f>
        <v>723</v>
      </c>
      <c r="AM725" s="11" cm="1">
        <f t="array" aca="1" ref="AM725" ca="1">IF(Table4[[#This Row],[Prior of This Frm]]&lt;&gt;0,Table4[[#This Row],[Time]]-INDIRECT("R"&amp;Table4[[#This Row],[Prior of This Frm]]&amp;"C"&amp;COLUMN(Table4[[#This Row],[Time]]),FALSE),"")</f>
        <v>0.10799999999999699</v>
      </c>
      <c r="AN725" s="8">
        <f>IF(ROW(Table4[[#This Row],[Time]])-1=ROW(Table4[[#Headers],[Time]]),0,IF(A725&lt;A724,AN724+1,AN724))</f>
        <v>1</v>
      </c>
      <c r="AO725" s="29">
        <f>(Table4[[#This Row],[Time]]+(Table4[[#This Row],[Mins]]*60)-$A$5)/60/60/24</f>
        <v>3.9946759259259248E-4</v>
      </c>
      <c r="AP725" s="11">
        <f ca="1">IF(Table4[[#This Row],[Prior of This Frm]]&lt;&gt;0,IF(Table4[[#This Row],[Per Raw]]&lt;0,Table4[[#This Row],[Per Raw]]+60,Table4[[#This Row],[Per Raw]]),"")</f>
        <v>0.10799999999999699</v>
      </c>
      <c r="AQ725" s="20" t="e">
        <f>IF(Table4[[#This Row],[ID]]=401,(HEX2DEC(Table4[[#This Row],[H1]])+256*HEX2DEC(Table4[[#This Row],[H2]]))/1000,NA())</f>
        <v>#N/A</v>
      </c>
      <c r="AR725" s="21" t="e">
        <f>IF(Table4[[#This Row],[ID]]=401,(HEX2DEC(Table4[[#This Row],[H5]])+256*HEX2DEC(Table4[[#This Row],[H6]]))/1000,NA())</f>
        <v>#N/A</v>
      </c>
      <c r="AS725" s="17" t="e">
        <f>IF(Table4[[#This Row],[ID]]=402,HEX2DEC(Table4[[#This Row],[H1]])/100,NA())</f>
        <v>#N/A</v>
      </c>
      <c r="AT725" s="19" t="e">
        <f>IF(Table4[[#This Row],[ID]]=404,((HEX2DEC(F725)+256*HEX2DEC(G725))/10)*(9/5)+32,NA())</f>
        <v>#N/A</v>
      </c>
      <c r="AU725" s="28">
        <f>IF(Table4[[#This Row],[ID]]=402,(HEX2DEC(Table4[[#This Row],[H7]])*256*256+HEX2DEC(Table4[[#This Row],[H6]])*256+HEX2DEC(Table4[[#This Row],[H5]]))/AU$3,IF(ISNUMBER(AU724),AU724,NA()))</f>
        <v>1073427</v>
      </c>
      <c r="AV725" s="28">
        <f>IF(Table4[[#This Row],[ID]]=403,(HEX2DEC(Table4[[#This Row],[H7]])*256*256+HEX2DEC(Table4[[#This Row],[H6]])*256+HEX2DEC(Table4[[#This Row],[H5]]))/AV$3,IF(ISNUMBER(AV724),AV724,NA()))</f>
        <v>1073427</v>
      </c>
      <c r="AW725" s="30" t="e">
        <f>Table4[[#This Row],[Unk 402-D7,6,5]]/Table4[[#This Row],[Batt V]]</f>
        <v>#N/A</v>
      </c>
      <c r="AX725" s="8" t="str" cm="1">
        <f t="array" aca="1" ref="AX725" ca="1">IF(Table4[[#This Row],[Prior of This Frm]]=0,"First",IF(Table4[[#This Row],[Data as String]]&lt;&gt;INDIRECT("R"&amp;AL725&amp;"C"&amp;COLUMN(Table4[[#This Row],[Data as String]]),FALSE),"Change",""))</f>
        <v/>
      </c>
      <c r="AY725" s="6" t="str" cm="1">
        <f t="array" aca="1" ref="AY725" ca="1">IF(Table4[[#This Row],[Prior of This Frm]]=0,"First",IF(Table4[[#This Row],[Data Masked States only]]&lt;&gt;INDIRECT("R"&amp;AL725&amp;"C"&amp;COLUMN(Table4[[#This Row],[Data Masked States only]]),FALSE),"Change",""))</f>
        <v/>
      </c>
      <c r="AZ725" s="6"/>
    </row>
    <row r="726" spans="1:52" hidden="1" x14ac:dyDescent="0.25">
      <c r="A726">
        <v>25.943999999999999</v>
      </c>
      <c r="B726">
        <v>401</v>
      </c>
      <c r="C726">
        <v>8</v>
      </c>
      <c r="D726" s="14" t="s">
        <v>28</v>
      </c>
      <c r="E726" s="15" t="s">
        <v>23</v>
      </c>
      <c r="F726" s="15">
        <v>0</v>
      </c>
      <c r="G726" s="15">
        <v>0</v>
      </c>
      <c r="H726" s="15">
        <v>0</v>
      </c>
      <c r="I726" s="15">
        <v>0</v>
      </c>
      <c r="J726" s="15">
        <v>0</v>
      </c>
      <c r="K726" s="15">
        <v>0</v>
      </c>
      <c r="M726" s="5" t="str">
        <f t="shared" si="221"/>
        <v>…</v>
      </c>
      <c r="N726" t="str">
        <f t="shared" si="222"/>
        <v>…</v>
      </c>
      <c r="O726" t="str">
        <f t="shared" si="223"/>
        <v>…</v>
      </c>
      <c r="P726" t="str">
        <f t="shared" si="224"/>
        <v>…</v>
      </c>
      <c r="Q726" t="str">
        <f t="shared" si="225"/>
        <v>…</v>
      </c>
      <c r="R726" t="str">
        <f t="shared" si="226"/>
        <v>…</v>
      </c>
      <c r="S726" t="str">
        <f t="shared" si="227"/>
        <v>…</v>
      </c>
      <c r="T726" t="str">
        <f t="shared" si="228"/>
        <v>…</v>
      </c>
      <c r="U726" s="5"/>
      <c r="V726" s="23">
        <f t="shared" si="229"/>
        <v>154</v>
      </c>
      <c r="W726">
        <f t="shared" si="230"/>
        <v>210</v>
      </c>
      <c r="X726">
        <f t="shared" si="231"/>
        <v>0</v>
      </c>
      <c r="Y726">
        <f t="shared" si="232"/>
        <v>0</v>
      </c>
      <c r="Z726">
        <f t="shared" si="233"/>
        <v>0</v>
      </c>
      <c r="AA726">
        <f t="shared" si="234"/>
        <v>0</v>
      </c>
      <c r="AB726">
        <f t="shared" si="235"/>
        <v>0</v>
      </c>
      <c r="AC726">
        <f t="shared" si="236"/>
        <v>0</v>
      </c>
      <c r="AD726" s="5"/>
      <c r="AE726" s="27">
        <f t="shared" si="237"/>
        <v>53914</v>
      </c>
      <c r="AF726" s="28">
        <f t="shared" si="238"/>
        <v>0</v>
      </c>
      <c r="AG726" s="28">
        <f t="shared" si="239"/>
        <v>0</v>
      </c>
      <c r="AH726" s="28">
        <f t="shared" si="240"/>
        <v>0</v>
      </c>
      <c r="AI726" s="5"/>
      <c r="AJ72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26" s="6" t="str" cm="1">
        <f t="array" ref="AK72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26" s="6" cm="1">
        <f t="array" ref="AL726">IF(ROW(Table4[[#This Row],[ID]])-1=ROW(Table4[[#Headers],[ID]]),0,SUMPRODUCT(MAX(($B$5:$B725=Table4[[#This Row],[ID]])*ROW($B$5:$B725))))</f>
        <v>724</v>
      </c>
      <c r="AM726" s="11" cm="1">
        <f t="array" aca="1" ref="AM726" ca="1">IF(Table4[[#This Row],[Prior of This Frm]]&lt;&gt;0,Table4[[#This Row],[Time]]-INDIRECT("R"&amp;Table4[[#This Row],[Prior of This Frm]]&amp;"C"&amp;COLUMN(Table4[[#This Row],[Time]]),FALSE),"")</f>
        <v>0.1059999999999981</v>
      </c>
      <c r="AN726" s="8">
        <f>IF(ROW(Table4[[#This Row],[Time]])-1=ROW(Table4[[#Headers],[Time]]),0,IF(A726&lt;A725,AN725+1,AN725))</f>
        <v>1</v>
      </c>
      <c r="AO726" s="29">
        <f>(Table4[[#This Row],[Time]]+(Table4[[#This Row],[Mins]]*60)-$A$5)/60/60/24</f>
        <v>4.0008101851851858E-4</v>
      </c>
      <c r="AP726" s="11">
        <f ca="1">IF(Table4[[#This Row],[Prior of This Frm]]&lt;&gt;0,IF(Table4[[#This Row],[Per Raw]]&lt;0,Table4[[#This Row],[Per Raw]]+60,Table4[[#This Row],[Per Raw]]),"")</f>
        <v>0.1059999999999981</v>
      </c>
      <c r="AQ726" s="20">
        <f>IF(Table4[[#This Row],[ID]]=401,(HEX2DEC(Table4[[#This Row],[H1]])+256*HEX2DEC(Table4[[#This Row],[H2]]))/1000,NA())</f>
        <v>53.914000000000001</v>
      </c>
      <c r="AR726" s="21">
        <f>IF(Table4[[#This Row],[ID]]=401,(HEX2DEC(Table4[[#This Row],[H5]])+256*HEX2DEC(Table4[[#This Row],[H6]]))/1000,NA())</f>
        <v>0</v>
      </c>
      <c r="AS726" s="16" t="e">
        <f>IF(Table4[[#This Row],[ID]]=402,HEX2DEC(Table4[[#This Row],[H1]])/100,NA())</f>
        <v>#N/A</v>
      </c>
      <c r="AT726" s="19" t="e">
        <f>IF(Table4[[#This Row],[ID]]=404,((HEX2DEC(F726)+256*HEX2DEC(G726))/10)*(9/5)+32,NA())</f>
        <v>#N/A</v>
      </c>
      <c r="AU726" s="28">
        <f>IF(Table4[[#This Row],[ID]]=402,(HEX2DEC(Table4[[#This Row],[H7]])*256*256+HEX2DEC(Table4[[#This Row],[H6]])*256+HEX2DEC(Table4[[#This Row],[H5]]))/AU$3,IF(ISNUMBER(AU725),AU725,NA()))</f>
        <v>1073427</v>
      </c>
      <c r="AV726" s="28">
        <f>IF(Table4[[#This Row],[ID]]=403,(HEX2DEC(Table4[[#This Row],[H7]])*256*256+HEX2DEC(Table4[[#This Row],[H6]])*256+HEX2DEC(Table4[[#This Row],[H5]]))/AV$3,IF(ISNUMBER(AV725),AV725,NA()))</f>
        <v>1073427</v>
      </c>
      <c r="AW726" s="30">
        <f>Table4[[#This Row],[Unk 402-D7,6,5]]/Table4[[#This Row],[Batt V]]</f>
        <v>19909.986274437066</v>
      </c>
      <c r="AX726" s="8" t="str" cm="1">
        <f t="array" aca="1" ref="AX726" ca="1">IF(Table4[[#This Row],[Prior of This Frm]]=0,"First",IF(Table4[[#This Row],[Data as String]]&lt;&gt;INDIRECT("R"&amp;AL726&amp;"C"&amp;COLUMN(Table4[[#This Row],[Data as String]]),FALSE),"Change",""))</f>
        <v/>
      </c>
      <c r="AY726" s="6" t="str" cm="1">
        <f t="array" aca="1" ref="AY726" ca="1">IF(Table4[[#This Row],[Prior of This Frm]]=0,"First",IF(Table4[[#This Row],[Data Masked States only]]&lt;&gt;INDIRECT("R"&amp;AL726&amp;"C"&amp;COLUMN(Table4[[#This Row],[Data Masked States only]]),FALSE),"Change",""))</f>
        <v/>
      </c>
      <c r="AZ726" s="6"/>
    </row>
    <row r="727" spans="1:52" hidden="1" x14ac:dyDescent="0.25">
      <c r="A727">
        <v>25.995999999999999</v>
      </c>
      <c r="B727">
        <v>400</v>
      </c>
      <c r="C727">
        <v>8</v>
      </c>
      <c r="D727" s="14">
        <v>0</v>
      </c>
      <c r="E727" s="15">
        <v>0</v>
      </c>
      <c r="F727" s="15">
        <v>0</v>
      </c>
      <c r="G727" s="15">
        <v>10</v>
      </c>
      <c r="H727" s="15">
        <v>39</v>
      </c>
      <c r="I727" s="15">
        <v>0</v>
      </c>
      <c r="J727" s="15">
        <v>0</v>
      </c>
      <c r="K727" s="15">
        <v>0</v>
      </c>
      <c r="M727" s="5" t="str">
        <f t="shared" si="221"/>
        <v>…</v>
      </c>
      <c r="N727" t="str">
        <f t="shared" si="222"/>
        <v>…</v>
      </c>
      <c r="O727" t="str">
        <f t="shared" si="223"/>
        <v>…</v>
      </c>
      <c r="P727" t="str">
        <f t="shared" si="224"/>
        <v>…</v>
      </c>
      <c r="Q727" t="str">
        <f t="shared" si="225"/>
        <v>9</v>
      </c>
      <c r="R727" t="str">
        <f t="shared" si="226"/>
        <v>…</v>
      </c>
      <c r="S727" t="str">
        <f t="shared" si="227"/>
        <v>…</v>
      </c>
      <c r="T727" t="str">
        <f t="shared" si="228"/>
        <v>…</v>
      </c>
      <c r="U727" s="5"/>
      <c r="V727" s="23">
        <f t="shared" si="229"/>
        <v>0</v>
      </c>
      <c r="W727">
        <f t="shared" si="230"/>
        <v>0</v>
      </c>
      <c r="X727">
        <f t="shared" si="231"/>
        <v>0</v>
      </c>
      <c r="Y727">
        <f t="shared" si="232"/>
        <v>16</v>
      </c>
      <c r="Z727">
        <f t="shared" si="233"/>
        <v>57</v>
      </c>
      <c r="AA727">
        <f t="shared" si="234"/>
        <v>0</v>
      </c>
      <c r="AB727">
        <f t="shared" si="235"/>
        <v>0</v>
      </c>
      <c r="AC727">
        <f t="shared" si="236"/>
        <v>0</v>
      </c>
      <c r="AD727" s="5"/>
      <c r="AE727" s="27">
        <f t="shared" si="237"/>
        <v>0</v>
      </c>
      <c r="AF727" s="28">
        <f t="shared" si="238"/>
        <v>4096</v>
      </c>
      <c r="AG727" s="28">
        <f t="shared" si="239"/>
        <v>57</v>
      </c>
      <c r="AH727" s="28">
        <f t="shared" si="240"/>
        <v>0</v>
      </c>
      <c r="AI727" s="5"/>
      <c r="AJ72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27" s="6" t="str" cm="1">
        <f t="array" ref="AK72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27" s="6" cm="1">
        <f t="array" ref="AL727">IF(ROW(Table4[[#This Row],[ID]])-1=ROW(Table4[[#Headers],[ID]]),0,SUMPRODUCT(MAX(($B$5:$B726=Table4[[#This Row],[ID]])*ROW($B$5:$B726))))</f>
        <v>725</v>
      </c>
      <c r="AM727" s="11" cm="1">
        <f t="array" aca="1" ref="AM727" ca="1">IF(Table4[[#This Row],[Prior of This Frm]]&lt;&gt;0,Table4[[#This Row],[Time]]-INDIRECT("R"&amp;Table4[[#This Row],[Prior of This Frm]]&amp;"C"&amp;COLUMN(Table4[[#This Row],[Time]]),FALSE),"")</f>
        <v>0.10500000000000043</v>
      </c>
      <c r="AN727" s="8">
        <f>IF(ROW(Table4[[#This Row],[Time]])-1=ROW(Table4[[#Headers],[Time]]),0,IF(A727&lt;A726,AN726+1,AN726))</f>
        <v>1</v>
      </c>
      <c r="AO727" s="29">
        <f>(Table4[[#This Row],[Time]]+(Table4[[#This Row],[Mins]]*60)-$A$5)/60/60/24</f>
        <v>4.0068287037037026E-4</v>
      </c>
      <c r="AP727" s="11">
        <f ca="1">IF(Table4[[#This Row],[Prior of This Frm]]&lt;&gt;0,IF(Table4[[#This Row],[Per Raw]]&lt;0,Table4[[#This Row],[Per Raw]]+60,Table4[[#This Row],[Per Raw]]),"")</f>
        <v>0.10500000000000043</v>
      </c>
      <c r="AQ727" s="20" t="e">
        <f>IF(Table4[[#This Row],[ID]]=401,(HEX2DEC(Table4[[#This Row],[H1]])+256*HEX2DEC(Table4[[#This Row],[H2]]))/1000,NA())</f>
        <v>#N/A</v>
      </c>
      <c r="AR727" s="21" t="e">
        <f>IF(Table4[[#This Row],[ID]]=401,(HEX2DEC(Table4[[#This Row],[H5]])+256*HEX2DEC(Table4[[#This Row],[H6]]))/1000,NA())</f>
        <v>#N/A</v>
      </c>
      <c r="AS727" s="17" t="e">
        <f>IF(Table4[[#This Row],[ID]]=402,HEX2DEC(Table4[[#This Row],[H1]])/100,NA())</f>
        <v>#N/A</v>
      </c>
      <c r="AT727" s="19" t="e">
        <f>IF(Table4[[#This Row],[ID]]=404,((HEX2DEC(F727)+256*HEX2DEC(G727))/10)*(9/5)+32,NA())</f>
        <v>#N/A</v>
      </c>
      <c r="AU727" s="28">
        <f>IF(Table4[[#This Row],[ID]]=402,(HEX2DEC(Table4[[#This Row],[H7]])*256*256+HEX2DEC(Table4[[#This Row],[H6]])*256+HEX2DEC(Table4[[#This Row],[H5]]))/AU$3,IF(ISNUMBER(AU726),AU726,NA()))</f>
        <v>1073427</v>
      </c>
      <c r="AV727" s="28">
        <f>IF(Table4[[#This Row],[ID]]=403,(HEX2DEC(Table4[[#This Row],[H7]])*256*256+HEX2DEC(Table4[[#This Row],[H6]])*256+HEX2DEC(Table4[[#This Row],[H5]]))/AV$3,IF(ISNUMBER(AV726),AV726,NA()))</f>
        <v>1073427</v>
      </c>
      <c r="AW727" s="30" t="e">
        <f>Table4[[#This Row],[Unk 402-D7,6,5]]/Table4[[#This Row],[Batt V]]</f>
        <v>#N/A</v>
      </c>
      <c r="AX727" s="8" t="str" cm="1">
        <f t="array" aca="1" ref="AX727" ca="1">IF(Table4[[#This Row],[Prior of This Frm]]=0,"First",IF(Table4[[#This Row],[Data as String]]&lt;&gt;INDIRECT("R"&amp;AL727&amp;"C"&amp;COLUMN(Table4[[#This Row],[Data as String]]),FALSE),"Change",""))</f>
        <v/>
      </c>
      <c r="AY727" s="6" t="str" cm="1">
        <f t="array" aca="1" ref="AY727" ca="1">IF(Table4[[#This Row],[Prior of This Frm]]=0,"First",IF(Table4[[#This Row],[Data Masked States only]]&lt;&gt;INDIRECT("R"&amp;AL727&amp;"C"&amp;COLUMN(Table4[[#This Row],[Data Masked States only]]),FALSE),"Change",""))</f>
        <v/>
      </c>
      <c r="AZ727" s="6"/>
    </row>
    <row r="728" spans="1:52" hidden="1" x14ac:dyDescent="0.25">
      <c r="A728">
        <v>26.05</v>
      </c>
      <c r="B728">
        <v>401</v>
      </c>
      <c r="C728">
        <v>8</v>
      </c>
      <c r="D728" s="14" t="s">
        <v>28</v>
      </c>
      <c r="E728" s="15" t="s">
        <v>23</v>
      </c>
      <c r="F728" s="15">
        <v>0</v>
      </c>
      <c r="G728" s="15">
        <v>0</v>
      </c>
      <c r="H728" s="15">
        <v>0</v>
      </c>
      <c r="I728" s="15">
        <v>0</v>
      </c>
      <c r="J728" s="15">
        <v>0</v>
      </c>
      <c r="K728" s="15">
        <v>0</v>
      </c>
      <c r="M728" s="5" t="str">
        <f t="shared" si="221"/>
        <v>…</v>
      </c>
      <c r="N728" t="str">
        <f t="shared" si="222"/>
        <v>…</v>
      </c>
      <c r="O728" t="str">
        <f t="shared" si="223"/>
        <v>…</v>
      </c>
      <c r="P728" t="str">
        <f t="shared" si="224"/>
        <v>…</v>
      </c>
      <c r="Q728" t="str">
        <f t="shared" si="225"/>
        <v>…</v>
      </c>
      <c r="R728" t="str">
        <f t="shared" si="226"/>
        <v>…</v>
      </c>
      <c r="S728" t="str">
        <f t="shared" si="227"/>
        <v>…</v>
      </c>
      <c r="T728" t="str">
        <f t="shared" si="228"/>
        <v>…</v>
      </c>
      <c r="U728" s="5"/>
      <c r="V728" s="23">
        <f t="shared" si="229"/>
        <v>154</v>
      </c>
      <c r="W728">
        <f t="shared" si="230"/>
        <v>210</v>
      </c>
      <c r="X728">
        <f t="shared" si="231"/>
        <v>0</v>
      </c>
      <c r="Y728">
        <f t="shared" si="232"/>
        <v>0</v>
      </c>
      <c r="Z728">
        <f t="shared" si="233"/>
        <v>0</v>
      </c>
      <c r="AA728">
        <f t="shared" si="234"/>
        <v>0</v>
      </c>
      <c r="AB728">
        <f t="shared" si="235"/>
        <v>0</v>
      </c>
      <c r="AC728">
        <f t="shared" si="236"/>
        <v>0</v>
      </c>
      <c r="AD728" s="5"/>
      <c r="AE728" s="27">
        <f t="shared" si="237"/>
        <v>53914</v>
      </c>
      <c r="AF728" s="28">
        <f t="shared" si="238"/>
        <v>0</v>
      </c>
      <c r="AG728" s="28">
        <f t="shared" si="239"/>
        <v>0</v>
      </c>
      <c r="AH728" s="28">
        <f t="shared" si="240"/>
        <v>0</v>
      </c>
      <c r="AI728" s="5"/>
      <c r="AJ72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28" s="6" t="str" cm="1">
        <f t="array" ref="AK72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28" s="6" cm="1">
        <f t="array" ref="AL728">IF(ROW(Table4[[#This Row],[ID]])-1=ROW(Table4[[#Headers],[ID]]),0,SUMPRODUCT(MAX(($B$5:$B727=Table4[[#This Row],[ID]])*ROW($B$5:$B727))))</f>
        <v>726</v>
      </c>
      <c r="AM728" s="11" cm="1">
        <f t="array" aca="1" ref="AM728" ca="1">IF(Table4[[#This Row],[Prior of This Frm]]&lt;&gt;0,Table4[[#This Row],[Time]]-INDIRECT("R"&amp;Table4[[#This Row],[Prior of This Frm]]&amp;"C"&amp;COLUMN(Table4[[#This Row],[Time]]),FALSE),"")</f>
        <v>0.10600000000000165</v>
      </c>
      <c r="AN728" s="8">
        <f>IF(ROW(Table4[[#This Row],[Time]])-1=ROW(Table4[[#Headers],[Time]]),0,IF(A728&lt;A727,AN727+1,AN727))</f>
        <v>1</v>
      </c>
      <c r="AO728" s="29">
        <f>(Table4[[#This Row],[Time]]+(Table4[[#This Row],[Mins]]*60)-$A$5)/60/60/24</f>
        <v>4.0130787037037028E-4</v>
      </c>
      <c r="AP728" s="11">
        <f ca="1">IF(Table4[[#This Row],[Prior of This Frm]]&lt;&gt;0,IF(Table4[[#This Row],[Per Raw]]&lt;0,Table4[[#This Row],[Per Raw]]+60,Table4[[#This Row],[Per Raw]]),"")</f>
        <v>0.10600000000000165</v>
      </c>
      <c r="AQ728" s="20">
        <f>IF(Table4[[#This Row],[ID]]=401,(HEX2DEC(Table4[[#This Row],[H1]])+256*HEX2DEC(Table4[[#This Row],[H2]]))/1000,NA())</f>
        <v>53.914000000000001</v>
      </c>
      <c r="AR728" s="21">
        <f>IF(Table4[[#This Row],[ID]]=401,(HEX2DEC(Table4[[#This Row],[H5]])+256*HEX2DEC(Table4[[#This Row],[H6]]))/1000,NA())</f>
        <v>0</v>
      </c>
      <c r="AS728" s="16" t="e">
        <f>IF(Table4[[#This Row],[ID]]=402,HEX2DEC(Table4[[#This Row],[H1]])/100,NA())</f>
        <v>#N/A</v>
      </c>
      <c r="AT728" s="19" t="e">
        <f>IF(Table4[[#This Row],[ID]]=404,((HEX2DEC(F728)+256*HEX2DEC(G728))/10)*(9/5)+32,NA())</f>
        <v>#N/A</v>
      </c>
      <c r="AU728" s="28">
        <f>IF(Table4[[#This Row],[ID]]=402,(HEX2DEC(Table4[[#This Row],[H7]])*256*256+HEX2DEC(Table4[[#This Row],[H6]])*256+HEX2DEC(Table4[[#This Row],[H5]]))/AU$3,IF(ISNUMBER(AU727),AU727,NA()))</f>
        <v>1073427</v>
      </c>
      <c r="AV728" s="28">
        <f>IF(Table4[[#This Row],[ID]]=403,(HEX2DEC(Table4[[#This Row],[H7]])*256*256+HEX2DEC(Table4[[#This Row],[H6]])*256+HEX2DEC(Table4[[#This Row],[H5]]))/AV$3,IF(ISNUMBER(AV727),AV727,NA()))</f>
        <v>1073427</v>
      </c>
      <c r="AW728" s="30">
        <f>Table4[[#This Row],[Unk 402-D7,6,5]]/Table4[[#This Row],[Batt V]]</f>
        <v>19909.986274437066</v>
      </c>
      <c r="AX728" s="8" t="str" cm="1">
        <f t="array" aca="1" ref="AX728" ca="1">IF(Table4[[#This Row],[Prior of This Frm]]=0,"First",IF(Table4[[#This Row],[Data as String]]&lt;&gt;INDIRECT("R"&amp;AL728&amp;"C"&amp;COLUMN(Table4[[#This Row],[Data as String]]),FALSE),"Change",""))</f>
        <v/>
      </c>
      <c r="AY728" s="6" t="str" cm="1">
        <f t="array" aca="1" ref="AY728" ca="1">IF(Table4[[#This Row],[Prior of This Frm]]=0,"First",IF(Table4[[#This Row],[Data Masked States only]]&lt;&gt;INDIRECT("R"&amp;AL728&amp;"C"&amp;COLUMN(Table4[[#This Row],[Data Masked States only]]),FALSE),"Change",""))</f>
        <v/>
      </c>
      <c r="AZ728" s="6"/>
    </row>
    <row r="729" spans="1:52" hidden="1" x14ac:dyDescent="0.25">
      <c r="A729">
        <v>26.103999999999999</v>
      </c>
      <c r="B729">
        <v>400</v>
      </c>
      <c r="C729">
        <v>8</v>
      </c>
      <c r="D729" s="14">
        <v>0</v>
      </c>
      <c r="E729" s="15">
        <v>0</v>
      </c>
      <c r="F729" s="15">
        <v>0</v>
      </c>
      <c r="G729" s="15">
        <v>10</v>
      </c>
      <c r="H729" s="15">
        <v>39</v>
      </c>
      <c r="I729" s="15">
        <v>0</v>
      </c>
      <c r="J729" s="15">
        <v>0</v>
      </c>
      <c r="K729" s="15">
        <v>0</v>
      </c>
      <c r="M729" s="5" t="str">
        <f t="shared" si="221"/>
        <v>…</v>
      </c>
      <c r="N729" t="str">
        <f t="shared" si="222"/>
        <v>…</v>
      </c>
      <c r="O729" t="str">
        <f t="shared" si="223"/>
        <v>…</v>
      </c>
      <c r="P729" t="str">
        <f t="shared" si="224"/>
        <v>…</v>
      </c>
      <c r="Q729" t="str">
        <f t="shared" si="225"/>
        <v>9</v>
      </c>
      <c r="R729" t="str">
        <f t="shared" si="226"/>
        <v>…</v>
      </c>
      <c r="S729" t="str">
        <f t="shared" si="227"/>
        <v>…</v>
      </c>
      <c r="T729" t="str">
        <f t="shared" si="228"/>
        <v>…</v>
      </c>
      <c r="U729" s="5"/>
      <c r="V729" s="23">
        <f t="shared" si="229"/>
        <v>0</v>
      </c>
      <c r="W729">
        <f t="shared" si="230"/>
        <v>0</v>
      </c>
      <c r="X729">
        <f t="shared" si="231"/>
        <v>0</v>
      </c>
      <c r="Y729">
        <f t="shared" si="232"/>
        <v>16</v>
      </c>
      <c r="Z729">
        <f t="shared" si="233"/>
        <v>57</v>
      </c>
      <c r="AA729">
        <f t="shared" si="234"/>
        <v>0</v>
      </c>
      <c r="AB729">
        <f t="shared" si="235"/>
        <v>0</v>
      </c>
      <c r="AC729">
        <f t="shared" si="236"/>
        <v>0</v>
      </c>
      <c r="AD729" s="5"/>
      <c r="AE729" s="27">
        <f t="shared" si="237"/>
        <v>0</v>
      </c>
      <c r="AF729" s="28">
        <f t="shared" si="238"/>
        <v>4096</v>
      </c>
      <c r="AG729" s="28">
        <f t="shared" si="239"/>
        <v>57</v>
      </c>
      <c r="AH729" s="28">
        <f t="shared" si="240"/>
        <v>0</v>
      </c>
      <c r="AI729" s="5"/>
      <c r="AJ72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29" s="6" t="str" cm="1">
        <f t="array" ref="AK72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29" s="6" cm="1">
        <f t="array" ref="AL729">IF(ROW(Table4[[#This Row],[ID]])-1=ROW(Table4[[#Headers],[ID]]),0,SUMPRODUCT(MAX(($B$5:$B728=Table4[[#This Row],[ID]])*ROW($B$5:$B728))))</f>
        <v>727</v>
      </c>
      <c r="AM729" s="11" cm="1">
        <f t="array" aca="1" ref="AM729" ca="1">IF(Table4[[#This Row],[Prior of This Frm]]&lt;&gt;0,Table4[[#This Row],[Time]]-INDIRECT("R"&amp;Table4[[#This Row],[Prior of This Frm]]&amp;"C"&amp;COLUMN(Table4[[#This Row],[Time]]),FALSE),"")</f>
        <v>0.10800000000000054</v>
      </c>
      <c r="AN729" s="8">
        <f>IF(ROW(Table4[[#This Row],[Time]])-1=ROW(Table4[[#Headers],[Time]]),0,IF(A729&lt;A728,AN728+1,AN728))</f>
        <v>1</v>
      </c>
      <c r="AO729" s="29">
        <f>(Table4[[#This Row],[Time]]+(Table4[[#This Row],[Mins]]*60)-$A$5)/60/60/24</f>
        <v>4.0193287037037037E-4</v>
      </c>
      <c r="AP729" s="11">
        <f ca="1">IF(Table4[[#This Row],[Prior of This Frm]]&lt;&gt;0,IF(Table4[[#This Row],[Per Raw]]&lt;0,Table4[[#This Row],[Per Raw]]+60,Table4[[#This Row],[Per Raw]]),"")</f>
        <v>0.10800000000000054</v>
      </c>
      <c r="AQ729" s="20" t="e">
        <f>IF(Table4[[#This Row],[ID]]=401,(HEX2DEC(Table4[[#This Row],[H1]])+256*HEX2DEC(Table4[[#This Row],[H2]]))/1000,NA())</f>
        <v>#N/A</v>
      </c>
      <c r="AR729" s="21" t="e">
        <f>IF(Table4[[#This Row],[ID]]=401,(HEX2DEC(Table4[[#This Row],[H5]])+256*HEX2DEC(Table4[[#This Row],[H6]]))/1000,NA())</f>
        <v>#N/A</v>
      </c>
      <c r="AS729" s="17" t="e">
        <f>IF(Table4[[#This Row],[ID]]=402,HEX2DEC(Table4[[#This Row],[H1]])/100,NA())</f>
        <v>#N/A</v>
      </c>
      <c r="AT729" s="19" t="e">
        <f>IF(Table4[[#This Row],[ID]]=404,((HEX2DEC(F729)+256*HEX2DEC(G729))/10)*(9/5)+32,NA())</f>
        <v>#N/A</v>
      </c>
      <c r="AU729" s="28">
        <f>IF(Table4[[#This Row],[ID]]=402,(HEX2DEC(Table4[[#This Row],[H7]])*256*256+HEX2DEC(Table4[[#This Row],[H6]])*256+HEX2DEC(Table4[[#This Row],[H5]]))/AU$3,IF(ISNUMBER(AU728),AU728,NA()))</f>
        <v>1073427</v>
      </c>
      <c r="AV729" s="28">
        <f>IF(Table4[[#This Row],[ID]]=403,(HEX2DEC(Table4[[#This Row],[H7]])*256*256+HEX2DEC(Table4[[#This Row],[H6]])*256+HEX2DEC(Table4[[#This Row],[H5]]))/AV$3,IF(ISNUMBER(AV728),AV728,NA()))</f>
        <v>1073427</v>
      </c>
      <c r="AW729" s="30" t="e">
        <f>Table4[[#This Row],[Unk 402-D7,6,5]]/Table4[[#This Row],[Batt V]]</f>
        <v>#N/A</v>
      </c>
      <c r="AX729" s="8" t="str" cm="1">
        <f t="array" aca="1" ref="AX729" ca="1">IF(Table4[[#This Row],[Prior of This Frm]]=0,"First",IF(Table4[[#This Row],[Data as String]]&lt;&gt;INDIRECT("R"&amp;AL729&amp;"C"&amp;COLUMN(Table4[[#This Row],[Data as String]]),FALSE),"Change",""))</f>
        <v/>
      </c>
      <c r="AY729" s="6" t="str" cm="1">
        <f t="array" aca="1" ref="AY729" ca="1">IF(Table4[[#This Row],[Prior of This Frm]]=0,"First",IF(Table4[[#This Row],[Data Masked States only]]&lt;&gt;INDIRECT("R"&amp;AL729&amp;"C"&amp;COLUMN(Table4[[#This Row],[Data Masked States only]]),FALSE),"Change",""))</f>
        <v/>
      </c>
      <c r="AZ729" s="6"/>
    </row>
    <row r="730" spans="1:52" hidden="1" x14ac:dyDescent="0.25">
      <c r="A730">
        <v>26.157</v>
      </c>
      <c r="B730">
        <v>401</v>
      </c>
      <c r="C730">
        <v>8</v>
      </c>
      <c r="D730" s="14" t="s">
        <v>28</v>
      </c>
      <c r="E730" s="15" t="s">
        <v>23</v>
      </c>
      <c r="F730" s="15">
        <v>0</v>
      </c>
      <c r="G730" s="15">
        <v>0</v>
      </c>
      <c r="H730" s="15">
        <v>0</v>
      </c>
      <c r="I730" s="15">
        <v>0</v>
      </c>
      <c r="J730" s="15">
        <v>0</v>
      </c>
      <c r="K730" s="15">
        <v>0</v>
      </c>
      <c r="M730" s="5" t="str">
        <f t="shared" si="221"/>
        <v>…</v>
      </c>
      <c r="N730" t="str">
        <f t="shared" si="222"/>
        <v>…</v>
      </c>
      <c r="O730" t="str">
        <f t="shared" si="223"/>
        <v>…</v>
      </c>
      <c r="P730" t="str">
        <f t="shared" si="224"/>
        <v>…</v>
      </c>
      <c r="Q730" t="str">
        <f t="shared" si="225"/>
        <v>…</v>
      </c>
      <c r="R730" t="str">
        <f t="shared" si="226"/>
        <v>…</v>
      </c>
      <c r="S730" t="str">
        <f t="shared" si="227"/>
        <v>…</v>
      </c>
      <c r="T730" t="str">
        <f t="shared" si="228"/>
        <v>…</v>
      </c>
      <c r="U730" s="5"/>
      <c r="V730" s="23">
        <f t="shared" si="229"/>
        <v>154</v>
      </c>
      <c r="W730">
        <f t="shared" si="230"/>
        <v>210</v>
      </c>
      <c r="X730">
        <f t="shared" si="231"/>
        <v>0</v>
      </c>
      <c r="Y730">
        <f t="shared" si="232"/>
        <v>0</v>
      </c>
      <c r="Z730">
        <f t="shared" si="233"/>
        <v>0</v>
      </c>
      <c r="AA730">
        <f t="shared" si="234"/>
        <v>0</v>
      </c>
      <c r="AB730">
        <f t="shared" si="235"/>
        <v>0</v>
      </c>
      <c r="AC730">
        <f t="shared" si="236"/>
        <v>0</v>
      </c>
      <c r="AD730" s="5"/>
      <c r="AE730" s="27">
        <f t="shared" si="237"/>
        <v>53914</v>
      </c>
      <c r="AF730" s="28">
        <f t="shared" si="238"/>
        <v>0</v>
      </c>
      <c r="AG730" s="28">
        <f t="shared" si="239"/>
        <v>0</v>
      </c>
      <c r="AH730" s="28">
        <f t="shared" si="240"/>
        <v>0</v>
      </c>
      <c r="AI730" s="5"/>
      <c r="AJ73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30" s="6" t="str" cm="1">
        <f t="array" ref="AK73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30" s="6" cm="1">
        <f t="array" ref="AL730">IF(ROW(Table4[[#This Row],[ID]])-1=ROW(Table4[[#Headers],[ID]]),0,SUMPRODUCT(MAX(($B$5:$B729=Table4[[#This Row],[ID]])*ROW($B$5:$B729))))</f>
        <v>728</v>
      </c>
      <c r="AM730" s="11" cm="1">
        <f t="array" aca="1" ref="AM730" ca="1">IF(Table4[[#This Row],[Prior of This Frm]]&lt;&gt;0,Table4[[#This Row],[Time]]-INDIRECT("R"&amp;Table4[[#This Row],[Prior of This Frm]]&amp;"C"&amp;COLUMN(Table4[[#This Row],[Time]]),FALSE),"")</f>
        <v>0.10699999999999932</v>
      </c>
      <c r="AN730" s="8">
        <f>IF(ROW(Table4[[#This Row],[Time]])-1=ROW(Table4[[#Headers],[Time]]),0,IF(A730&lt;A729,AN729+1,AN729))</f>
        <v>1</v>
      </c>
      <c r="AO730" s="29">
        <f>(Table4[[#This Row],[Time]]+(Table4[[#This Row],[Mins]]*60)-$A$5)/60/60/24</f>
        <v>4.0254629629629625E-4</v>
      </c>
      <c r="AP730" s="11">
        <f ca="1">IF(Table4[[#This Row],[Prior of This Frm]]&lt;&gt;0,IF(Table4[[#This Row],[Per Raw]]&lt;0,Table4[[#This Row],[Per Raw]]+60,Table4[[#This Row],[Per Raw]]),"")</f>
        <v>0.10699999999999932</v>
      </c>
      <c r="AQ730" s="20">
        <f>IF(Table4[[#This Row],[ID]]=401,(HEX2DEC(Table4[[#This Row],[H1]])+256*HEX2DEC(Table4[[#This Row],[H2]]))/1000,NA())</f>
        <v>53.914000000000001</v>
      </c>
      <c r="AR730" s="21">
        <f>IF(Table4[[#This Row],[ID]]=401,(HEX2DEC(Table4[[#This Row],[H5]])+256*HEX2DEC(Table4[[#This Row],[H6]]))/1000,NA())</f>
        <v>0</v>
      </c>
      <c r="AS730" s="16" t="e">
        <f>IF(Table4[[#This Row],[ID]]=402,HEX2DEC(Table4[[#This Row],[H1]])/100,NA())</f>
        <v>#N/A</v>
      </c>
      <c r="AT730" s="19" t="e">
        <f>IF(Table4[[#This Row],[ID]]=404,((HEX2DEC(F730)+256*HEX2DEC(G730))/10)*(9/5)+32,NA())</f>
        <v>#N/A</v>
      </c>
      <c r="AU730" s="28">
        <f>IF(Table4[[#This Row],[ID]]=402,(HEX2DEC(Table4[[#This Row],[H7]])*256*256+HEX2DEC(Table4[[#This Row],[H6]])*256+HEX2DEC(Table4[[#This Row],[H5]]))/AU$3,IF(ISNUMBER(AU729),AU729,NA()))</f>
        <v>1073427</v>
      </c>
      <c r="AV730" s="28">
        <f>IF(Table4[[#This Row],[ID]]=403,(HEX2DEC(Table4[[#This Row],[H7]])*256*256+HEX2DEC(Table4[[#This Row],[H6]])*256+HEX2DEC(Table4[[#This Row],[H5]]))/AV$3,IF(ISNUMBER(AV729),AV729,NA()))</f>
        <v>1073427</v>
      </c>
      <c r="AW730" s="30">
        <f>Table4[[#This Row],[Unk 402-D7,6,5]]/Table4[[#This Row],[Batt V]]</f>
        <v>19909.986274437066</v>
      </c>
      <c r="AX730" s="8" t="str" cm="1">
        <f t="array" aca="1" ref="AX730" ca="1">IF(Table4[[#This Row],[Prior of This Frm]]=0,"First",IF(Table4[[#This Row],[Data as String]]&lt;&gt;INDIRECT("R"&amp;AL730&amp;"C"&amp;COLUMN(Table4[[#This Row],[Data as String]]),FALSE),"Change",""))</f>
        <v/>
      </c>
      <c r="AY730" s="6" t="str" cm="1">
        <f t="array" aca="1" ref="AY730" ca="1">IF(Table4[[#This Row],[Prior of This Frm]]=0,"First",IF(Table4[[#This Row],[Data Masked States only]]&lt;&gt;INDIRECT("R"&amp;AL730&amp;"C"&amp;COLUMN(Table4[[#This Row],[Data Masked States only]]),FALSE),"Change",""))</f>
        <v/>
      </c>
      <c r="AZ730" s="6"/>
    </row>
    <row r="731" spans="1:52" hidden="1" x14ac:dyDescent="0.25">
      <c r="A731">
        <v>26.21</v>
      </c>
      <c r="B731">
        <v>400</v>
      </c>
      <c r="C731">
        <v>8</v>
      </c>
      <c r="D731" s="14">
        <v>0</v>
      </c>
      <c r="E731" s="15">
        <v>0</v>
      </c>
      <c r="F731" s="15">
        <v>0</v>
      </c>
      <c r="G731" s="15">
        <v>10</v>
      </c>
      <c r="H731" s="15">
        <v>39</v>
      </c>
      <c r="I731" s="15">
        <v>0</v>
      </c>
      <c r="J731" s="15">
        <v>0</v>
      </c>
      <c r="K731" s="15">
        <v>0</v>
      </c>
      <c r="M731" s="5" t="str">
        <f t="shared" si="221"/>
        <v>…</v>
      </c>
      <c r="N731" t="str">
        <f t="shared" si="222"/>
        <v>…</v>
      </c>
      <c r="O731" t="str">
        <f t="shared" si="223"/>
        <v>…</v>
      </c>
      <c r="P731" t="str">
        <f t="shared" si="224"/>
        <v>…</v>
      </c>
      <c r="Q731" t="str">
        <f t="shared" si="225"/>
        <v>9</v>
      </c>
      <c r="R731" t="str">
        <f t="shared" si="226"/>
        <v>…</v>
      </c>
      <c r="S731" t="str">
        <f t="shared" si="227"/>
        <v>…</v>
      </c>
      <c r="T731" t="str">
        <f t="shared" si="228"/>
        <v>…</v>
      </c>
      <c r="U731" s="5"/>
      <c r="V731" s="23">
        <f t="shared" si="229"/>
        <v>0</v>
      </c>
      <c r="W731">
        <f t="shared" si="230"/>
        <v>0</v>
      </c>
      <c r="X731">
        <f t="shared" si="231"/>
        <v>0</v>
      </c>
      <c r="Y731">
        <f t="shared" si="232"/>
        <v>16</v>
      </c>
      <c r="Z731">
        <f t="shared" si="233"/>
        <v>57</v>
      </c>
      <c r="AA731">
        <f t="shared" si="234"/>
        <v>0</v>
      </c>
      <c r="AB731">
        <f t="shared" si="235"/>
        <v>0</v>
      </c>
      <c r="AC731">
        <f t="shared" si="236"/>
        <v>0</v>
      </c>
      <c r="AD731" s="5"/>
      <c r="AE731" s="27">
        <f t="shared" si="237"/>
        <v>0</v>
      </c>
      <c r="AF731" s="28">
        <f t="shared" si="238"/>
        <v>4096</v>
      </c>
      <c r="AG731" s="28">
        <f t="shared" si="239"/>
        <v>57</v>
      </c>
      <c r="AH731" s="28">
        <f t="shared" si="240"/>
        <v>0</v>
      </c>
      <c r="AI731" s="5"/>
      <c r="AJ73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31" s="6" t="str" cm="1">
        <f t="array" ref="AK73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31" s="6" cm="1">
        <f t="array" ref="AL731">IF(ROW(Table4[[#This Row],[ID]])-1=ROW(Table4[[#Headers],[ID]]),0,SUMPRODUCT(MAX(($B$5:$B730=Table4[[#This Row],[ID]])*ROW($B$5:$B730))))</f>
        <v>729</v>
      </c>
      <c r="AM731" s="11" cm="1">
        <f t="array" aca="1" ref="AM731" ca="1">IF(Table4[[#This Row],[Prior of This Frm]]&lt;&gt;0,Table4[[#This Row],[Time]]-INDIRECT("R"&amp;Table4[[#This Row],[Prior of This Frm]]&amp;"C"&amp;COLUMN(Table4[[#This Row],[Time]]),FALSE),"")</f>
        <v>0.10600000000000165</v>
      </c>
      <c r="AN731" s="8">
        <f>IF(ROW(Table4[[#This Row],[Time]])-1=ROW(Table4[[#Headers],[Time]]),0,IF(A731&lt;A730,AN730+1,AN730))</f>
        <v>1</v>
      </c>
      <c r="AO731" s="29">
        <f>(Table4[[#This Row],[Time]]+(Table4[[#This Row],[Mins]]*60)-$A$5)/60/60/24</f>
        <v>4.0315972222222229E-4</v>
      </c>
      <c r="AP731" s="11">
        <f ca="1">IF(Table4[[#This Row],[Prior of This Frm]]&lt;&gt;0,IF(Table4[[#This Row],[Per Raw]]&lt;0,Table4[[#This Row],[Per Raw]]+60,Table4[[#This Row],[Per Raw]]),"")</f>
        <v>0.10600000000000165</v>
      </c>
      <c r="AQ731" s="20" t="e">
        <f>IF(Table4[[#This Row],[ID]]=401,(HEX2DEC(Table4[[#This Row],[H1]])+256*HEX2DEC(Table4[[#This Row],[H2]]))/1000,NA())</f>
        <v>#N/A</v>
      </c>
      <c r="AR731" s="21" t="e">
        <f>IF(Table4[[#This Row],[ID]]=401,(HEX2DEC(Table4[[#This Row],[H5]])+256*HEX2DEC(Table4[[#This Row],[H6]]))/1000,NA())</f>
        <v>#N/A</v>
      </c>
      <c r="AS731" s="17" t="e">
        <f>IF(Table4[[#This Row],[ID]]=402,HEX2DEC(Table4[[#This Row],[H1]])/100,NA())</f>
        <v>#N/A</v>
      </c>
      <c r="AT731" s="19" t="e">
        <f>IF(Table4[[#This Row],[ID]]=404,((HEX2DEC(F731)+256*HEX2DEC(G731))/10)*(9/5)+32,NA())</f>
        <v>#N/A</v>
      </c>
      <c r="AU731" s="28">
        <f>IF(Table4[[#This Row],[ID]]=402,(HEX2DEC(Table4[[#This Row],[H7]])*256*256+HEX2DEC(Table4[[#This Row],[H6]])*256+HEX2DEC(Table4[[#This Row],[H5]]))/AU$3,IF(ISNUMBER(AU730),AU730,NA()))</f>
        <v>1073427</v>
      </c>
      <c r="AV731" s="28">
        <f>IF(Table4[[#This Row],[ID]]=403,(HEX2DEC(Table4[[#This Row],[H7]])*256*256+HEX2DEC(Table4[[#This Row],[H6]])*256+HEX2DEC(Table4[[#This Row],[H5]]))/AV$3,IF(ISNUMBER(AV730),AV730,NA()))</f>
        <v>1073427</v>
      </c>
      <c r="AW731" s="30" t="e">
        <f>Table4[[#This Row],[Unk 402-D7,6,5]]/Table4[[#This Row],[Batt V]]</f>
        <v>#N/A</v>
      </c>
      <c r="AX731" s="8" t="str" cm="1">
        <f t="array" aca="1" ref="AX731" ca="1">IF(Table4[[#This Row],[Prior of This Frm]]=0,"First",IF(Table4[[#This Row],[Data as String]]&lt;&gt;INDIRECT("R"&amp;AL731&amp;"C"&amp;COLUMN(Table4[[#This Row],[Data as String]]),FALSE),"Change",""))</f>
        <v/>
      </c>
      <c r="AY731" s="6" t="str" cm="1">
        <f t="array" aca="1" ref="AY731" ca="1">IF(Table4[[#This Row],[Prior of This Frm]]=0,"First",IF(Table4[[#This Row],[Data Masked States only]]&lt;&gt;INDIRECT("R"&amp;AL731&amp;"C"&amp;COLUMN(Table4[[#This Row],[Data Masked States only]]),FALSE),"Change",""))</f>
        <v/>
      </c>
      <c r="AZ731" s="6"/>
    </row>
    <row r="732" spans="1:52" hidden="1" x14ac:dyDescent="0.25">
      <c r="A732">
        <v>26.262</v>
      </c>
      <c r="B732">
        <v>401</v>
      </c>
      <c r="C732">
        <v>8</v>
      </c>
      <c r="D732" s="14" t="s">
        <v>28</v>
      </c>
      <c r="E732" s="15" t="s">
        <v>23</v>
      </c>
      <c r="F732" s="15">
        <v>0</v>
      </c>
      <c r="G732" s="15">
        <v>0</v>
      </c>
      <c r="H732" s="15">
        <v>0</v>
      </c>
      <c r="I732" s="15">
        <v>0</v>
      </c>
      <c r="J732" s="15">
        <v>0</v>
      </c>
      <c r="K732" s="15">
        <v>0</v>
      </c>
      <c r="M732" s="5" t="str">
        <f t="shared" si="221"/>
        <v>…</v>
      </c>
      <c r="N732" t="str">
        <f t="shared" si="222"/>
        <v>…</v>
      </c>
      <c r="O732" t="str">
        <f t="shared" si="223"/>
        <v>…</v>
      </c>
      <c r="P732" t="str">
        <f t="shared" si="224"/>
        <v>…</v>
      </c>
      <c r="Q732" t="str">
        <f t="shared" si="225"/>
        <v>…</v>
      </c>
      <c r="R732" t="str">
        <f t="shared" si="226"/>
        <v>…</v>
      </c>
      <c r="S732" t="str">
        <f t="shared" si="227"/>
        <v>…</v>
      </c>
      <c r="T732" t="str">
        <f t="shared" si="228"/>
        <v>…</v>
      </c>
      <c r="U732" s="5"/>
      <c r="V732" s="23">
        <f t="shared" si="229"/>
        <v>154</v>
      </c>
      <c r="W732">
        <f t="shared" si="230"/>
        <v>210</v>
      </c>
      <c r="X732">
        <f t="shared" si="231"/>
        <v>0</v>
      </c>
      <c r="Y732">
        <f t="shared" si="232"/>
        <v>0</v>
      </c>
      <c r="Z732">
        <f t="shared" si="233"/>
        <v>0</v>
      </c>
      <c r="AA732">
        <f t="shared" si="234"/>
        <v>0</v>
      </c>
      <c r="AB732">
        <f t="shared" si="235"/>
        <v>0</v>
      </c>
      <c r="AC732">
        <f t="shared" si="236"/>
        <v>0</v>
      </c>
      <c r="AD732" s="5"/>
      <c r="AE732" s="27">
        <f t="shared" si="237"/>
        <v>53914</v>
      </c>
      <c r="AF732" s="28">
        <f t="shared" si="238"/>
        <v>0</v>
      </c>
      <c r="AG732" s="28">
        <f t="shared" si="239"/>
        <v>0</v>
      </c>
      <c r="AH732" s="28">
        <f t="shared" si="240"/>
        <v>0</v>
      </c>
      <c r="AI732" s="5"/>
      <c r="AJ73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32" s="6" t="str" cm="1">
        <f t="array" ref="AK73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32" s="6" cm="1">
        <f t="array" ref="AL732">IF(ROW(Table4[[#This Row],[ID]])-1=ROW(Table4[[#Headers],[ID]]),0,SUMPRODUCT(MAX(($B$5:$B731=Table4[[#This Row],[ID]])*ROW($B$5:$B731))))</f>
        <v>730</v>
      </c>
      <c r="AM732" s="11" cm="1">
        <f t="array" aca="1" ref="AM732" ca="1">IF(Table4[[#This Row],[Prior of This Frm]]&lt;&gt;0,Table4[[#This Row],[Time]]-INDIRECT("R"&amp;Table4[[#This Row],[Prior of This Frm]]&amp;"C"&amp;COLUMN(Table4[[#This Row],[Time]]),FALSE),"")</f>
        <v>0.10500000000000043</v>
      </c>
      <c r="AN732" s="8">
        <f>IF(ROW(Table4[[#This Row],[Time]])-1=ROW(Table4[[#Headers],[Time]]),0,IF(A732&lt;A731,AN731+1,AN731))</f>
        <v>1</v>
      </c>
      <c r="AO732" s="29">
        <f>(Table4[[#This Row],[Time]]+(Table4[[#This Row],[Mins]]*60)-$A$5)/60/60/24</f>
        <v>4.0376157407407402E-4</v>
      </c>
      <c r="AP732" s="11">
        <f ca="1">IF(Table4[[#This Row],[Prior of This Frm]]&lt;&gt;0,IF(Table4[[#This Row],[Per Raw]]&lt;0,Table4[[#This Row],[Per Raw]]+60,Table4[[#This Row],[Per Raw]]),"")</f>
        <v>0.10500000000000043</v>
      </c>
      <c r="AQ732" s="20">
        <f>IF(Table4[[#This Row],[ID]]=401,(HEX2DEC(Table4[[#This Row],[H1]])+256*HEX2DEC(Table4[[#This Row],[H2]]))/1000,NA())</f>
        <v>53.914000000000001</v>
      </c>
      <c r="AR732" s="21">
        <f>IF(Table4[[#This Row],[ID]]=401,(HEX2DEC(Table4[[#This Row],[H5]])+256*HEX2DEC(Table4[[#This Row],[H6]]))/1000,NA())</f>
        <v>0</v>
      </c>
      <c r="AS732" s="16" t="e">
        <f>IF(Table4[[#This Row],[ID]]=402,HEX2DEC(Table4[[#This Row],[H1]])/100,NA())</f>
        <v>#N/A</v>
      </c>
      <c r="AT732" s="19" t="e">
        <f>IF(Table4[[#This Row],[ID]]=404,((HEX2DEC(F732)+256*HEX2DEC(G732))/10)*(9/5)+32,NA())</f>
        <v>#N/A</v>
      </c>
      <c r="AU732" s="28">
        <f>IF(Table4[[#This Row],[ID]]=402,(HEX2DEC(Table4[[#This Row],[H7]])*256*256+HEX2DEC(Table4[[#This Row],[H6]])*256+HEX2DEC(Table4[[#This Row],[H5]]))/AU$3,IF(ISNUMBER(AU731),AU731,NA()))</f>
        <v>1073427</v>
      </c>
      <c r="AV732" s="28">
        <f>IF(Table4[[#This Row],[ID]]=403,(HEX2DEC(Table4[[#This Row],[H7]])*256*256+HEX2DEC(Table4[[#This Row],[H6]])*256+HEX2DEC(Table4[[#This Row],[H5]]))/AV$3,IF(ISNUMBER(AV731),AV731,NA()))</f>
        <v>1073427</v>
      </c>
      <c r="AW732" s="30">
        <f>Table4[[#This Row],[Unk 402-D7,6,5]]/Table4[[#This Row],[Batt V]]</f>
        <v>19909.986274437066</v>
      </c>
      <c r="AX732" s="8" t="str" cm="1">
        <f t="array" aca="1" ref="AX732" ca="1">IF(Table4[[#This Row],[Prior of This Frm]]=0,"First",IF(Table4[[#This Row],[Data as String]]&lt;&gt;INDIRECT("R"&amp;AL732&amp;"C"&amp;COLUMN(Table4[[#This Row],[Data as String]]),FALSE),"Change",""))</f>
        <v/>
      </c>
      <c r="AY732" s="6" t="str" cm="1">
        <f t="array" aca="1" ref="AY732" ca="1">IF(Table4[[#This Row],[Prior of This Frm]]=0,"First",IF(Table4[[#This Row],[Data Masked States only]]&lt;&gt;INDIRECT("R"&amp;AL732&amp;"C"&amp;COLUMN(Table4[[#This Row],[Data Masked States only]]),FALSE),"Change",""))</f>
        <v/>
      </c>
      <c r="AZ732" s="6"/>
    </row>
    <row r="733" spans="1:52" hidden="1" x14ac:dyDescent="0.25">
      <c r="A733">
        <v>26.315000000000001</v>
      </c>
      <c r="B733">
        <v>400</v>
      </c>
      <c r="C733">
        <v>8</v>
      </c>
      <c r="D733" s="14">
        <v>0</v>
      </c>
      <c r="E733" s="15">
        <v>0</v>
      </c>
      <c r="F733" s="15">
        <v>0</v>
      </c>
      <c r="G733" s="15">
        <v>10</v>
      </c>
      <c r="H733" s="15">
        <v>39</v>
      </c>
      <c r="I733" s="15">
        <v>0</v>
      </c>
      <c r="J733" s="15">
        <v>0</v>
      </c>
      <c r="K733" s="15">
        <v>0</v>
      </c>
      <c r="M733" s="5" t="str">
        <f t="shared" si="221"/>
        <v>…</v>
      </c>
      <c r="N733" t="str">
        <f t="shared" si="222"/>
        <v>…</v>
      </c>
      <c r="O733" t="str">
        <f t="shared" si="223"/>
        <v>…</v>
      </c>
      <c r="P733" t="str">
        <f t="shared" si="224"/>
        <v>…</v>
      </c>
      <c r="Q733" t="str">
        <f t="shared" si="225"/>
        <v>9</v>
      </c>
      <c r="R733" t="str">
        <f t="shared" si="226"/>
        <v>…</v>
      </c>
      <c r="S733" t="str">
        <f t="shared" si="227"/>
        <v>…</v>
      </c>
      <c r="T733" t="str">
        <f t="shared" si="228"/>
        <v>…</v>
      </c>
      <c r="U733" s="5"/>
      <c r="V733" s="23">
        <f t="shared" si="229"/>
        <v>0</v>
      </c>
      <c r="W733">
        <f t="shared" si="230"/>
        <v>0</v>
      </c>
      <c r="X733">
        <f t="shared" si="231"/>
        <v>0</v>
      </c>
      <c r="Y733">
        <f t="shared" si="232"/>
        <v>16</v>
      </c>
      <c r="Z733">
        <f t="shared" si="233"/>
        <v>57</v>
      </c>
      <c r="AA733">
        <f t="shared" si="234"/>
        <v>0</v>
      </c>
      <c r="AB733">
        <f t="shared" si="235"/>
        <v>0</v>
      </c>
      <c r="AC733">
        <f t="shared" si="236"/>
        <v>0</v>
      </c>
      <c r="AD733" s="5"/>
      <c r="AE733" s="27">
        <f t="shared" si="237"/>
        <v>0</v>
      </c>
      <c r="AF733" s="28">
        <f t="shared" si="238"/>
        <v>4096</v>
      </c>
      <c r="AG733" s="28">
        <f t="shared" si="239"/>
        <v>57</v>
      </c>
      <c r="AH733" s="28">
        <f t="shared" si="240"/>
        <v>0</v>
      </c>
      <c r="AI733" s="5"/>
      <c r="AJ73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33" s="6" t="str" cm="1">
        <f t="array" ref="AK73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33" s="6" cm="1">
        <f t="array" ref="AL733">IF(ROW(Table4[[#This Row],[ID]])-1=ROW(Table4[[#Headers],[ID]]),0,SUMPRODUCT(MAX(($B$5:$B732=Table4[[#This Row],[ID]])*ROW($B$5:$B732))))</f>
        <v>731</v>
      </c>
      <c r="AM733" s="11" cm="1">
        <f t="array" aca="1" ref="AM733" ca="1">IF(Table4[[#This Row],[Prior of This Frm]]&lt;&gt;0,Table4[[#This Row],[Time]]-INDIRECT("R"&amp;Table4[[#This Row],[Prior of This Frm]]&amp;"C"&amp;COLUMN(Table4[[#This Row],[Time]]),FALSE),"")</f>
        <v>0.10500000000000043</v>
      </c>
      <c r="AN733" s="8">
        <f>IF(ROW(Table4[[#This Row],[Time]])-1=ROW(Table4[[#Headers],[Time]]),0,IF(A733&lt;A732,AN732+1,AN732))</f>
        <v>1</v>
      </c>
      <c r="AO733" s="29">
        <f>(Table4[[#This Row],[Time]]+(Table4[[#This Row],[Mins]]*60)-$A$5)/60/60/24</f>
        <v>4.0437499999999995E-4</v>
      </c>
      <c r="AP733" s="11">
        <f ca="1">IF(Table4[[#This Row],[Prior of This Frm]]&lt;&gt;0,IF(Table4[[#This Row],[Per Raw]]&lt;0,Table4[[#This Row],[Per Raw]]+60,Table4[[#This Row],[Per Raw]]),"")</f>
        <v>0.10500000000000043</v>
      </c>
      <c r="AQ733" s="20" t="e">
        <f>IF(Table4[[#This Row],[ID]]=401,(HEX2DEC(Table4[[#This Row],[H1]])+256*HEX2DEC(Table4[[#This Row],[H2]]))/1000,NA())</f>
        <v>#N/A</v>
      </c>
      <c r="AR733" s="21" t="e">
        <f>IF(Table4[[#This Row],[ID]]=401,(HEX2DEC(Table4[[#This Row],[H5]])+256*HEX2DEC(Table4[[#This Row],[H6]]))/1000,NA())</f>
        <v>#N/A</v>
      </c>
      <c r="AS733" s="17" t="e">
        <f>IF(Table4[[#This Row],[ID]]=402,HEX2DEC(Table4[[#This Row],[H1]])/100,NA())</f>
        <v>#N/A</v>
      </c>
      <c r="AT733" s="19" t="e">
        <f>IF(Table4[[#This Row],[ID]]=404,((HEX2DEC(F733)+256*HEX2DEC(G733))/10)*(9/5)+32,NA())</f>
        <v>#N/A</v>
      </c>
      <c r="AU733" s="28">
        <f>IF(Table4[[#This Row],[ID]]=402,(HEX2DEC(Table4[[#This Row],[H7]])*256*256+HEX2DEC(Table4[[#This Row],[H6]])*256+HEX2DEC(Table4[[#This Row],[H5]]))/AU$3,IF(ISNUMBER(AU732),AU732,NA()))</f>
        <v>1073427</v>
      </c>
      <c r="AV733" s="28">
        <f>IF(Table4[[#This Row],[ID]]=403,(HEX2DEC(Table4[[#This Row],[H7]])*256*256+HEX2DEC(Table4[[#This Row],[H6]])*256+HEX2DEC(Table4[[#This Row],[H5]]))/AV$3,IF(ISNUMBER(AV732),AV732,NA()))</f>
        <v>1073427</v>
      </c>
      <c r="AW733" s="30" t="e">
        <f>Table4[[#This Row],[Unk 402-D7,6,5]]/Table4[[#This Row],[Batt V]]</f>
        <v>#N/A</v>
      </c>
      <c r="AX733" s="8" t="str" cm="1">
        <f t="array" aca="1" ref="AX733" ca="1">IF(Table4[[#This Row],[Prior of This Frm]]=0,"First",IF(Table4[[#This Row],[Data as String]]&lt;&gt;INDIRECT("R"&amp;AL733&amp;"C"&amp;COLUMN(Table4[[#This Row],[Data as String]]),FALSE),"Change",""))</f>
        <v/>
      </c>
      <c r="AY733" s="6" t="str" cm="1">
        <f t="array" aca="1" ref="AY733" ca="1">IF(Table4[[#This Row],[Prior of This Frm]]=0,"First",IF(Table4[[#This Row],[Data Masked States only]]&lt;&gt;INDIRECT("R"&amp;AL733&amp;"C"&amp;COLUMN(Table4[[#This Row],[Data Masked States only]]),FALSE),"Change",""))</f>
        <v/>
      </c>
      <c r="AZ733" s="6"/>
    </row>
    <row r="734" spans="1:52" hidden="1" x14ac:dyDescent="0.25">
      <c r="A734">
        <v>26.37</v>
      </c>
      <c r="B734">
        <v>401</v>
      </c>
      <c r="C734">
        <v>8</v>
      </c>
      <c r="D734" s="14" t="s">
        <v>28</v>
      </c>
      <c r="E734" s="15" t="s">
        <v>23</v>
      </c>
      <c r="F734" s="15">
        <v>0</v>
      </c>
      <c r="G734" s="15">
        <v>0</v>
      </c>
      <c r="H734" s="15">
        <v>0</v>
      </c>
      <c r="I734" s="15">
        <v>0</v>
      </c>
      <c r="J734" s="15">
        <v>0</v>
      </c>
      <c r="K734" s="15">
        <v>0</v>
      </c>
      <c r="M734" s="5" t="str">
        <f t="shared" si="221"/>
        <v>…</v>
      </c>
      <c r="N734" t="str">
        <f t="shared" si="222"/>
        <v>…</v>
      </c>
      <c r="O734" t="str">
        <f t="shared" si="223"/>
        <v>…</v>
      </c>
      <c r="P734" t="str">
        <f t="shared" si="224"/>
        <v>…</v>
      </c>
      <c r="Q734" t="str">
        <f t="shared" si="225"/>
        <v>…</v>
      </c>
      <c r="R734" t="str">
        <f t="shared" si="226"/>
        <v>…</v>
      </c>
      <c r="S734" t="str">
        <f t="shared" si="227"/>
        <v>…</v>
      </c>
      <c r="T734" t="str">
        <f t="shared" si="228"/>
        <v>…</v>
      </c>
      <c r="U734" s="5"/>
      <c r="V734" s="23">
        <f t="shared" si="229"/>
        <v>154</v>
      </c>
      <c r="W734">
        <f t="shared" si="230"/>
        <v>210</v>
      </c>
      <c r="X734">
        <f t="shared" si="231"/>
        <v>0</v>
      </c>
      <c r="Y734">
        <f t="shared" si="232"/>
        <v>0</v>
      </c>
      <c r="Z734">
        <f t="shared" si="233"/>
        <v>0</v>
      </c>
      <c r="AA734">
        <f t="shared" si="234"/>
        <v>0</v>
      </c>
      <c r="AB734">
        <f t="shared" si="235"/>
        <v>0</v>
      </c>
      <c r="AC734">
        <f t="shared" si="236"/>
        <v>0</v>
      </c>
      <c r="AD734" s="5"/>
      <c r="AE734" s="27">
        <f t="shared" si="237"/>
        <v>53914</v>
      </c>
      <c r="AF734" s="28">
        <f t="shared" si="238"/>
        <v>0</v>
      </c>
      <c r="AG734" s="28">
        <f t="shared" si="239"/>
        <v>0</v>
      </c>
      <c r="AH734" s="28">
        <f t="shared" si="240"/>
        <v>0</v>
      </c>
      <c r="AI734" s="5"/>
      <c r="AJ73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34" s="6" t="str" cm="1">
        <f t="array" ref="AK73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34" s="6" cm="1">
        <f t="array" ref="AL734">IF(ROW(Table4[[#This Row],[ID]])-1=ROW(Table4[[#Headers],[ID]]),0,SUMPRODUCT(MAX(($B$5:$B733=Table4[[#This Row],[ID]])*ROW($B$5:$B733))))</f>
        <v>732</v>
      </c>
      <c r="AM734" s="11" cm="1">
        <f t="array" aca="1" ref="AM734" ca="1">IF(Table4[[#This Row],[Prior of This Frm]]&lt;&gt;0,Table4[[#This Row],[Time]]-INDIRECT("R"&amp;Table4[[#This Row],[Prior of This Frm]]&amp;"C"&amp;COLUMN(Table4[[#This Row],[Time]]),FALSE),"")</f>
        <v>0.10800000000000054</v>
      </c>
      <c r="AN734" s="8">
        <f>IF(ROW(Table4[[#This Row],[Time]])-1=ROW(Table4[[#Headers],[Time]]),0,IF(A734&lt;A733,AN733+1,AN733))</f>
        <v>1</v>
      </c>
      <c r="AO734" s="29">
        <f>(Table4[[#This Row],[Time]]+(Table4[[#This Row],[Mins]]*60)-$A$5)/60/60/24</f>
        <v>4.0501157407407413E-4</v>
      </c>
      <c r="AP734" s="11">
        <f ca="1">IF(Table4[[#This Row],[Prior of This Frm]]&lt;&gt;0,IF(Table4[[#This Row],[Per Raw]]&lt;0,Table4[[#This Row],[Per Raw]]+60,Table4[[#This Row],[Per Raw]]),"")</f>
        <v>0.10800000000000054</v>
      </c>
      <c r="AQ734" s="20">
        <f>IF(Table4[[#This Row],[ID]]=401,(HEX2DEC(Table4[[#This Row],[H1]])+256*HEX2DEC(Table4[[#This Row],[H2]]))/1000,NA())</f>
        <v>53.914000000000001</v>
      </c>
      <c r="AR734" s="21">
        <f>IF(Table4[[#This Row],[ID]]=401,(HEX2DEC(Table4[[#This Row],[H5]])+256*HEX2DEC(Table4[[#This Row],[H6]]))/1000,NA())</f>
        <v>0</v>
      </c>
      <c r="AS734" s="16" t="e">
        <f>IF(Table4[[#This Row],[ID]]=402,HEX2DEC(Table4[[#This Row],[H1]])/100,NA())</f>
        <v>#N/A</v>
      </c>
      <c r="AT734" s="19" t="e">
        <f>IF(Table4[[#This Row],[ID]]=404,((HEX2DEC(F734)+256*HEX2DEC(G734))/10)*(9/5)+32,NA())</f>
        <v>#N/A</v>
      </c>
      <c r="AU734" s="28">
        <f>IF(Table4[[#This Row],[ID]]=402,(HEX2DEC(Table4[[#This Row],[H7]])*256*256+HEX2DEC(Table4[[#This Row],[H6]])*256+HEX2DEC(Table4[[#This Row],[H5]]))/AU$3,IF(ISNUMBER(AU733),AU733,NA()))</f>
        <v>1073427</v>
      </c>
      <c r="AV734" s="28">
        <f>IF(Table4[[#This Row],[ID]]=403,(HEX2DEC(Table4[[#This Row],[H7]])*256*256+HEX2DEC(Table4[[#This Row],[H6]])*256+HEX2DEC(Table4[[#This Row],[H5]]))/AV$3,IF(ISNUMBER(AV733),AV733,NA()))</f>
        <v>1073427</v>
      </c>
      <c r="AW734" s="30">
        <f>Table4[[#This Row],[Unk 402-D7,6,5]]/Table4[[#This Row],[Batt V]]</f>
        <v>19909.986274437066</v>
      </c>
      <c r="AX734" s="8" t="str" cm="1">
        <f t="array" aca="1" ref="AX734" ca="1">IF(Table4[[#This Row],[Prior of This Frm]]=0,"First",IF(Table4[[#This Row],[Data as String]]&lt;&gt;INDIRECT("R"&amp;AL734&amp;"C"&amp;COLUMN(Table4[[#This Row],[Data as String]]),FALSE),"Change",""))</f>
        <v/>
      </c>
      <c r="AY734" s="6" t="str" cm="1">
        <f t="array" aca="1" ref="AY734" ca="1">IF(Table4[[#This Row],[Prior of This Frm]]=0,"First",IF(Table4[[#This Row],[Data Masked States only]]&lt;&gt;INDIRECT("R"&amp;AL734&amp;"C"&amp;COLUMN(Table4[[#This Row],[Data Masked States only]]),FALSE),"Change",""))</f>
        <v/>
      </c>
      <c r="AZ734" s="6"/>
    </row>
    <row r="735" spans="1:52" hidden="1" x14ac:dyDescent="0.25">
      <c r="A735">
        <v>26.372</v>
      </c>
      <c r="B735">
        <v>402</v>
      </c>
      <c r="C735">
        <v>8</v>
      </c>
      <c r="D735" s="14">
        <v>64</v>
      </c>
      <c r="E735" s="15">
        <v>0</v>
      </c>
      <c r="F735" s="15">
        <v>0</v>
      </c>
      <c r="G735" s="15">
        <v>0</v>
      </c>
      <c r="H735" s="15">
        <v>13</v>
      </c>
      <c r="I735" s="15">
        <v>61</v>
      </c>
      <c r="J735" s="15">
        <v>10</v>
      </c>
      <c r="K735" s="15">
        <v>0</v>
      </c>
      <c r="M735" s="5" t="str">
        <f t="shared" si="221"/>
        <v>d</v>
      </c>
      <c r="N735" t="str">
        <f t="shared" si="222"/>
        <v>…</v>
      </c>
      <c r="O735" t="str">
        <f t="shared" si="223"/>
        <v>…</v>
      </c>
      <c r="P735" t="str">
        <f t="shared" si="224"/>
        <v>…</v>
      </c>
      <c r="Q735" t="str">
        <f t="shared" si="225"/>
        <v>…</v>
      </c>
      <c r="R735" t="str">
        <f t="shared" si="226"/>
        <v>a</v>
      </c>
      <c r="S735" t="str">
        <f t="shared" si="227"/>
        <v>…</v>
      </c>
      <c r="T735" t="str">
        <f t="shared" si="228"/>
        <v>…</v>
      </c>
      <c r="U735" s="5"/>
      <c r="V735" s="23">
        <f t="shared" si="229"/>
        <v>100</v>
      </c>
      <c r="W735">
        <f t="shared" si="230"/>
        <v>0</v>
      </c>
      <c r="X735">
        <f t="shared" si="231"/>
        <v>0</v>
      </c>
      <c r="Y735">
        <f t="shared" si="232"/>
        <v>0</v>
      </c>
      <c r="Z735">
        <f t="shared" si="233"/>
        <v>19</v>
      </c>
      <c r="AA735">
        <f t="shared" si="234"/>
        <v>97</v>
      </c>
      <c r="AB735">
        <f t="shared" si="235"/>
        <v>16</v>
      </c>
      <c r="AC735">
        <f t="shared" si="236"/>
        <v>0</v>
      </c>
      <c r="AD735" s="5"/>
      <c r="AE735" s="27">
        <f t="shared" si="237"/>
        <v>100</v>
      </c>
      <c r="AF735" s="28">
        <f t="shared" si="238"/>
        <v>0</v>
      </c>
      <c r="AG735" s="28">
        <f t="shared" si="239"/>
        <v>24851</v>
      </c>
      <c r="AH735" s="28">
        <f t="shared" si="240"/>
        <v>16</v>
      </c>
      <c r="AI735" s="5"/>
      <c r="AJ73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735" s="6" t="str" cm="1">
        <f t="array" ref="AK73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735" s="6" cm="1">
        <f t="array" ref="AL735">IF(ROW(Table4[[#This Row],[ID]])-1=ROW(Table4[[#Headers],[ID]]),0,SUMPRODUCT(MAX(($B$5:$B734=Table4[[#This Row],[ID]])*ROW($B$5:$B734))))</f>
        <v>668</v>
      </c>
      <c r="AM735" s="11" cm="1">
        <f t="array" aca="1" ref="AM735" ca="1">IF(Table4[[#This Row],[Prior of This Frm]]&lt;&gt;0,Table4[[#This Row],[Time]]-INDIRECT("R"&amp;Table4[[#This Row],[Prior of This Frm]]&amp;"C"&amp;COLUMN(Table4[[#This Row],[Time]]),FALSE),"")</f>
        <v>3.1849999999999987</v>
      </c>
      <c r="AN735" s="8">
        <f>IF(ROW(Table4[[#This Row],[Time]])-1=ROW(Table4[[#Headers],[Time]]),0,IF(A735&lt;A734,AN734+1,AN734))</f>
        <v>1</v>
      </c>
      <c r="AO735" s="29">
        <f>(Table4[[#This Row],[Time]]+(Table4[[#This Row],[Mins]]*60)-$A$5)/60/60/24</f>
        <v>4.0503472222222221E-4</v>
      </c>
      <c r="AP735" s="11">
        <f ca="1">IF(Table4[[#This Row],[Prior of This Frm]]&lt;&gt;0,IF(Table4[[#This Row],[Per Raw]]&lt;0,Table4[[#This Row],[Per Raw]]+60,Table4[[#This Row],[Per Raw]]),"")</f>
        <v>3.1849999999999987</v>
      </c>
      <c r="AQ735" s="20" t="e">
        <f>IF(Table4[[#This Row],[ID]]=401,(HEX2DEC(Table4[[#This Row],[H1]])+256*HEX2DEC(Table4[[#This Row],[H2]]))/1000,NA())</f>
        <v>#N/A</v>
      </c>
      <c r="AR735" s="21" t="e">
        <f>IF(Table4[[#This Row],[ID]]=401,(HEX2DEC(Table4[[#This Row],[H5]])+256*HEX2DEC(Table4[[#This Row],[H6]]))/1000,NA())</f>
        <v>#N/A</v>
      </c>
      <c r="AS735" s="17">
        <f>IF(Table4[[#This Row],[ID]]=402,HEX2DEC(Table4[[#This Row],[H1]])/100,NA())</f>
        <v>1</v>
      </c>
      <c r="AT735" s="19" t="e">
        <f>IF(Table4[[#This Row],[ID]]=404,((HEX2DEC(F735)+256*HEX2DEC(G735))/10)*(9/5)+32,NA())</f>
        <v>#N/A</v>
      </c>
      <c r="AU735" s="28">
        <f>IF(Table4[[#This Row],[ID]]=402,(HEX2DEC(Table4[[#This Row],[H7]])*256*256+HEX2DEC(Table4[[#This Row],[H6]])*256+HEX2DEC(Table4[[#This Row],[H5]]))/AU$3,IF(ISNUMBER(AU734),AU734,NA()))</f>
        <v>1073427</v>
      </c>
      <c r="AV735" s="28">
        <f>IF(Table4[[#This Row],[ID]]=403,(HEX2DEC(Table4[[#This Row],[H7]])*256*256+HEX2DEC(Table4[[#This Row],[H6]])*256+HEX2DEC(Table4[[#This Row],[H5]]))/AV$3,IF(ISNUMBER(AV734),AV734,NA()))</f>
        <v>1073427</v>
      </c>
      <c r="AW735" s="30" t="e">
        <f>Table4[[#This Row],[Unk 402-D7,6,5]]/Table4[[#This Row],[Batt V]]</f>
        <v>#N/A</v>
      </c>
      <c r="AX735" s="8" t="str" cm="1">
        <f t="array" aca="1" ref="AX735" ca="1">IF(Table4[[#This Row],[Prior of This Frm]]=0,"First",IF(Table4[[#This Row],[Data as String]]&lt;&gt;INDIRECT("R"&amp;AL735&amp;"C"&amp;COLUMN(Table4[[#This Row],[Data as String]]),FALSE),"Change",""))</f>
        <v/>
      </c>
      <c r="AY735" s="6" t="str" cm="1">
        <f t="array" aca="1" ref="AY735" ca="1">IF(Table4[[#This Row],[Prior of This Frm]]=0,"First",IF(Table4[[#This Row],[Data Masked States only]]&lt;&gt;INDIRECT("R"&amp;AL735&amp;"C"&amp;COLUMN(Table4[[#This Row],[Data Masked States only]]),FALSE),"Change",""))</f>
        <v/>
      </c>
      <c r="AZ735" s="6"/>
    </row>
    <row r="736" spans="1:52" hidden="1" x14ac:dyDescent="0.25">
      <c r="A736">
        <v>26.375</v>
      </c>
      <c r="B736">
        <v>403</v>
      </c>
      <c r="C736">
        <v>8</v>
      </c>
      <c r="D736" s="14">
        <v>64</v>
      </c>
      <c r="E736" s="15">
        <v>0</v>
      </c>
      <c r="F736" s="15">
        <v>0</v>
      </c>
      <c r="G736" s="15">
        <v>0</v>
      </c>
      <c r="H736" s="15">
        <v>13</v>
      </c>
      <c r="I736" s="15">
        <v>61</v>
      </c>
      <c r="J736" s="15">
        <v>10</v>
      </c>
      <c r="K736" s="15">
        <v>0</v>
      </c>
      <c r="M736" s="5" t="str">
        <f t="shared" si="221"/>
        <v>d</v>
      </c>
      <c r="N736" t="str">
        <f t="shared" si="222"/>
        <v>…</v>
      </c>
      <c r="O736" t="str">
        <f t="shared" si="223"/>
        <v>…</v>
      </c>
      <c r="P736" t="str">
        <f t="shared" si="224"/>
        <v>…</v>
      </c>
      <c r="Q736" t="str">
        <f t="shared" si="225"/>
        <v>…</v>
      </c>
      <c r="R736" t="str">
        <f t="shared" si="226"/>
        <v>a</v>
      </c>
      <c r="S736" t="str">
        <f t="shared" si="227"/>
        <v>…</v>
      </c>
      <c r="T736" t="str">
        <f t="shared" si="228"/>
        <v>…</v>
      </c>
      <c r="U736" s="5"/>
      <c r="V736" s="23">
        <f t="shared" si="229"/>
        <v>100</v>
      </c>
      <c r="W736">
        <f t="shared" si="230"/>
        <v>0</v>
      </c>
      <c r="X736">
        <f t="shared" si="231"/>
        <v>0</v>
      </c>
      <c r="Y736">
        <f t="shared" si="232"/>
        <v>0</v>
      </c>
      <c r="Z736">
        <f t="shared" si="233"/>
        <v>19</v>
      </c>
      <c r="AA736">
        <f t="shared" si="234"/>
        <v>97</v>
      </c>
      <c r="AB736">
        <f t="shared" si="235"/>
        <v>16</v>
      </c>
      <c r="AC736">
        <f t="shared" si="236"/>
        <v>0</v>
      </c>
      <c r="AD736" s="5"/>
      <c r="AE736" s="27">
        <f t="shared" si="237"/>
        <v>100</v>
      </c>
      <c r="AF736" s="28">
        <f t="shared" si="238"/>
        <v>0</v>
      </c>
      <c r="AG736" s="28">
        <f t="shared" si="239"/>
        <v>24851</v>
      </c>
      <c r="AH736" s="28">
        <f t="shared" si="240"/>
        <v>16</v>
      </c>
      <c r="AI736" s="5"/>
      <c r="AJ73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736" s="6" t="str" cm="1">
        <f t="array" ref="AK73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736" s="6" cm="1">
        <f t="array" ref="AL736">IF(ROW(Table4[[#This Row],[ID]])-1=ROW(Table4[[#Headers],[ID]]),0,SUMPRODUCT(MAX(($B$5:$B735=Table4[[#This Row],[ID]])*ROW($B$5:$B735))))</f>
        <v>669</v>
      </c>
      <c r="AM736" s="11" cm="1">
        <f t="array" aca="1" ref="AM736" ca="1">IF(Table4[[#This Row],[Prior of This Frm]]&lt;&gt;0,Table4[[#This Row],[Time]]-INDIRECT("R"&amp;Table4[[#This Row],[Prior of This Frm]]&amp;"C"&amp;COLUMN(Table4[[#This Row],[Time]]),FALSE),"")</f>
        <v>3.1849999999999987</v>
      </c>
      <c r="AN736" s="8">
        <f>IF(ROW(Table4[[#This Row],[Time]])-1=ROW(Table4[[#Headers],[Time]]),0,IF(A736&lt;A735,AN735+1,AN735))</f>
        <v>1</v>
      </c>
      <c r="AO736" s="29">
        <f>(Table4[[#This Row],[Time]]+(Table4[[#This Row],[Mins]]*60)-$A$5)/60/60/24</f>
        <v>4.0506944444444439E-4</v>
      </c>
      <c r="AP736" s="11">
        <f ca="1">IF(Table4[[#This Row],[Prior of This Frm]]&lt;&gt;0,IF(Table4[[#This Row],[Per Raw]]&lt;0,Table4[[#This Row],[Per Raw]]+60,Table4[[#This Row],[Per Raw]]),"")</f>
        <v>3.1849999999999987</v>
      </c>
      <c r="AQ736" s="20" t="e">
        <f>IF(Table4[[#This Row],[ID]]=401,(HEX2DEC(Table4[[#This Row],[H1]])+256*HEX2DEC(Table4[[#This Row],[H2]]))/1000,NA())</f>
        <v>#N/A</v>
      </c>
      <c r="AR736" s="21" t="e">
        <f>IF(Table4[[#This Row],[ID]]=401,(HEX2DEC(Table4[[#This Row],[H5]])+256*HEX2DEC(Table4[[#This Row],[H6]]))/1000,NA())</f>
        <v>#N/A</v>
      </c>
      <c r="AS736" s="16" t="e">
        <f>IF(Table4[[#This Row],[ID]]=402,HEX2DEC(Table4[[#This Row],[H1]])/100,NA())</f>
        <v>#N/A</v>
      </c>
      <c r="AT736" s="19" t="e">
        <f>IF(Table4[[#This Row],[ID]]=404,((HEX2DEC(F736)+256*HEX2DEC(G736))/10)*(9/5)+32,NA())</f>
        <v>#N/A</v>
      </c>
      <c r="AU736" s="28">
        <f>IF(Table4[[#This Row],[ID]]=402,(HEX2DEC(Table4[[#This Row],[H7]])*256*256+HEX2DEC(Table4[[#This Row],[H6]])*256+HEX2DEC(Table4[[#This Row],[H5]]))/AU$3,IF(ISNUMBER(AU735),AU735,NA()))</f>
        <v>1073427</v>
      </c>
      <c r="AV736" s="28">
        <f>IF(Table4[[#This Row],[ID]]=403,(HEX2DEC(Table4[[#This Row],[H7]])*256*256+HEX2DEC(Table4[[#This Row],[H6]])*256+HEX2DEC(Table4[[#This Row],[H5]]))/AV$3,IF(ISNUMBER(AV735),AV735,NA()))</f>
        <v>1073427</v>
      </c>
      <c r="AW736" s="30" t="e">
        <f>Table4[[#This Row],[Unk 402-D7,6,5]]/Table4[[#This Row],[Batt V]]</f>
        <v>#N/A</v>
      </c>
      <c r="AX736" s="8" t="str" cm="1">
        <f t="array" aca="1" ref="AX736" ca="1">IF(Table4[[#This Row],[Prior of This Frm]]=0,"First",IF(Table4[[#This Row],[Data as String]]&lt;&gt;INDIRECT("R"&amp;AL736&amp;"C"&amp;COLUMN(Table4[[#This Row],[Data as String]]),FALSE),"Change",""))</f>
        <v/>
      </c>
      <c r="AY736" s="6" t="str" cm="1">
        <f t="array" aca="1" ref="AY736" ca="1">IF(Table4[[#This Row],[Prior of This Frm]]=0,"First",IF(Table4[[#This Row],[Data Masked States only]]&lt;&gt;INDIRECT("R"&amp;AL736&amp;"C"&amp;COLUMN(Table4[[#This Row],[Data Masked States only]]),FALSE),"Change",""))</f>
        <v/>
      </c>
      <c r="AZ736" s="6"/>
    </row>
    <row r="737" spans="1:52" hidden="1" x14ac:dyDescent="0.25">
      <c r="A737">
        <v>26.376999999999999</v>
      </c>
      <c r="B737">
        <v>404</v>
      </c>
      <c r="C737">
        <v>8</v>
      </c>
      <c r="D737" s="14">
        <v>0</v>
      </c>
      <c r="E737" s="15">
        <v>5</v>
      </c>
      <c r="F737" s="15" t="s">
        <v>29</v>
      </c>
      <c r="G737" s="15">
        <v>0</v>
      </c>
      <c r="H737" s="15" t="s">
        <v>2</v>
      </c>
      <c r="I737" s="15" t="s">
        <v>2</v>
      </c>
      <c r="J737" s="15" t="s">
        <v>2</v>
      </c>
      <c r="K737" s="15" t="s">
        <v>2</v>
      </c>
      <c r="M737" s="5" t="str">
        <f t="shared" si="221"/>
        <v>…</v>
      </c>
      <c r="N737" t="str">
        <f t="shared" si="222"/>
        <v>…</v>
      </c>
      <c r="O737" t="str">
        <f t="shared" si="223"/>
        <v>…</v>
      </c>
      <c r="P737" t="str">
        <f t="shared" si="224"/>
        <v>…</v>
      </c>
      <c r="Q737" t="str">
        <f t="shared" si="225"/>
        <v>…</v>
      </c>
      <c r="R737" t="str">
        <f t="shared" si="226"/>
        <v>…</v>
      </c>
      <c r="S737" t="str">
        <f t="shared" si="227"/>
        <v>…</v>
      </c>
      <c r="T737" t="str">
        <f t="shared" si="228"/>
        <v>…</v>
      </c>
      <c r="U737" s="5"/>
      <c r="V737" s="23">
        <f t="shared" si="229"/>
        <v>0</v>
      </c>
      <c r="W737">
        <f t="shared" si="230"/>
        <v>5</v>
      </c>
      <c r="X737">
        <f t="shared" si="231"/>
        <v>160</v>
      </c>
      <c r="Y737">
        <f t="shared" si="232"/>
        <v>0</v>
      </c>
      <c r="Z737">
        <f t="shared" si="233"/>
        <v>255</v>
      </c>
      <c r="AA737">
        <f t="shared" si="234"/>
        <v>255</v>
      </c>
      <c r="AB737">
        <f t="shared" si="235"/>
        <v>255</v>
      </c>
      <c r="AC737">
        <f t="shared" si="236"/>
        <v>255</v>
      </c>
      <c r="AD737" s="5"/>
      <c r="AE737" s="27">
        <f t="shared" si="237"/>
        <v>1280</v>
      </c>
      <c r="AF737" s="28">
        <f t="shared" si="238"/>
        <v>160</v>
      </c>
      <c r="AG737" s="28">
        <f t="shared" si="239"/>
        <v>65535</v>
      </c>
      <c r="AH737" s="28">
        <f t="shared" si="240"/>
        <v>65535</v>
      </c>
      <c r="AI737" s="5"/>
      <c r="AJ73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737" s="6" t="str" cm="1">
        <f t="array" ref="AK73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737" s="6" cm="1">
        <f t="array" ref="AL737">IF(ROW(Table4[[#This Row],[ID]])-1=ROW(Table4[[#Headers],[ID]]),0,SUMPRODUCT(MAX(($B$5:$B736=Table4[[#This Row],[ID]])*ROW($B$5:$B736))))</f>
        <v>670</v>
      </c>
      <c r="AM737" s="11" cm="1">
        <f t="array" aca="1" ref="AM737" ca="1">IF(Table4[[#This Row],[Prior of This Frm]]&lt;&gt;0,Table4[[#This Row],[Time]]-INDIRECT("R"&amp;Table4[[#This Row],[Prior of This Frm]]&amp;"C"&amp;COLUMN(Table4[[#This Row],[Time]]),FALSE),"")</f>
        <v>3.1839999999999975</v>
      </c>
      <c r="AN737" s="8">
        <f>IF(ROW(Table4[[#This Row],[Time]])-1=ROW(Table4[[#Headers],[Time]]),0,IF(A737&lt;A736,AN736+1,AN736))</f>
        <v>1</v>
      </c>
      <c r="AO737" s="29">
        <f>(Table4[[#This Row],[Time]]+(Table4[[#This Row],[Mins]]*60)-$A$5)/60/60/24</f>
        <v>4.0509259259259253E-4</v>
      </c>
      <c r="AP737" s="11">
        <f ca="1">IF(Table4[[#This Row],[Prior of This Frm]]&lt;&gt;0,IF(Table4[[#This Row],[Per Raw]]&lt;0,Table4[[#This Row],[Per Raw]]+60,Table4[[#This Row],[Per Raw]]),"")</f>
        <v>3.1839999999999975</v>
      </c>
      <c r="AQ737" s="20" t="e">
        <f>IF(Table4[[#This Row],[ID]]=401,(HEX2DEC(Table4[[#This Row],[H1]])+256*HEX2DEC(Table4[[#This Row],[H2]]))/1000,NA())</f>
        <v>#N/A</v>
      </c>
      <c r="AR737" s="21" t="e">
        <f>IF(Table4[[#This Row],[ID]]=401,(HEX2DEC(Table4[[#This Row],[H5]])+256*HEX2DEC(Table4[[#This Row],[H6]]))/1000,NA())</f>
        <v>#N/A</v>
      </c>
      <c r="AS737" s="17" t="e">
        <f>IF(Table4[[#This Row],[ID]]=402,HEX2DEC(Table4[[#This Row],[H1]])/100,NA())</f>
        <v>#N/A</v>
      </c>
      <c r="AT737" s="19">
        <f>IF(Table4[[#This Row],[ID]]=404,((HEX2DEC(F737)+256*HEX2DEC(G737))/10)*(9/5)+32,NA())</f>
        <v>60.8</v>
      </c>
      <c r="AU737" s="28">
        <f>IF(Table4[[#This Row],[ID]]=402,(HEX2DEC(Table4[[#This Row],[H7]])*256*256+HEX2DEC(Table4[[#This Row],[H6]])*256+HEX2DEC(Table4[[#This Row],[H5]]))/AU$3,IF(ISNUMBER(AU736),AU736,NA()))</f>
        <v>1073427</v>
      </c>
      <c r="AV737" s="28">
        <f>IF(Table4[[#This Row],[ID]]=403,(HEX2DEC(Table4[[#This Row],[H7]])*256*256+HEX2DEC(Table4[[#This Row],[H6]])*256+HEX2DEC(Table4[[#This Row],[H5]]))/AV$3,IF(ISNUMBER(AV736),AV736,NA()))</f>
        <v>1073427</v>
      </c>
      <c r="AW737" s="30" t="e">
        <f>Table4[[#This Row],[Unk 402-D7,6,5]]/Table4[[#This Row],[Batt V]]</f>
        <v>#N/A</v>
      </c>
      <c r="AX737" s="8" t="str" cm="1">
        <f t="array" aca="1" ref="AX737" ca="1">IF(Table4[[#This Row],[Prior of This Frm]]=0,"First",IF(Table4[[#This Row],[Data as String]]&lt;&gt;INDIRECT("R"&amp;AL737&amp;"C"&amp;COLUMN(Table4[[#This Row],[Data as String]]),FALSE),"Change",""))</f>
        <v/>
      </c>
      <c r="AY737" s="6" t="str" cm="1">
        <f t="array" aca="1" ref="AY737" ca="1">IF(Table4[[#This Row],[Prior of This Frm]]=0,"First",IF(Table4[[#This Row],[Data Masked States only]]&lt;&gt;INDIRECT("R"&amp;AL737&amp;"C"&amp;COLUMN(Table4[[#This Row],[Data Masked States only]]),FALSE),"Change",""))</f>
        <v/>
      </c>
      <c r="AZ737" s="6"/>
    </row>
    <row r="738" spans="1:52" hidden="1" x14ac:dyDescent="0.25">
      <c r="A738">
        <v>26.422999999999998</v>
      </c>
      <c r="B738">
        <v>400</v>
      </c>
      <c r="C738">
        <v>8</v>
      </c>
      <c r="D738" s="14">
        <v>0</v>
      </c>
      <c r="E738" s="15">
        <v>0</v>
      </c>
      <c r="F738" s="15">
        <v>0</v>
      </c>
      <c r="G738" s="15">
        <v>10</v>
      </c>
      <c r="H738" s="15">
        <v>39</v>
      </c>
      <c r="I738" s="15">
        <v>0</v>
      </c>
      <c r="J738" s="15">
        <v>0</v>
      </c>
      <c r="K738" s="15">
        <v>0</v>
      </c>
      <c r="M738" s="5" t="str">
        <f t="shared" si="221"/>
        <v>…</v>
      </c>
      <c r="N738" t="str">
        <f t="shared" si="222"/>
        <v>…</v>
      </c>
      <c r="O738" t="str">
        <f t="shared" si="223"/>
        <v>…</v>
      </c>
      <c r="P738" t="str">
        <f t="shared" si="224"/>
        <v>…</v>
      </c>
      <c r="Q738" t="str">
        <f t="shared" si="225"/>
        <v>9</v>
      </c>
      <c r="R738" t="str">
        <f t="shared" si="226"/>
        <v>…</v>
      </c>
      <c r="S738" t="str">
        <f t="shared" si="227"/>
        <v>…</v>
      </c>
      <c r="T738" t="str">
        <f t="shared" si="228"/>
        <v>…</v>
      </c>
      <c r="U738" s="5"/>
      <c r="V738" s="23">
        <f t="shared" si="229"/>
        <v>0</v>
      </c>
      <c r="W738">
        <f t="shared" si="230"/>
        <v>0</v>
      </c>
      <c r="X738">
        <f t="shared" si="231"/>
        <v>0</v>
      </c>
      <c r="Y738">
        <f t="shared" si="232"/>
        <v>16</v>
      </c>
      <c r="Z738">
        <f t="shared" si="233"/>
        <v>57</v>
      </c>
      <c r="AA738">
        <f t="shared" si="234"/>
        <v>0</v>
      </c>
      <c r="AB738">
        <f t="shared" si="235"/>
        <v>0</v>
      </c>
      <c r="AC738">
        <f t="shared" si="236"/>
        <v>0</v>
      </c>
      <c r="AD738" s="5"/>
      <c r="AE738" s="27">
        <f t="shared" si="237"/>
        <v>0</v>
      </c>
      <c r="AF738" s="28">
        <f t="shared" si="238"/>
        <v>4096</v>
      </c>
      <c r="AG738" s="28">
        <f t="shared" si="239"/>
        <v>57</v>
      </c>
      <c r="AH738" s="28">
        <f t="shared" si="240"/>
        <v>0</v>
      </c>
      <c r="AI738" s="5"/>
      <c r="AJ73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38" s="6" t="str" cm="1">
        <f t="array" ref="AK73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38" s="6" cm="1">
        <f t="array" ref="AL738">IF(ROW(Table4[[#This Row],[ID]])-1=ROW(Table4[[#Headers],[ID]]),0,SUMPRODUCT(MAX(($B$5:$B737=Table4[[#This Row],[ID]])*ROW($B$5:$B737))))</f>
        <v>733</v>
      </c>
      <c r="AM738" s="11" cm="1">
        <f t="array" aca="1" ref="AM738" ca="1">IF(Table4[[#This Row],[Prior of This Frm]]&lt;&gt;0,Table4[[#This Row],[Time]]-INDIRECT("R"&amp;Table4[[#This Row],[Prior of This Frm]]&amp;"C"&amp;COLUMN(Table4[[#This Row],[Time]]),FALSE),"")</f>
        <v>0.10799999999999699</v>
      </c>
      <c r="AN738" s="8">
        <f>IF(ROW(Table4[[#This Row],[Time]])-1=ROW(Table4[[#Headers],[Time]]),0,IF(A738&lt;A737,AN737+1,AN737))</f>
        <v>1</v>
      </c>
      <c r="AO738" s="29">
        <f>(Table4[[#This Row],[Time]]+(Table4[[#This Row],[Mins]]*60)-$A$5)/60/60/24</f>
        <v>4.0562499999999995E-4</v>
      </c>
      <c r="AP738" s="11">
        <f ca="1">IF(Table4[[#This Row],[Prior of This Frm]]&lt;&gt;0,IF(Table4[[#This Row],[Per Raw]]&lt;0,Table4[[#This Row],[Per Raw]]+60,Table4[[#This Row],[Per Raw]]),"")</f>
        <v>0.10799999999999699</v>
      </c>
      <c r="AQ738" s="20" t="e">
        <f>IF(Table4[[#This Row],[ID]]=401,(HEX2DEC(Table4[[#This Row],[H1]])+256*HEX2DEC(Table4[[#This Row],[H2]]))/1000,NA())</f>
        <v>#N/A</v>
      </c>
      <c r="AR738" s="21" t="e">
        <f>IF(Table4[[#This Row],[ID]]=401,(HEX2DEC(Table4[[#This Row],[H5]])+256*HEX2DEC(Table4[[#This Row],[H6]]))/1000,NA())</f>
        <v>#N/A</v>
      </c>
      <c r="AS738" s="16" t="e">
        <f>IF(Table4[[#This Row],[ID]]=402,HEX2DEC(Table4[[#This Row],[H1]])/100,NA())</f>
        <v>#N/A</v>
      </c>
      <c r="AT738" s="19" t="e">
        <f>IF(Table4[[#This Row],[ID]]=404,((HEX2DEC(F738)+256*HEX2DEC(G738))/10)*(9/5)+32,NA())</f>
        <v>#N/A</v>
      </c>
      <c r="AU738" s="28">
        <f>IF(Table4[[#This Row],[ID]]=402,(HEX2DEC(Table4[[#This Row],[H7]])*256*256+HEX2DEC(Table4[[#This Row],[H6]])*256+HEX2DEC(Table4[[#This Row],[H5]]))/AU$3,IF(ISNUMBER(AU737),AU737,NA()))</f>
        <v>1073427</v>
      </c>
      <c r="AV738" s="28">
        <f>IF(Table4[[#This Row],[ID]]=403,(HEX2DEC(Table4[[#This Row],[H7]])*256*256+HEX2DEC(Table4[[#This Row],[H6]])*256+HEX2DEC(Table4[[#This Row],[H5]]))/AV$3,IF(ISNUMBER(AV737),AV737,NA()))</f>
        <v>1073427</v>
      </c>
      <c r="AW738" s="30" t="e">
        <f>Table4[[#This Row],[Unk 402-D7,6,5]]/Table4[[#This Row],[Batt V]]</f>
        <v>#N/A</v>
      </c>
      <c r="AX738" s="8" t="str" cm="1">
        <f t="array" aca="1" ref="AX738" ca="1">IF(Table4[[#This Row],[Prior of This Frm]]=0,"First",IF(Table4[[#This Row],[Data as String]]&lt;&gt;INDIRECT("R"&amp;AL738&amp;"C"&amp;COLUMN(Table4[[#This Row],[Data as String]]),FALSE),"Change",""))</f>
        <v/>
      </c>
      <c r="AY738" s="6" t="str" cm="1">
        <f t="array" aca="1" ref="AY738" ca="1">IF(Table4[[#This Row],[Prior of This Frm]]=0,"First",IF(Table4[[#This Row],[Data Masked States only]]&lt;&gt;INDIRECT("R"&amp;AL738&amp;"C"&amp;COLUMN(Table4[[#This Row],[Data Masked States only]]),FALSE),"Change",""))</f>
        <v/>
      </c>
      <c r="AZ738" s="6"/>
    </row>
    <row r="739" spans="1:52" hidden="1" x14ac:dyDescent="0.25">
      <c r="A739">
        <v>26.477</v>
      </c>
      <c r="B739">
        <v>401</v>
      </c>
      <c r="C739">
        <v>8</v>
      </c>
      <c r="D739" s="14" t="s">
        <v>28</v>
      </c>
      <c r="E739" s="15" t="s">
        <v>23</v>
      </c>
      <c r="F739" s="15">
        <v>0</v>
      </c>
      <c r="G739" s="15">
        <v>0</v>
      </c>
      <c r="H739" s="15">
        <v>0</v>
      </c>
      <c r="I739" s="15">
        <v>0</v>
      </c>
      <c r="J739" s="15">
        <v>0</v>
      </c>
      <c r="K739" s="15">
        <v>0</v>
      </c>
      <c r="M739" s="5" t="str">
        <f t="shared" si="221"/>
        <v>…</v>
      </c>
      <c r="N739" t="str">
        <f t="shared" si="222"/>
        <v>…</v>
      </c>
      <c r="O739" t="str">
        <f t="shared" si="223"/>
        <v>…</v>
      </c>
      <c r="P739" t="str">
        <f t="shared" si="224"/>
        <v>…</v>
      </c>
      <c r="Q739" t="str">
        <f t="shared" si="225"/>
        <v>…</v>
      </c>
      <c r="R739" t="str">
        <f t="shared" si="226"/>
        <v>…</v>
      </c>
      <c r="S739" t="str">
        <f t="shared" si="227"/>
        <v>…</v>
      </c>
      <c r="T739" t="str">
        <f t="shared" si="228"/>
        <v>…</v>
      </c>
      <c r="U739" s="5"/>
      <c r="V739" s="23">
        <f t="shared" si="229"/>
        <v>154</v>
      </c>
      <c r="W739">
        <f t="shared" si="230"/>
        <v>210</v>
      </c>
      <c r="X739">
        <f t="shared" si="231"/>
        <v>0</v>
      </c>
      <c r="Y739">
        <f t="shared" si="232"/>
        <v>0</v>
      </c>
      <c r="Z739">
        <f t="shared" si="233"/>
        <v>0</v>
      </c>
      <c r="AA739">
        <f t="shared" si="234"/>
        <v>0</v>
      </c>
      <c r="AB739">
        <f t="shared" si="235"/>
        <v>0</v>
      </c>
      <c r="AC739">
        <f t="shared" si="236"/>
        <v>0</v>
      </c>
      <c r="AD739" s="5"/>
      <c r="AE739" s="27">
        <f t="shared" si="237"/>
        <v>53914</v>
      </c>
      <c r="AF739" s="28">
        <f t="shared" si="238"/>
        <v>0</v>
      </c>
      <c r="AG739" s="28">
        <f t="shared" si="239"/>
        <v>0</v>
      </c>
      <c r="AH739" s="28">
        <f t="shared" si="240"/>
        <v>0</v>
      </c>
      <c r="AI739" s="5"/>
      <c r="AJ73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39" s="6" t="str" cm="1">
        <f t="array" ref="AK73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39" s="6" cm="1">
        <f t="array" ref="AL739">IF(ROW(Table4[[#This Row],[ID]])-1=ROW(Table4[[#Headers],[ID]]),0,SUMPRODUCT(MAX(($B$5:$B738=Table4[[#This Row],[ID]])*ROW($B$5:$B738))))</f>
        <v>734</v>
      </c>
      <c r="AM739" s="11" cm="1">
        <f t="array" aca="1" ref="AM739" ca="1">IF(Table4[[#This Row],[Prior of This Frm]]&lt;&gt;0,Table4[[#This Row],[Time]]-INDIRECT("R"&amp;Table4[[#This Row],[Prior of This Frm]]&amp;"C"&amp;COLUMN(Table4[[#This Row],[Time]]),FALSE),"")</f>
        <v>0.10699999999999932</v>
      </c>
      <c r="AN739" s="8">
        <f>IF(ROW(Table4[[#This Row],[Time]])-1=ROW(Table4[[#Headers],[Time]]),0,IF(A739&lt;A738,AN738+1,AN738))</f>
        <v>1</v>
      </c>
      <c r="AO739" s="29">
        <f>(Table4[[#This Row],[Time]]+(Table4[[#This Row],[Mins]]*60)-$A$5)/60/60/24</f>
        <v>4.0625000000000009E-4</v>
      </c>
      <c r="AP739" s="11">
        <f ca="1">IF(Table4[[#This Row],[Prior of This Frm]]&lt;&gt;0,IF(Table4[[#This Row],[Per Raw]]&lt;0,Table4[[#This Row],[Per Raw]]+60,Table4[[#This Row],[Per Raw]]),"")</f>
        <v>0.10699999999999932</v>
      </c>
      <c r="AQ739" s="20">
        <f>IF(Table4[[#This Row],[ID]]=401,(HEX2DEC(Table4[[#This Row],[H1]])+256*HEX2DEC(Table4[[#This Row],[H2]]))/1000,NA())</f>
        <v>53.914000000000001</v>
      </c>
      <c r="AR739" s="21">
        <f>IF(Table4[[#This Row],[ID]]=401,(HEX2DEC(Table4[[#This Row],[H5]])+256*HEX2DEC(Table4[[#This Row],[H6]]))/1000,NA())</f>
        <v>0</v>
      </c>
      <c r="AS739" s="17" t="e">
        <f>IF(Table4[[#This Row],[ID]]=402,HEX2DEC(Table4[[#This Row],[H1]])/100,NA())</f>
        <v>#N/A</v>
      </c>
      <c r="AT739" s="19" t="e">
        <f>IF(Table4[[#This Row],[ID]]=404,((HEX2DEC(F739)+256*HEX2DEC(G739))/10)*(9/5)+32,NA())</f>
        <v>#N/A</v>
      </c>
      <c r="AU739" s="28">
        <f>IF(Table4[[#This Row],[ID]]=402,(HEX2DEC(Table4[[#This Row],[H7]])*256*256+HEX2DEC(Table4[[#This Row],[H6]])*256+HEX2DEC(Table4[[#This Row],[H5]]))/AU$3,IF(ISNUMBER(AU738),AU738,NA()))</f>
        <v>1073427</v>
      </c>
      <c r="AV739" s="28">
        <f>IF(Table4[[#This Row],[ID]]=403,(HEX2DEC(Table4[[#This Row],[H7]])*256*256+HEX2DEC(Table4[[#This Row],[H6]])*256+HEX2DEC(Table4[[#This Row],[H5]]))/AV$3,IF(ISNUMBER(AV738),AV738,NA()))</f>
        <v>1073427</v>
      </c>
      <c r="AW739" s="30">
        <f>Table4[[#This Row],[Unk 402-D7,6,5]]/Table4[[#This Row],[Batt V]]</f>
        <v>19909.986274437066</v>
      </c>
      <c r="AX739" s="8" t="str" cm="1">
        <f t="array" aca="1" ref="AX739" ca="1">IF(Table4[[#This Row],[Prior of This Frm]]=0,"First",IF(Table4[[#This Row],[Data as String]]&lt;&gt;INDIRECT("R"&amp;AL739&amp;"C"&amp;COLUMN(Table4[[#This Row],[Data as String]]),FALSE),"Change",""))</f>
        <v/>
      </c>
      <c r="AY739" s="6" t="str" cm="1">
        <f t="array" aca="1" ref="AY739" ca="1">IF(Table4[[#This Row],[Prior of This Frm]]=0,"First",IF(Table4[[#This Row],[Data Masked States only]]&lt;&gt;INDIRECT("R"&amp;AL739&amp;"C"&amp;COLUMN(Table4[[#This Row],[Data Masked States only]]),FALSE),"Change",""))</f>
        <v/>
      </c>
      <c r="AZ739" s="6"/>
    </row>
    <row r="740" spans="1:52" hidden="1" x14ac:dyDescent="0.25">
      <c r="A740">
        <v>26.527000000000001</v>
      </c>
      <c r="B740">
        <v>400</v>
      </c>
      <c r="C740">
        <v>8</v>
      </c>
      <c r="D740" s="14">
        <v>0</v>
      </c>
      <c r="E740" s="15">
        <v>0</v>
      </c>
      <c r="F740" s="15">
        <v>0</v>
      </c>
      <c r="G740" s="15">
        <v>10</v>
      </c>
      <c r="H740" s="15">
        <v>39</v>
      </c>
      <c r="I740" s="15">
        <v>0</v>
      </c>
      <c r="J740" s="15">
        <v>0</v>
      </c>
      <c r="K740" s="15">
        <v>0</v>
      </c>
      <c r="M740" s="5" t="str">
        <f t="shared" si="221"/>
        <v>…</v>
      </c>
      <c r="N740" t="str">
        <f t="shared" si="222"/>
        <v>…</v>
      </c>
      <c r="O740" t="str">
        <f t="shared" si="223"/>
        <v>…</v>
      </c>
      <c r="P740" t="str">
        <f t="shared" si="224"/>
        <v>…</v>
      </c>
      <c r="Q740" t="str">
        <f t="shared" si="225"/>
        <v>9</v>
      </c>
      <c r="R740" t="str">
        <f t="shared" si="226"/>
        <v>…</v>
      </c>
      <c r="S740" t="str">
        <f t="shared" si="227"/>
        <v>…</v>
      </c>
      <c r="T740" t="str">
        <f t="shared" si="228"/>
        <v>…</v>
      </c>
      <c r="U740" s="5"/>
      <c r="V740" s="23">
        <f t="shared" si="229"/>
        <v>0</v>
      </c>
      <c r="W740">
        <f t="shared" si="230"/>
        <v>0</v>
      </c>
      <c r="X740">
        <f t="shared" si="231"/>
        <v>0</v>
      </c>
      <c r="Y740">
        <f t="shared" si="232"/>
        <v>16</v>
      </c>
      <c r="Z740">
        <f t="shared" si="233"/>
        <v>57</v>
      </c>
      <c r="AA740">
        <f t="shared" si="234"/>
        <v>0</v>
      </c>
      <c r="AB740">
        <f t="shared" si="235"/>
        <v>0</v>
      </c>
      <c r="AC740">
        <f t="shared" si="236"/>
        <v>0</v>
      </c>
      <c r="AD740" s="5"/>
      <c r="AE740" s="27">
        <f t="shared" si="237"/>
        <v>0</v>
      </c>
      <c r="AF740" s="28">
        <f t="shared" si="238"/>
        <v>4096</v>
      </c>
      <c r="AG740" s="28">
        <f t="shared" si="239"/>
        <v>57</v>
      </c>
      <c r="AH740" s="28">
        <f t="shared" si="240"/>
        <v>0</v>
      </c>
      <c r="AI740" s="5"/>
      <c r="AJ74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40" s="6" t="str" cm="1">
        <f t="array" ref="AK74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40" s="6" cm="1">
        <f t="array" ref="AL740">IF(ROW(Table4[[#This Row],[ID]])-1=ROW(Table4[[#Headers],[ID]]),0,SUMPRODUCT(MAX(($B$5:$B739=Table4[[#This Row],[ID]])*ROW($B$5:$B739))))</f>
        <v>738</v>
      </c>
      <c r="AM740" s="11" cm="1">
        <f t="array" aca="1" ref="AM740" ca="1">IF(Table4[[#This Row],[Prior of This Frm]]&lt;&gt;0,Table4[[#This Row],[Time]]-INDIRECT("R"&amp;Table4[[#This Row],[Prior of This Frm]]&amp;"C"&amp;COLUMN(Table4[[#This Row],[Time]]),FALSE),"")</f>
        <v>0.10400000000000276</v>
      </c>
      <c r="AN740" s="8">
        <f>IF(ROW(Table4[[#This Row],[Time]])-1=ROW(Table4[[#Headers],[Time]]),0,IF(A740&lt;A739,AN739+1,AN739))</f>
        <v>1</v>
      </c>
      <c r="AO740" s="29">
        <f>(Table4[[#This Row],[Time]]+(Table4[[#This Row],[Mins]]*60)-$A$5)/60/60/24</f>
        <v>4.0682870370370368E-4</v>
      </c>
      <c r="AP740" s="11">
        <f ca="1">IF(Table4[[#This Row],[Prior of This Frm]]&lt;&gt;0,IF(Table4[[#This Row],[Per Raw]]&lt;0,Table4[[#This Row],[Per Raw]]+60,Table4[[#This Row],[Per Raw]]),"")</f>
        <v>0.10400000000000276</v>
      </c>
      <c r="AQ740" s="20" t="e">
        <f>IF(Table4[[#This Row],[ID]]=401,(HEX2DEC(Table4[[#This Row],[H1]])+256*HEX2DEC(Table4[[#This Row],[H2]]))/1000,NA())</f>
        <v>#N/A</v>
      </c>
      <c r="AR740" s="21" t="e">
        <f>IF(Table4[[#This Row],[ID]]=401,(HEX2DEC(Table4[[#This Row],[H5]])+256*HEX2DEC(Table4[[#This Row],[H6]]))/1000,NA())</f>
        <v>#N/A</v>
      </c>
      <c r="AS740" s="16" t="e">
        <f>IF(Table4[[#This Row],[ID]]=402,HEX2DEC(Table4[[#This Row],[H1]])/100,NA())</f>
        <v>#N/A</v>
      </c>
      <c r="AT740" s="19" t="e">
        <f>IF(Table4[[#This Row],[ID]]=404,((HEX2DEC(F740)+256*HEX2DEC(G740))/10)*(9/5)+32,NA())</f>
        <v>#N/A</v>
      </c>
      <c r="AU740" s="28">
        <f>IF(Table4[[#This Row],[ID]]=402,(HEX2DEC(Table4[[#This Row],[H7]])*256*256+HEX2DEC(Table4[[#This Row],[H6]])*256+HEX2DEC(Table4[[#This Row],[H5]]))/AU$3,IF(ISNUMBER(AU739),AU739,NA()))</f>
        <v>1073427</v>
      </c>
      <c r="AV740" s="28">
        <f>IF(Table4[[#This Row],[ID]]=403,(HEX2DEC(Table4[[#This Row],[H7]])*256*256+HEX2DEC(Table4[[#This Row],[H6]])*256+HEX2DEC(Table4[[#This Row],[H5]]))/AV$3,IF(ISNUMBER(AV739),AV739,NA()))</f>
        <v>1073427</v>
      </c>
      <c r="AW740" s="30" t="e">
        <f>Table4[[#This Row],[Unk 402-D7,6,5]]/Table4[[#This Row],[Batt V]]</f>
        <v>#N/A</v>
      </c>
      <c r="AX740" s="8" t="str" cm="1">
        <f t="array" aca="1" ref="AX740" ca="1">IF(Table4[[#This Row],[Prior of This Frm]]=0,"First",IF(Table4[[#This Row],[Data as String]]&lt;&gt;INDIRECT("R"&amp;AL740&amp;"C"&amp;COLUMN(Table4[[#This Row],[Data as String]]),FALSE),"Change",""))</f>
        <v/>
      </c>
      <c r="AY740" s="6" t="str" cm="1">
        <f t="array" aca="1" ref="AY740" ca="1">IF(Table4[[#This Row],[Prior of This Frm]]=0,"First",IF(Table4[[#This Row],[Data Masked States only]]&lt;&gt;INDIRECT("R"&amp;AL740&amp;"C"&amp;COLUMN(Table4[[#This Row],[Data Masked States only]]),FALSE),"Change",""))</f>
        <v/>
      </c>
      <c r="AZ740" s="6"/>
    </row>
    <row r="741" spans="1:52" hidden="1" x14ac:dyDescent="0.25">
      <c r="A741">
        <v>26.58</v>
      </c>
      <c r="B741">
        <v>401</v>
      </c>
      <c r="C741">
        <v>8</v>
      </c>
      <c r="D741" s="14" t="s">
        <v>28</v>
      </c>
      <c r="E741" s="15" t="s">
        <v>23</v>
      </c>
      <c r="F741" s="15">
        <v>0</v>
      </c>
      <c r="G741" s="15">
        <v>0</v>
      </c>
      <c r="H741" s="15">
        <v>0</v>
      </c>
      <c r="I741" s="15">
        <v>0</v>
      </c>
      <c r="J741" s="15">
        <v>0</v>
      </c>
      <c r="K741" s="15">
        <v>0</v>
      </c>
      <c r="M741" s="5" t="str">
        <f t="shared" si="221"/>
        <v>…</v>
      </c>
      <c r="N741" t="str">
        <f t="shared" si="222"/>
        <v>…</v>
      </c>
      <c r="O741" t="str">
        <f t="shared" si="223"/>
        <v>…</v>
      </c>
      <c r="P741" t="str">
        <f t="shared" si="224"/>
        <v>…</v>
      </c>
      <c r="Q741" t="str">
        <f t="shared" si="225"/>
        <v>…</v>
      </c>
      <c r="R741" t="str">
        <f t="shared" si="226"/>
        <v>…</v>
      </c>
      <c r="S741" t="str">
        <f t="shared" si="227"/>
        <v>…</v>
      </c>
      <c r="T741" t="str">
        <f t="shared" si="228"/>
        <v>…</v>
      </c>
      <c r="U741" s="5"/>
      <c r="V741" s="23">
        <f t="shared" si="229"/>
        <v>154</v>
      </c>
      <c r="W741">
        <f t="shared" si="230"/>
        <v>210</v>
      </c>
      <c r="X741">
        <f t="shared" si="231"/>
        <v>0</v>
      </c>
      <c r="Y741">
        <f t="shared" si="232"/>
        <v>0</v>
      </c>
      <c r="Z741">
        <f t="shared" si="233"/>
        <v>0</v>
      </c>
      <c r="AA741">
        <f t="shared" si="234"/>
        <v>0</v>
      </c>
      <c r="AB741">
        <f t="shared" si="235"/>
        <v>0</v>
      </c>
      <c r="AC741">
        <f t="shared" si="236"/>
        <v>0</v>
      </c>
      <c r="AD741" s="5"/>
      <c r="AE741" s="27">
        <f t="shared" si="237"/>
        <v>53914</v>
      </c>
      <c r="AF741" s="28">
        <f t="shared" si="238"/>
        <v>0</v>
      </c>
      <c r="AG741" s="28">
        <f t="shared" si="239"/>
        <v>0</v>
      </c>
      <c r="AH741" s="28">
        <f t="shared" si="240"/>
        <v>0</v>
      </c>
      <c r="AI741" s="5"/>
      <c r="AJ74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41" s="6" t="str" cm="1">
        <f t="array" ref="AK74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41" s="6" cm="1">
        <f t="array" ref="AL741">IF(ROW(Table4[[#This Row],[ID]])-1=ROW(Table4[[#Headers],[ID]]),0,SUMPRODUCT(MAX(($B$5:$B740=Table4[[#This Row],[ID]])*ROW($B$5:$B740))))</f>
        <v>739</v>
      </c>
      <c r="AM741" s="11" cm="1">
        <f t="array" aca="1" ref="AM741" ca="1">IF(Table4[[#This Row],[Prior of This Frm]]&lt;&gt;0,Table4[[#This Row],[Time]]-INDIRECT("R"&amp;Table4[[#This Row],[Prior of This Frm]]&amp;"C"&amp;COLUMN(Table4[[#This Row],[Time]]),FALSE),"")</f>
        <v>0.10299999999999798</v>
      </c>
      <c r="AN741" s="8">
        <f>IF(ROW(Table4[[#This Row],[Time]])-1=ROW(Table4[[#Headers],[Time]]),0,IF(A741&lt;A740,AN740+1,AN740))</f>
        <v>1</v>
      </c>
      <c r="AO741" s="29">
        <f>(Table4[[#This Row],[Time]]+(Table4[[#This Row],[Mins]]*60)-$A$5)/60/60/24</f>
        <v>4.0744212962962956E-4</v>
      </c>
      <c r="AP741" s="11">
        <f ca="1">IF(Table4[[#This Row],[Prior of This Frm]]&lt;&gt;0,IF(Table4[[#This Row],[Per Raw]]&lt;0,Table4[[#This Row],[Per Raw]]+60,Table4[[#This Row],[Per Raw]]),"")</f>
        <v>0.10299999999999798</v>
      </c>
      <c r="AQ741" s="20">
        <f>IF(Table4[[#This Row],[ID]]=401,(HEX2DEC(Table4[[#This Row],[H1]])+256*HEX2DEC(Table4[[#This Row],[H2]]))/1000,NA())</f>
        <v>53.914000000000001</v>
      </c>
      <c r="AR741" s="21">
        <f>IF(Table4[[#This Row],[ID]]=401,(HEX2DEC(Table4[[#This Row],[H5]])+256*HEX2DEC(Table4[[#This Row],[H6]]))/1000,NA())</f>
        <v>0</v>
      </c>
      <c r="AS741" s="17" t="e">
        <f>IF(Table4[[#This Row],[ID]]=402,HEX2DEC(Table4[[#This Row],[H1]])/100,NA())</f>
        <v>#N/A</v>
      </c>
      <c r="AT741" s="19" t="e">
        <f>IF(Table4[[#This Row],[ID]]=404,((HEX2DEC(F741)+256*HEX2DEC(G741))/10)*(9/5)+32,NA())</f>
        <v>#N/A</v>
      </c>
      <c r="AU741" s="28">
        <f>IF(Table4[[#This Row],[ID]]=402,(HEX2DEC(Table4[[#This Row],[H7]])*256*256+HEX2DEC(Table4[[#This Row],[H6]])*256+HEX2DEC(Table4[[#This Row],[H5]]))/AU$3,IF(ISNUMBER(AU740),AU740,NA()))</f>
        <v>1073427</v>
      </c>
      <c r="AV741" s="28">
        <f>IF(Table4[[#This Row],[ID]]=403,(HEX2DEC(Table4[[#This Row],[H7]])*256*256+HEX2DEC(Table4[[#This Row],[H6]])*256+HEX2DEC(Table4[[#This Row],[H5]]))/AV$3,IF(ISNUMBER(AV740),AV740,NA()))</f>
        <v>1073427</v>
      </c>
      <c r="AW741" s="30">
        <f>Table4[[#This Row],[Unk 402-D7,6,5]]/Table4[[#This Row],[Batt V]]</f>
        <v>19909.986274437066</v>
      </c>
      <c r="AX741" s="8" t="str" cm="1">
        <f t="array" aca="1" ref="AX741" ca="1">IF(Table4[[#This Row],[Prior of This Frm]]=0,"First",IF(Table4[[#This Row],[Data as String]]&lt;&gt;INDIRECT("R"&amp;AL741&amp;"C"&amp;COLUMN(Table4[[#This Row],[Data as String]]),FALSE),"Change",""))</f>
        <v/>
      </c>
      <c r="AY741" s="6" t="str" cm="1">
        <f t="array" aca="1" ref="AY741" ca="1">IF(Table4[[#This Row],[Prior of This Frm]]=0,"First",IF(Table4[[#This Row],[Data Masked States only]]&lt;&gt;INDIRECT("R"&amp;AL741&amp;"C"&amp;COLUMN(Table4[[#This Row],[Data Masked States only]]),FALSE),"Change",""))</f>
        <v/>
      </c>
      <c r="AZ741" s="6"/>
    </row>
    <row r="742" spans="1:52" hidden="1" x14ac:dyDescent="0.25">
      <c r="A742">
        <v>26.635999999999999</v>
      </c>
      <c r="B742">
        <v>400</v>
      </c>
      <c r="C742">
        <v>8</v>
      </c>
      <c r="D742" s="14">
        <v>0</v>
      </c>
      <c r="E742" s="15">
        <v>0</v>
      </c>
      <c r="F742" s="15">
        <v>0</v>
      </c>
      <c r="G742" s="15">
        <v>10</v>
      </c>
      <c r="H742" s="15">
        <v>39</v>
      </c>
      <c r="I742" s="15">
        <v>0</v>
      </c>
      <c r="J742" s="15">
        <v>0</v>
      </c>
      <c r="K742" s="15">
        <v>0</v>
      </c>
      <c r="M742" s="5" t="str">
        <f t="shared" si="221"/>
        <v>…</v>
      </c>
      <c r="N742" t="str">
        <f t="shared" si="222"/>
        <v>…</v>
      </c>
      <c r="O742" t="str">
        <f t="shared" si="223"/>
        <v>…</v>
      </c>
      <c r="P742" t="str">
        <f t="shared" si="224"/>
        <v>…</v>
      </c>
      <c r="Q742" t="str">
        <f t="shared" si="225"/>
        <v>9</v>
      </c>
      <c r="R742" t="str">
        <f t="shared" si="226"/>
        <v>…</v>
      </c>
      <c r="S742" t="str">
        <f t="shared" si="227"/>
        <v>…</v>
      </c>
      <c r="T742" t="str">
        <f t="shared" si="228"/>
        <v>…</v>
      </c>
      <c r="U742" s="5"/>
      <c r="V742" s="23">
        <f t="shared" si="229"/>
        <v>0</v>
      </c>
      <c r="W742">
        <f t="shared" si="230"/>
        <v>0</v>
      </c>
      <c r="X742">
        <f t="shared" si="231"/>
        <v>0</v>
      </c>
      <c r="Y742">
        <f t="shared" si="232"/>
        <v>16</v>
      </c>
      <c r="Z742">
        <f t="shared" si="233"/>
        <v>57</v>
      </c>
      <c r="AA742">
        <f t="shared" si="234"/>
        <v>0</v>
      </c>
      <c r="AB742">
        <f t="shared" si="235"/>
        <v>0</v>
      </c>
      <c r="AC742">
        <f t="shared" si="236"/>
        <v>0</v>
      </c>
      <c r="AD742" s="5"/>
      <c r="AE742" s="27">
        <f t="shared" si="237"/>
        <v>0</v>
      </c>
      <c r="AF742" s="28">
        <f t="shared" si="238"/>
        <v>4096</v>
      </c>
      <c r="AG742" s="28">
        <f t="shared" si="239"/>
        <v>57</v>
      </c>
      <c r="AH742" s="28">
        <f t="shared" si="240"/>
        <v>0</v>
      </c>
      <c r="AI742" s="5"/>
      <c r="AJ74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42" s="6" t="str" cm="1">
        <f t="array" ref="AK74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42" s="6" cm="1">
        <f t="array" ref="AL742">IF(ROW(Table4[[#This Row],[ID]])-1=ROW(Table4[[#Headers],[ID]]),0,SUMPRODUCT(MAX(($B$5:$B741=Table4[[#This Row],[ID]])*ROW($B$5:$B741))))</f>
        <v>740</v>
      </c>
      <c r="AM742" s="11" cm="1">
        <f t="array" aca="1" ref="AM742" ca="1">IF(Table4[[#This Row],[Prior of This Frm]]&lt;&gt;0,Table4[[#This Row],[Time]]-INDIRECT("R"&amp;Table4[[#This Row],[Prior of This Frm]]&amp;"C"&amp;COLUMN(Table4[[#This Row],[Time]]),FALSE),"")</f>
        <v>0.10899999999999821</v>
      </c>
      <c r="AN742" s="8">
        <f>IF(ROW(Table4[[#This Row],[Time]])-1=ROW(Table4[[#Headers],[Time]]),0,IF(A742&lt;A741,AN741+1,AN741))</f>
        <v>1</v>
      </c>
      <c r="AO742" s="29">
        <f>(Table4[[#This Row],[Time]]+(Table4[[#This Row],[Mins]]*60)-$A$5)/60/60/24</f>
        <v>4.0809027777777767E-4</v>
      </c>
      <c r="AP742" s="11">
        <f ca="1">IF(Table4[[#This Row],[Prior of This Frm]]&lt;&gt;0,IF(Table4[[#This Row],[Per Raw]]&lt;0,Table4[[#This Row],[Per Raw]]+60,Table4[[#This Row],[Per Raw]]),"")</f>
        <v>0.10899999999999821</v>
      </c>
      <c r="AQ742" s="20" t="e">
        <f>IF(Table4[[#This Row],[ID]]=401,(HEX2DEC(Table4[[#This Row],[H1]])+256*HEX2DEC(Table4[[#This Row],[H2]]))/1000,NA())</f>
        <v>#N/A</v>
      </c>
      <c r="AR742" s="21" t="e">
        <f>IF(Table4[[#This Row],[ID]]=401,(HEX2DEC(Table4[[#This Row],[H5]])+256*HEX2DEC(Table4[[#This Row],[H6]]))/1000,NA())</f>
        <v>#N/A</v>
      </c>
      <c r="AS742" s="16" t="e">
        <f>IF(Table4[[#This Row],[ID]]=402,HEX2DEC(Table4[[#This Row],[H1]])/100,NA())</f>
        <v>#N/A</v>
      </c>
      <c r="AT742" s="19" t="e">
        <f>IF(Table4[[#This Row],[ID]]=404,((HEX2DEC(F742)+256*HEX2DEC(G742))/10)*(9/5)+32,NA())</f>
        <v>#N/A</v>
      </c>
      <c r="AU742" s="28">
        <f>IF(Table4[[#This Row],[ID]]=402,(HEX2DEC(Table4[[#This Row],[H7]])*256*256+HEX2DEC(Table4[[#This Row],[H6]])*256+HEX2DEC(Table4[[#This Row],[H5]]))/AU$3,IF(ISNUMBER(AU741),AU741,NA()))</f>
        <v>1073427</v>
      </c>
      <c r="AV742" s="28">
        <f>IF(Table4[[#This Row],[ID]]=403,(HEX2DEC(Table4[[#This Row],[H7]])*256*256+HEX2DEC(Table4[[#This Row],[H6]])*256+HEX2DEC(Table4[[#This Row],[H5]]))/AV$3,IF(ISNUMBER(AV741),AV741,NA()))</f>
        <v>1073427</v>
      </c>
      <c r="AW742" s="30" t="e">
        <f>Table4[[#This Row],[Unk 402-D7,6,5]]/Table4[[#This Row],[Batt V]]</f>
        <v>#N/A</v>
      </c>
      <c r="AX742" s="8" t="str" cm="1">
        <f t="array" aca="1" ref="AX742" ca="1">IF(Table4[[#This Row],[Prior of This Frm]]=0,"First",IF(Table4[[#This Row],[Data as String]]&lt;&gt;INDIRECT("R"&amp;AL742&amp;"C"&amp;COLUMN(Table4[[#This Row],[Data as String]]),FALSE),"Change",""))</f>
        <v/>
      </c>
      <c r="AY742" s="6" t="str" cm="1">
        <f t="array" aca="1" ref="AY742" ca="1">IF(Table4[[#This Row],[Prior of This Frm]]=0,"First",IF(Table4[[#This Row],[Data Masked States only]]&lt;&gt;INDIRECT("R"&amp;AL742&amp;"C"&amp;COLUMN(Table4[[#This Row],[Data Masked States only]]),FALSE),"Change",""))</f>
        <v/>
      </c>
      <c r="AZ742" s="6"/>
    </row>
    <row r="743" spans="1:52" hidden="1" x14ac:dyDescent="0.25">
      <c r="A743">
        <v>26.689</v>
      </c>
      <c r="B743">
        <v>401</v>
      </c>
      <c r="C743">
        <v>8</v>
      </c>
      <c r="D743" s="14" t="s">
        <v>28</v>
      </c>
      <c r="E743" s="15" t="s">
        <v>23</v>
      </c>
      <c r="F743" s="15">
        <v>0</v>
      </c>
      <c r="G743" s="15">
        <v>0</v>
      </c>
      <c r="H743" s="15">
        <v>0</v>
      </c>
      <c r="I743" s="15">
        <v>0</v>
      </c>
      <c r="J743" s="15">
        <v>0</v>
      </c>
      <c r="K743" s="15">
        <v>0</v>
      </c>
      <c r="M743" s="5" t="str">
        <f t="shared" si="221"/>
        <v>…</v>
      </c>
      <c r="N743" t="str">
        <f t="shared" si="222"/>
        <v>…</v>
      </c>
      <c r="O743" t="str">
        <f t="shared" si="223"/>
        <v>…</v>
      </c>
      <c r="P743" t="str">
        <f t="shared" si="224"/>
        <v>…</v>
      </c>
      <c r="Q743" t="str">
        <f t="shared" si="225"/>
        <v>…</v>
      </c>
      <c r="R743" t="str">
        <f t="shared" si="226"/>
        <v>…</v>
      </c>
      <c r="S743" t="str">
        <f t="shared" si="227"/>
        <v>…</v>
      </c>
      <c r="T743" t="str">
        <f t="shared" si="228"/>
        <v>…</v>
      </c>
      <c r="U743" s="5"/>
      <c r="V743" s="23">
        <f t="shared" si="229"/>
        <v>154</v>
      </c>
      <c r="W743">
        <f t="shared" si="230"/>
        <v>210</v>
      </c>
      <c r="X743">
        <f t="shared" si="231"/>
        <v>0</v>
      </c>
      <c r="Y743">
        <f t="shared" si="232"/>
        <v>0</v>
      </c>
      <c r="Z743">
        <f t="shared" si="233"/>
        <v>0</v>
      </c>
      <c r="AA743">
        <f t="shared" si="234"/>
        <v>0</v>
      </c>
      <c r="AB743">
        <f t="shared" si="235"/>
        <v>0</v>
      </c>
      <c r="AC743">
        <f t="shared" si="236"/>
        <v>0</v>
      </c>
      <c r="AD743" s="5"/>
      <c r="AE743" s="27">
        <f t="shared" si="237"/>
        <v>53914</v>
      </c>
      <c r="AF743" s="28">
        <f t="shared" si="238"/>
        <v>0</v>
      </c>
      <c r="AG743" s="28">
        <f t="shared" si="239"/>
        <v>0</v>
      </c>
      <c r="AH743" s="28">
        <f t="shared" si="240"/>
        <v>0</v>
      </c>
      <c r="AI743" s="5"/>
      <c r="AJ74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43" s="6" t="str" cm="1">
        <f t="array" ref="AK74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43" s="6" cm="1">
        <f t="array" ref="AL743">IF(ROW(Table4[[#This Row],[ID]])-1=ROW(Table4[[#Headers],[ID]]),0,SUMPRODUCT(MAX(($B$5:$B742=Table4[[#This Row],[ID]])*ROW($B$5:$B742))))</f>
        <v>741</v>
      </c>
      <c r="AM743" s="11" cm="1">
        <f t="array" aca="1" ref="AM743" ca="1">IF(Table4[[#This Row],[Prior of This Frm]]&lt;&gt;0,Table4[[#This Row],[Time]]-INDIRECT("R"&amp;Table4[[#This Row],[Prior of This Frm]]&amp;"C"&amp;COLUMN(Table4[[#This Row],[Time]]),FALSE),"")</f>
        <v>0.10900000000000176</v>
      </c>
      <c r="AN743" s="8">
        <f>IF(ROW(Table4[[#This Row],[Time]])-1=ROW(Table4[[#Headers],[Time]]),0,IF(A743&lt;A742,AN742+1,AN742))</f>
        <v>1</v>
      </c>
      <c r="AO743" s="29">
        <f>(Table4[[#This Row],[Time]]+(Table4[[#This Row],[Mins]]*60)-$A$5)/60/60/24</f>
        <v>4.0870370370370361E-4</v>
      </c>
      <c r="AP743" s="11">
        <f ca="1">IF(Table4[[#This Row],[Prior of This Frm]]&lt;&gt;0,IF(Table4[[#This Row],[Per Raw]]&lt;0,Table4[[#This Row],[Per Raw]]+60,Table4[[#This Row],[Per Raw]]),"")</f>
        <v>0.10900000000000176</v>
      </c>
      <c r="AQ743" s="20">
        <f>IF(Table4[[#This Row],[ID]]=401,(HEX2DEC(Table4[[#This Row],[H1]])+256*HEX2DEC(Table4[[#This Row],[H2]]))/1000,NA())</f>
        <v>53.914000000000001</v>
      </c>
      <c r="AR743" s="21">
        <f>IF(Table4[[#This Row],[ID]]=401,(HEX2DEC(Table4[[#This Row],[H5]])+256*HEX2DEC(Table4[[#This Row],[H6]]))/1000,NA())</f>
        <v>0</v>
      </c>
      <c r="AS743" s="17" t="e">
        <f>IF(Table4[[#This Row],[ID]]=402,HEX2DEC(Table4[[#This Row],[H1]])/100,NA())</f>
        <v>#N/A</v>
      </c>
      <c r="AT743" s="19" t="e">
        <f>IF(Table4[[#This Row],[ID]]=404,((HEX2DEC(F743)+256*HEX2DEC(G743))/10)*(9/5)+32,NA())</f>
        <v>#N/A</v>
      </c>
      <c r="AU743" s="28">
        <f>IF(Table4[[#This Row],[ID]]=402,(HEX2DEC(Table4[[#This Row],[H7]])*256*256+HEX2DEC(Table4[[#This Row],[H6]])*256+HEX2DEC(Table4[[#This Row],[H5]]))/AU$3,IF(ISNUMBER(AU742),AU742,NA()))</f>
        <v>1073427</v>
      </c>
      <c r="AV743" s="28">
        <f>IF(Table4[[#This Row],[ID]]=403,(HEX2DEC(Table4[[#This Row],[H7]])*256*256+HEX2DEC(Table4[[#This Row],[H6]])*256+HEX2DEC(Table4[[#This Row],[H5]]))/AV$3,IF(ISNUMBER(AV742),AV742,NA()))</f>
        <v>1073427</v>
      </c>
      <c r="AW743" s="30">
        <f>Table4[[#This Row],[Unk 402-D7,6,5]]/Table4[[#This Row],[Batt V]]</f>
        <v>19909.986274437066</v>
      </c>
      <c r="AX743" s="8" t="str" cm="1">
        <f t="array" aca="1" ref="AX743" ca="1">IF(Table4[[#This Row],[Prior of This Frm]]=0,"First",IF(Table4[[#This Row],[Data as String]]&lt;&gt;INDIRECT("R"&amp;AL743&amp;"C"&amp;COLUMN(Table4[[#This Row],[Data as String]]),FALSE),"Change",""))</f>
        <v/>
      </c>
      <c r="AY743" s="6" t="str" cm="1">
        <f t="array" aca="1" ref="AY743" ca="1">IF(Table4[[#This Row],[Prior of This Frm]]=0,"First",IF(Table4[[#This Row],[Data Masked States only]]&lt;&gt;INDIRECT("R"&amp;AL743&amp;"C"&amp;COLUMN(Table4[[#This Row],[Data Masked States only]]),FALSE),"Change",""))</f>
        <v/>
      </c>
      <c r="AZ743" s="6"/>
    </row>
    <row r="744" spans="1:52" hidden="1" x14ac:dyDescent="0.25">
      <c r="A744">
        <v>26.742000000000001</v>
      </c>
      <c r="B744">
        <v>400</v>
      </c>
      <c r="C744">
        <v>8</v>
      </c>
      <c r="D744" s="14">
        <v>0</v>
      </c>
      <c r="E744" s="15">
        <v>0</v>
      </c>
      <c r="F744" s="15">
        <v>0</v>
      </c>
      <c r="G744" s="15">
        <v>10</v>
      </c>
      <c r="H744" s="15">
        <v>39</v>
      </c>
      <c r="I744" s="15">
        <v>0</v>
      </c>
      <c r="J744" s="15">
        <v>0</v>
      </c>
      <c r="K744" s="15">
        <v>0</v>
      </c>
      <c r="M744" s="5" t="str">
        <f t="shared" si="221"/>
        <v>…</v>
      </c>
      <c r="N744" t="str">
        <f t="shared" si="222"/>
        <v>…</v>
      </c>
      <c r="O744" t="str">
        <f t="shared" si="223"/>
        <v>…</v>
      </c>
      <c r="P744" t="str">
        <f t="shared" si="224"/>
        <v>…</v>
      </c>
      <c r="Q744" t="str">
        <f t="shared" si="225"/>
        <v>9</v>
      </c>
      <c r="R744" t="str">
        <f t="shared" si="226"/>
        <v>…</v>
      </c>
      <c r="S744" t="str">
        <f t="shared" si="227"/>
        <v>…</v>
      </c>
      <c r="T744" t="str">
        <f t="shared" si="228"/>
        <v>…</v>
      </c>
      <c r="U744" s="5"/>
      <c r="V744" s="23">
        <f t="shared" si="229"/>
        <v>0</v>
      </c>
      <c r="W744">
        <f t="shared" si="230"/>
        <v>0</v>
      </c>
      <c r="X744">
        <f t="shared" si="231"/>
        <v>0</v>
      </c>
      <c r="Y744">
        <f t="shared" si="232"/>
        <v>16</v>
      </c>
      <c r="Z744">
        <f t="shared" si="233"/>
        <v>57</v>
      </c>
      <c r="AA744">
        <f t="shared" si="234"/>
        <v>0</v>
      </c>
      <c r="AB744">
        <f t="shared" si="235"/>
        <v>0</v>
      </c>
      <c r="AC744">
        <f t="shared" si="236"/>
        <v>0</v>
      </c>
      <c r="AD744" s="5"/>
      <c r="AE744" s="27">
        <f t="shared" si="237"/>
        <v>0</v>
      </c>
      <c r="AF744" s="28">
        <f t="shared" si="238"/>
        <v>4096</v>
      </c>
      <c r="AG744" s="28">
        <f t="shared" si="239"/>
        <v>57</v>
      </c>
      <c r="AH744" s="28">
        <f t="shared" si="240"/>
        <v>0</v>
      </c>
      <c r="AI744" s="5"/>
      <c r="AJ74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44" s="6" t="str" cm="1">
        <f t="array" ref="AK74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44" s="6" cm="1">
        <f t="array" ref="AL744">IF(ROW(Table4[[#This Row],[ID]])-1=ROW(Table4[[#Headers],[ID]]),0,SUMPRODUCT(MAX(($B$5:$B743=Table4[[#This Row],[ID]])*ROW($B$5:$B743))))</f>
        <v>742</v>
      </c>
      <c r="AM744" s="11" cm="1">
        <f t="array" aca="1" ref="AM744" ca="1">IF(Table4[[#This Row],[Prior of This Frm]]&lt;&gt;0,Table4[[#This Row],[Time]]-INDIRECT("R"&amp;Table4[[#This Row],[Prior of This Frm]]&amp;"C"&amp;COLUMN(Table4[[#This Row],[Time]]),FALSE),"")</f>
        <v>0.10600000000000165</v>
      </c>
      <c r="AN744" s="8">
        <f>IF(ROW(Table4[[#This Row],[Time]])-1=ROW(Table4[[#Headers],[Time]]),0,IF(A744&lt;A743,AN743+1,AN743))</f>
        <v>1</v>
      </c>
      <c r="AO744" s="29">
        <f>(Table4[[#This Row],[Time]]+(Table4[[#This Row],[Mins]]*60)-$A$5)/60/60/24</f>
        <v>4.0931712962962965E-4</v>
      </c>
      <c r="AP744" s="11">
        <f ca="1">IF(Table4[[#This Row],[Prior of This Frm]]&lt;&gt;0,IF(Table4[[#This Row],[Per Raw]]&lt;0,Table4[[#This Row],[Per Raw]]+60,Table4[[#This Row],[Per Raw]]),"")</f>
        <v>0.10600000000000165</v>
      </c>
      <c r="AQ744" s="20" t="e">
        <f>IF(Table4[[#This Row],[ID]]=401,(HEX2DEC(Table4[[#This Row],[H1]])+256*HEX2DEC(Table4[[#This Row],[H2]]))/1000,NA())</f>
        <v>#N/A</v>
      </c>
      <c r="AR744" s="21" t="e">
        <f>IF(Table4[[#This Row],[ID]]=401,(HEX2DEC(Table4[[#This Row],[H5]])+256*HEX2DEC(Table4[[#This Row],[H6]]))/1000,NA())</f>
        <v>#N/A</v>
      </c>
      <c r="AS744" s="16" t="e">
        <f>IF(Table4[[#This Row],[ID]]=402,HEX2DEC(Table4[[#This Row],[H1]])/100,NA())</f>
        <v>#N/A</v>
      </c>
      <c r="AT744" s="19" t="e">
        <f>IF(Table4[[#This Row],[ID]]=404,((HEX2DEC(F744)+256*HEX2DEC(G744))/10)*(9/5)+32,NA())</f>
        <v>#N/A</v>
      </c>
      <c r="AU744" s="28">
        <f>IF(Table4[[#This Row],[ID]]=402,(HEX2DEC(Table4[[#This Row],[H7]])*256*256+HEX2DEC(Table4[[#This Row],[H6]])*256+HEX2DEC(Table4[[#This Row],[H5]]))/AU$3,IF(ISNUMBER(AU743),AU743,NA()))</f>
        <v>1073427</v>
      </c>
      <c r="AV744" s="28">
        <f>IF(Table4[[#This Row],[ID]]=403,(HEX2DEC(Table4[[#This Row],[H7]])*256*256+HEX2DEC(Table4[[#This Row],[H6]])*256+HEX2DEC(Table4[[#This Row],[H5]]))/AV$3,IF(ISNUMBER(AV743),AV743,NA()))</f>
        <v>1073427</v>
      </c>
      <c r="AW744" s="30" t="e">
        <f>Table4[[#This Row],[Unk 402-D7,6,5]]/Table4[[#This Row],[Batt V]]</f>
        <v>#N/A</v>
      </c>
      <c r="AX744" s="8" t="str" cm="1">
        <f t="array" aca="1" ref="AX744" ca="1">IF(Table4[[#This Row],[Prior of This Frm]]=0,"First",IF(Table4[[#This Row],[Data as String]]&lt;&gt;INDIRECT("R"&amp;AL744&amp;"C"&amp;COLUMN(Table4[[#This Row],[Data as String]]),FALSE),"Change",""))</f>
        <v/>
      </c>
      <c r="AY744" s="6" t="str" cm="1">
        <f t="array" aca="1" ref="AY744" ca="1">IF(Table4[[#This Row],[Prior of This Frm]]=0,"First",IF(Table4[[#This Row],[Data Masked States only]]&lt;&gt;INDIRECT("R"&amp;AL744&amp;"C"&amp;COLUMN(Table4[[#This Row],[Data Masked States only]]),FALSE),"Change",""))</f>
        <v/>
      </c>
      <c r="AZ744" s="6"/>
    </row>
    <row r="745" spans="1:52" hidden="1" x14ac:dyDescent="0.25">
      <c r="A745">
        <v>26.792999999999999</v>
      </c>
      <c r="B745">
        <v>401</v>
      </c>
      <c r="C745">
        <v>8</v>
      </c>
      <c r="D745" s="14" t="s">
        <v>28</v>
      </c>
      <c r="E745" s="15" t="s">
        <v>23</v>
      </c>
      <c r="F745" s="15">
        <v>0</v>
      </c>
      <c r="G745" s="15">
        <v>0</v>
      </c>
      <c r="H745" s="15">
        <v>0</v>
      </c>
      <c r="I745" s="15">
        <v>0</v>
      </c>
      <c r="J745" s="15">
        <v>0</v>
      </c>
      <c r="K745" s="15">
        <v>0</v>
      </c>
      <c r="M745" s="5" t="str">
        <f t="shared" si="221"/>
        <v>…</v>
      </c>
      <c r="N745" t="str">
        <f t="shared" si="222"/>
        <v>…</v>
      </c>
      <c r="O745" t="str">
        <f t="shared" si="223"/>
        <v>…</v>
      </c>
      <c r="P745" t="str">
        <f t="shared" si="224"/>
        <v>…</v>
      </c>
      <c r="Q745" t="str">
        <f t="shared" si="225"/>
        <v>…</v>
      </c>
      <c r="R745" t="str">
        <f t="shared" si="226"/>
        <v>…</v>
      </c>
      <c r="S745" t="str">
        <f t="shared" si="227"/>
        <v>…</v>
      </c>
      <c r="T745" t="str">
        <f t="shared" si="228"/>
        <v>…</v>
      </c>
      <c r="U745" s="5"/>
      <c r="V745" s="23">
        <f t="shared" si="229"/>
        <v>154</v>
      </c>
      <c r="W745">
        <f t="shared" si="230"/>
        <v>210</v>
      </c>
      <c r="X745">
        <f t="shared" si="231"/>
        <v>0</v>
      </c>
      <c r="Y745">
        <f t="shared" si="232"/>
        <v>0</v>
      </c>
      <c r="Z745">
        <f t="shared" si="233"/>
        <v>0</v>
      </c>
      <c r="AA745">
        <f t="shared" si="234"/>
        <v>0</v>
      </c>
      <c r="AB745">
        <f t="shared" si="235"/>
        <v>0</v>
      </c>
      <c r="AC745">
        <f t="shared" si="236"/>
        <v>0</v>
      </c>
      <c r="AD745" s="5"/>
      <c r="AE745" s="27">
        <f t="shared" si="237"/>
        <v>53914</v>
      </c>
      <c r="AF745" s="28">
        <f t="shared" si="238"/>
        <v>0</v>
      </c>
      <c r="AG745" s="28">
        <f t="shared" si="239"/>
        <v>0</v>
      </c>
      <c r="AH745" s="28">
        <f t="shared" si="240"/>
        <v>0</v>
      </c>
      <c r="AI745" s="5"/>
      <c r="AJ74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45" s="6" t="str" cm="1">
        <f t="array" ref="AK74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45" s="6" cm="1">
        <f t="array" ref="AL745">IF(ROW(Table4[[#This Row],[ID]])-1=ROW(Table4[[#Headers],[ID]]),0,SUMPRODUCT(MAX(($B$5:$B744=Table4[[#This Row],[ID]])*ROW($B$5:$B744))))</f>
        <v>743</v>
      </c>
      <c r="AM745" s="11" cm="1">
        <f t="array" aca="1" ref="AM745" ca="1">IF(Table4[[#This Row],[Prior of This Frm]]&lt;&gt;0,Table4[[#This Row],[Time]]-INDIRECT("R"&amp;Table4[[#This Row],[Prior of This Frm]]&amp;"C"&amp;COLUMN(Table4[[#This Row],[Time]]),FALSE),"")</f>
        <v>0.1039999999999992</v>
      </c>
      <c r="AN745" s="8">
        <f>IF(ROW(Table4[[#This Row],[Time]])-1=ROW(Table4[[#Headers],[Time]]),0,IF(A745&lt;A744,AN744+1,AN744))</f>
        <v>1</v>
      </c>
      <c r="AO745" s="29">
        <f>(Table4[[#This Row],[Time]]+(Table4[[#This Row],[Mins]]*60)-$A$5)/60/60/24</f>
        <v>4.0990740740740744E-4</v>
      </c>
      <c r="AP745" s="11">
        <f ca="1">IF(Table4[[#This Row],[Prior of This Frm]]&lt;&gt;0,IF(Table4[[#This Row],[Per Raw]]&lt;0,Table4[[#This Row],[Per Raw]]+60,Table4[[#This Row],[Per Raw]]),"")</f>
        <v>0.1039999999999992</v>
      </c>
      <c r="AQ745" s="20">
        <f>IF(Table4[[#This Row],[ID]]=401,(HEX2DEC(Table4[[#This Row],[H1]])+256*HEX2DEC(Table4[[#This Row],[H2]]))/1000,NA())</f>
        <v>53.914000000000001</v>
      </c>
      <c r="AR745" s="21">
        <f>IF(Table4[[#This Row],[ID]]=401,(HEX2DEC(Table4[[#This Row],[H5]])+256*HEX2DEC(Table4[[#This Row],[H6]]))/1000,NA())</f>
        <v>0</v>
      </c>
      <c r="AS745" s="17" t="e">
        <f>IF(Table4[[#This Row],[ID]]=402,HEX2DEC(Table4[[#This Row],[H1]])/100,NA())</f>
        <v>#N/A</v>
      </c>
      <c r="AT745" s="19" t="e">
        <f>IF(Table4[[#This Row],[ID]]=404,((HEX2DEC(F745)+256*HEX2DEC(G745))/10)*(9/5)+32,NA())</f>
        <v>#N/A</v>
      </c>
      <c r="AU745" s="28">
        <f>IF(Table4[[#This Row],[ID]]=402,(HEX2DEC(Table4[[#This Row],[H7]])*256*256+HEX2DEC(Table4[[#This Row],[H6]])*256+HEX2DEC(Table4[[#This Row],[H5]]))/AU$3,IF(ISNUMBER(AU744),AU744,NA()))</f>
        <v>1073427</v>
      </c>
      <c r="AV745" s="28">
        <f>IF(Table4[[#This Row],[ID]]=403,(HEX2DEC(Table4[[#This Row],[H7]])*256*256+HEX2DEC(Table4[[#This Row],[H6]])*256+HEX2DEC(Table4[[#This Row],[H5]]))/AV$3,IF(ISNUMBER(AV744),AV744,NA()))</f>
        <v>1073427</v>
      </c>
      <c r="AW745" s="30">
        <f>Table4[[#This Row],[Unk 402-D7,6,5]]/Table4[[#This Row],[Batt V]]</f>
        <v>19909.986274437066</v>
      </c>
      <c r="AX745" s="8" t="str" cm="1">
        <f t="array" aca="1" ref="AX745" ca="1">IF(Table4[[#This Row],[Prior of This Frm]]=0,"First",IF(Table4[[#This Row],[Data as String]]&lt;&gt;INDIRECT("R"&amp;AL745&amp;"C"&amp;COLUMN(Table4[[#This Row],[Data as String]]),FALSE),"Change",""))</f>
        <v/>
      </c>
      <c r="AY745" s="6" t="str" cm="1">
        <f t="array" aca="1" ref="AY745" ca="1">IF(Table4[[#This Row],[Prior of This Frm]]=0,"First",IF(Table4[[#This Row],[Data Masked States only]]&lt;&gt;INDIRECT("R"&amp;AL745&amp;"C"&amp;COLUMN(Table4[[#This Row],[Data Masked States only]]),FALSE),"Change",""))</f>
        <v/>
      </c>
      <c r="AZ745" s="6"/>
    </row>
    <row r="746" spans="1:52" hidden="1" x14ac:dyDescent="0.25">
      <c r="A746">
        <v>26.844999999999999</v>
      </c>
      <c r="B746">
        <v>400</v>
      </c>
      <c r="C746">
        <v>8</v>
      </c>
      <c r="D746" s="14">
        <v>0</v>
      </c>
      <c r="E746" s="15">
        <v>0</v>
      </c>
      <c r="F746" s="15">
        <v>0</v>
      </c>
      <c r="G746" s="15">
        <v>10</v>
      </c>
      <c r="H746" s="15">
        <v>39</v>
      </c>
      <c r="I746" s="15">
        <v>0</v>
      </c>
      <c r="J746" s="15">
        <v>0</v>
      </c>
      <c r="K746" s="15">
        <v>0</v>
      </c>
      <c r="M746" s="5" t="str">
        <f t="shared" si="221"/>
        <v>…</v>
      </c>
      <c r="N746" t="str">
        <f t="shared" si="222"/>
        <v>…</v>
      </c>
      <c r="O746" t="str">
        <f t="shared" si="223"/>
        <v>…</v>
      </c>
      <c r="P746" t="str">
        <f t="shared" si="224"/>
        <v>…</v>
      </c>
      <c r="Q746" t="str">
        <f t="shared" si="225"/>
        <v>9</v>
      </c>
      <c r="R746" t="str">
        <f t="shared" si="226"/>
        <v>…</v>
      </c>
      <c r="S746" t="str">
        <f t="shared" si="227"/>
        <v>…</v>
      </c>
      <c r="T746" t="str">
        <f t="shared" si="228"/>
        <v>…</v>
      </c>
      <c r="U746" s="5"/>
      <c r="V746" s="23">
        <f t="shared" si="229"/>
        <v>0</v>
      </c>
      <c r="W746">
        <f t="shared" si="230"/>
        <v>0</v>
      </c>
      <c r="X746">
        <f t="shared" si="231"/>
        <v>0</v>
      </c>
      <c r="Y746">
        <f t="shared" si="232"/>
        <v>16</v>
      </c>
      <c r="Z746">
        <f t="shared" si="233"/>
        <v>57</v>
      </c>
      <c r="AA746">
        <f t="shared" si="234"/>
        <v>0</v>
      </c>
      <c r="AB746">
        <f t="shared" si="235"/>
        <v>0</v>
      </c>
      <c r="AC746">
        <f t="shared" si="236"/>
        <v>0</v>
      </c>
      <c r="AD746" s="5"/>
      <c r="AE746" s="27">
        <f t="shared" si="237"/>
        <v>0</v>
      </c>
      <c r="AF746" s="28">
        <f t="shared" si="238"/>
        <v>4096</v>
      </c>
      <c r="AG746" s="28">
        <f t="shared" si="239"/>
        <v>57</v>
      </c>
      <c r="AH746" s="28">
        <f t="shared" si="240"/>
        <v>0</v>
      </c>
      <c r="AI746" s="5"/>
      <c r="AJ74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00:00:00:10:39:00:00:00</v>
      </c>
      <c r="AK746" s="6" t="str" cm="1">
        <f t="array" ref="AK74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00:00:00:10:xx:00:00:00</v>
      </c>
      <c r="AL746" s="6" cm="1">
        <f t="array" ref="AL746">IF(ROW(Table4[[#This Row],[ID]])-1=ROW(Table4[[#Headers],[ID]]),0,SUMPRODUCT(MAX(($B$5:$B745=Table4[[#This Row],[ID]])*ROW($B$5:$B745))))</f>
        <v>744</v>
      </c>
      <c r="AM746" s="11" cm="1">
        <f t="array" aca="1" ref="AM746" ca="1">IF(Table4[[#This Row],[Prior of This Frm]]&lt;&gt;0,Table4[[#This Row],[Time]]-INDIRECT("R"&amp;Table4[[#This Row],[Prior of This Frm]]&amp;"C"&amp;COLUMN(Table4[[#This Row],[Time]]),FALSE),"")</f>
        <v>0.10299999999999798</v>
      </c>
      <c r="AN746" s="8">
        <f>IF(ROW(Table4[[#This Row],[Time]])-1=ROW(Table4[[#Headers],[Time]]),0,IF(A746&lt;A745,AN745+1,AN745))</f>
        <v>1</v>
      </c>
      <c r="AO746" s="29">
        <f>(Table4[[#This Row],[Time]]+(Table4[[#This Row],[Mins]]*60)-$A$5)/60/60/24</f>
        <v>4.1050925925925928E-4</v>
      </c>
      <c r="AP746" s="11">
        <f ca="1">IF(Table4[[#This Row],[Prior of This Frm]]&lt;&gt;0,IF(Table4[[#This Row],[Per Raw]]&lt;0,Table4[[#This Row],[Per Raw]]+60,Table4[[#This Row],[Per Raw]]),"")</f>
        <v>0.10299999999999798</v>
      </c>
      <c r="AQ746" s="20" t="e">
        <f>IF(Table4[[#This Row],[ID]]=401,(HEX2DEC(Table4[[#This Row],[H1]])+256*HEX2DEC(Table4[[#This Row],[H2]]))/1000,NA())</f>
        <v>#N/A</v>
      </c>
      <c r="AR746" s="21" t="e">
        <f>IF(Table4[[#This Row],[ID]]=401,(HEX2DEC(Table4[[#This Row],[H5]])+256*HEX2DEC(Table4[[#This Row],[H6]]))/1000,NA())</f>
        <v>#N/A</v>
      </c>
      <c r="AS746" s="16" t="e">
        <f>IF(Table4[[#This Row],[ID]]=402,HEX2DEC(Table4[[#This Row],[H1]])/100,NA())</f>
        <v>#N/A</v>
      </c>
      <c r="AT746" s="19" t="e">
        <f>IF(Table4[[#This Row],[ID]]=404,((HEX2DEC(F746)+256*HEX2DEC(G746))/10)*(9/5)+32,NA())</f>
        <v>#N/A</v>
      </c>
      <c r="AU746" s="28">
        <f>IF(Table4[[#This Row],[ID]]=402,(HEX2DEC(Table4[[#This Row],[H7]])*256*256+HEX2DEC(Table4[[#This Row],[H6]])*256+HEX2DEC(Table4[[#This Row],[H5]]))/AU$3,IF(ISNUMBER(AU745),AU745,NA()))</f>
        <v>1073427</v>
      </c>
      <c r="AV746" s="28">
        <f>IF(Table4[[#This Row],[ID]]=403,(HEX2DEC(Table4[[#This Row],[H7]])*256*256+HEX2DEC(Table4[[#This Row],[H6]])*256+HEX2DEC(Table4[[#This Row],[H5]]))/AV$3,IF(ISNUMBER(AV745),AV745,NA()))</f>
        <v>1073427</v>
      </c>
      <c r="AW746" s="30" t="e">
        <f>Table4[[#This Row],[Unk 402-D7,6,5]]/Table4[[#This Row],[Batt V]]</f>
        <v>#N/A</v>
      </c>
      <c r="AX746" s="8" t="str" cm="1">
        <f t="array" aca="1" ref="AX746" ca="1">IF(Table4[[#This Row],[Prior of This Frm]]=0,"First",IF(Table4[[#This Row],[Data as String]]&lt;&gt;INDIRECT("R"&amp;AL746&amp;"C"&amp;COLUMN(Table4[[#This Row],[Data as String]]),FALSE),"Change",""))</f>
        <v/>
      </c>
      <c r="AY746" s="6" t="str" cm="1">
        <f t="array" aca="1" ref="AY746" ca="1">IF(Table4[[#This Row],[Prior of This Frm]]=0,"First",IF(Table4[[#This Row],[Data Masked States only]]&lt;&gt;INDIRECT("R"&amp;AL746&amp;"C"&amp;COLUMN(Table4[[#This Row],[Data Masked States only]]),FALSE),"Change",""))</f>
        <v/>
      </c>
      <c r="AZ746" s="6"/>
    </row>
    <row r="747" spans="1:52" hidden="1" x14ac:dyDescent="0.25">
      <c r="A747">
        <v>26.898</v>
      </c>
      <c r="B747">
        <v>401</v>
      </c>
      <c r="C747">
        <v>8</v>
      </c>
      <c r="D747" s="14" t="s">
        <v>28</v>
      </c>
      <c r="E747" s="15" t="s">
        <v>23</v>
      </c>
      <c r="F747" s="15">
        <v>0</v>
      </c>
      <c r="G747" s="15">
        <v>0</v>
      </c>
      <c r="H747" s="15">
        <v>0</v>
      </c>
      <c r="I747" s="15">
        <v>0</v>
      </c>
      <c r="J747" s="15">
        <v>0</v>
      </c>
      <c r="K747" s="15">
        <v>0</v>
      </c>
      <c r="M747" s="5" t="str">
        <f t="shared" si="221"/>
        <v>…</v>
      </c>
      <c r="N747" t="str">
        <f t="shared" si="222"/>
        <v>…</v>
      </c>
      <c r="O747" t="str">
        <f t="shared" si="223"/>
        <v>…</v>
      </c>
      <c r="P747" t="str">
        <f t="shared" si="224"/>
        <v>…</v>
      </c>
      <c r="Q747" t="str">
        <f t="shared" si="225"/>
        <v>…</v>
      </c>
      <c r="R747" t="str">
        <f t="shared" si="226"/>
        <v>…</v>
      </c>
      <c r="S747" t="str">
        <f t="shared" si="227"/>
        <v>…</v>
      </c>
      <c r="T747" t="str">
        <f t="shared" si="228"/>
        <v>…</v>
      </c>
      <c r="U747" s="5"/>
      <c r="V747" s="23">
        <f t="shared" si="229"/>
        <v>154</v>
      </c>
      <c r="W747">
        <f t="shared" si="230"/>
        <v>210</v>
      </c>
      <c r="X747">
        <f t="shared" si="231"/>
        <v>0</v>
      </c>
      <c r="Y747">
        <f t="shared" si="232"/>
        <v>0</v>
      </c>
      <c r="Z747">
        <f t="shared" si="233"/>
        <v>0</v>
      </c>
      <c r="AA747">
        <f t="shared" si="234"/>
        <v>0</v>
      </c>
      <c r="AB747">
        <f t="shared" si="235"/>
        <v>0</v>
      </c>
      <c r="AC747">
        <f t="shared" si="236"/>
        <v>0</v>
      </c>
      <c r="AD747" s="5"/>
      <c r="AE747" s="27">
        <f t="shared" si="237"/>
        <v>53914</v>
      </c>
      <c r="AF747" s="28">
        <f t="shared" si="238"/>
        <v>0</v>
      </c>
      <c r="AG747" s="28">
        <f t="shared" si="239"/>
        <v>0</v>
      </c>
      <c r="AH747" s="28">
        <f t="shared" si="240"/>
        <v>0</v>
      </c>
      <c r="AI747" s="5"/>
      <c r="AJ74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47" s="6" t="str" cm="1">
        <f t="array" ref="AK74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47" s="6" cm="1">
        <f t="array" ref="AL747">IF(ROW(Table4[[#This Row],[ID]])-1=ROW(Table4[[#Headers],[ID]]),0,SUMPRODUCT(MAX(($B$5:$B746=Table4[[#This Row],[ID]])*ROW($B$5:$B746))))</f>
        <v>745</v>
      </c>
      <c r="AM747" s="11" cm="1">
        <f t="array" aca="1" ref="AM747" ca="1">IF(Table4[[#This Row],[Prior of This Frm]]&lt;&gt;0,Table4[[#This Row],[Time]]-INDIRECT("R"&amp;Table4[[#This Row],[Prior of This Frm]]&amp;"C"&amp;COLUMN(Table4[[#This Row],[Time]]),FALSE),"")</f>
        <v>0.10500000000000043</v>
      </c>
      <c r="AN747" s="8">
        <f>IF(ROW(Table4[[#This Row],[Time]])-1=ROW(Table4[[#Headers],[Time]]),0,IF(A747&lt;A746,AN746+1,AN746))</f>
        <v>1</v>
      </c>
      <c r="AO747" s="29">
        <f>(Table4[[#This Row],[Time]]+(Table4[[#This Row],[Mins]]*60)-$A$5)/60/60/24</f>
        <v>4.111226851851851E-4</v>
      </c>
      <c r="AP747" s="11">
        <f ca="1">IF(Table4[[#This Row],[Prior of This Frm]]&lt;&gt;0,IF(Table4[[#This Row],[Per Raw]]&lt;0,Table4[[#This Row],[Per Raw]]+60,Table4[[#This Row],[Per Raw]]),"")</f>
        <v>0.10500000000000043</v>
      </c>
      <c r="AQ747" s="20">
        <f>IF(Table4[[#This Row],[ID]]=401,(HEX2DEC(Table4[[#This Row],[H1]])+256*HEX2DEC(Table4[[#This Row],[H2]]))/1000,NA())</f>
        <v>53.914000000000001</v>
      </c>
      <c r="AR747" s="21">
        <f>IF(Table4[[#This Row],[ID]]=401,(HEX2DEC(Table4[[#This Row],[H5]])+256*HEX2DEC(Table4[[#This Row],[H6]]))/1000,NA())</f>
        <v>0</v>
      </c>
      <c r="AS747" s="17" t="e">
        <f>IF(Table4[[#This Row],[ID]]=402,HEX2DEC(Table4[[#This Row],[H1]])/100,NA())</f>
        <v>#N/A</v>
      </c>
      <c r="AT747" s="19" t="e">
        <f>IF(Table4[[#This Row],[ID]]=404,((HEX2DEC(F747)+256*HEX2DEC(G747))/10)*(9/5)+32,NA())</f>
        <v>#N/A</v>
      </c>
      <c r="AU747" s="28">
        <f>IF(Table4[[#This Row],[ID]]=402,(HEX2DEC(Table4[[#This Row],[H7]])*256*256+HEX2DEC(Table4[[#This Row],[H6]])*256+HEX2DEC(Table4[[#This Row],[H5]]))/AU$3,IF(ISNUMBER(AU746),AU746,NA()))</f>
        <v>1073427</v>
      </c>
      <c r="AV747" s="28">
        <f>IF(Table4[[#This Row],[ID]]=403,(HEX2DEC(Table4[[#This Row],[H7]])*256*256+HEX2DEC(Table4[[#This Row],[H6]])*256+HEX2DEC(Table4[[#This Row],[H5]]))/AV$3,IF(ISNUMBER(AV746),AV746,NA()))</f>
        <v>1073427</v>
      </c>
      <c r="AW747" s="30">
        <f>Table4[[#This Row],[Unk 402-D7,6,5]]/Table4[[#This Row],[Batt V]]</f>
        <v>19909.986274437066</v>
      </c>
      <c r="AX747" s="8" t="str" cm="1">
        <f t="array" aca="1" ref="AX747" ca="1">IF(Table4[[#This Row],[Prior of This Frm]]=0,"First",IF(Table4[[#This Row],[Data as String]]&lt;&gt;INDIRECT("R"&amp;AL747&amp;"C"&amp;COLUMN(Table4[[#This Row],[Data as String]]),FALSE),"Change",""))</f>
        <v/>
      </c>
      <c r="AY747" s="6" t="str" cm="1">
        <f t="array" aca="1" ref="AY747" ca="1">IF(Table4[[#This Row],[Prior of This Frm]]=0,"First",IF(Table4[[#This Row],[Data Masked States only]]&lt;&gt;INDIRECT("R"&amp;AL747&amp;"C"&amp;COLUMN(Table4[[#This Row],[Data Masked States only]]),FALSE),"Change",""))</f>
        <v/>
      </c>
      <c r="AZ747" s="6"/>
    </row>
    <row r="748" spans="1:52" ht="15.75" thickBot="1" x14ac:dyDescent="0.3">
      <c r="A748">
        <v>26.952000000000002</v>
      </c>
      <c r="B748">
        <v>400</v>
      </c>
      <c r="C748">
        <v>8</v>
      </c>
      <c r="D748" s="14">
        <v>0</v>
      </c>
      <c r="E748" s="15">
        <v>0</v>
      </c>
      <c r="F748" s="54">
        <v>8</v>
      </c>
      <c r="G748" s="55">
        <v>0</v>
      </c>
      <c r="H748" s="15">
        <v>39</v>
      </c>
      <c r="I748" s="15">
        <v>0</v>
      </c>
      <c r="J748" s="15">
        <v>0</v>
      </c>
      <c r="K748" s="15">
        <v>0</v>
      </c>
      <c r="M748" s="5" t="str">
        <f t="shared" si="221"/>
        <v>…</v>
      </c>
      <c r="N748" t="str">
        <f t="shared" si="222"/>
        <v>…</v>
      </c>
      <c r="O748" t="str">
        <f t="shared" si="223"/>
        <v>…</v>
      </c>
      <c r="P748" t="str">
        <f t="shared" si="224"/>
        <v>…</v>
      </c>
      <c r="Q748" t="str">
        <f t="shared" si="225"/>
        <v>9</v>
      </c>
      <c r="R748" t="str">
        <f t="shared" si="226"/>
        <v>…</v>
      </c>
      <c r="S748" t="str">
        <f t="shared" si="227"/>
        <v>…</v>
      </c>
      <c r="T748" t="str">
        <f t="shared" si="228"/>
        <v>…</v>
      </c>
      <c r="U748" s="5"/>
      <c r="V748" s="23">
        <f t="shared" si="229"/>
        <v>0</v>
      </c>
      <c r="W748">
        <f t="shared" si="230"/>
        <v>0</v>
      </c>
      <c r="X748">
        <f t="shared" si="231"/>
        <v>8</v>
      </c>
      <c r="Y748">
        <f t="shared" si="232"/>
        <v>0</v>
      </c>
      <c r="Z748">
        <f t="shared" si="233"/>
        <v>57</v>
      </c>
      <c r="AA748">
        <f t="shared" si="234"/>
        <v>0</v>
      </c>
      <c r="AB748">
        <f t="shared" si="235"/>
        <v>0</v>
      </c>
      <c r="AC748">
        <f t="shared" si="236"/>
        <v>0</v>
      </c>
      <c r="AD748" s="5"/>
      <c r="AE748" s="27">
        <f t="shared" si="237"/>
        <v>0</v>
      </c>
      <c r="AF748" s="28">
        <f t="shared" si="238"/>
        <v>8</v>
      </c>
      <c r="AG748" s="28">
        <f t="shared" si="239"/>
        <v>57</v>
      </c>
      <c r="AH748" s="28">
        <f t="shared" si="240"/>
        <v>0</v>
      </c>
      <c r="AI748" s="5"/>
      <c r="AJ74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48" s="6" t="str" cm="1">
        <f t="array" ref="AK74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48" s="6" cm="1">
        <f t="array" ref="AL748">IF(ROW(Table4[[#This Row],[ID]])-1=ROW(Table4[[#Headers],[ID]]),0,SUMPRODUCT(MAX(($B$5:$B747=Table4[[#This Row],[ID]])*ROW($B$5:$B747))))</f>
        <v>746</v>
      </c>
      <c r="AM748" s="11" cm="1">
        <f t="array" aca="1" ref="AM748" ca="1">IF(Table4[[#This Row],[Prior of This Frm]]&lt;&gt;0,Table4[[#This Row],[Time]]-INDIRECT("R"&amp;Table4[[#This Row],[Prior of This Frm]]&amp;"C"&amp;COLUMN(Table4[[#This Row],[Time]]),FALSE),"")</f>
        <v>0.10700000000000287</v>
      </c>
      <c r="AN748" s="8">
        <f>IF(ROW(Table4[[#This Row],[Time]])-1=ROW(Table4[[#Headers],[Time]]),0,IF(A748&lt;A747,AN747+1,AN747))</f>
        <v>1</v>
      </c>
      <c r="AO748" s="53">
        <f>(Table4[[#This Row],[Time]]+(Table4[[#This Row],[Mins]]*60)-$A$5)/60/60/24</f>
        <v>4.1174768518518519E-4</v>
      </c>
      <c r="AP748" s="11">
        <f ca="1">IF(Table4[[#This Row],[Prior of This Frm]]&lt;&gt;0,IF(Table4[[#This Row],[Per Raw]]&lt;0,Table4[[#This Row],[Per Raw]]+60,Table4[[#This Row],[Per Raw]]),"")</f>
        <v>0.10700000000000287</v>
      </c>
      <c r="AQ748" s="20" t="e">
        <f>IF(Table4[[#This Row],[ID]]=401,(HEX2DEC(Table4[[#This Row],[H1]])+256*HEX2DEC(Table4[[#This Row],[H2]]))/1000,NA())</f>
        <v>#N/A</v>
      </c>
      <c r="AR748" s="21" t="e">
        <f>IF(Table4[[#This Row],[ID]]=401,(HEX2DEC(Table4[[#This Row],[H5]])+256*HEX2DEC(Table4[[#This Row],[H6]]))/1000,NA())</f>
        <v>#N/A</v>
      </c>
      <c r="AS748" s="16" t="e">
        <f>IF(Table4[[#This Row],[ID]]=402,HEX2DEC(Table4[[#This Row],[H1]])/100,NA())</f>
        <v>#N/A</v>
      </c>
      <c r="AT748" s="19" t="e">
        <f>IF(Table4[[#This Row],[ID]]=404,((HEX2DEC(F748)+256*HEX2DEC(G748))/10)*(9/5)+32,NA())</f>
        <v>#N/A</v>
      </c>
      <c r="AU748" s="28">
        <f>IF(Table4[[#This Row],[ID]]=402,(HEX2DEC(Table4[[#This Row],[H7]])*256*256+HEX2DEC(Table4[[#This Row],[H6]])*256+HEX2DEC(Table4[[#This Row],[H5]]))/AU$3,IF(ISNUMBER(AU747),AU747,NA()))</f>
        <v>1073427</v>
      </c>
      <c r="AV748" s="28">
        <f>IF(Table4[[#This Row],[ID]]=403,(HEX2DEC(Table4[[#This Row],[H7]])*256*256+HEX2DEC(Table4[[#This Row],[H6]])*256+HEX2DEC(Table4[[#This Row],[H5]]))/AV$3,IF(ISNUMBER(AV747),AV747,NA()))</f>
        <v>1073427</v>
      </c>
      <c r="AW748" s="30" t="e">
        <f>Table4[[#This Row],[Unk 402-D7,6,5]]/Table4[[#This Row],[Batt V]]</f>
        <v>#N/A</v>
      </c>
      <c r="AX748" s="8" t="str" cm="1">
        <f t="array" aca="1" ref="AX748" ca="1">IF(Table4[[#This Row],[Prior of This Frm]]=0,"First",IF(Table4[[#This Row],[Data as String]]&lt;&gt;INDIRECT("R"&amp;AL748&amp;"C"&amp;COLUMN(Table4[[#This Row],[Data as String]]),FALSE),"Change",""))</f>
        <v>Change</v>
      </c>
      <c r="AY748" s="6" t="str" cm="1">
        <f t="array" aca="1" ref="AY748" ca="1">IF(Table4[[#This Row],[Prior of This Frm]]=0,"First",IF(Table4[[#This Row],[Data Masked States only]]&lt;&gt;INDIRECT("R"&amp;AL748&amp;"C"&amp;COLUMN(Table4[[#This Row],[Data Masked States only]]),FALSE),"Change",""))</f>
        <v>Change</v>
      </c>
      <c r="AZ748" s="56" t="s">
        <v>74</v>
      </c>
    </row>
    <row r="749" spans="1:52" hidden="1" x14ac:dyDescent="0.25">
      <c r="A749">
        <v>27.007999999999999</v>
      </c>
      <c r="B749">
        <v>401</v>
      </c>
      <c r="C749">
        <v>8</v>
      </c>
      <c r="D749" s="14" t="s">
        <v>28</v>
      </c>
      <c r="E749" s="15" t="s">
        <v>23</v>
      </c>
      <c r="F749" s="15">
        <v>0</v>
      </c>
      <c r="G749" s="15">
        <v>0</v>
      </c>
      <c r="H749" s="15">
        <v>0</v>
      </c>
      <c r="I749" s="15">
        <v>0</v>
      </c>
      <c r="J749" s="15">
        <v>0</v>
      </c>
      <c r="K749" s="15">
        <v>0</v>
      </c>
      <c r="M749" s="5" t="str">
        <f t="shared" si="221"/>
        <v>…</v>
      </c>
      <c r="N749" t="str">
        <f t="shared" si="222"/>
        <v>…</v>
      </c>
      <c r="O749" t="str">
        <f t="shared" si="223"/>
        <v>…</v>
      </c>
      <c r="P749" t="str">
        <f t="shared" si="224"/>
        <v>…</v>
      </c>
      <c r="Q749" t="str">
        <f t="shared" si="225"/>
        <v>…</v>
      </c>
      <c r="R749" t="str">
        <f t="shared" si="226"/>
        <v>…</v>
      </c>
      <c r="S749" t="str">
        <f t="shared" si="227"/>
        <v>…</v>
      </c>
      <c r="T749" t="str">
        <f t="shared" si="228"/>
        <v>…</v>
      </c>
      <c r="U749" s="5"/>
      <c r="V749" s="23">
        <f t="shared" si="229"/>
        <v>154</v>
      </c>
      <c r="W749">
        <f t="shared" si="230"/>
        <v>210</v>
      </c>
      <c r="X749">
        <f t="shared" si="231"/>
        <v>0</v>
      </c>
      <c r="Y749">
        <f t="shared" si="232"/>
        <v>0</v>
      </c>
      <c r="Z749">
        <f t="shared" si="233"/>
        <v>0</v>
      </c>
      <c r="AA749">
        <f t="shared" si="234"/>
        <v>0</v>
      </c>
      <c r="AB749">
        <f t="shared" si="235"/>
        <v>0</v>
      </c>
      <c r="AC749">
        <f t="shared" si="236"/>
        <v>0</v>
      </c>
      <c r="AD749" s="5"/>
      <c r="AE749" s="27">
        <f t="shared" si="237"/>
        <v>53914</v>
      </c>
      <c r="AF749" s="28">
        <f t="shared" si="238"/>
        <v>0</v>
      </c>
      <c r="AG749" s="28">
        <f t="shared" si="239"/>
        <v>0</v>
      </c>
      <c r="AH749" s="28">
        <f t="shared" si="240"/>
        <v>0</v>
      </c>
      <c r="AI749" s="5"/>
      <c r="AJ74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49" s="6" t="str" cm="1">
        <f t="array" ref="AK74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49" s="6" cm="1">
        <f t="array" ref="AL749">IF(ROW(Table4[[#This Row],[ID]])-1=ROW(Table4[[#Headers],[ID]]),0,SUMPRODUCT(MAX(($B$5:$B748=Table4[[#This Row],[ID]])*ROW($B$5:$B748))))</f>
        <v>747</v>
      </c>
      <c r="AM749" s="11" cm="1">
        <f t="array" aca="1" ref="AM749" ca="1">IF(Table4[[#This Row],[Prior of This Frm]]&lt;&gt;0,Table4[[#This Row],[Time]]-INDIRECT("R"&amp;Table4[[#This Row],[Prior of This Frm]]&amp;"C"&amp;COLUMN(Table4[[#This Row],[Time]]),FALSE),"")</f>
        <v>0.10999999999999943</v>
      </c>
      <c r="AN749" s="8">
        <f>IF(ROW(Table4[[#This Row],[Time]])-1=ROW(Table4[[#Headers],[Time]]),0,IF(A749&lt;A748,AN748+1,AN748))</f>
        <v>1</v>
      </c>
      <c r="AO749" s="29">
        <f>(Table4[[#This Row],[Time]]+(Table4[[#This Row],[Mins]]*60)-$A$5)/60/60/24</f>
        <v>4.1239583333333324E-4</v>
      </c>
      <c r="AP749" s="11">
        <f ca="1">IF(Table4[[#This Row],[Prior of This Frm]]&lt;&gt;0,IF(Table4[[#This Row],[Per Raw]]&lt;0,Table4[[#This Row],[Per Raw]]+60,Table4[[#This Row],[Per Raw]]),"")</f>
        <v>0.10999999999999943</v>
      </c>
      <c r="AQ749" s="20">
        <f>IF(Table4[[#This Row],[ID]]=401,(HEX2DEC(Table4[[#This Row],[H1]])+256*HEX2DEC(Table4[[#This Row],[H2]]))/1000,NA())</f>
        <v>53.914000000000001</v>
      </c>
      <c r="AR749" s="21">
        <f>IF(Table4[[#This Row],[ID]]=401,(HEX2DEC(Table4[[#This Row],[H5]])+256*HEX2DEC(Table4[[#This Row],[H6]]))/1000,NA())</f>
        <v>0</v>
      </c>
      <c r="AS749" s="17" t="e">
        <f>IF(Table4[[#This Row],[ID]]=402,HEX2DEC(Table4[[#This Row],[H1]])/100,NA())</f>
        <v>#N/A</v>
      </c>
      <c r="AT749" s="19" t="e">
        <f>IF(Table4[[#This Row],[ID]]=404,((HEX2DEC(F749)+256*HEX2DEC(G749))/10)*(9/5)+32,NA())</f>
        <v>#N/A</v>
      </c>
      <c r="AU749" s="28">
        <f>IF(Table4[[#This Row],[ID]]=402,(HEX2DEC(Table4[[#This Row],[H7]])*256*256+HEX2DEC(Table4[[#This Row],[H6]])*256+HEX2DEC(Table4[[#This Row],[H5]]))/AU$3,IF(ISNUMBER(AU748),AU748,NA()))</f>
        <v>1073427</v>
      </c>
      <c r="AV749" s="28">
        <f>IF(Table4[[#This Row],[ID]]=403,(HEX2DEC(Table4[[#This Row],[H7]])*256*256+HEX2DEC(Table4[[#This Row],[H6]])*256+HEX2DEC(Table4[[#This Row],[H5]]))/AV$3,IF(ISNUMBER(AV748),AV748,NA()))</f>
        <v>1073427</v>
      </c>
      <c r="AW749" s="30">
        <f>Table4[[#This Row],[Unk 402-D7,6,5]]/Table4[[#This Row],[Batt V]]</f>
        <v>19909.986274437066</v>
      </c>
      <c r="AX749" s="8" t="str" cm="1">
        <f t="array" aca="1" ref="AX749" ca="1">IF(Table4[[#This Row],[Prior of This Frm]]=0,"First",IF(Table4[[#This Row],[Data as String]]&lt;&gt;INDIRECT("R"&amp;AL749&amp;"C"&amp;COLUMN(Table4[[#This Row],[Data as String]]),FALSE),"Change",""))</f>
        <v/>
      </c>
      <c r="AY749" s="6" t="str" cm="1">
        <f t="array" aca="1" ref="AY749" ca="1">IF(Table4[[#This Row],[Prior of This Frm]]=0,"First",IF(Table4[[#This Row],[Data Masked States only]]&lt;&gt;INDIRECT("R"&amp;AL749&amp;"C"&amp;COLUMN(Table4[[#This Row],[Data Masked States only]]),FALSE),"Change",""))</f>
        <v/>
      </c>
      <c r="AZ749" s="6"/>
    </row>
    <row r="750" spans="1:52" hidden="1" x14ac:dyDescent="0.25">
      <c r="A750">
        <v>27.058</v>
      </c>
      <c r="B750">
        <v>400</v>
      </c>
      <c r="C750">
        <v>8</v>
      </c>
      <c r="D750" s="14">
        <v>0</v>
      </c>
      <c r="E750" s="15">
        <v>0</v>
      </c>
      <c r="F750" s="15">
        <v>8</v>
      </c>
      <c r="G750" s="15">
        <v>0</v>
      </c>
      <c r="H750" s="15">
        <v>39</v>
      </c>
      <c r="I750" s="15">
        <v>0</v>
      </c>
      <c r="J750" s="15">
        <v>0</v>
      </c>
      <c r="K750" s="15">
        <v>0</v>
      </c>
      <c r="M750" s="5" t="str">
        <f t="shared" si="221"/>
        <v>…</v>
      </c>
      <c r="N750" t="str">
        <f t="shared" si="222"/>
        <v>…</v>
      </c>
      <c r="O750" t="str">
        <f t="shared" si="223"/>
        <v>…</v>
      </c>
      <c r="P750" t="str">
        <f t="shared" si="224"/>
        <v>…</v>
      </c>
      <c r="Q750" t="str">
        <f t="shared" si="225"/>
        <v>9</v>
      </c>
      <c r="R750" t="str">
        <f t="shared" si="226"/>
        <v>…</v>
      </c>
      <c r="S750" t="str">
        <f t="shared" si="227"/>
        <v>…</v>
      </c>
      <c r="T750" t="str">
        <f t="shared" si="228"/>
        <v>…</v>
      </c>
      <c r="U750" s="5"/>
      <c r="V750" s="23">
        <f t="shared" si="229"/>
        <v>0</v>
      </c>
      <c r="W750">
        <f t="shared" si="230"/>
        <v>0</v>
      </c>
      <c r="X750">
        <f t="shared" si="231"/>
        <v>8</v>
      </c>
      <c r="Y750">
        <f t="shared" si="232"/>
        <v>0</v>
      </c>
      <c r="Z750">
        <f t="shared" si="233"/>
        <v>57</v>
      </c>
      <c r="AA750">
        <f t="shared" si="234"/>
        <v>0</v>
      </c>
      <c r="AB750">
        <f t="shared" si="235"/>
        <v>0</v>
      </c>
      <c r="AC750">
        <f t="shared" si="236"/>
        <v>0</v>
      </c>
      <c r="AD750" s="5"/>
      <c r="AE750" s="27">
        <f t="shared" si="237"/>
        <v>0</v>
      </c>
      <c r="AF750" s="28">
        <f t="shared" si="238"/>
        <v>8</v>
      </c>
      <c r="AG750" s="28">
        <f t="shared" si="239"/>
        <v>57</v>
      </c>
      <c r="AH750" s="28">
        <f t="shared" si="240"/>
        <v>0</v>
      </c>
      <c r="AI750" s="5"/>
      <c r="AJ75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50" s="6" t="str" cm="1">
        <f t="array" ref="AK75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50" s="6" cm="1">
        <f t="array" ref="AL750">IF(ROW(Table4[[#This Row],[ID]])-1=ROW(Table4[[#Headers],[ID]]),0,SUMPRODUCT(MAX(($B$5:$B749=Table4[[#This Row],[ID]])*ROW($B$5:$B749))))</f>
        <v>748</v>
      </c>
      <c r="AM750" s="11" cm="1">
        <f t="array" aca="1" ref="AM750" ca="1">IF(Table4[[#This Row],[Prior of This Frm]]&lt;&gt;0,Table4[[#This Row],[Time]]-INDIRECT("R"&amp;Table4[[#This Row],[Prior of This Frm]]&amp;"C"&amp;COLUMN(Table4[[#This Row],[Time]]),FALSE),"")</f>
        <v>0.1059999999999981</v>
      </c>
      <c r="AN750" s="8">
        <f>IF(ROW(Table4[[#This Row],[Time]])-1=ROW(Table4[[#Headers],[Time]]),0,IF(A750&lt;A749,AN749+1,AN749))</f>
        <v>1</v>
      </c>
      <c r="AO750" s="29">
        <f>(Table4[[#This Row],[Time]]+(Table4[[#This Row],[Mins]]*60)-$A$5)/60/60/24</f>
        <v>4.1297453703703684E-4</v>
      </c>
      <c r="AP750" s="11">
        <f ca="1">IF(Table4[[#This Row],[Prior of This Frm]]&lt;&gt;0,IF(Table4[[#This Row],[Per Raw]]&lt;0,Table4[[#This Row],[Per Raw]]+60,Table4[[#This Row],[Per Raw]]),"")</f>
        <v>0.1059999999999981</v>
      </c>
      <c r="AQ750" s="20" t="e">
        <f>IF(Table4[[#This Row],[ID]]=401,(HEX2DEC(Table4[[#This Row],[H1]])+256*HEX2DEC(Table4[[#This Row],[H2]]))/1000,NA())</f>
        <v>#N/A</v>
      </c>
      <c r="AR750" s="21" t="e">
        <f>IF(Table4[[#This Row],[ID]]=401,(HEX2DEC(Table4[[#This Row],[H5]])+256*HEX2DEC(Table4[[#This Row],[H6]]))/1000,NA())</f>
        <v>#N/A</v>
      </c>
      <c r="AS750" s="16" t="e">
        <f>IF(Table4[[#This Row],[ID]]=402,HEX2DEC(Table4[[#This Row],[H1]])/100,NA())</f>
        <v>#N/A</v>
      </c>
      <c r="AT750" s="19" t="e">
        <f>IF(Table4[[#This Row],[ID]]=404,((HEX2DEC(F750)+256*HEX2DEC(G750))/10)*(9/5)+32,NA())</f>
        <v>#N/A</v>
      </c>
      <c r="AU750" s="28">
        <f>IF(Table4[[#This Row],[ID]]=402,(HEX2DEC(Table4[[#This Row],[H7]])*256*256+HEX2DEC(Table4[[#This Row],[H6]])*256+HEX2DEC(Table4[[#This Row],[H5]]))/AU$3,IF(ISNUMBER(AU749),AU749,NA()))</f>
        <v>1073427</v>
      </c>
      <c r="AV750" s="28">
        <f>IF(Table4[[#This Row],[ID]]=403,(HEX2DEC(Table4[[#This Row],[H7]])*256*256+HEX2DEC(Table4[[#This Row],[H6]])*256+HEX2DEC(Table4[[#This Row],[H5]]))/AV$3,IF(ISNUMBER(AV749),AV749,NA()))</f>
        <v>1073427</v>
      </c>
      <c r="AW750" s="30" t="e">
        <f>Table4[[#This Row],[Unk 402-D7,6,5]]/Table4[[#This Row],[Batt V]]</f>
        <v>#N/A</v>
      </c>
      <c r="AX750" s="8" t="str" cm="1">
        <f t="array" aca="1" ref="AX750" ca="1">IF(Table4[[#This Row],[Prior of This Frm]]=0,"First",IF(Table4[[#This Row],[Data as String]]&lt;&gt;INDIRECT("R"&amp;AL750&amp;"C"&amp;COLUMN(Table4[[#This Row],[Data as String]]),FALSE),"Change",""))</f>
        <v/>
      </c>
      <c r="AY750" s="6" t="str" cm="1">
        <f t="array" aca="1" ref="AY750" ca="1">IF(Table4[[#This Row],[Prior of This Frm]]=0,"First",IF(Table4[[#This Row],[Data Masked States only]]&lt;&gt;INDIRECT("R"&amp;AL750&amp;"C"&amp;COLUMN(Table4[[#This Row],[Data Masked States only]]),FALSE),"Change",""))</f>
        <v/>
      </c>
      <c r="AZ750" s="6"/>
    </row>
    <row r="751" spans="1:52" hidden="1" x14ac:dyDescent="0.25">
      <c r="A751">
        <v>27.111999999999998</v>
      </c>
      <c r="B751">
        <v>401</v>
      </c>
      <c r="C751">
        <v>8</v>
      </c>
      <c r="D751" s="14" t="s">
        <v>28</v>
      </c>
      <c r="E751" s="15" t="s">
        <v>23</v>
      </c>
      <c r="F751" s="15">
        <v>0</v>
      </c>
      <c r="G751" s="15">
        <v>0</v>
      </c>
      <c r="H751" s="15">
        <v>0</v>
      </c>
      <c r="I751" s="15">
        <v>0</v>
      </c>
      <c r="J751" s="15">
        <v>0</v>
      </c>
      <c r="K751" s="15">
        <v>0</v>
      </c>
      <c r="M751" s="5" t="str">
        <f t="shared" si="221"/>
        <v>…</v>
      </c>
      <c r="N751" t="str">
        <f t="shared" si="222"/>
        <v>…</v>
      </c>
      <c r="O751" t="str">
        <f t="shared" si="223"/>
        <v>…</v>
      </c>
      <c r="P751" t="str">
        <f t="shared" si="224"/>
        <v>…</v>
      </c>
      <c r="Q751" t="str">
        <f t="shared" si="225"/>
        <v>…</v>
      </c>
      <c r="R751" t="str">
        <f t="shared" si="226"/>
        <v>…</v>
      </c>
      <c r="S751" t="str">
        <f t="shared" si="227"/>
        <v>…</v>
      </c>
      <c r="T751" t="str">
        <f t="shared" si="228"/>
        <v>…</v>
      </c>
      <c r="U751" s="5"/>
      <c r="V751" s="23">
        <f t="shared" si="229"/>
        <v>154</v>
      </c>
      <c r="W751">
        <f t="shared" si="230"/>
        <v>210</v>
      </c>
      <c r="X751">
        <f t="shared" si="231"/>
        <v>0</v>
      </c>
      <c r="Y751">
        <f t="shared" si="232"/>
        <v>0</v>
      </c>
      <c r="Z751">
        <f t="shared" si="233"/>
        <v>0</v>
      </c>
      <c r="AA751">
        <f t="shared" si="234"/>
        <v>0</v>
      </c>
      <c r="AB751">
        <f t="shared" si="235"/>
        <v>0</v>
      </c>
      <c r="AC751">
        <f t="shared" si="236"/>
        <v>0</v>
      </c>
      <c r="AD751" s="5"/>
      <c r="AE751" s="27">
        <f t="shared" si="237"/>
        <v>53914</v>
      </c>
      <c r="AF751" s="28">
        <f t="shared" si="238"/>
        <v>0</v>
      </c>
      <c r="AG751" s="28">
        <f t="shared" si="239"/>
        <v>0</v>
      </c>
      <c r="AH751" s="28">
        <f t="shared" si="240"/>
        <v>0</v>
      </c>
      <c r="AI751" s="5"/>
      <c r="AJ75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51" s="6" t="str" cm="1">
        <f t="array" ref="AK75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51" s="6" cm="1">
        <f t="array" ref="AL751">IF(ROW(Table4[[#This Row],[ID]])-1=ROW(Table4[[#Headers],[ID]]),0,SUMPRODUCT(MAX(($B$5:$B750=Table4[[#This Row],[ID]])*ROW($B$5:$B750))))</f>
        <v>749</v>
      </c>
      <c r="AM751" s="11" cm="1">
        <f t="array" aca="1" ref="AM751" ca="1">IF(Table4[[#This Row],[Prior of This Frm]]&lt;&gt;0,Table4[[#This Row],[Time]]-INDIRECT("R"&amp;Table4[[#This Row],[Prior of This Frm]]&amp;"C"&amp;COLUMN(Table4[[#This Row],[Time]]),FALSE),"")</f>
        <v>0.1039999999999992</v>
      </c>
      <c r="AN751" s="8">
        <f>IF(ROW(Table4[[#This Row],[Time]])-1=ROW(Table4[[#Headers],[Time]]),0,IF(A751&lt;A750,AN750+1,AN750))</f>
        <v>1</v>
      </c>
      <c r="AO751" s="29">
        <f>(Table4[[#This Row],[Time]]+(Table4[[#This Row],[Mins]]*60)-$A$5)/60/60/24</f>
        <v>4.1359953703703697E-4</v>
      </c>
      <c r="AP751" s="11">
        <f ca="1">IF(Table4[[#This Row],[Prior of This Frm]]&lt;&gt;0,IF(Table4[[#This Row],[Per Raw]]&lt;0,Table4[[#This Row],[Per Raw]]+60,Table4[[#This Row],[Per Raw]]),"")</f>
        <v>0.1039999999999992</v>
      </c>
      <c r="AQ751" s="20">
        <f>IF(Table4[[#This Row],[ID]]=401,(HEX2DEC(Table4[[#This Row],[H1]])+256*HEX2DEC(Table4[[#This Row],[H2]]))/1000,NA())</f>
        <v>53.914000000000001</v>
      </c>
      <c r="AR751" s="21">
        <f>IF(Table4[[#This Row],[ID]]=401,(HEX2DEC(Table4[[#This Row],[H5]])+256*HEX2DEC(Table4[[#This Row],[H6]]))/1000,NA())</f>
        <v>0</v>
      </c>
      <c r="AS751" s="17" t="e">
        <f>IF(Table4[[#This Row],[ID]]=402,HEX2DEC(Table4[[#This Row],[H1]])/100,NA())</f>
        <v>#N/A</v>
      </c>
      <c r="AT751" s="19" t="e">
        <f>IF(Table4[[#This Row],[ID]]=404,((HEX2DEC(F751)+256*HEX2DEC(G751))/10)*(9/5)+32,NA())</f>
        <v>#N/A</v>
      </c>
      <c r="AU751" s="28">
        <f>IF(Table4[[#This Row],[ID]]=402,(HEX2DEC(Table4[[#This Row],[H7]])*256*256+HEX2DEC(Table4[[#This Row],[H6]])*256+HEX2DEC(Table4[[#This Row],[H5]]))/AU$3,IF(ISNUMBER(AU750),AU750,NA()))</f>
        <v>1073427</v>
      </c>
      <c r="AV751" s="28">
        <f>IF(Table4[[#This Row],[ID]]=403,(HEX2DEC(Table4[[#This Row],[H7]])*256*256+HEX2DEC(Table4[[#This Row],[H6]])*256+HEX2DEC(Table4[[#This Row],[H5]]))/AV$3,IF(ISNUMBER(AV750),AV750,NA()))</f>
        <v>1073427</v>
      </c>
      <c r="AW751" s="30">
        <f>Table4[[#This Row],[Unk 402-D7,6,5]]/Table4[[#This Row],[Batt V]]</f>
        <v>19909.986274437066</v>
      </c>
      <c r="AX751" s="8" t="str" cm="1">
        <f t="array" aca="1" ref="AX751" ca="1">IF(Table4[[#This Row],[Prior of This Frm]]=0,"First",IF(Table4[[#This Row],[Data as String]]&lt;&gt;INDIRECT("R"&amp;AL751&amp;"C"&amp;COLUMN(Table4[[#This Row],[Data as String]]),FALSE),"Change",""))</f>
        <v/>
      </c>
      <c r="AY751" s="6" t="str" cm="1">
        <f t="array" aca="1" ref="AY751" ca="1">IF(Table4[[#This Row],[Prior of This Frm]]=0,"First",IF(Table4[[#This Row],[Data Masked States only]]&lt;&gt;INDIRECT("R"&amp;AL751&amp;"C"&amp;COLUMN(Table4[[#This Row],[Data Masked States only]]),FALSE),"Change",""))</f>
        <v/>
      </c>
      <c r="AZ751" s="6"/>
    </row>
    <row r="752" spans="1:52" hidden="1" x14ac:dyDescent="0.25">
      <c r="A752">
        <v>27.170999999999999</v>
      </c>
      <c r="B752">
        <v>400</v>
      </c>
      <c r="C752">
        <v>8</v>
      </c>
      <c r="D752" s="14">
        <v>0</v>
      </c>
      <c r="E752" s="15">
        <v>0</v>
      </c>
      <c r="F752" s="15">
        <v>8</v>
      </c>
      <c r="G752" s="15">
        <v>0</v>
      </c>
      <c r="H752" s="15">
        <v>39</v>
      </c>
      <c r="I752" s="15">
        <v>0</v>
      </c>
      <c r="J752" s="15">
        <v>0</v>
      </c>
      <c r="K752" s="15">
        <v>0</v>
      </c>
      <c r="M752" s="5" t="str">
        <f t="shared" si="221"/>
        <v>…</v>
      </c>
      <c r="N752" t="str">
        <f t="shared" si="222"/>
        <v>…</v>
      </c>
      <c r="O752" t="str">
        <f t="shared" si="223"/>
        <v>…</v>
      </c>
      <c r="P752" t="str">
        <f t="shared" si="224"/>
        <v>…</v>
      </c>
      <c r="Q752" t="str">
        <f t="shared" si="225"/>
        <v>9</v>
      </c>
      <c r="R752" t="str">
        <f t="shared" si="226"/>
        <v>…</v>
      </c>
      <c r="S752" t="str">
        <f t="shared" si="227"/>
        <v>…</v>
      </c>
      <c r="T752" t="str">
        <f t="shared" si="228"/>
        <v>…</v>
      </c>
      <c r="U752" s="5"/>
      <c r="V752" s="23">
        <f t="shared" si="229"/>
        <v>0</v>
      </c>
      <c r="W752">
        <f t="shared" si="230"/>
        <v>0</v>
      </c>
      <c r="X752">
        <f t="shared" si="231"/>
        <v>8</v>
      </c>
      <c r="Y752">
        <f t="shared" si="232"/>
        <v>0</v>
      </c>
      <c r="Z752">
        <f t="shared" si="233"/>
        <v>57</v>
      </c>
      <c r="AA752">
        <f t="shared" si="234"/>
        <v>0</v>
      </c>
      <c r="AB752">
        <f t="shared" si="235"/>
        <v>0</v>
      </c>
      <c r="AC752">
        <f t="shared" si="236"/>
        <v>0</v>
      </c>
      <c r="AD752" s="5"/>
      <c r="AE752" s="27">
        <f t="shared" si="237"/>
        <v>0</v>
      </c>
      <c r="AF752" s="28">
        <f t="shared" si="238"/>
        <v>8</v>
      </c>
      <c r="AG752" s="28">
        <f t="shared" si="239"/>
        <v>57</v>
      </c>
      <c r="AH752" s="28">
        <f t="shared" si="240"/>
        <v>0</v>
      </c>
      <c r="AI752" s="5"/>
      <c r="AJ75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52" s="6" t="str" cm="1">
        <f t="array" ref="AK75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52" s="6" cm="1">
        <f t="array" ref="AL752">IF(ROW(Table4[[#This Row],[ID]])-1=ROW(Table4[[#Headers],[ID]]),0,SUMPRODUCT(MAX(($B$5:$B751=Table4[[#This Row],[ID]])*ROW($B$5:$B751))))</f>
        <v>750</v>
      </c>
      <c r="AM752" s="11" cm="1">
        <f t="array" aca="1" ref="AM752" ca="1">IF(Table4[[#This Row],[Prior of This Frm]]&lt;&gt;0,Table4[[#This Row],[Time]]-INDIRECT("R"&amp;Table4[[#This Row],[Prior of This Frm]]&amp;"C"&amp;COLUMN(Table4[[#This Row],[Time]]),FALSE),"")</f>
        <v>0.11299999999999955</v>
      </c>
      <c r="AN752" s="8">
        <f>IF(ROW(Table4[[#This Row],[Time]])-1=ROW(Table4[[#Headers],[Time]]),0,IF(A752&lt;A751,AN751+1,AN751))</f>
        <v>1</v>
      </c>
      <c r="AO752" s="29">
        <f>(Table4[[#This Row],[Time]]+(Table4[[#This Row],[Mins]]*60)-$A$5)/60/60/24</f>
        <v>4.1428240740740726E-4</v>
      </c>
      <c r="AP752" s="11">
        <f ca="1">IF(Table4[[#This Row],[Prior of This Frm]]&lt;&gt;0,IF(Table4[[#This Row],[Per Raw]]&lt;0,Table4[[#This Row],[Per Raw]]+60,Table4[[#This Row],[Per Raw]]),"")</f>
        <v>0.11299999999999955</v>
      </c>
      <c r="AQ752" s="20" t="e">
        <f>IF(Table4[[#This Row],[ID]]=401,(HEX2DEC(Table4[[#This Row],[H1]])+256*HEX2DEC(Table4[[#This Row],[H2]]))/1000,NA())</f>
        <v>#N/A</v>
      </c>
      <c r="AR752" s="21" t="e">
        <f>IF(Table4[[#This Row],[ID]]=401,(HEX2DEC(Table4[[#This Row],[H5]])+256*HEX2DEC(Table4[[#This Row],[H6]]))/1000,NA())</f>
        <v>#N/A</v>
      </c>
      <c r="AS752" s="16" t="e">
        <f>IF(Table4[[#This Row],[ID]]=402,HEX2DEC(Table4[[#This Row],[H1]])/100,NA())</f>
        <v>#N/A</v>
      </c>
      <c r="AT752" s="19" t="e">
        <f>IF(Table4[[#This Row],[ID]]=404,((HEX2DEC(F752)+256*HEX2DEC(G752))/10)*(9/5)+32,NA())</f>
        <v>#N/A</v>
      </c>
      <c r="AU752" s="28">
        <f>IF(Table4[[#This Row],[ID]]=402,(HEX2DEC(Table4[[#This Row],[H7]])*256*256+HEX2DEC(Table4[[#This Row],[H6]])*256+HEX2DEC(Table4[[#This Row],[H5]]))/AU$3,IF(ISNUMBER(AU751),AU751,NA()))</f>
        <v>1073427</v>
      </c>
      <c r="AV752" s="28">
        <f>IF(Table4[[#This Row],[ID]]=403,(HEX2DEC(Table4[[#This Row],[H7]])*256*256+HEX2DEC(Table4[[#This Row],[H6]])*256+HEX2DEC(Table4[[#This Row],[H5]]))/AV$3,IF(ISNUMBER(AV751),AV751,NA()))</f>
        <v>1073427</v>
      </c>
      <c r="AW752" s="30" t="e">
        <f>Table4[[#This Row],[Unk 402-D7,6,5]]/Table4[[#This Row],[Batt V]]</f>
        <v>#N/A</v>
      </c>
      <c r="AX752" s="8" t="str" cm="1">
        <f t="array" aca="1" ref="AX752" ca="1">IF(Table4[[#This Row],[Prior of This Frm]]=0,"First",IF(Table4[[#This Row],[Data as String]]&lt;&gt;INDIRECT("R"&amp;AL752&amp;"C"&amp;COLUMN(Table4[[#This Row],[Data as String]]),FALSE),"Change",""))</f>
        <v/>
      </c>
      <c r="AY752" s="6" t="str" cm="1">
        <f t="array" aca="1" ref="AY752" ca="1">IF(Table4[[#This Row],[Prior of This Frm]]=0,"First",IF(Table4[[#This Row],[Data Masked States only]]&lt;&gt;INDIRECT("R"&amp;AL752&amp;"C"&amp;COLUMN(Table4[[#This Row],[Data Masked States only]]),FALSE),"Change",""))</f>
        <v/>
      </c>
      <c r="AZ752" s="6"/>
    </row>
    <row r="753" spans="1:52" hidden="1" x14ac:dyDescent="0.25">
      <c r="A753">
        <v>27.222999999999999</v>
      </c>
      <c r="B753">
        <v>401</v>
      </c>
      <c r="C753">
        <v>8</v>
      </c>
      <c r="D753" s="14" t="s">
        <v>28</v>
      </c>
      <c r="E753" s="15" t="s">
        <v>23</v>
      </c>
      <c r="F753" s="15">
        <v>0</v>
      </c>
      <c r="G753" s="15">
        <v>0</v>
      </c>
      <c r="H753" s="15">
        <v>0</v>
      </c>
      <c r="I753" s="15">
        <v>0</v>
      </c>
      <c r="J753" s="15">
        <v>0</v>
      </c>
      <c r="K753" s="15">
        <v>0</v>
      </c>
      <c r="M753" s="5" t="str">
        <f t="shared" si="221"/>
        <v>…</v>
      </c>
      <c r="N753" t="str">
        <f t="shared" si="222"/>
        <v>…</v>
      </c>
      <c r="O753" t="str">
        <f t="shared" si="223"/>
        <v>…</v>
      </c>
      <c r="P753" t="str">
        <f t="shared" si="224"/>
        <v>…</v>
      </c>
      <c r="Q753" t="str">
        <f t="shared" si="225"/>
        <v>…</v>
      </c>
      <c r="R753" t="str">
        <f t="shared" si="226"/>
        <v>…</v>
      </c>
      <c r="S753" t="str">
        <f t="shared" si="227"/>
        <v>…</v>
      </c>
      <c r="T753" t="str">
        <f t="shared" si="228"/>
        <v>…</v>
      </c>
      <c r="U753" s="5"/>
      <c r="V753" s="23">
        <f t="shared" si="229"/>
        <v>154</v>
      </c>
      <c r="W753">
        <f t="shared" si="230"/>
        <v>210</v>
      </c>
      <c r="X753">
        <f t="shared" si="231"/>
        <v>0</v>
      </c>
      <c r="Y753">
        <f t="shared" si="232"/>
        <v>0</v>
      </c>
      <c r="Z753">
        <f t="shared" si="233"/>
        <v>0</v>
      </c>
      <c r="AA753">
        <f t="shared" si="234"/>
        <v>0</v>
      </c>
      <c r="AB753">
        <f t="shared" si="235"/>
        <v>0</v>
      </c>
      <c r="AC753">
        <f t="shared" si="236"/>
        <v>0</v>
      </c>
      <c r="AD753" s="5"/>
      <c r="AE753" s="27">
        <f t="shared" si="237"/>
        <v>53914</v>
      </c>
      <c r="AF753" s="28">
        <f t="shared" si="238"/>
        <v>0</v>
      </c>
      <c r="AG753" s="28">
        <f t="shared" si="239"/>
        <v>0</v>
      </c>
      <c r="AH753" s="28">
        <f t="shared" si="240"/>
        <v>0</v>
      </c>
      <c r="AI753" s="5"/>
      <c r="AJ75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53" s="6" t="str" cm="1">
        <f t="array" ref="AK75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53" s="6" cm="1">
        <f t="array" ref="AL753">IF(ROW(Table4[[#This Row],[ID]])-1=ROW(Table4[[#Headers],[ID]]),0,SUMPRODUCT(MAX(($B$5:$B752=Table4[[#This Row],[ID]])*ROW($B$5:$B752))))</f>
        <v>751</v>
      </c>
      <c r="AM753" s="11" cm="1">
        <f t="array" aca="1" ref="AM753" ca="1">IF(Table4[[#This Row],[Prior of This Frm]]&lt;&gt;0,Table4[[#This Row],[Time]]-INDIRECT("R"&amp;Table4[[#This Row],[Prior of This Frm]]&amp;"C"&amp;COLUMN(Table4[[#This Row],[Time]]),FALSE),"")</f>
        <v>0.11100000000000065</v>
      </c>
      <c r="AN753" s="8">
        <f>IF(ROW(Table4[[#This Row],[Time]])-1=ROW(Table4[[#Headers],[Time]]),0,IF(A753&lt;A752,AN752+1,AN752))</f>
        <v>1</v>
      </c>
      <c r="AO753" s="29">
        <f>(Table4[[#This Row],[Time]]+(Table4[[#This Row],[Mins]]*60)-$A$5)/60/60/24</f>
        <v>4.1488425925925921E-4</v>
      </c>
      <c r="AP753" s="11">
        <f ca="1">IF(Table4[[#This Row],[Prior of This Frm]]&lt;&gt;0,IF(Table4[[#This Row],[Per Raw]]&lt;0,Table4[[#This Row],[Per Raw]]+60,Table4[[#This Row],[Per Raw]]),"")</f>
        <v>0.11100000000000065</v>
      </c>
      <c r="AQ753" s="20">
        <f>IF(Table4[[#This Row],[ID]]=401,(HEX2DEC(Table4[[#This Row],[H1]])+256*HEX2DEC(Table4[[#This Row],[H2]]))/1000,NA())</f>
        <v>53.914000000000001</v>
      </c>
      <c r="AR753" s="21">
        <f>IF(Table4[[#This Row],[ID]]=401,(HEX2DEC(Table4[[#This Row],[H5]])+256*HEX2DEC(Table4[[#This Row],[H6]]))/1000,NA())</f>
        <v>0</v>
      </c>
      <c r="AS753" s="17" t="e">
        <f>IF(Table4[[#This Row],[ID]]=402,HEX2DEC(Table4[[#This Row],[H1]])/100,NA())</f>
        <v>#N/A</v>
      </c>
      <c r="AT753" s="19" t="e">
        <f>IF(Table4[[#This Row],[ID]]=404,((HEX2DEC(F753)+256*HEX2DEC(G753))/10)*(9/5)+32,NA())</f>
        <v>#N/A</v>
      </c>
      <c r="AU753" s="28">
        <f>IF(Table4[[#This Row],[ID]]=402,(HEX2DEC(Table4[[#This Row],[H7]])*256*256+HEX2DEC(Table4[[#This Row],[H6]])*256+HEX2DEC(Table4[[#This Row],[H5]]))/AU$3,IF(ISNUMBER(AU752),AU752,NA()))</f>
        <v>1073427</v>
      </c>
      <c r="AV753" s="28">
        <f>IF(Table4[[#This Row],[ID]]=403,(HEX2DEC(Table4[[#This Row],[H7]])*256*256+HEX2DEC(Table4[[#This Row],[H6]])*256+HEX2DEC(Table4[[#This Row],[H5]]))/AV$3,IF(ISNUMBER(AV752),AV752,NA()))</f>
        <v>1073427</v>
      </c>
      <c r="AW753" s="30">
        <f>Table4[[#This Row],[Unk 402-D7,6,5]]/Table4[[#This Row],[Batt V]]</f>
        <v>19909.986274437066</v>
      </c>
      <c r="AX753" s="8" t="str" cm="1">
        <f t="array" aca="1" ref="AX753" ca="1">IF(Table4[[#This Row],[Prior of This Frm]]=0,"First",IF(Table4[[#This Row],[Data as String]]&lt;&gt;INDIRECT("R"&amp;AL753&amp;"C"&amp;COLUMN(Table4[[#This Row],[Data as String]]),FALSE),"Change",""))</f>
        <v/>
      </c>
      <c r="AY753" s="6" t="str" cm="1">
        <f t="array" aca="1" ref="AY753" ca="1">IF(Table4[[#This Row],[Prior of This Frm]]=0,"First",IF(Table4[[#This Row],[Data Masked States only]]&lt;&gt;INDIRECT("R"&amp;AL753&amp;"C"&amp;COLUMN(Table4[[#This Row],[Data Masked States only]]),FALSE),"Change",""))</f>
        <v/>
      </c>
      <c r="AZ753" s="6"/>
    </row>
    <row r="754" spans="1:52" hidden="1" x14ac:dyDescent="0.25">
      <c r="A754">
        <v>27.277000000000001</v>
      </c>
      <c r="B754">
        <v>400</v>
      </c>
      <c r="C754">
        <v>8</v>
      </c>
      <c r="D754" s="14">
        <v>0</v>
      </c>
      <c r="E754" s="15">
        <v>0</v>
      </c>
      <c r="F754" s="15">
        <v>8</v>
      </c>
      <c r="G754" s="15">
        <v>0</v>
      </c>
      <c r="H754" s="15">
        <v>39</v>
      </c>
      <c r="I754" s="15">
        <v>0</v>
      </c>
      <c r="J754" s="15">
        <v>0</v>
      </c>
      <c r="K754" s="15">
        <v>0</v>
      </c>
      <c r="M754" s="5" t="str">
        <f t="shared" si="221"/>
        <v>…</v>
      </c>
      <c r="N754" t="str">
        <f t="shared" si="222"/>
        <v>…</v>
      </c>
      <c r="O754" t="str">
        <f t="shared" si="223"/>
        <v>…</v>
      </c>
      <c r="P754" t="str">
        <f t="shared" si="224"/>
        <v>…</v>
      </c>
      <c r="Q754" t="str">
        <f t="shared" si="225"/>
        <v>9</v>
      </c>
      <c r="R754" t="str">
        <f t="shared" si="226"/>
        <v>…</v>
      </c>
      <c r="S754" t="str">
        <f t="shared" si="227"/>
        <v>…</v>
      </c>
      <c r="T754" t="str">
        <f t="shared" si="228"/>
        <v>…</v>
      </c>
      <c r="U754" s="5"/>
      <c r="V754" s="23">
        <f t="shared" si="229"/>
        <v>0</v>
      </c>
      <c r="W754">
        <f t="shared" si="230"/>
        <v>0</v>
      </c>
      <c r="X754">
        <f t="shared" si="231"/>
        <v>8</v>
      </c>
      <c r="Y754">
        <f t="shared" si="232"/>
        <v>0</v>
      </c>
      <c r="Z754">
        <f t="shared" si="233"/>
        <v>57</v>
      </c>
      <c r="AA754">
        <f t="shared" si="234"/>
        <v>0</v>
      </c>
      <c r="AB754">
        <f t="shared" si="235"/>
        <v>0</v>
      </c>
      <c r="AC754">
        <f t="shared" si="236"/>
        <v>0</v>
      </c>
      <c r="AD754" s="5"/>
      <c r="AE754" s="27">
        <f t="shared" si="237"/>
        <v>0</v>
      </c>
      <c r="AF754" s="28">
        <f t="shared" si="238"/>
        <v>8</v>
      </c>
      <c r="AG754" s="28">
        <f t="shared" si="239"/>
        <v>57</v>
      </c>
      <c r="AH754" s="28">
        <f t="shared" si="240"/>
        <v>0</v>
      </c>
      <c r="AI754" s="5"/>
      <c r="AJ75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54" s="6" t="str" cm="1">
        <f t="array" ref="AK75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54" s="6" cm="1">
        <f t="array" ref="AL754">IF(ROW(Table4[[#This Row],[ID]])-1=ROW(Table4[[#Headers],[ID]]),0,SUMPRODUCT(MAX(($B$5:$B753=Table4[[#This Row],[ID]])*ROW($B$5:$B753))))</f>
        <v>752</v>
      </c>
      <c r="AM754" s="11" cm="1">
        <f t="array" aca="1" ref="AM754" ca="1">IF(Table4[[#This Row],[Prior of This Frm]]&lt;&gt;0,Table4[[#This Row],[Time]]-INDIRECT("R"&amp;Table4[[#This Row],[Prior of This Frm]]&amp;"C"&amp;COLUMN(Table4[[#This Row],[Time]]),FALSE),"")</f>
        <v>0.10600000000000165</v>
      </c>
      <c r="AN754" s="8">
        <f>IF(ROW(Table4[[#This Row],[Time]])-1=ROW(Table4[[#Headers],[Time]]),0,IF(A754&lt;A753,AN753+1,AN753))</f>
        <v>1</v>
      </c>
      <c r="AO754" s="29">
        <f>(Table4[[#This Row],[Time]]+(Table4[[#This Row],[Mins]]*60)-$A$5)/60/60/24</f>
        <v>4.1550925925925918E-4</v>
      </c>
      <c r="AP754" s="11">
        <f ca="1">IF(Table4[[#This Row],[Prior of This Frm]]&lt;&gt;0,IF(Table4[[#This Row],[Per Raw]]&lt;0,Table4[[#This Row],[Per Raw]]+60,Table4[[#This Row],[Per Raw]]),"")</f>
        <v>0.10600000000000165</v>
      </c>
      <c r="AQ754" s="20" t="e">
        <f>IF(Table4[[#This Row],[ID]]=401,(HEX2DEC(Table4[[#This Row],[H1]])+256*HEX2DEC(Table4[[#This Row],[H2]]))/1000,NA())</f>
        <v>#N/A</v>
      </c>
      <c r="AR754" s="21" t="e">
        <f>IF(Table4[[#This Row],[ID]]=401,(HEX2DEC(Table4[[#This Row],[H5]])+256*HEX2DEC(Table4[[#This Row],[H6]]))/1000,NA())</f>
        <v>#N/A</v>
      </c>
      <c r="AS754" s="16" t="e">
        <f>IF(Table4[[#This Row],[ID]]=402,HEX2DEC(Table4[[#This Row],[H1]])/100,NA())</f>
        <v>#N/A</v>
      </c>
      <c r="AT754" s="19" t="e">
        <f>IF(Table4[[#This Row],[ID]]=404,((HEX2DEC(F754)+256*HEX2DEC(G754))/10)*(9/5)+32,NA())</f>
        <v>#N/A</v>
      </c>
      <c r="AU754" s="28">
        <f>IF(Table4[[#This Row],[ID]]=402,(HEX2DEC(Table4[[#This Row],[H7]])*256*256+HEX2DEC(Table4[[#This Row],[H6]])*256+HEX2DEC(Table4[[#This Row],[H5]]))/AU$3,IF(ISNUMBER(AU753),AU753,NA()))</f>
        <v>1073427</v>
      </c>
      <c r="AV754" s="28">
        <f>IF(Table4[[#This Row],[ID]]=403,(HEX2DEC(Table4[[#This Row],[H7]])*256*256+HEX2DEC(Table4[[#This Row],[H6]])*256+HEX2DEC(Table4[[#This Row],[H5]]))/AV$3,IF(ISNUMBER(AV753),AV753,NA()))</f>
        <v>1073427</v>
      </c>
      <c r="AW754" s="30" t="e">
        <f>Table4[[#This Row],[Unk 402-D7,6,5]]/Table4[[#This Row],[Batt V]]</f>
        <v>#N/A</v>
      </c>
      <c r="AX754" s="8" t="str" cm="1">
        <f t="array" aca="1" ref="AX754" ca="1">IF(Table4[[#This Row],[Prior of This Frm]]=0,"First",IF(Table4[[#This Row],[Data as String]]&lt;&gt;INDIRECT("R"&amp;AL754&amp;"C"&amp;COLUMN(Table4[[#This Row],[Data as String]]),FALSE),"Change",""))</f>
        <v/>
      </c>
      <c r="AY754" s="6" t="str" cm="1">
        <f t="array" aca="1" ref="AY754" ca="1">IF(Table4[[#This Row],[Prior of This Frm]]=0,"First",IF(Table4[[#This Row],[Data Masked States only]]&lt;&gt;INDIRECT("R"&amp;AL754&amp;"C"&amp;COLUMN(Table4[[#This Row],[Data Masked States only]]),FALSE),"Change",""))</f>
        <v/>
      </c>
      <c r="AZ754" s="6"/>
    </row>
    <row r="755" spans="1:52" hidden="1" x14ac:dyDescent="0.25">
      <c r="A755">
        <v>27.329000000000001</v>
      </c>
      <c r="B755">
        <v>401</v>
      </c>
      <c r="C755">
        <v>8</v>
      </c>
      <c r="D755" s="14" t="s">
        <v>28</v>
      </c>
      <c r="E755" s="15" t="s">
        <v>23</v>
      </c>
      <c r="F755" s="15">
        <v>0</v>
      </c>
      <c r="G755" s="15">
        <v>0</v>
      </c>
      <c r="H755" s="15">
        <v>0</v>
      </c>
      <c r="I755" s="15">
        <v>0</v>
      </c>
      <c r="J755" s="15">
        <v>0</v>
      </c>
      <c r="K755" s="15">
        <v>0</v>
      </c>
      <c r="M755" s="5" t="str">
        <f t="shared" si="221"/>
        <v>…</v>
      </c>
      <c r="N755" t="str">
        <f t="shared" si="222"/>
        <v>…</v>
      </c>
      <c r="O755" t="str">
        <f t="shared" si="223"/>
        <v>…</v>
      </c>
      <c r="P755" t="str">
        <f t="shared" si="224"/>
        <v>…</v>
      </c>
      <c r="Q755" t="str">
        <f t="shared" si="225"/>
        <v>…</v>
      </c>
      <c r="R755" t="str">
        <f t="shared" si="226"/>
        <v>…</v>
      </c>
      <c r="S755" t="str">
        <f t="shared" si="227"/>
        <v>…</v>
      </c>
      <c r="T755" t="str">
        <f t="shared" si="228"/>
        <v>…</v>
      </c>
      <c r="U755" s="5"/>
      <c r="V755" s="23">
        <f t="shared" si="229"/>
        <v>154</v>
      </c>
      <c r="W755">
        <f t="shared" si="230"/>
        <v>210</v>
      </c>
      <c r="X755">
        <f t="shared" si="231"/>
        <v>0</v>
      </c>
      <c r="Y755">
        <f t="shared" si="232"/>
        <v>0</v>
      </c>
      <c r="Z755">
        <f t="shared" si="233"/>
        <v>0</v>
      </c>
      <c r="AA755">
        <f t="shared" si="234"/>
        <v>0</v>
      </c>
      <c r="AB755">
        <f t="shared" si="235"/>
        <v>0</v>
      </c>
      <c r="AC755">
        <f t="shared" si="236"/>
        <v>0</v>
      </c>
      <c r="AD755" s="5"/>
      <c r="AE755" s="27">
        <f t="shared" si="237"/>
        <v>53914</v>
      </c>
      <c r="AF755" s="28">
        <f t="shared" si="238"/>
        <v>0</v>
      </c>
      <c r="AG755" s="28">
        <f t="shared" si="239"/>
        <v>0</v>
      </c>
      <c r="AH755" s="28">
        <f t="shared" si="240"/>
        <v>0</v>
      </c>
      <c r="AI755" s="5"/>
      <c r="AJ75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55" s="6" t="str" cm="1">
        <f t="array" ref="AK75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55" s="6" cm="1">
        <f t="array" ref="AL755">IF(ROW(Table4[[#This Row],[ID]])-1=ROW(Table4[[#Headers],[ID]]),0,SUMPRODUCT(MAX(($B$5:$B754=Table4[[#This Row],[ID]])*ROW($B$5:$B754))))</f>
        <v>753</v>
      </c>
      <c r="AM755" s="11" cm="1">
        <f t="array" aca="1" ref="AM755" ca="1">IF(Table4[[#This Row],[Prior of This Frm]]&lt;&gt;0,Table4[[#This Row],[Time]]-INDIRECT("R"&amp;Table4[[#This Row],[Prior of This Frm]]&amp;"C"&amp;COLUMN(Table4[[#This Row],[Time]]),FALSE),"")</f>
        <v>0.10600000000000165</v>
      </c>
      <c r="AN755" s="8">
        <f>IF(ROW(Table4[[#This Row],[Time]])-1=ROW(Table4[[#Headers],[Time]]),0,IF(A755&lt;A754,AN754+1,AN754))</f>
        <v>1</v>
      </c>
      <c r="AO755" s="29">
        <f>(Table4[[#This Row],[Time]]+(Table4[[#This Row],[Mins]]*60)-$A$5)/60/60/24</f>
        <v>4.1611111111111118E-4</v>
      </c>
      <c r="AP755" s="11">
        <f ca="1">IF(Table4[[#This Row],[Prior of This Frm]]&lt;&gt;0,IF(Table4[[#This Row],[Per Raw]]&lt;0,Table4[[#This Row],[Per Raw]]+60,Table4[[#This Row],[Per Raw]]),"")</f>
        <v>0.10600000000000165</v>
      </c>
      <c r="AQ755" s="20">
        <f>IF(Table4[[#This Row],[ID]]=401,(HEX2DEC(Table4[[#This Row],[H1]])+256*HEX2DEC(Table4[[#This Row],[H2]]))/1000,NA())</f>
        <v>53.914000000000001</v>
      </c>
      <c r="AR755" s="21">
        <f>IF(Table4[[#This Row],[ID]]=401,(HEX2DEC(Table4[[#This Row],[H5]])+256*HEX2DEC(Table4[[#This Row],[H6]]))/1000,NA())</f>
        <v>0</v>
      </c>
      <c r="AS755" s="17" t="e">
        <f>IF(Table4[[#This Row],[ID]]=402,HEX2DEC(Table4[[#This Row],[H1]])/100,NA())</f>
        <v>#N/A</v>
      </c>
      <c r="AT755" s="19" t="e">
        <f>IF(Table4[[#This Row],[ID]]=404,((HEX2DEC(F755)+256*HEX2DEC(G755))/10)*(9/5)+32,NA())</f>
        <v>#N/A</v>
      </c>
      <c r="AU755" s="28">
        <f>IF(Table4[[#This Row],[ID]]=402,(HEX2DEC(Table4[[#This Row],[H7]])*256*256+HEX2DEC(Table4[[#This Row],[H6]])*256+HEX2DEC(Table4[[#This Row],[H5]]))/AU$3,IF(ISNUMBER(AU754),AU754,NA()))</f>
        <v>1073427</v>
      </c>
      <c r="AV755" s="28">
        <f>IF(Table4[[#This Row],[ID]]=403,(HEX2DEC(Table4[[#This Row],[H7]])*256*256+HEX2DEC(Table4[[#This Row],[H6]])*256+HEX2DEC(Table4[[#This Row],[H5]]))/AV$3,IF(ISNUMBER(AV754),AV754,NA()))</f>
        <v>1073427</v>
      </c>
      <c r="AW755" s="30">
        <f>Table4[[#This Row],[Unk 402-D7,6,5]]/Table4[[#This Row],[Batt V]]</f>
        <v>19909.986274437066</v>
      </c>
      <c r="AX755" s="8" t="str" cm="1">
        <f t="array" aca="1" ref="AX755" ca="1">IF(Table4[[#This Row],[Prior of This Frm]]=0,"First",IF(Table4[[#This Row],[Data as String]]&lt;&gt;INDIRECT("R"&amp;AL755&amp;"C"&amp;COLUMN(Table4[[#This Row],[Data as String]]),FALSE),"Change",""))</f>
        <v/>
      </c>
      <c r="AY755" s="6" t="str" cm="1">
        <f t="array" aca="1" ref="AY755" ca="1">IF(Table4[[#This Row],[Prior of This Frm]]=0,"First",IF(Table4[[#This Row],[Data Masked States only]]&lt;&gt;INDIRECT("R"&amp;AL755&amp;"C"&amp;COLUMN(Table4[[#This Row],[Data Masked States only]]),FALSE),"Change",""))</f>
        <v/>
      </c>
      <c r="AZ755" s="6"/>
    </row>
    <row r="756" spans="1:52" hidden="1" x14ac:dyDescent="0.25">
      <c r="A756">
        <v>27.382000000000001</v>
      </c>
      <c r="B756">
        <v>400</v>
      </c>
      <c r="C756">
        <v>8</v>
      </c>
      <c r="D756" s="14">
        <v>0</v>
      </c>
      <c r="E756" s="15">
        <v>0</v>
      </c>
      <c r="F756" s="15">
        <v>8</v>
      </c>
      <c r="G756" s="15">
        <v>0</v>
      </c>
      <c r="H756" s="15">
        <v>39</v>
      </c>
      <c r="I756" s="15">
        <v>0</v>
      </c>
      <c r="J756" s="15">
        <v>0</v>
      </c>
      <c r="K756" s="15">
        <v>0</v>
      </c>
      <c r="M756" s="5" t="str">
        <f t="shared" si="221"/>
        <v>…</v>
      </c>
      <c r="N756" t="str">
        <f t="shared" si="222"/>
        <v>…</v>
      </c>
      <c r="O756" t="str">
        <f t="shared" si="223"/>
        <v>…</v>
      </c>
      <c r="P756" t="str">
        <f t="shared" si="224"/>
        <v>…</v>
      </c>
      <c r="Q756" t="str">
        <f t="shared" si="225"/>
        <v>9</v>
      </c>
      <c r="R756" t="str">
        <f t="shared" si="226"/>
        <v>…</v>
      </c>
      <c r="S756" t="str">
        <f t="shared" si="227"/>
        <v>…</v>
      </c>
      <c r="T756" t="str">
        <f t="shared" si="228"/>
        <v>…</v>
      </c>
      <c r="U756" s="5"/>
      <c r="V756" s="23">
        <f t="shared" si="229"/>
        <v>0</v>
      </c>
      <c r="W756">
        <f t="shared" si="230"/>
        <v>0</v>
      </c>
      <c r="X756">
        <f t="shared" si="231"/>
        <v>8</v>
      </c>
      <c r="Y756">
        <f t="shared" si="232"/>
        <v>0</v>
      </c>
      <c r="Z756">
        <f t="shared" si="233"/>
        <v>57</v>
      </c>
      <c r="AA756">
        <f t="shared" si="234"/>
        <v>0</v>
      </c>
      <c r="AB756">
        <f t="shared" si="235"/>
        <v>0</v>
      </c>
      <c r="AC756">
        <f t="shared" si="236"/>
        <v>0</v>
      </c>
      <c r="AD756" s="5"/>
      <c r="AE756" s="27">
        <f t="shared" si="237"/>
        <v>0</v>
      </c>
      <c r="AF756" s="28">
        <f t="shared" si="238"/>
        <v>8</v>
      </c>
      <c r="AG756" s="28">
        <f t="shared" si="239"/>
        <v>57</v>
      </c>
      <c r="AH756" s="28">
        <f t="shared" si="240"/>
        <v>0</v>
      </c>
      <c r="AI756" s="5"/>
      <c r="AJ75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56" s="6" t="str" cm="1">
        <f t="array" ref="AK75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56" s="6" cm="1">
        <f t="array" ref="AL756">IF(ROW(Table4[[#This Row],[ID]])-1=ROW(Table4[[#Headers],[ID]]),0,SUMPRODUCT(MAX(($B$5:$B755=Table4[[#This Row],[ID]])*ROW($B$5:$B755))))</f>
        <v>754</v>
      </c>
      <c r="AM756" s="11" cm="1">
        <f t="array" aca="1" ref="AM756" ca="1">IF(Table4[[#This Row],[Prior of This Frm]]&lt;&gt;0,Table4[[#This Row],[Time]]-INDIRECT("R"&amp;Table4[[#This Row],[Prior of This Frm]]&amp;"C"&amp;COLUMN(Table4[[#This Row],[Time]]),FALSE),"")</f>
        <v>0.10500000000000043</v>
      </c>
      <c r="AN756" s="8">
        <f>IF(ROW(Table4[[#This Row],[Time]])-1=ROW(Table4[[#Headers],[Time]]),0,IF(A756&lt;A755,AN755+1,AN755))</f>
        <v>1</v>
      </c>
      <c r="AO756" s="29">
        <f>(Table4[[#This Row],[Time]]+(Table4[[#This Row],[Mins]]*60)-$A$5)/60/60/24</f>
        <v>4.1672453703703706E-4</v>
      </c>
      <c r="AP756" s="11">
        <f ca="1">IF(Table4[[#This Row],[Prior of This Frm]]&lt;&gt;0,IF(Table4[[#This Row],[Per Raw]]&lt;0,Table4[[#This Row],[Per Raw]]+60,Table4[[#This Row],[Per Raw]]),"")</f>
        <v>0.10500000000000043</v>
      </c>
      <c r="AQ756" s="20" t="e">
        <f>IF(Table4[[#This Row],[ID]]=401,(HEX2DEC(Table4[[#This Row],[H1]])+256*HEX2DEC(Table4[[#This Row],[H2]]))/1000,NA())</f>
        <v>#N/A</v>
      </c>
      <c r="AR756" s="21" t="e">
        <f>IF(Table4[[#This Row],[ID]]=401,(HEX2DEC(Table4[[#This Row],[H5]])+256*HEX2DEC(Table4[[#This Row],[H6]]))/1000,NA())</f>
        <v>#N/A</v>
      </c>
      <c r="AS756" s="16" t="e">
        <f>IF(Table4[[#This Row],[ID]]=402,HEX2DEC(Table4[[#This Row],[H1]])/100,NA())</f>
        <v>#N/A</v>
      </c>
      <c r="AT756" s="19" t="e">
        <f>IF(Table4[[#This Row],[ID]]=404,((HEX2DEC(F756)+256*HEX2DEC(G756))/10)*(9/5)+32,NA())</f>
        <v>#N/A</v>
      </c>
      <c r="AU756" s="28">
        <f>IF(Table4[[#This Row],[ID]]=402,(HEX2DEC(Table4[[#This Row],[H7]])*256*256+HEX2DEC(Table4[[#This Row],[H6]])*256+HEX2DEC(Table4[[#This Row],[H5]]))/AU$3,IF(ISNUMBER(AU755),AU755,NA()))</f>
        <v>1073427</v>
      </c>
      <c r="AV756" s="28">
        <f>IF(Table4[[#This Row],[ID]]=403,(HEX2DEC(Table4[[#This Row],[H7]])*256*256+HEX2DEC(Table4[[#This Row],[H6]])*256+HEX2DEC(Table4[[#This Row],[H5]]))/AV$3,IF(ISNUMBER(AV755),AV755,NA()))</f>
        <v>1073427</v>
      </c>
      <c r="AW756" s="30" t="e">
        <f>Table4[[#This Row],[Unk 402-D7,6,5]]/Table4[[#This Row],[Batt V]]</f>
        <v>#N/A</v>
      </c>
      <c r="AX756" s="8" t="str" cm="1">
        <f t="array" aca="1" ref="AX756" ca="1">IF(Table4[[#This Row],[Prior of This Frm]]=0,"First",IF(Table4[[#This Row],[Data as String]]&lt;&gt;INDIRECT("R"&amp;AL756&amp;"C"&amp;COLUMN(Table4[[#This Row],[Data as String]]),FALSE),"Change",""))</f>
        <v/>
      </c>
      <c r="AY756" s="6" t="str" cm="1">
        <f t="array" aca="1" ref="AY756" ca="1">IF(Table4[[#This Row],[Prior of This Frm]]=0,"First",IF(Table4[[#This Row],[Data Masked States only]]&lt;&gt;INDIRECT("R"&amp;AL756&amp;"C"&amp;COLUMN(Table4[[#This Row],[Data Masked States only]]),FALSE),"Change",""))</f>
        <v/>
      </c>
      <c r="AZ756" s="6"/>
    </row>
    <row r="757" spans="1:52" hidden="1" x14ac:dyDescent="0.25">
      <c r="A757">
        <v>27.436</v>
      </c>
      <c r="B757">
        <v>401</v>
      </c>
      <c r="C757">
        <v>8</v>
      </c>
      <c r="D757" s="14" t="s">
        <v>28</v>
      </c>
      <c r="E757" s="15" t="s">
        <v>23</v>
      </c>
      <c r="F757" s="15">
        <v>0</v>
      </c>
      <c r="G757" s="15">
        <v>0</v>
      </c>
      <c r="H757" s="15">
        <v>0</v>
      </c>
      <c r="I757" s="15">
        <v>0</v>
      </c>
      <c r="J757" s="15">
        <v>0</v>
      </c>
      <c r="K757" s="15">
        <v>0</v>
      </c>
      <c r="M757" s="5" t="str">
        <f t="shared" si="221"/>
        <v>…</v>
      </c>
      <c r="N757" t="str">
        <f t="shared" si="222"/>
        <v>…</v>
      </c>
      <c r="O757" t="str">
        <f t="shared" si="223"/>
        <v>…</v>
      </c>
      <c r="P757" t="str">
        <f t="shared" si="224"/>
        <v>…</v>
      </c>
      <c r="Q757" t="str">
        <f t="shared" si="225"/>
        <v>…</v>
      </c>
      <c r="R757" t="str">
        <f t="shared" si="226"/>
        <v>…</v>
      </c>
      <c r="S757" t="str">
        <f t="shared" si="227"/>
        <v>…</v>
      </c>
      <c r="T757" t="str">
        <f t="shared" si="228"/>
        <v>…</v>
      </c>
      <c r="U757" s="5"/>
      <c r="V757" s="23">
        <f t="shared" si="229"/>
        <v>154</v>
      </c>
      <c r="W757">
        <f t="shared" si="230"/>
        <v>210</v>
      </c>
      <c r="X757">
        <f t="shared" si="231"/>
        <v>0</v>
      </c>
      <c r="Y757">
        <f t="shared" si="232"/>
        <v>0</v>
      </c>
      <c r="Z757">
        <f t="shared" si="233"/>
        <v>0</v>
      </c>
      <c r="AA757">
        <f t="shared" si="234"/>
        <v>0</v>
      </c>
      <c r="AB757">
        <f t="shared" si="235"/>
        <v>0</v>
      </c>
      <c r="AC757">
        <f t="shared" si="236"/>
        <v>0</v>
      </c>
      <c r="AD757" s="5"/>
      <c r="AE757" s="27">
        <f t="shared" si="237"/>
        <v>53914</v>
      </c>
      <c r="AF757" s="28">
        <f t="shared" si="238"/>
        <v>0</v>
      </c>
      <c r="AG757" s="28">
        <f t="shared" si="239"/>
        <v>0</v>
      </c>
      <c r="AH757" s="28">
        <f t="shared" si="240"/>
        <v>0</v>
      </c>
      <c r="AI757" s="5"/>
      <c r="AJ75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57" s="6" t="str" cm="1">
        <f t="array" ref="AK75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57" s="6" cm="1">
        <f t="array" ref="AL757">IF(ROW(Table4[[#This Row],[ID]])-1=ROW(Table4[[#Headers],[ID]]),0,SUMPRODUCT(MAX(($B$5:$B756=Table4[[#This Row],[ID]])*ROW($B$5:$B756))))</f>
        <v>755</v>
      </c>
      <c r="AM757" s="11" cm="1">
        <f t="array" aca="1" ref="AM757" ca="1">IF(Table4[[#This Row],[Prior of This Frm]]&lt;&gt;0,Table4[[#This Row],[Time]]-INDIRECT("R"&amp;Table4[[#This Row],[Prior of This Frm]]&amp;"C"&amp;COLUMN(Table4[[#This Row],[Time]]),FALSE),"")</f>
        <v>0.10699999999999932</v>
      </c>
      <c r="AN757" s="8">
        <f>IF(ROW(Table4[[#This Row],[Time]])-1=ROW(Table4[[#Headers],[Time]]),0,IF(A757&lt;A756,AN756+1,AN756))</f>
        <v>1</v>
      </c>
      <c r="AO757" s="29">
        <f>(Table4[[#This Row],[Time]]+(Table4[[#This Row],[Mins]]*60)-$A$5)/60/60/24</f>
        <v>4.1734953703703709E-4</v>
      </c>
      <c r="AP757" s="11">
        <f ca="1">IF(Table4[[#This Row],[Prior of This Frm]]&lt;&gt;0,IF(Table4[[#This Row],[Per Raw]]&lt;0,Table4[[#This Row],[Per Raw]]+60,Table4[[#This Row],[Per Raw]]),"")</f>
        <v>0.10699999999999932</v>
      </c>
      <c r="AQ757" s="20">
        <f>IF(Table4[[#This Row],[ID]]=401,(HEX2DEC(Table4[[#This Row],[H1]])+256*HEX2DEC(Table4[[#This Row],[H2]]))/1000,NA())</f>
        <v>53.914000000000001</v>
      </c>
      <c r="AR757" s="21">
        <f>IF(Table4[[#This Row],[ID]]=401,(HEX2DEC(Table4[[#This Row],[H5]])+256*HEX2DEC(Table4[[#This Row],[H6]]))/1000,NA())</f>
        <v>0</v>
      </c>
      <c r="AS757" s="17" t="e">
        <f>IF(Table4[[#This Row],[ID]]=402,HEX2DEC(Table4[[#This Row],[H1]])/100,NA())</f>
        <v>#N/A</v>
      </c>
      <c r="AT757" s="19" t="e">
        <f>IF(Table4[[#This Row],[ID]]=404,((HEX2DEC(F757)+256*HEX2DEC(G757))/10)*(9/5)+32,NA())</f>
        <v>#N/A</v>
      </c>
      <c r="AU757" s="28">
        <f>IF(Table4[[#This Row],[ID]]=402,(HEX2DEC(Table4[[#This Row],[H7]])*256*256+HEX2DEC(Table4[[#This Row],[H6]])*256+HEX2DEC(Table4[[#This Row],[H5]]))/AU$3,IF(ISNUMBER(AU756),AU756,NA()))</f>
        <v>1073427</v>
      </c>
      <c r="AV757" s="28">
        <f>IF(Table4[[#This Row],[ID]]=403,(HEX2DEC(Table4[[#This Row],[H7]])*256*256+HEX2DEC(Table4[[#This Row],[H6]])*256+HEX2DEC(Table4[[#This Row],[H5]]))/AV$3,IF(ISNUMBER(AV756),AV756,NA()))</f>
        <v>1073427</v>
      </c>
      <c r="AW757" s="30">
        <f>Table4[[#This Row],[Unk 402-D7,6,5]]/Table4[[#This Row],[Batt V]]</f>
        <v>19909.986274437066</v>
      </c>
      <c r="AX757" s="8" t="str" cm="1">
        <f t="array" aca="1" ref="AX757" ca="1">IF(Table4[[#This Row],[Prior of This Frm]]=0,"First",IF(Table4[[#This Row],[Data as String]]&lt;&gt;INDIRECT("R"&amp;AL757&amp;"C"&amp;COLUMN(Table4[[#This Row],[Data as String]]),FALSE),"Change",""))</f>
        <v/>
      </c>
      <c r="AY757" s="6" t="str" cm="1">
        <f t="array" aca="1" ref="AY757" ca="1">IF(Table4[[#This Row],[Prior of This Frm]]=0,"First",IF(Table4[[#This Row],[Data Masked States only]]&lt;&gt;INDIRECT("R"&amp;AL757&amp;"C"&amp;COLUMN(Table4[[#This Row],[Data Masked States only]]),FALSE),"Change",""))</f>
        <v/>
      </c>
      <c r="AZ757" s="6"/>
    </row>
    <row r="758" spans="1:52" hidden="1" x14ac:dyDescent="0.25">
      <c r="A758">
        <v>27.439</v>
      </c>
      <c r="B758">
        <v>466</v>
      </c>
      <c r="C758">
        <v>8</v>
      </c>
      <c r="D758" s="14">
        <v>30</v>
      </c>
      <c r="E758" s="15">
        <v>32</v>
      </c>
      <c r="F758" s="15">
        <v>30</v>
      </c>
      <c r="G758" s="15">
        <v>35</v>
      </c>
      <c r="H758" s="15">
        <v>56</v>
      </c>
      <c r="I758" s="15">
        <v>35</v>
      </c>
      <c r="J758" s="15">
        <v>30</v>
      </c>
      <c r="K758" s="15">
        <v>31</v>
      </c>
      <c r="M758" s="5" t="str">
        <f t="shared" si="221"/>
        <v>0</v>
      </c>
      <c r="N758" t="str">
        <f t="shared" si="222"/>
        <v>2</v>
      </c>
      <c r="O758" t="str">
        <f t="shared" si="223"/>
        <v>0</v>
      </c>
      <c r="P758" t="str">
        <f t="shared" si="224"/>
        <v>5</v>
      </c>
      <c r="Q758" t="str">
        <f t="shared" si="225"/>
        <v>V</v>
      </c>
      <c r="R758" t="str">
        <f t="shared" si="226"/>
        <v>5</v>
      </c>
      <c r="S758" t="str">
        <f t="shared" si="227"/>
        <v>0</v>
      </c>
      <c r="T758" t="str">
        <f t="shared" si="228"/>
        <v>1</v>
      </c>
      <c r="U758" s="5"/>
      <c r="V758" s="23">
        <f t="shared" si="229"/>
        <v>48</v>
      </c>
      <c r="W758">
        <f t="shared" si="230"/>
        <v>50</v>
      </c>
      <c r="X758">
        <f t="shared" si="231"/>
        <v>48</v>
      </c>
      <c r="Y758">
        <f t="shared" si="232"/>
        <v>53</v>
      </c>
      <c r="Z758">
        <f t="shared" si="233"/>
        <v>86</v>
      </c>
      <c r="AA758">
        <f t="shared" si="234"/>
        <v>53</v>
      </c>
      <c r="AB758">
        <f t="shared" si="235"/>
        <v>48</v>
      </c>
      <c r="AC758">
        <f t="shared" si="236"/>
        <v>49</v>
      </c>
      <c r="AD758" s="5"/>
      <c r="AE758" s="27">
        <f t="shared" si="237"/>
        <v>12848</v>
      </c>
      <c r="AF758" s="28">
        <f t="shared" si="238"/>
        <v>13616</v>
      </c>
      <c r="AG758" s="28">
        <f t="shared" si="239"/>
        <v>13654</v>
      </c>
      <c r="AH758" s="28">
        <f t="shared" si="240"/>
        <v>12592</v>
      </c>
      <c r="AI758" s="5"/>
      <c r="AJ75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758" s="6" t="str" cm="1">
        <f t="array" ref="AK75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758" s="6" cm="1">
        <f t="array" ref="AL758">IF(ROW(Table4[[#This Row],[ID]])-1=ROW(Table4[[#Headers],[ID]]),0,SUMPRODUCT(MAX(($B$5:$B757=Table4[[#This Row],[ID]])*ROW($B$5:$B757))))</f>
        <v>711</v>
      </c>
      <c r="AM758" s="11" cm="1">
        <f t="array" aca="1" ref="AM758" ca="1">IF(Table4[[#This Row],[Prior of This Frm]]&lt;&gt;0,Table4[[#This Row],[Time]]-INDIRECT("R"&amp;Table4[[#This Row],[Prior of This Frm]]&amp;"C"&amp;COLUMN(Table4[[#This Row],[Time]]),FALSE),"")</f>
        <v>2.1310000000000002</v>
      </c>
      <c r="AN758" s="8">
        <f>IF(ROW(Table4[[#This Row],[Time]])-1=ROW(Table4[[#Headers],[Time]]),0,IF(A758&lt;A757,AN757+1,AN757))</f>
        <v>1</v>
      </c>
      <c r="AO758" s="29">
        <f>(Table4[[#This Row],[Time]]+(Table4[[#This Row],[Mins]]*60)-$A$5)/60/60/24</f>
        <v>4.1738425925925922E-4</v>
      </c>
      <c r="AP758" s="11">
        <f ca="1">IF(Table4[[#This Row],[Prior of This Frm]]&lt;&gt;0,IF(Table4[[#This Row],[Per Raw]]&lt;0,Table4[[#This Row],[Per Raw]]+60,Table4[[#This Row],[Per Raw]]),"")</f>
        <v>2.1310000000000002</v>
      </c>
      <c r="AQ758" s="20" t="e">
        <f>IF(Table4[[#This Row],[ID]]=401,(HEX2DEC(Table4[[#This Row],[H1]])+256*HEX2DEC(Table4[[#This Row],[H2]]))/1000,NA())</f>
        <v>#N/A</v>
      </c>
      <c r="AR758" s="21" t="e">
        <f>IF(Table4[[#This Row],[ID]]=401,(HEX2DEC(Table4[[#This Row],[H5]])+256*HEX2DEC(Table4[[#This Row],[H6]]))/1000,NA())</f>
        <v>#N/A</v>
      </c>
      <c r="AS758" s="17" t="e">
        <f>IF(Table4[[#This Row],[ID]]=402,HEX2DEC(Table4[[#This Row],[H1]])/100,NA())</f>
        <v>#N/A</v>
      </c>
      <c r="AT758" s="19" t="e">
        <f>IF(Table4[[#This Row],[ID]]=404,((HEX2DEC(F758)+256*HEX2DEC(G758))/10)*(9/5)+32,NA())</f>
        <v>#N/A</v>
      </c>
      <c r="AU758" s="28">
        <f>IF(Table4[[#This Row],[ID]]=402,(HEX2DEC(Table4[[#This Row],[H7]])*256*256+HEX2DEC(Table4[[#This Row],[H6]])*256+HEX2DEC(Table4[[#This Row],[H5]]))/AU$3,IF(ISNUMBER(AU757),AU757,NA()))</f>
        <v>1073427</v>
      </c>
      <c r="AV758" s="28">
        <f>IF(Table4[[#This Row],[ID]]=403,(HEX2DEC(Table4[[#This Row],[H7]])*256*256+HEX2DEC(Table4[[#This Row],[H6]])*256+HEX2DEC(Table4[[#This Row],[H5]]))/AV$3,IF(ISNUMBER(AV757),AV757,NA()))</f>
        <v>1073427</v>
      </c>
      <c r="AW758" s="30" t="e">
        <f>Table4[[#This Row],[Unk 402-D7,6,5]]/Table4[[#This Row],[Batt V]]</f>
        <v>#N/A</v>
      </c>
      <c r="AX758" s="8" t="str" cm="1">
        <f t="array" aca="1" ref="AX758" ca="1">IF(Table4[[#This Row],[Prior of This Frm]]=0,"First",IF(Table4[[#This Row],[Data as String]]&lt;&gt;INDIRECT("R"&amp;AL758&amp;"C"&amp;COLUMN(Table4[[#This Row],[Data as String]]),FALSE),"Change",""))</f>
        <v/>
      </c>
      <c r="AY758" s="6" t="str" cm="1">
        <f t="array" aca="1" ref="AY758" ca="1">IF(Table4[[#This Row],[Prior of This Frm]]=0,"First",IF(Table4[[#This Row],[Data Masked States only]]&lt;&gt;INDIRECT("R"&amp;AL758&amp;"C"&amp;COLUMN(Table4[[#This Row],[Data Masked States only]]),FALSE),"Change",""))</f>
        <v/>
      </c>
      <c r="AZ758" s="6"/>
    </row>
    <row r="759" spans="1:52" hidden="1" x14ac:dyDescent="0.25">
      <c r="A759">
        <v>27.489000000000001</v>
      </c>
      <c r="B759">
        <v>400</v>
      </c>
      <c r="C759">
        <v>8</v>
      </c>
      <c r="D759" s="14">
        <v>0</v>
      </c>
      <c r="E759" s="15">
        <v>0</v>
      </c>
      <c r="F759" s="15">
        <v>8</v>
      </c>
      <c r="G759" s="15">
        <v>0</v>
      </c>
      <c r="H759" s="15">
        <v>39</v>
      </c>
      <c r="I759" s="15">
        <v>0</v>
      </c>
      <c r="J759" s="15">
        <v>0</v>
      </c>
      <c r="K759" s="15">
        <v>0</v>
      </c>
      <c r="M759" s="5" t="str">
        <f t="shared" si="221"/>
        <v>…</v>
      </c>
      <c r="N759" t="str">
        <f t="shared" si="222"/>
        <v>…</v>
      </c>
      <c r="O759" t="str">
        <f t="shared" si="223"/>
        <v>…</v>
      </c>
      <c r="P759" t="str">
        <f t="shared" si="224"/>
        <v>…</v>
      </c>
      <c r="Q759" t="str">
        <f t="shared" si="225"/>
        <v>9</v>
      </c>
      <c r="R759" t="str">
        <f t="shared" si="226"/>
        <v>…</v>
      </c>
      <c r="S759" t="str">
        <f t="shared" si="227"/>
        <v>…</v>
      </c>
      <c r="T759" t="str">
        <f t="shared" si="228"/>
        <v>…</v>
      </c>
      <c r="U759" s="5"/>
      <c r="V759" s="23">
        <f t="shared" si="229"/>
        <v>0</v>
      </c>
      <c r="W759">
        <f t="shared" si="230"/>
        <v>0</v>
      </c>
      <c r="X759">
        <f t="shared" si="231"/>
        <v>8</v>
      </c>
      <c r="Y759">
        <f t="shared" si="232"/>
        <v>0</v>
      </c>
      <c r="Z759">
        <f t="shared" si="233"/>
        <v>57</v>
      </c>
      <c r="AA759">
        <f t="shared" si="234"/>
        <v>0</v>
      </c>
      <c r="AB759">
        <f t="shared" si="235"/>
        <v>0</v>
      </c>
      <c r="AC759">
        <f t="shared" si="236"/>
        <v>0</v>
      </c>
      <c r="AD759" s="5"/>
      <c r="AE759" s="27">
        <f t="shared" si="237"/>
        <v>0</v>
      </c>
      <c r="AF759" s="28">
        <f t="shared" si="238"/>
        <v>8</v>
      </c>
      <c r="AG759" s="28">
        <f t="shared" si="239"/>
        <v>57</v>
      </c>
      <c r="AH759" s="28">
        <f t="shared" si="240"/>
        <v>0</v>
      </c>
      <c r="AI759" s="5"/>
      <c r="AJ75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59" s="6" t="str" cm="1">
        <f t="array" ref="AK75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59" s="6" cm="1">
        <f t="array" ref="AL759">IF(ROW(Table4[[#This Row],[ID]])-1=ROW(Table4[[#Headers],[ID]]),0,SUMPRODUCT(MAX(($B$5:$B758=Table4[[#This Row],[ID]])*ROW($B$5:$B758))))</f>
        <v>756</v>
      </c>
      <c r="AM759" s="11" cm="1">
        <f t="array" aca="1" ref="AM759" ca="1">IF(Table4[[#This Row],[Prior of This Frm]]&lt;&gt;0,Table4[[#This Row],[Time]]-INDIRECT("R"&amp;Table4[[#This Row],[Prior of This Frm]]&amp;"C"&amp;COLUMN(Table4[[#This Row],[Time]]),FALSE),"")</f>
        <v>0.10699999999999932</v>
      </c>
      <c r="AN759" s="8">
        <f>IF(ROW(Table4[[#This Row],[Time]])-1=ROW(Table4[[#Headers],[Time]]),0,IF(A759&lt;A758,AN758+1,AN758))</f>
        <v>1</v>
      </c>
      <c r="AO759" s="29">
        <f>(Table4[[#This Row],[Time]]+(Table4[[#This Row],[Mins]]*60)-$A$5)/60/60/24</f>
        <v>4.1796296296296292E-4</v>
      </c>
      <c r="AP759" s="11">
        <f ca="1">IF(Table4[[#This Row],[Prior of This Frm]]&lt;&gt;0,IF(Table4[[#This Row],[Per Raw]]&lt;0,Table4[[#This Row],[Per Raw]]+60,Table4[[#This Row],[Per Raw]]),"")</f>
        <v>0.10699999999999932</v>
      </c>
      <c r="AQ759" s="20" t="e">
        <f>IF(Table4[[#This Row],[ID]]=401,(HEX2DEC(Table4[[#This Row],[H1]])+256*HEX2DEC(Table4[[#This Row],[H2]]))/1000,NA())</f>
        <v>#N/A</v>
      </c>
      <c r="AR759" s="21" t="e">
        <f>IF(Table4[[#This Row],[ID]]=401,(HEX2DEC(Table4[[#This Row],[H5]])+256*HEX2DEC(Table4[[#This Row],[H6]]))/1000,NA())</f>
        <v>#N/A</v>
      </c>
      <c r="AS759" s="17" t="e">
        <f>IF(Table4[[#This Row],[ID]]=402,HEX2DEC(Table4[[#This Row],[H1]])/100,NA())</f>
        <v>#N/A</v>
      </c>
      <c r="AT759" s="19" t="e">
        <f>IF(Table4[[#This Row],[ID]]=404,((HEX2DEC(F759)+256*HEX2DEC(G759))/10)*(9/5)+32,NA())</f>
        <v>#N/A</v>
      </c>
      <c r="AU759" s="28">
        <f>IF(Table4[[#This Row],[ID]]=402,(HEX2DEC(Table4[[#This Row],[H7]])*256*256+HEX2DEC(Table4[[#This Row],[H6]])*256+HEX2DEC(Table4[[#This Row],[H5]]))/AU$3,IF(ISNUMBER(AU758),AU758,NA()))</f>
        <v>1073427</v>
      </c>
      <c r="AV759" s="28">
        <f>IF(Table4[[#This Row],[ID]]=403,(HEX2DEC(Table4[[#This Row],[H7]])*256*256+HEX2DEC(Table4[[#This Row],[H6]])*256+HEX2DEC(Table4[[#This Row],[H5]]))/AV$3,IF(ISNUMBER(AV758),AV758,NA()))</f>
        <v>1073427</v>
      </c>
      <c r="AW759" s="30" t="e">
        <f>Table4[[#This Row],[Unk 402-D7,6,5]]/Table4[[#This Row],[Batt V]]</f>
        <v>#N/A</v>
      </c>
      <c r="AX759" s="8" t="str" cm="1">
        <f t="array" aca="1" ref="AX759" ca="1">IF(Table4[[#This Row],[Prior of This Frm]]=0,"First",IF(Table4[[#This Row],[Data as String]]&lt;&gt;INDIRECT("R"&amp;AL759&amp;"C"&amp;COLUMN(Table4[[#This Row],[Data as String]]),FALSE),"Change",""))</f>
        <v/>
      </c>
      <c r="AY759" s="6" t="str" cm="1">
        <f t="array" aca="1" ref="AY759" ca="1">IF(Table4[[#This Row],[Prior of This Frm]]=0,"First",IF(Table4[[#This Row],[Data Masked States only]]&lt;&gt;INDIRECT("R"&amp;AL759&amp;"C"&amp;COLUMN(Table4[[#This Row],[Data Masked States only]]),FALSE),"Change",""))</f>
        <v/>
      </c>
      <c r="AZ759" s="6"/>
    </row>
    <row r="760" spans="1:52" hidden="1" x14ac:dyDescent="0.25">
      <c r="A760">
        <v>27.542999999999999</v>
      </c>
      <c r="B760">
        <v>401</v>
      </c>
      <c r="C760">
        <v>8</v>
      </c>
      <c r="D760" s="14" t="s">
        <v>28</v>
      </c>
      <c r="E760" s="15" t="s">
        <v>23</v>
      </c>
      <c r="F760" s="15">
        <v>0</v>
      </c>
      <c r="G760" s="15">
        <v>0</v>
      </c>
      <c r="H760" s="15">
        <v>0</v>
      </c>
      <c r="I760" s="15">
        <v>0</v>
      </c>
      <c r="J760" s="15">
        <v>0</v>
      </c>
      <c r="K760" s="15">
        <v>0</v>
      </c>
      <c r="M760" s="5" t="str">
        <f t="shared" si="221"/>
        <v>…</v>
      </c>
      <c r="N760" t="str">
        <f t="shared" si="222"/>
        <v>…</v>
      </c>
      <c r="O760" t="str">
        <f t="shared" si="223"/>
        <v>…</v>
      </c>
      <c r="P760" t="str">
        <f t="shared" si="224"/>
        <v>…</v>
      </c>
      <c r="Q760" t="str">
        <f t="shared" si="225"/>
        <v>…</v>
      </c>
      <c r="R760" t="str">
        <f t="shared" si="226"/>
        <v>…</v>
      </c>
      <c r="S760" t="str">
        <f t="shared" si="227"/>
        <v>…</v>
      </c>
      <c r="T760" t="str">
        <f t="shared" si="228"/>
        <v>…</v>
      </c>
      <c r="U760" s="5"/>
      <c r="V760" s="23">
        <f t="shared" si="229"/>
        <v>154</v>
      </c>
      <c r="W760">
        <f t="shared" si="230"/>
        <v>210</v>
      </c>
      <c r="X760">
        <f t="shared" si="231"/>
        <v>0</v>
      </c>
      <c r="Y760">
        <f t="shared" si="232"/>
        <v>0</v>
      </c>
      <c r="Z760">
        <f t="shared" si="233"/>
        <v>0</v>
      </c>
      <c r="AA760">
        <f t="shared" si="234"/>
        <v>0</v>
      </c>
      <c r="AB760">
        <f t="shared" si="235"/>
        <v>0</v>
      </c>
      <c r="AC760">
        <f t="shared" si="236"/>
        <v>0</v>
      </c>
      <c r="AD760" s="5"/>
      <c r="AE760" s="27">
        <f t="shared" si="237"/>
        <v>53914</v>
      </c>
      <c r="AF760" s="28">
        <f t="shared" si="238"/>
        <v>0</v>
      </c>
      <c r="AG760" s="28">
        <f t="shared" si="239"/>
        <v>0</v>
      </c>
      <c r="AH760" s="28">
        <f t="shared" si="240"/>
        <v>0</v>
      </c>
      <c r="AI760" s="5"/>
      <c r="AJ76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60" s="6" t="str" cm="1">
        <f t="array" ref="AK76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60" s="6" cm="1">
        <f t="array" ref="AL760">IF(ROW(Table4[[#This Row],[ID]])-1=ROW(Table4[[#Headers],[ID]]),0,SUMPRODUCT(MAX(($B$5:$B759=Table4[[#This Row],[ID]])*ROW($B$5:$B759))))</f>
        <v>757</v>
      </c>
      <c r="AM760" s="11" cm="1">
        <f t="array" aca="1" ref="AM760" ca="1">IF(Table4[[#This Row],[Prior of This Frm]]&lt;&gt;0,Table4[[#This Row],[Time]]-INDIRECT("R"&amp;Table4[[#This Row],[Prior of This Frm]]&amp;"C"&amp;COLUMN(Table4[[#This Row],[Time]]),FALSE),"")</f>
        <v>0.10699999999999932</v>
      </c>
      <c r="AN760" s="8">
        <f>IF(ROW(Table4[[#This Row],[Time]])-1=ROW(Table4[[#Headers],[Time]]),0,IF(A760&lt;A759,AN759+1,AN759))</f>
        <v>1</v>
      </c>
      <c r="AO760" s="29">
        <f>(Table4[[#This Row],[Time]]+(Table4[[#This Row],[Mins]]*60)-$A$5)/60/60/24</f>
        <v>4.1858796296296305E-4</v>
      </c>
      <c r="AP760" s="11">
        <f ca="1">IF(Table4[[#This Row],[Prior of This Frm]]&lt;&gt;0,IF(Table4[[#This Row],[Per Raw]]&lt;0,Table4[[#This Row],[Per Raw]]+60,Table4[[#This Row],[Per Raw]]),"")</f>
        <v>0.10699999999999932</v>
      </c>
      <c r="AQ760" s="20">
        <f>IF(Table4[[#This Row],[ID]]=401,(HEX2DEC(Table4[[#This Row],[H1]])+256*HEX2DEC(Table4[[#This Row],[H2]]))/1000,NA())</f>
        <v>53.914000000000001</v>
      </c>
      <c r="AR760" s="21">
        <f>IF(Table4[[#This Row],[ID]]=401,(HEX2DEC(Table4[[#This Row],[H5]])+256*HEX2DEC(Table4[[#This Row],[H6]]))/1000,NA())</f>
        <v>0</v>
      </c>
      <c r="AS760" s="17" t="e">
        <f>IF(Table4[[#This Row],[ID]]=402,HEX2DEC(Table4[[#This Row],[H1]])/100,NA())</f>
        <v>#N/A</v>
      </c>
      <c r="AT760" s="19" t="e">
        <f>IF(Table4[[#This Row],[ID]]=404,((HEX2DEC(F760)+256*HEX2DEC(G760))/10)*(9/5)+32,NA())</f>
        <v>#N/A</v>
      </c>
      <c r="AU760" s="28">
        <f>IF(Table4[[#This Row],[ID]]=402,(HEX2DEC(Table4[[#This Row],[H7]])*256*256+HEX2DEC(Table4[[#This Row],[H6]])*256+HEX2DEC(Table4[[#This Row],[H5]]))/AU$3,IF(ISNUMBER(AU759),AU759,NA()))</f>
        <v>1073427</v>
      </c>
      <c r="AV760" s="28">
        <f>IF(Table4[[#This Row],[ID]]=403,(HEX2DEC(Table4[[#This Row],[H7]])*256*256+HEX2DEC(Table4[[#This Row],[H6]])*256+HEX2DEC(Table4[[#This Row],[H5]]))/AV$3,IF(ISNUMBER(AV759),AV759,NA()))</f>
        <v>1073427</v>
      </c>
      <c r="AW760" s="30">
        <f>Table4[[#This Row],[Unk 402-D7,6,5]]/Table4[[#This Row],[Batt V]]</f>
        <v>19909.986274437066</v>
      </c>
      <c r="AX760" s="8" t="str" cm="1">
        <f t="array" aca="1" ref="AX760" ca="1">IF(Table4[[#This Row],[Prior of This Frm]]=0,"First",IF(Table4[[#This Row],[Data as String]]&lt;&gt;INDIRECT("R"&amp;AL760&amp;"C"&amp;COLUMN(Table4[[#This Row],[Data as String]]),FALSE),"Change",""))</f>
        <v/>
      </c>
      <c r="AY760" s="6" t="str" cm="1">
        <f t="array" aca="1" ref="AY760" ca="1">IF(Table4[[#This Row],[Prior of This Frm]]=0,"First",IF(Table4[[#This Row],[Data Masked States only]]&lt;&gt;INDIRECT("R"&amp;AL760&amp;"C"&amp;COLUMN(Table4[[#This Row],[Data Masked States only]]),FALSE),"Change",""))</f>
        <v/>
      </c>
      <c r="AZ760" s="6"/>
    </row>
    <row r="761" spans="1:52" hidden="1" x14ac:dyDescent="0.25">
      <c r="A761">
        <v>27.594999999999999</v>
      </c>
      <c r="B761">
        <v>400</v>
      </c>
      <c r="C761">
        <v>8</v>
      </c>
      <c r="D761" s="14">
        <v>0</v>
      </c>
      <c r="E761" s="15">
        <v>0</v>
      </c>
      <c r="F761" s="15">
        <v>8</v>
      </c>
      <c r="G761" s="15">
        <v>0</v>
      </c>
      <c r="H761" s="15">
        <v>39</v>
      </c>
      <c r="I761" s="15">
        <v>0</v>
      </c>
      <c r="J761" s="15">
        <v>0</v>
      </c>
      <c r="K761" s="15">
        <v>0</v>
      </c>
      <c r="M761" s="5" t="str">
        <f t="shared" si="221"/>
        <v>…</v>
      </c>
      <c r="N761" t="str">
        <f t="shared" si="222"/>
        <v>…</v>
      </c>
      <c r="O761" t="str">
        <f t="shared" si="223"/>
        <v>…</v>
      </c>
      <c r="P761" t="str">
        <f t="shared" si="224"/>
        <v>…</v>
      </c>
      <c r="Q761" t="str">
        <f t="shared" si="225"/>
        <v>9</v>
      </c>
      <c r="R761" t="str">
        <f t="shared" si="226"/>
        <v>…</v>
      </c>
      <c r="S761" t="str">
        <f t="shared" si="227"/>
        <v>…</v>
      </c>
      <c r="T761" t="str">
        <f t="shared" si="228"/>
        <v>…</v>
      </c>
      <c r="U761" s="5"/>
      <c r="V761" s="23">
        <f t="shared" si="229"/>
        <v>0</v>
      </c>
      <c r="W761">
        <f t="shared" si="230"/>
        <v>0</v>
      </c>
      <c r="X761">
        <f t="shared" si="231"/>
        <v>8</v>
      </c>
      <c r="Y761">
        <f t="shared" si="232"/>
        <v>0</v>
      </c>
      <c r="Z761">
        <f t="shared" si="233"/>
        <v>57</v>
      </c>
      <c r="AA761">
        <f t="shared" si="234"/>
        <v>0</v>
      </c>
      <c r="AB761">
        <f t="shared" si="235"/>
        <v>0</v>
      </c>
      <c r="AC761">
        <f t="shared" si="236"/>
        <v>0</v>
      </c>
      <c r="AD761" s="5"/>
      <c r="AE761" s="27">
        <f t="shared" si="237"/>
        <v>0</v>
      </c>
      <c r="AF761" s="28">
        <f t="shared" si="238"/>
        <v>8</v>
      </c>
      <c r="AG761" s="28">
        <f t="shared" si="239"/>
        <v>57</v>
      </c>
      <c r="AH761" s="28">
        <f t="shared" si="240"/>
        <v>0</v>
      </c>
      <c r="AI761" s="5"/>
      <c r="AJ76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61" s="6" t="str" cm="1">
        <f t="array" ref="AK76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61" s="6" cm="1">
        <f t="array" ref="AL761">IF(ROW(Table4[[#This Row],[ID]])-1=ROW(Table4[[#Headers],[ID]]),0,SUMPRODUCT(MAX(($B$5:$B760=Table4[[#This Row],[ID]])*ROW($B$5:$B760))))</f>
        <v>759</v>
      </c>
      <c r="AM761" s="11" cm="1">
        <f t="array" aca="1" ref="AM761" ca="1">IF(Table4[[#This Row],[Prior of This Frm]]&lt;&gt;0,Table4[[#This Row],[Time]]-INDIRECT("R"&amp;Table4[[#This Row],[Prior of This Frm]]&amp;"C"&amp;COLUMN(Table4[[#This Row],[Time]]),FALSE),"")</f>
        <v>0.1059999999999981</v>
      </c>
      <c r="AN761" s="8">
        <f>IF(ROW(Table4[[#This Row],[Time]])-1=ROW(Table4[[#Headers],[Time]]),0,IF(A761&lt;A760,AN760+1,AN760))</f>
        <v>1</v>
      </c>
      <c r="AO761" s="29">
        <f>(Table4[[#This Row],[Time]]+(Table4[[#This Row],[Mins]]*60)-$A$5)/60/60/24</f>
        <v>4.1918981481481473E-4</v>
      </c>
      <c r="AP761" s="11">
        <f ca="1">IF(Table4[[#This Row],[Prior of This Frm]]&lt;&gt;0,IF(Table4[[#This Row],[Per Raw]]&lt;0,Table4[[#This Row],[Per Raw]]+60,Table4[[#This Row],[Per Raw]]),"")</f>
        <v>0.1059999999999981</v>
      </c>
      <c r="AQ761" s="20" t="e">
        <f>IF(Table4[[#This Row],[ID]]=401,(HEX2DEC(Table4[[#This Row],[H1]])+256*HEX2DEC(Table4[[#This Row],[H2]]))/1000,NA())</f>
        <v>#N/A</v>
      </c>
      <c r="AR761" s="21" t="e">
        <f>IF(Table4[[#This Row],[ID]]=401,(HEX2DEC(Table4[[#This Row],[H5]])+256*HEX2DEC(Table4[[#This Row],[H6]]))/1000,NA())</f>
        <v>#N/A</v>
      </c>
      <c r="AS761" s="17" t="e">
        <f>IF(Table4[[#This Row],[ID]]=402,HEX2DEC(Table4[[#This Row],[H1]])/100,NA())</f>
        <v>#N/A</v>
      </c>
      <c r="AT761" s="19" t="e">
        <f>IF(Table4[[#This Row],[ID]]=404,((HEX2DEC(F761)+256*HEX2DEC(G761))/10)*(9/5)+32,NA())</f>
        <v>#N/A</v>
      </c>
      <c r="AU761" s="28">
        <f>IF(Table4[[#This Row],[ID]]=402,(HEX2DEC(Table4[[#This Row],[H7]])*256*256+HEX2DEC(Table4[[#This Row],[H6]])*256+HEX2DEC(Table4[[#This Row],[H5]]))/AU$3,IF(ISNUMBER(AU760),AU760,NA()))</f>
        <v>1073427</v>
      </c>
      <c r="AV761" s="28">
        <f>IF(Table4[[#This Row],[ID]]=403,(HEX2DEC(Table4[[#This Row],[H7]])*256*256+HEX2DEC(Table4[[#This Row],[H6]])*256+HEX2DEC(Table4[[#This Row],[H5]]))/AV$3,IF(ISNUMBER(AV760),AV760,NA()))</f>
        <v>1073427</v>
      </c>
      <c r="AW761" s="30" t="e">
        <f>Table4[[#This Row],[Unk 402-D7,6,5]]/Table4[[#This Row],[Batt V]]</f>
        <v>#N/A</v>
      </c>
      <c r="AX761" s="8" t="str" cm="1">
        <f t="array" aca="1" ref="AX761" ca="1">IF(Table4[[#This Row],[Prior of This Frm]]=0,"First",IF(Table4[[#This Row],[Data as String]]&lt;&gt;INDIRECT("R"&amp;AL761&amp;"C"&amp;COLUMN(Table4[[#This Row],[Data as String]]),FALSE),"Change",""))</f>
        <v/>
      </c>
      <c r="AY761" s="6" t="str" cm="1">
        <f t="array" aca="1" ref="AY761" ca="1">IF(Table4[[#This Row],[Prior of This Frm]]=0,"First",IF(Table4[[#This Row],[Data Masked States only]]&lt;&gt;INDIRECT("R"&amp;AL761&amp;"C"&amp;COLUMN(Table4[[#This Row],[Data Masked States only]]),FALSE),"Change",""))</f>
        <v/>
      </c>
      <c r="AZ761" s="6"/>
    </row>
    <row r="762" spans="1:52" hidden="1" x14ac:dyDescent="0.25">
      <c r="A762">
        <v>27.646999999999998</v>
      </c>
      <c r="B762">
        <v>401</v>
      </c>
      <c r="C762">
        <v>8</v>
      </c>
      <c r="D762" s="14" t="s">
        <v>28</v>
      </c>
      <c r="E762" s="15" t="s">
        <v>23</v>
      </c>
      <c r="F762" s="15">
        <v>0</v>
      </c>
      <c r="G762" s="15">
        <v>0</v>
      </c>
      <c r="H762" s="15">
        <v>0</v>
      </c>
      <c r="I762" s="15">
        <v>0</v>
      </c>
      <c r="J762" s="15">
        <v>0</v>
      </c>
      <c r="K762" s="15">
        <v>0</v>
      </c>
      <c r="M762" s="5" t="str">
        <f t="shared" si="221"/>
        <v>…</v>
      </c>
      <c r="N762" t="str">
        <f t="shared" si="222"/>
        <v>…</v>
      </c>
      <c r="O762" t="str">
        <f t="shared" si="223"/>
        <v>…</v>
      </c>
      <c r="P762" t="str">
        <f t="shared" si="224"/>
        <v>…</v>
      </c>
      <c r="Q762" t="str">
        <f t="shared" si="225"/>
        <v>…</v>
      </c>
      <c r="R762" t="str">
        <f t="shared" si="226"/>
        <v>…</v>
      </c>
      <c r="S762" t="str">
        <f t="shared" si="227"/>
        <v>…</v>
      </c>
      <c r="T762" t="str">
        <f t="shared" si="228"/>
        <v>…</v>
      </c>
      <c r="U762" s="5"/>
      <c r="V762" s="23">
        <f t="shared" si="229"/>
        <v>154</v>
      </c>
      <c r="W762">
        <f t="shared" si="230"/>
        <v>210</v>
      </c>
      <c r="X762">
        <f t="shared" si="231"/>
        <v>0</v>
      </c>
      <c r="Y762">
        <f t="shared" si="232"/>
        <v>0</v>
      </c>
      <c r="Z762">
        <f t="shared" si="233"/>
        <v>0</v>
      </c>
      <c r="AA762">
        <f t="shared" si="234"/>
        <v>0</v>
      </c>
      <c r="AB762">
        <f t="shared" si="235"/>
        <v>0</v>
      </c>
      <c r="AC762">
        <f t="shared" si="236"/>
        <v>0</v>
      </c>
      <c r="AD762" s="5"/>
      <c r="AE762" s="27">
        <f t="shared" si="237"/>
        <v>53914</v>
      </c>
      <c r="AF762" s="28">
        <f t="shared" si="238"/>
        <v>0</v>
      </c>
      <c r="AG762" s="28">
        <f t="shared" si="239"/>
        <v>0</v>
      </c>
      <c r="AH762" s="28">
        <f t="shared" si="240"/>
        <v>0</v>
      </c>
      <c r="AI762" s="5"/>
      <c r="AJ76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62" s="6" t="str" cm="1">
        <f t="array" ref="AK76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62" s="6" cm="1">
        <f t="array" ref="AL762">IF(ROW(Table4[[#This Row],[ID]])-1=ROW(Table4[[#Headers],[ID]]),0,SUMPRODUCT(MAX(($B$5:$B761=Table4[[#This Row],[ID]])*ROW($B$5:$B761))))</f>
        <v>760</v>
      </c>
      <c r="AM762" s="11" cm="1">
        <f t="array" aca="1" ref="AM762" ca="1">IF(Table4[[#This Row],[Prior of This Frm]]&lt;&gt;0,Table4[[#This Row],[Time]]-INDIRECT("R"&amp;Table4[[#This Row],[Prior of This Frm]]&amp;"C"&amp;COLUMN(Table4[[#This Row],[Time]]),FALSE),"")</f>
        <v>0.1039999999999992</v>
      </c>
      <c r="AN762" s="8">
        <f>IF(ROW(Table4[[#This Row],[Time]])-1=ROW(Table4[[#Headers],[Time]]),0,IF(A762&lt;A761,AN761+1,AN761))</f>
        <v>1</v>
      </c>
      <c r="AO762" s="29">
        <f>(Table4[[#This Row],[Time]]+(Table4[[#This Row],[Mins]]*60)-$A$5)/60/60/24</f>
        <v>4.1979166666666657E-4</v>
      </c>
      <c r="AP762" s="11">
        <f ca="1">IF(Table4[[#This Row],[Prior of This Frm]]&lt;&gt;0,IF(Table4[[#This Row],[Per Raw]]&lt;0,Table4[[#This Row],[Per Raw]]+60,Table4[[#This Row],[Per Raw]]),"")</f>
        <v>0.1039999999999992</v>
      </c>
      <c r="AQ762" s="20">
        <f>IF(Table4[[#This Row],[ID]]=401,(HEX2DEC(Table4[[#This Row],[H1]])+256*HEX2DEC(Table4[[#This Row],[H2]]))/1000,NA())</f>
        <v>53.914000000000001</v>
      </c>
      <c r="AR762" s="21">
        <f>IF(Table4[[#This Row],[ID]]=401,(HEX2DEC(Table4[[#This Row],[H5]])+256*HEX2DEC(Table4[[#This Row],[H6]]))/1000,NA())</f>
        <v>0</v>
      </c>
      <c r="AS762" s="17" t="e">
        <f>IF(Table4[[#This Row],[ID]]=402,HEX2DEC(Table4[[#This Row],[H1]])/100,NA())</f>
        <v>#N/A</v>
      </c>
      <c r="AT762" s="19" t="e">
        <f>IF(Table4[[#This Row],[ID]]=404,((HEX2DEC(F762)+256*HEX2DEC(G762))/10)*(9/5)+32,NA())</f>
        <v>#N/A</v>
      </c>
      <c r="AU762" s="28">
        <f>IF(Table4[[#This Row],[ID]]=402,(HEX2DEC(Table4[[#This Row],[H7]])*256*256+HEX2DEC(Table4[[#This Row],[H6]])*256+HEX2DEC(Table4[[#This Row],[H5]]))/AU$3,IF(ISNUMBER(AU761),AU761,NA()))</f>
        <v>1073427</v>
      </c>
      <c r="AV762" s="28">
        <f>IF(Table4[[#This Row],[ID]]=403,(HEX2DEC(Table4[[#This Row],[H7]])*256*256+HEX2DEC(Table4[[#This Row],[H6]])*256+HEX2DEC(Table4[[#This Row],[H5]]))/AV$3,IF(ISNUMBER(AV761),AV761,NA()))</f>
        <v>1073427</v>
      </c>
      <c r="AW762" s="30">
        <f>Table4[[#This Row],[Unk 402-D7,6,5]]/Table4[[#This Row],[Batt V]]</f>
        <v>19909.986274437066</v>
      </c>
      <c r="AX762" s="8" t="str" cm="1">
        <f t="array" aca="1" ref="AX762" ca="1">IF(Table4[[#This Row],[Prior of This Frm]]=0,"First",IF(Table4[[#This Row],[Data as String]]&lt;&gt;INDIRECT("R"&amp;AL762&amp;"C"&amp;COLUMN(Table4[[#This Row],[Data as String]]),FALSE),"Change",""))</f>
        <v/>
      </c>
      <c r="AY762" s="6" t="str" cm="1">
        <f t="array" aca="1" ref="AY762" ca="1">IF(Table4[[#This Row],[Prior of This Frm]]=0,"First",IF(Table4[[#This Row],[Data Masked States only]]&lt;&gt;INDIRECT("R"&amp;AL762&amp;"C"&amp;COLUMN(Table4[[#This Row],[Data Masked States only]]),FALSE),"Change",""))</f>
        <v/>
      </c>
      <c r="AZ762" s="6"/>
    </row>
    <row r="763" spans="1:52" hidden="1" x14ac:dyDescent="0.25">
      <c r="A763">
        <v>27.702000000000002</v>
      </c>
      <c r="B763">
        <v>400</v>
      </c>
      <c r="C763">
        <v>8</v>
      </c>
      <c r="D763" s="14">
        <v>0</v>
      </c>
      <c r="E763" s="15">
        <v>0</v>
      </c>
      <c r="F763" s="15">
        <v>8</v>
      </c>
      <c r="G763" s="15">
        <v>0</v>
      </c>
      <c r="H763" s="15">
        <v>39</v>
      </c>
      <c r="I763" s="15">
        <v>0</v>
      </c>
      <c r="J763" s="15">
        <v>0</v>
      </c>
      <c r="K763" s="15">
        <v>0</v>
      </c>
      <c r="M763" s="5" t="str">
        <f t="shared" si="221"/>
        <v>…</v>
      </c>
      <c r="N763" t="str">
        <f t="shared" si="222"/>
        <v>…</v>
      </c>
      <c r="O763" t="str">
        <f t="shared" si="223"/>
        <v>…</v>
      </c>
      <c r="P763" t="str">
        <f t="shared" si="224"/>
        <v>…</v>
      </c>
      <c r="Q763" t="str">
        <f t="shared" si="225"/>
        <v>9</v>
      </c>
      <c r="R763" t="str">
        <f t="shared" si="226"/>
        <v>…</v>
      </c>
      <c r="S763" t="str">
        <f t="shared" si="227"/>
        <v>…</v>
      </c>
      <c r="T763" t="str">
        <f t="shared" si="228"/>
        <v>…</v>
      </c>
      <c r="U763" s="5"/>
      <c r="V763" s="23">
        <f t="shared" si="229"/>
        <v>0</v>
      </c>
      <c r="W763">
        <f t="shared" si="230"/>
        <v>0</v>
      </c>
      <c r="X763">
        <f t="shared" si="231"/>
        <v>8</v>
      </c>
      <c r="Y763">
        <f t="shared" si="232"/>
        <v>0</v>
      </c>
      <c r="Z763">
        <f t="shared" si="233"/>
        <v>57</v>
      </c>
      <c r="AA763">
        <f t="shared" si="234"/>
        <v>0</v>
      </c>
      <c r="AB763">
        <f t="shared" si="235"/>
        <v>0</v>
      </c>
      <c r="AC763">
        <f t="shared" si="236"/>
        <v>0</v>
      </c>
      <c r="AD763" s="5"/>
      <c r="AE763" s="27">
        <f t="shared" si="237"/>
        <v>0</v>
      </c>
      <c r="AF763" s="28">
        <f t="shared" si="238"/>
        <v>8</v>
      </c>
      <c r="AG763" s="28">
        <f t="shared" si="239"/>
        <v>57</v>
      </c>
      <c r="AH763" s="28">
        <f t="shared" si="240"/>
        <v>0</v>
      </c>
      <c r="AI763" s="5"/>
      <c r="AJ76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63" s="6" t="str" cm="1">
        <f t="array" ref="AK76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63" s="6" cm="1">
        <f t="array" ref="AL763">IF(ROW(Table4[[#This Row],[ID]])-1=ROW(Table4[[#Headers],[ID]]),0,SUMPRODUCT(MAX(($B$5:$B762=Table4[[#This Row],[ID]])*ROW($B$5:$B762))))</f>
        <v>761</v>
      </c>
      <c r="AM763" s="11" cm="1">
        <f t="array" aca="1" ref="AM763" ca="1">IF(Table4[[#This Row],[Prior of This Frm]]&lt;&gt;0,Table4[[#This Row],[Time]]-INDIRECT("R"&amp;Table4[[#This Row],[Prior of This Frm]]&amp;"C"&amp;COLUMN(Table4[[#This Row],[Time]]),FALSE),"")</f>
        <v>0.10700000000000287</v>
      </c>
      <c r="AN763" s="8">
        <f>IF(ROW(Table4[[#This Row],[Time]])-1=ROW(Table4[[#Headers],[Time]]),0,IF(A763&lt;A762,AN762+1,AN762))</f>
        <v>1</v>
      </c>
      <c r="AO763" s="29">
        <f>(Table4[[#This Row],[Time]]+(Table4[[#This Row],[Mins]]*60)-$A$5)/60/60/24</f>
        <v>4.2042824074074069E-4</v>
      </c>
      <c r="AP763" s="11">
        <f ca="1">IF(Table4[[#This Row],[Prior of This Frm]]&lt;&gt;0,IF(Table4[[#This Row],[Per Raw]]&lt;0,Table4[[#This Row],[Per Raw]]+60,Table4[[#This Row],[Per Raw]]),"")</f>
        <v>0.10700000000000287</v>
      </c>
      <c r="AQ763" s="20" t="e">
        <f>IF(Table4[[#This Row],[ID]]=401,(HEX2DEC(Table4[[#This Row],[H1]])+256*HEX2DEC(Table4[[#This Row],[H2]]))/1000,NA())</f>
        <v>#N/A</v>
      </c>
      <c r="AR763" s="21" t="e">
        <f>IF(Table4[[#This Row],[ID]]=401,(HEX2DEC(Table4[[#This Row],[H5]])+256*HEX2DEC(Table4[[#This Row],[H6]]))/1000,NA())</f>
        <v>#N/A</v>
      </c>
      <c r="AS763" s="17" t="e">
        <f>IF(Table4[[#This Row],[ID]]=402,HEX2DEC(Table4[[#This Row],[H1]])/100,NA())</f>
        <v>#N/A</v>
      </c>
      <c r="AT763" s="19" t="e">
        <f>IF(Table4[[#This Row],[ID]]=404,((HEX2DEC(F763)+256*HEX2DEC(G763))/10)*(9/5)+32,NA())</f>
        <v>#N/A</v>
      </c>
      <c r="AU763" s="28">
        <f>IF(Table4[[#This Row],[ID]]=402,(HEX2DEC(Table4[[#This Row],[H7]])*256*256+HEX2DEC(Table4[[#This Row],[H6]])*256+HEX2DEC(Table4[[#This Row],[H5]]))/AU$3,IF(ISNUMBER(AU762),AU762,NA()))</f>
        <v>1073427</v>
      </c>
      <c r="AV763" s="28">
        <f>IF(Table4[[#This Row],[ID]]=403,(HEX2DEC(Table4[[#This Row],[H7]])*256*256+HEX2DEC(Table4[[#This Row],[H6]])*256+HEX2DEC(Table4[[#This Row],[H5]]))/AV$3,IF(ISNUMBER(AV762),AV762,NA()))</f>
        <v>1073427</v>
      </c>
      <c r="AW763" s="30" t="e">
        <f>Table4[[#This Row],[Unk 402-D7,6,5]]/Table4[[#This Row],[Batt V]]</f>
        <v>#N/A</v>
      </c>
      <c r="AX763" s="8" t="str" cm="1">
        <f t="array" aca="1" ref="AX763" ca="1">IF(Table4[[#This Row],[Prior of This Frm]]=0,"First",IF(Table4[[#This Row],[Data as String]]&lt;&gt;INDIRECT("R"&amp;AL763&amp;"C"&amp;COLUMN(Table4[[#This Row],[Data as String]]),FALSE),"Change",""))</f>
        <v/>
      </c>
      <c r="AY763" s="6" t="str" cm="1">
        <f t="array" aca="1" ref="AY763" ca="1">IF(Table4[[#This Row],[Prior of This Frm]]=0,"First",IF(Table4[[#This Row],[Data Masked States only]]&lt;&gt;INDIRECT("R"&amp;AL763&amp;"C"&amp;COLUMN(Table4[[#This Row],[Data Masked States only]]),FALSE),"Change",""))</f>
        <v/>
      </c>
      <c r="AZ763" s="6"/>
    </row>
    <row r="764" spans="1:52" hidden="1" x14ac:dyDescent="0.25">
      <c r="A764">
        <v>27.756</v>
      </c>
      <c r="B764">
        <v>401</v>
      </c>
      <c r="C764">
        <v>8</v>
      </c>
      <c r="D764" s="14" t="s">
        <v>28</v>
      </c>
      <c r="E764" s="15" t="s">
        <v>23</v>
      </c>
      <c r="F764" s="15">
        <v>0</v>
      </c>
      <c r="G764" s="15">
        <v>0</v>
      </c>
      <c r="H764" s="15">
        <v>0</v>
      </c>
      <c r="I764" s="15">
        <v>0</v>
      </c>
      <c r="J764" s="15">
        <v>0</v>
      </c>
      <c r="K764" s="15">
        <v>0</v>
      </c>
      <c r="M764" s="5" t="str">
        <f t="shared" si="221"/>
        <v>…</v>
      </c>
      <c r="N764" t="str">
        <f t="shared" si="222"/>
        <v>…</v>
      </c>
      <c r="O764" t="str">
        <f t="shared" si="223"/>
        <v>…</v>
      </c>
      <c r="P764" t="str">
        <f t="shared" si="224"/>
        <v>…</v>
      </c>
      <c r="Q764" t="str">
        <f t="shared" si="225"/>
        <v>…</v>
      </c>
      <c r="R764" t="str">
        <f t="shared" si="226"/>
        <v>…</v>
      </c>
      <c r="S764" t="str">
        <f t="shared" si="227"/>
        <v>…</v>
      </c>
      <c r="T764" t="str">
        <f t="shared" si="228"/>
        <v>…</v>
      </c>
      <c r="U764" s="5"/>
      <c r="V764" s="23">
        <f t="shared" si="229"/>
        <v>154</v>
      </c>
      <c r="W764">
        <f t="shared" si="230"/>
        <v>210</v>
      </c>
      <c r="X764">
        <f t="shared" si="231"/>
        <v>0</v>
      </c>
      <c r="Y764">
        <f t="shared" si="232"/>
        <v>0</v>
      </c>
      <c r="Z764">
        <f t="shared" si="233"/>
        <v>0</v>
      </c>
      <c r="AA764">
        <f t="shared" si="234"/>
        <v>0</v>
      </c>
      <c r="AB764">
        <f t="shared" si="235"/>
        <v>0</v>
      </c>
      <c r="AC764">
        <f t="shared" si="236"/>
        <v>0</v>
      </c>
      <c r="AD764" s="5"/>
      <c r="AE764" s="27">
        <f t="shared" si="237"/>
        <v>53914</v>
      </c>
      <c r="AF764" s="28">
        <f t="shared" si="238"/>
        <v>0</v>
      </c>
      <c r="AG764" s="28">
        <f t="shared" si="239"/>
        <v>0</v>
      </c>
      <c r="AH764" s="28">
        <f t="shared" si="240"/>
        <v>0</v>
      </c>
      <c r="AI764" s="5"/>
      <c r="AJ76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64" s="6" t="str" cm="1">
        <f t="array" ref="AK76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64" s="6" cm="1">
        <f t="array" ref="AL764">IF(ROW(Table4[[#This Row],[ID]])-1=ROW(Table4[[#Headers],[ID]]),0,SUMPRODUCT(MAX(($B$5:$B763=Table4[[#This Row],[ID]])*ROW($B$5:$B763))))</f>
        <v>762</v>
      </c>
      <c r="AM764" s="11" cm="1">
        <f t="array" aca="1" ref="AM764" ca="1">IF(Table4[[#This Row],[Prior of This Frm]]&lt;&gt;0,Table4[[#This Row],[Time]]-INDIRECT("R"&amp;Table4[[#This Row],[Prior of This Frm]]&amp;"C"&amp;COLUMN(Table4[[#This Row],[Time]]),FALSE),"")</f>
        <v>0.10900000000000176</v>
      </c>
      <c r="AN764" s="8">
        <f>IF(ROW(Table4[[#This Row],[Time]])-1=ROW(Table4[[#Headers],[Time]]),0,IF(A764&lt;A763,AN763+1,AN763))</f>
        <v>1</v>
      </c>
      <c r="AO764" s="29">
        <f>(Table4[[#This Row],[Time]]+(Table4[[#This Row],[Mins]]*60)-$A$5)/60/60/24</f>
        <v>4.2105324074074072E-4</v>
      </c>
      <c r="AP764" s="11">
        <f ca="1">IF(Table4[[#This Row],[Prior of This Frm]]&lt;&gt;0,IF(Table4[[#This Row],[Per Raw]]&lt;0,Table4[[#This Row],[Per Raw]]+60,Table4[[#This Row],[Per Raw]]),"")</f>
        <v>0.10900000000000176</v>
      </c>
      <c r="AQ764" s="20">
        <f>IF(Table4[[#This Row],[ID]]=401,(HEX2DEC(Table4[[#This Row],[H1]])+256*HEX2DEC(Table4[[#This Row],[H2]]))/1000,NA())</f>
        <v>53.914000000000001</v>
      </c>
      <c r="AR764" s="21">
        <f>IF(Table4[[#This Row],[ID]]=401,(HEX2DEC(Table4[[#This Row],[H5]])+256*HEX2DEC(Table4[[#This Row],[H6]]))/1000,NA())</f>
        <v>0</v>
      </c>
      <c r="AS764" s="17" t="e">
        <f>IF(Table4[[#This Row],[ID]]=402,HEX2DEC(Table4[[#This Row],[H1]])/100,NA())</f>
        <v>#N/A</v>
      </c>
      <c r="AT764" s="19" t="e">
        <f>IF(Table4[[#This Row],[ID]]=404,((HEX2DEC(F764)+256*HEX2DEC(G764))/10)*(9/5)+32,NA())</f>
        <v>#N/A</v>
      </c>
      <c r="AU764" s="28">
        <f>IF(Table4[[#This Row],[ID]]=402,(HEX2DEC(Table4[[#This Row],[H7]])*256*256+HEX2DEC(Table4[[#This Row],[H6]])*256+HEX2DEC(Table4[[#This Row],[H5]]))/AU$3,IF(ISNUMBER(AU763),AU763,NA()))</f>
        <v>1073427</v>
      </c>
      <c r="AV764" s="28">
        <f>IF(Table4[[#This Row],[ID]]=403,(HEX2DEC(Table4[[#This Row],[H7]])*256*256+HEX2DEC(Table4[[#This Row],[H6]])*256+HEX2DEC(Table4[[#This Row],[H5]]))/AV$3,IF(ISNUMBER(AV763),AV763,NA()))</f>
        <v>1073427</v>
      </c>
      <c r="AW764" s="30">
        <f>Table4[[#This Row],[Unk 402-D7,6,5]]/Table4[[#This Row],[Batt V]]</f>
        <v>19909.986274437066</v>
      </c>
      <c r="AX764" s="8" t="str" cm="1">
        <f t="array" aca="1" ref="AX764" ca="1">IF(Table4[[#This Row],[Prior of This Frm]]=0,"First",IF(Table4[[#This Row],[Data as String]]&lt;&gt;INDIRECT("R"&amp;AL764&amp;"C"&amp;COLUMN(Table4[[#This Row],[Data as String]]),FALSE),"Change",""))</f>
        <v/>
      </c>
      <c r="AY764" s="6" t="str" cm="1">
        <f t="array" aca="1" ref="AY764" ca="1">IF(Table4[[#This Row],[Prior of This Frm]]=0,"First",IF(Table4[[#This Row],[Data Masked States only]]&lt;&gt;INDIRECT("R"&amp;AL764&amp;"C"&amp;COLUMN(Table4[[#This Row],[Data Masked States only]]),FALSE),"Change",""))</f>
        <v/>
      </c>
      <c r="AZ764" s="6"/>
    </row>
    <row r="765" spans="1:52" hidden="1" x14ac:dyDescent="0.25">
      <c r="A765">
        <v>27.809000000000001</v>
      </c>
      <c r="B765">
        <v>400</v>
      </c>
      <c r="C765">
        <v>8</v>
      </c>
      <c r="D765" s="14">
        <v>0</v>
      </c>
      <c r="E765" s="15">
        <v>0</v>
      </c>
      <c r="F765" s="15">
        <v>8</v>
      </c>
      <c r="G765" s="15">
        <v>0</v>
      </c>
      <c r="H765" s="15">
        <v>39</v>
      </c>
      <c r="I765" s="15">
        <v>0</v>
      </c>
      <c r="J765" s="15">
        <v>0</v>
      </c>
      <c r="K765" s="15">
        <v>0</v>
      </c>
      <c r="M765" s="5" t="str">
        <f t="shared" si="221"/>
        <v>…</v>
      </c>
      <c r="N765" t="str">
        <f t="shared" si="222"/>
        <v>…</v>
      </c>
      <c r="O765" t="str">
        <f t="shared" si="223"/>
        <v>…</v>
      </c>
      <c r="P765" t="str">
        <f t="shared" si="224"/>
        <v>…</v>
      </c>
      <c r="Q765" t="str">
        <f t="shared" si="225"/>
        <v>9</v>
      </c>
      <c r="R765" t="str">
        <f t="shared" si="226"/>
        <v>…</v>
      </c>
      <c r="S765" t="str">
        <f t="shared" si="227"/>
        <v>…</v>
      </c>
      <c r="T765" t="str">
        <f t="shared" si="228"/>
        <v>…</v>
      </c>
      <c r="U765" s="5"/>
      <c r="V765" s="23">
        <f t="shared" si="229"/>
        <v>0</v>
      </c>
      <c r="W765">
        <f t="shared" si="230"/>
        <v>0</v>
      </c>
      <c r="X765">
        <f t="shared" si="231"/>
        <v>8</v>
      </c>
      <c r="Y765">
        <f t="shared" si="232"/>
        <v>0</v>
      </c>
      <c r="Z765">
        <f t="shared" si="233"/>
        <v>57</v>
      </c>
      <c r="AA765">
        <f t="shared" si="234"/>
        <v>0</v>
      </c>
      <c r="AB765">
        <f t="shared" si="235"/>
        <v>0</v>
      </c>
      <c r="AC765">
        <f t="shared" si="236"/>
        <v>0</v>
      </c>
      <c r="AD765" s="5"/>
      <c r="AE765" s="27">
        <f t="shared" si="237"/>
        <v>0</v>
      </c>
      <c r="AF765" s="28">
        <f t="shared" si="238"/>
        <v>8</v>
      </c>
      <c r="AG765" s="28">
        <f t="shared" si="239"/>
        <v>57</v>
      </c>
      <c r="AH765" s="28">
        <f t="shared" si="240"/>
        <v>0</v>
      </c>
      <c r="AI765" s="5"/>
      <c r="AJ76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65" s="6" t="str" cm="1">
        <f t="array" ref="AK76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65" s="6" cm="1">
        <f t="array" ref="AL765">IF(ROW(Table4[[#This Row],[ID]])-1=ROW(Table4[[#Headers],[ID]]),0,SUMPRODUCT(MAX(($B$5:$B764=Table4[[#This Row],[ID]])*ROW($B$5:$B764))))</f>
        <v>763</v>
      </c>
      <c r="AM765" s="11" cm="1">
        <f t="array" aca="1" ref="AM765" ca="1">IF(Table4[[#This Row],[Prior of This Frm]]&lt;&gt;0,Table4[[#This Row],[Time]]-INDIRECT("R"&amp;Table4[[#This Row],[Prior of This Frm]]&amp;"C"&amp;COLUMN(Table4[[#This Row],[Time]]),FALSE),"")</f>
        <v>0.10699999999999932</v>
      </c>
      <c r="AN765" s="8">
        <f>IF(ROW(Table4[[#This Row],[Time]])-1=ROW(Table4[[#Headers],[Time]]),0,IF(A765&lt;A764,AN764+1,AN764))</f>
        <v>1</v>
      </c>
      <c r="AO765" s="29">
        <f>(Table4[[#This Row],[Time]]+(Table4[[#This Row],[Mins]]*60)-$A$5)/60/60/24</f>
        <v>4.216666666666666E-4</v>
      </c>
      <c r="AP765" s="11">
        <f ca="1">IF(Table4[[#This Row],[Prior of This Frm]]&lt;&gt;0,IF(Table4[[#This Row],[Per Raw]]&lt;0,Table4[[#This Row],[Per Raw]]+60,Table4[[#This Row],[Per Raw]]),"")</f>
        <v>0.10699999999999932</v>
      </c>
      <c r="AQ765" s="20" t="e">
        <f>IF(Table4[[#This Row],[ID]]=401,(HEX2DEC(Table4[[#This Row],[H1]])+256*HEX2DEC(Table4[[#This Row],[H2]]))/1000,NA())</f>
        <v>#N/A</v>
      </c>
      <c r="AR765" s="21" t="e">
        <f>IF(Table4[[#This Row],[ID]]=401,(HEX2DEC(Table4[[#This Row],[H5]])+256*HEX2DEC(Table4[[#This Row],[H6]]))/1000,NA())</f>
        <v>#N/A</v>
      </c>
      <c r="AS765" s="16" t="e">
        <f>IF(Table4[[#This Row],[ID]]=402,HEX2DEC(Table4[[#This Row],[H1]])/100,NA())</f>
        <v>#N/A</v>
      </c>
      <c r="AT765" s="19" t="e">
        <f>IF(Table4[[#This Row],[ID]]=404,((HEX2DEC(F765)+256*HEX2DEC(G765))/10)*(9/5)+32,NA())</f>
        <v>#N/A</v>
      </c>
      <c r="AU765" s="28">
        <f>IF(Table4[[#This Row],[ID]]=402,(HEX2DEC(Table4[[#This Row],[H7]])*256*256+HEX2DEC(Table4[[#This Row],[H6]])*256+HEX2DEC(Table4[[#This Row],[H5]]))/AU$3,IF(ISNUMBER(AU764),AU764,NA()))</f>
        <v>1073427</v>
      </c>
      <c r="AV765" s="28">
        <f>IF(Table4[[#This Row],[ID]]=403,(HEX2DEC(Table4[[#This Row],[H7]])*256*256+HEX2DEC(Table4[[#This Row],[H6]])*256+HEX2DEC(Table4[[#This Row],[H5]]))/AV$3,IF(ISNUMBER(AV764),AV764,NA()))</f>
        <v>1073427</v>
      </c>
      <c r="AW765" s="30" t="e">
        <f>Table4[[#This Row],[Unk 402-D7,6,5]]/Table4[[#This Row],[Batt V]]</f>
        <v>#N/A</v>
      </c>
      <c r="AX765" s="8" t="str" cm="1">
        <f t="array" aca="1" ref="AX765" ca="1">IF(Table4[[#This Row],[Prior of This Frm]]=0,"First",IF(Table4[[#This Row],[Data as String]]&lt;&gt;INDIRECT("R"&amp;AL765&amp;"C"&amp;COLUMN(Table4[[#This Row],[Data as String]]),FALSE),"Change",""))</f>
        <v/>
      </c>
      <c r="AY765" s="6" t="str" cm="1">
        <f t="array" aca="1" ref="AY765" ca="1">IF(Table4[[#This Row],[Prior of This Frm]]=0,"First",IF(Table4[[#This Row],[Data Masked States only]]&lt;&gt;INDIRECT("R"&amp;AL765&amp;"C"&amp;COLUMN(Table4[[#This Row],[Data Masked States only]]),FALSE),"Change",""))</f>
        <v/>
      </c>
      <c r="AZ765" s="6"/>
    </row>
    <row r="766" spans="1:52" hidden="1" x14ac:dyDescent="0.25">
      <c r="A766">
        <v>27.86</v>
      </c>
      <c r="B766">
        <v>401</v>
      </c>
      <c r="C766">
        <v>8</v>
      </c>
      <c r="D766" s="14" t="s">
        <v>28</v>
      </c>
      <c r="E766" s="15" t="s">
        <v>23</v>
      </c>
      <c r="F766" s="15">
        <v>0</v>
      </c>
      <c r="G766" s="15">
        <v>0</v>
      </c>
      <c r="H766" s="15">
        <v>0</v>
      </c>
      <c r="I766" s="15">
        <v>0</v>
      </c>
      <c r="J766" s="15">
        <v>0</v>
      </c>
      <c r="K766" s="15">
        <v>0</v>
      </c>
      <c r="M766" s="5" t="str">
        <f t="shared" si="221"/>
        <v>…</v>
      </c>
      <c r="N766" t="str">
        <f t="shared" si="222"/>
        <v>…</v>
      </c>
      <c r="O766" t="str">
        <f t="shared" si="223"/>
        <v>…</v>
      </c>
      <c r="P766" t="str">
        <f t="shared" si="224"/>
        <v>…</v>
      </c>
      <c r="Q766" t="str">
        <f t="shared" si="225"/>
        <v>…</v>
      </c>
      <c r="R766" t="str">
        <f t="shared" si="226"/>
        <v>…</v>
      </c>
      <c r="S766" t="str">
        <f t="shared" si="227"/>
        <v>…</v>
      </c>
      <c r="T766" t="str">
        <f t="shared" si="228"/>
        <v>…</v>
      </c>
      <c r="U766" s="5"/>
      <c r="V766" s="23">
        <f t="shared" si="229"/>
        <v>154</v>
      </c>
      <c r="W766">
        <f t="shared" si="230"/>
        <v>210</v>
      </c>
      <c r="X766">
        <f t="shared" si="231"/>
        <v>0</v>
      </c>
      <c r="Y766">
        <f t="shared" si="232"/>
        <v>0</v>
      </c>
      <c r="Z766">
        <f t="shared" si="233"/>
        <v>0</v>
      </c>
      <c r="AA766">
        <f t="shared" si="234"/>
        <v>0</v>
      </c>
      <c r="AB766">
        <f t="shared" si="235"/>
        <v>0</v>
      </c>
      <c r="AC766">
        <f t="shared" si="236"/>
        <v>0</v>
      </c>
      <c r="AD766" s="5"/>
      <c r="AE766" s="27">
        <f t="shared" si="237"/>
        <v>53914</v>
      </c>
      <c r="AF766" s="28">
        <f t="shared" si="238"/>
        <v>0</v>
      </c>
      <c r="AG766" s="28">
        <f t="shared" si="239"/>
        <v>0</v>
      </c>
      <c r="AH766" s="28">
        <f t="shared" si="240"/>
        <v>0</v>
      </c>
      <c r="AI766" s="5"/>
      <c r="AJ766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66" s="6" t="str" cm="1">
        <f t="array" ref="AK76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66" s="6" cm="1">
        <f t="array" ref="AL766">IF(ROW(Table4[[#This Row],[ID]])-1=ROW(Table4[[#Headers],[ID]]),0,SUMPRODUCT(MAX(($B$5:$B765=Table4[[#This Row],[ID]])*ROW($B$5:$B765))))</f>
        <v>764</v>
      </c>
      <c r="AM766" s="11" cm="1">
        <f t="array" aca="1" ref="AM766" ca="1">IF(Table4[[#This Row],[Prior of This Frm]]&lt;&gt;0,Table4[[#This Row],[Time]]-INDIRECT("R"&amp;Table4[[#This Row],[Prior of This Frm]]&amp;"C"&amp;COLUMN(Table4[[#This Row],[Time]]),FALSE),"")</f>
        <v>0.1039999999999992</v>
      </c>
      <c r="AN766" s="8">
        <f>IF(ROW(Table4[[#This Row],[Time]])-1=ROW(Table4[[#Headers],[Time]]),0,IF(A766&lt;A765,AN765+1,AN765))</f>
        <v>1</v>
      </c>
      <c r="AO766" s="29">
        <f>(Table4[[#This Row],[Time]]+(Table4[[#This Row],[Mins]]*60)-$A$5)/60/60/24</f>
        <v>4.2225694444444445E-4</v>
      </c>
      <c r="AP766" s="11">
        <f ca="1">IF(Table4[[#This Row],[Prior of This Frm]]&lt;&gt;0,IF(Table4[[#This Row],[Per Raw]]&lt;0,Table4[[#This Row],[Per Raw]]+60,Table4[[#This Row],[Per Raw]]),"")</f>
        <v>0.1039999999999992</v>
      </c>
      <c r="AQ766" s="20">
        <f>IF(Table4[[#This Row],[ID]]=401,(HEX2DEC(Table4[[#This Row],[H1]])+256*HEX2DEC(Table4[[#This Row],[H2]]))/1000,NA())</f>
        <v>53.914000000000001</v>
      </c>
      <c r="AR766" s="21">
        <f>IF(Table4[[#This Row],[ID]]=401,(HEX2DEC(Table4[[#This Row],[H5]])+256*HEX2DEC(Table4[[#This Row],[H6]]))/1000,NA())</f>
        <v>0</v>
      </c>
      <c r="AS766" s="17" t="e">
        <f>IF(Table4[[#This Row],[ID]]=402,HEX2DEC(Table4[[#This Row],[H1]])/100,NA())</f>
        <v>#N/A</v>
      </c>
      <c r="AT766" s="19" t="e">
        <f>IF(Table4[[#This Row],[ID]]=404,((HEX2DEC(F766)+256*HEX2DEC(G766))/10)*(9/5)+32,NA())</f>
        <v>#N/A</v>
      </c>
      <c r="AU766" s="28">
        <f>IF(Table4[[#This Row],[ID]]=402,(HEX2DEC(Table4[[#This Row],[H7]])*256*256+HEX2DEC(Table4[[#This Row],[H6]])*256+HEX2DEC(Table4[[#This Row],[H5]]))/AU$3,IF(ISNUMBER(AU765),AU765,NA()))</f>
        <v>1073427</v>
      </c>
      <c r="AV766" s="28">
        <f>IF(Table4[[#This Row],[ID]]=403,(HEX2DEC(Table4[[#This Row],[H7]])*256*256+HEX2DEC(Table4[[#This Row],[H6]])*256+HEX2DEC(Table4[[#This Row],[H5]]))/AV$3,IF(ISNUMBER(AV765),AV765,NA()))</f>
        <v>1073427</v>
      </c>
      <c r="AW766" s="30">
        <f>Table4[[#This Row],[Unk 402-D7,6,5]]/Table4[[#This Row],[Batt V]]</f>
        <v>19909.986274437066</v>
      </c>
      <c r="AX766" s="8" t="str" cm="1">
        <f t="array" aca="1" ref="AX766" ca="1">IF(Table4[[#This Row],[Prior of This Frm]]=0,"First",IF(Table4[[#This Row],[Data as String]]&lt;&gt;INDIRECT("R"&amp;AL766&amp;"C"&amp;COLUMN(Table4[[#This Row],[Data as String]]),FALSE),"Change",""))</f>
        <v/>
      </c>
      <c r="AY766" s="6" t="str" cm="1">
        <f t="array" aca="1" ref="AY766" ca="1">IF(Table4[[#This Row],[Prior of This Frm]]=0,"First",IF(Table4[[#This Row],[Data Masked States only]]&lt;&gt;INDIRECT("R"&amp;AL766&amp;"C"&amp;COLUMN(Table4[[#This Row],[Data Masked States only]]),FALSE),"Change",""))</f>
        <v/>
      </c>
      <c r="AZ766" s="6"/>
    </row>
    <row r="767" spans="1:52" hidden="1" x14ac:dyDescent="0.25">
      <c r="A767">
        <v>27.913</v>
      </c>
      <c r="B767">
        <v>400</v>
      </c>
      <c r="C767">
        <v>8</v>
      </c>
      <c r="D767" s="14">
        <v>0</v>
      </c>
      <c r="E767" s="15">
        <v>0</v>
      </c>
      <c r="F767" s="15">
        <v>8</v>
      </c>
      <c r="G767" s="15">
        <v>0</v>
      </c>
      <c r="H767" s="15">
        <v>39</v>
      </c>
      <c r="I767" s="15">
        <v>0</v>
      </c>
      <c r="J767" s="15">
        <v>0</v>
      </c>
      <c r="K767" s="15">
        <v>0</v>
      </c>
      <c r="M767" s="5" t="str">
        <f t="shared" si="221"/>
        <v>…</v>
      </c>
      <c r="N767" t="str">
        <f t="shared" si="222"/>
        <v>…</v>
      </c>
      <c r="O767" t="str">
        <f t="shared" si="223"/>
        <v>…</v>
      </c>
      <c r="P767" t="str">
        <f t="shared" si="224"/>
        <v>…</v>
      </c>
      <c r="Q767" t="str">
        <f t="shared" si="225"/>
        <v>9</v>
      </c>
      <c r="R767" t="str">
        <f t="shared" si="226"/>
        <v>…</v>
      </c>
      <c r="S767" t="str">
        <f t="shared" si="227"/>
        <v>…</v>
      </c>
      <c r="T767" t="str">
        <f t="shared" si="228"/>
        <v>…</v>
      </c>
      <c r="U767" s="5"/>
      <c r="V767" s="23">
        <f t="shared" si="229"/>
        <v>0</v>
      </c>
      <c r="W767">
        <f t="shared" si="230"/>
        <v>0</v>
      </c>
      <c r="X767">
        <f t="shared" si="231"/>
        <v>8</v>
      </c>
      <c r="Y767">
        <f t="shared" si="232"/>
        <v>0</v>
      </c>
      <c r="Z767">
        <f t="shared" si="233"/>
        <v>57</v>
      </c>
      <c r="AA767">
        <f t="shared" si="234"/>
        <v>0</v>
      </c>
      <c r="AB767">
        <f t="shared" si="235"/>
        <v>0</v>
      </c>
      <c r="AC767">
        <f t="shared" si="236"/>
        <v>0</v>
      </c>
      <c r="AD767" s="5"/>
      <c r="AE767" s="27">
        <f t="shared" si="237"/>
        <v>0</v>
      </c>
      <c r="AF767" s="28">
        <f t="shared" si="238"/>
        <v>8</v>
      </c>
      <c r="AG767" s="28">
        <f t="shared" si="239"/>
        <v>57</v>
      </c>
      <c r="AH767" s="28">
        <f t="shared" si="240"/>
        <v>0</v>
      </c>
      <c r="AI767" s="5"/>
      <c r="AJ767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67" s="6" t="str" cm="1">
        <f t="array" ref="AK76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67" s="6" cm="1">
        <f t="array" ref="AL767">IF(ROW(Table4[[#This Row],[ID]])-1=ROW(Table4[[#Headers],[ID]]),0,SUMPRODUCT(MAX(($B$5:$B766=Table4[[#This Row],[ID]])*ROW($B$5:$B766))))</f>
        <v>765</v>
      </c>
      <c r="AM767" s="11" cm="1">
        <f t="array" aca="1" ref="AM767" ca="1">IF(Table4[[#This Row],[Prior of This Frm]]&lt;&gt;0,Table4[[#This Row],[Time]]-INDIRECT("R"&amp;Table4[[#This Row],[Prior of This Frm]]&amp;"C"&amp;COLUMN(Table4[[#This Row],[Time]]),FALSE),"")</f>
        <v>0.1039999999999992</v>
      </c>
      <c r="AN767" s="8">
        <f>IF(ROW(Table4[[#This Row],[Time]])-1=ROW(Table4[[#Headers],[Time]]),0,IF(A767&lt;A766,AN766+1,AN766))</f>
        <v>1</v>
      </c>
      <c r="AO767" s="29">
        <f>(Table4[[#This Row],[Time]]+(Table4[[#This Row],[Mins]]*60)-$A$5)/60/60/24</f>
        <v>4.2287037037037027E-4</v>
      </c>
      <c r="AP767" s="11">
        <f ca="1">IF(Table4[[#This Row],[Prior of This Frm]]&lt;&gt;0,IF(Table4[[#This Row],[Per Raw]]&lt;0,Table4[[#This Row],[Per Raw]]+60,Table4[[#This Row],[Per Raw]]),"")</f>
        <v>0.1039999999999992</v>
      </c>
      <c r="AQ767" s="20" t="e">
        <f>IF(Table4[[#This Row],[ID]]=401,(HEX2DEC(Table4[[#This Row],[H1]])+256*HEX2DEC(Table4[[#This Row],[H2]]))/1000,NA())</f>
        <v>#N/A</v>
      </c>
      <c r="AR767" s="21" t="e">
        <f>IF(Table4[[#This Row],[ID]]=401,(HEX2DEC(Table4[[#This Row],[H5]])+256*HEX2DEC(Table4[[#This Row],[H6]]))/1000,NA())</f>
        <v>#N/A</v>
      </c>
      <c r="AS767" s="16" t="e">
        <f>IF(Table4[[#This Row],[ID]]=402,HEX2DEC(Table4[[#This Row],[H1]])/100,NA())</f>
        <v>#N/A</v>
      </c>
      <c r="AT767" s="19" t="e">
        <f>IF(Table4[[#This Row],[ID]]=404,((HEX2DEC(F767)+256*HEX2DEC(G767))/10)*(9/5)+32,NA())</f>
        <v>#N/A</v>
      </c>
      <c r="AU767" s="28">
        <f>IF(Table4[[#This Row],[ID]]=402,(HEX2DEC(Table4[[#This Row],[H7]])*256*256+HEX2DEC(Table4[[#This Row],[H6]])*256+HEX2DEC(Table4[[#This Row],[H5]]))/AU$3,IF(ISNUMBER(AU766),AU766,NA()))</f>
        <v>1073427</v>
      </c>
      <c r="AV767" s="28">
        <f>IF(Table4[[#This Row],[ID]]=403,(HEX2DEC(Table4[[#This Row],[H7]])*256*256+HEX2DEC(Table4[[#This Row],[H6]])*256+HEX2DEC(Table4[[#This Row],[H5]]))/AV$3,IF(ISNUMBER(AV766),AV766,NA()))</f>
        <v>1073427</v>
      </c>
      <c r="AW767" s="30" t="e">
        <f>Table4[[#This Row],[Unk 402-D7,6,5]]/Table4[[#This Row],[Batt V]]</f>
        <v>#N/A</v>
      </c>
      <c r="AX767" s="8" t="str" cm="1">
        <f t="array" aca="1" ref="AX767" ca="1">IF(Table4[[#This Row],[Prior of This Frm]]=0,"First",IF(Table4[[#This Row],[Data as String]]&lt;&gt;INDIRECT("R"&amp;AL767&amp;"C"&amp;COLUMN(Table4[[#This Row],[Data as String]]),FALSE),"Change",""))</f>
        <v/>
      </c>
      <c r="AY767" s="6" t="str" cm="1">
        <f t="array" aca="1" ref="AY767" ca="1">IF(Table4[[#This Row],[Prior of This Frm]]=0,"First",IF(Table4[[#This Row],[Data Masked States only]]&lt;&gt;INDIRECT("R"&amp;AL767&amp;"C"&amp;COLUMN(Table4[[#This Row],[Data Masked States only]]),FALSE),"Change",""))</f>
        <v/>
      </c>
      <c r="AZ767" s="6"/>
    </row>
    <row r="768" spans="1:52" hidden="1" x14ac:dyDescent="0.25">
      <c r="A768">
        <v>27.969000000000001</v>
      </c>
      <c r="B768">
        <v>401</v>
      </c>
      <c r="C768">
        <v>8</v>
      </c>
      <c r="D768" s="14" t="s">
        <v>28</v>
      </c>
      <c r="E768" s="15" t="s">
        <v>23</v>
      </c>
      <c r="F768" s="15">
        <v>0</v>
      </c>
      <c r="G768" s="15">
        <v>0</v>
      </c>
      <c r="H768" s="15">
        <v>0</v>
      </c>
      <c r="I768" s="15">
        <v>0</v>
      </c>
      <c r="J768" s="15">
        <v>0</v>
      </c>
      <c r="K768" s="15">
        <v>0</v>
      </c>
      <c r="M768" s="5" t="str">
        <f t="shared" si="221"/>
        <v>…</v>
      </c>
      <c r="N768" t="str">
        <f t="shared" si="222"/>
        <v>…</v>
      </c>
      <c r="O768" t="str">
        <f t="shared" si="223"/>
        <v>…</v>
      </c>
      <c r="P768" t="str">
        <f t="shared" si="224"/>
        <v>…</v>
      </c>
      <c r="Q768" t="str">
        <f t="shared" si="225"/>
        <v>…</v>
      </c>
      <c r="R768" t="str">
        <f t="shared" si="226"/>
        <v>…</v>
      </c>
      <c r="S768" t="str">
        <f t="shared" si="227"/>
        <v>…</v>
      </c>
      <c r="T768" t="str">
        <f t="shared" si="228"/>
        <v>…</v>
      </c>
      <c r="U768" s="5"/>
      <c r="V768" s="23">
        <f t="shared" si="229"/>
        <v>154</v>
      </c>
      <c r="W768">
        <f t="shared" si="230"/>
        <v>210</v>
      </c>
      <c r="X768">
        <f t="shared" si="231"/>
        <v>0</v>
      </c>
      <c r="Y768">
        <f t="shared" si="232"/>
        <v>0</v>
      </c>
      <c r="Z768">
        <f t="shared" si="233"/>
        <v>0</v>
      </c>
      <c r="AA768">
        <f t="shared" si="234"/>
        <v>0</v>
      </c>
      <c r="AB768">
        <f t="shared" si="235"/>
        <v>0</v>
      </c>
      <c r="AC768">
        <f t="shared" si="236"/>
        <v>0</v>
      </c>
      <c r="AD768" s="5"/>
      <c r="AE768" s="27">
        <f t="shared" si="237"/>
        <v>53914</v>
      </c>
      <c r="AF768" s="28">
        <f t="shared" si="238"/>
        <v>0</v>
      </c>
      <c r="AG768" s="28">
        <f t="shared" si="239"/>
        <v>0</v>
      </c>
      <c r="AH768" s="28">
        <f t="shared" si="240"/>
        <v>0</v>
      </c>
      <c r="AI768" s="5"/>
      <c r="AJ768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68" s="6" t="str" cm="1">
        <f t="array" ref="AK76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68" s="6" cm="1">
        <f t="array" ref="AL768">IF(ROW(Table4[[#This Row],[ID]])-1=ROW(Table4[[#Headers],[ID]]),0,SUMPRODUCT(MAX(($B$5:$B767=Table4[[#This Row],[ID]])*ROW($B$5:$B767))))</f>
        <v>766</v>
      </c>
      <c r="AM768" s="11" cm="1">
        <f t="array" aca="1" ref="AM768" ca="1">IF(Table4[[#This Row],[Prior of This Frm]]&lt;&gt;0,Table4[[#This Row],[Time]]-INDIRECT("R"&amp;Table4[[#This Row],[Prior of This Frm]]&amp;"C"&amp;COLUMN(Table4[[#This Row],[Time]]),FALSE),"")</f>
        <v>0.10900000000000176</v>
      </c>
      <c r="AN768" s="8">
        <f>IF(ROW(Table4[[#This Row],[Time]])-1=ROW(Table4[[#Headers],[Time]]),0,IF(A768&lt;A767,AN767+1,AN767))</f>
        <v>1</v>
      </c>
      <c r="AO768" s="29">
        <f>(Table4[[#This Row],[Time]]+(Table4[[#This Row],[Mins]]*60)-$A$5)/60/60/24</f>
        <v>4.2351851851851844E-4</v>
      </c>
      <c r="AP768" s="11">
        <f ca="1">IF(Table4[[#This Row],[Prior of This Frm]]&lt;&gt;0,IF(Table4[[#This Row],[Per Raw]]&lt;0,Table4[[#This Row],[Per Raw]]+60,Table4[[#This Row],[Per Raw]]),"")</f>
        <v>0.10900000000000176</v>
      </c>
      <c r="AQ768" s="20">
        <f>IF(Table4[[#This Row],[ID]]=401,(HEX2DEC(Table4[[#This Row],[H1]])+256*HEX2DEC(Table4[[#This Row],[H2]]))/1000,NA())</f>
        <v>53.914000000000001</v>
      </c>
      <c r="AR768" s="21">
        <f>IF(Table4[[#This Row],[ID]]=401,(HEX2DEC(Table4[[#This Row],[H5]])+256*HEX2DEC(Table4[[#This Row],[H6]]))/1000,NA())</f>
        <v>0</v>
      </c>
      <c r="AS768" s="17" t="e">
        <f>IF(Table4[[#This Row],[ID]]=402,HEX2DEC(Table4[[#This Row],[H1]])/100,NA())</f>
        <v>#N/A</v>
      </c>
      <c r="AT768" s="19" t="e">
        <f>IF(Table4[[#This Row],[ID]]=404,((HEX2DEC(F768)+256*HEX2DEC(G768))/10)*(9/5)+32,NA())</f>
        <v>#N/A</v>
      </c>
      <c r="AU768" s="28">
        <f>IF(Table4[[#This Row],[ID]]=402,(HEX2DEC(Table4[[#This Row],[H7]])*256*256+HEX2DEC(Table4[[#This Row],[H6]])*256+HEX2DEC(Table4[[#This Row],[H5]]))/AU$3,IF(ISNUMBER(AU767),AU767,NA()))</f>
        <v>1073427</v>
      </c>
      <c r="AV768" s="28">
        <f>IF(Table4[[#This Row],[ID]]=403,(HEX2DEC(Table4[[#This Row],[H7]])*256*256+HEX2DEC(Table4[[#This Row],[H6]])*256+HEX2DEC(Table4[[#This Row],[H5]]))/AV$3,IF(ISNUMBER(AV767),AV767,NA()))</f>
        <v>1073427</v>
      </c>
      <c r="AW768" s="30">
        <f>Table4[[#This Row],[Unk 402-D7,6,5]]/Table4[[#This Row],[Batt V]]</f>
        <v>19909.986274437066</v>
      </c>
      <c r="AX768" s="8" t="str" cm="1">
        <f t="array" aca="1" ref="AX768" ca="1">IF(Table4[[#This Row],[Prior of This Frm]]=0,"First",IF(Table4[[#This Row],[Data as String]]&lt;&gt;INDIRECT("R"&amp;AL768&amp;"C"&amp;COLUMN(Table4[[#This Row],[Data as String]]),FALSE),"Change",""))</f>
        <v/>
      </c>
      <c r="AY768" s="6" t="str" cm="1">
        <f t="array" aca="1" ref="AY768" ca="1">IF(Table4[[#This Row],[Prior of This Frm]]=0,"First",IF(Table4[[#This Row],[Data Masked States only]]&lt;&gt;INDIRECT("R"&amp;AL768&amp;"C"&amp;COLUMN(Table4[[#This Row],[Data Masked States only]]),FALSE),"Change",""))</f>
        <v/>
      </c>
      <c r="AZ768" s="6"/>
    </row>
    <row r="769" spans="1:52" hidden="1" x14ac:dyDescent="0.25">
      <c r="A769">
        <v>28.021999999999998</v>
      </c>
      <c r="B769">
        <v>400</v>
      </c>
      <c r="C769">
        <v>8</v>
      </c>
      <c r="D769" s="14">
        <v>0</v>
      </c>
      <c r="E769" s="15">
        <v>0</v>
      </c>
      <c r="F769" s="15">
        <v>8</v>
      </c>
      <c r="G769" s="15">
        <v>0</v>
      </c>
      <c r="H769" s="15">
        <v>39</v>
      </c>
      <c r="I769" s="15">
        <v>0</v>
      </c>
      <c r="J769" s="15">
        <v>0</v>
      </c>
      <c r="K769" s="15">
        <v>0</v>
      </c>
      <c r="M769" s="5" t="str">
        <f t="shared" si="221"/>
        <v>…</v>
      </c>
      <c r="N769" t="str">
        <f t="shared" si="222"/>
        <v>…</v>
      </c>
      <c r="O769" t="str">
        <f t="shared" si="223"/>
        <v>…</v>
      </c>
      <c r="P769" t="str">
        <f t="shared" si="224"/>
        <v>…</v>
      </c>
      <c r="Q769" t="str">
        <f t="shared" si="225"/>
        <v>9</v>
      </c>
      <c r="R769" t="str">
        <f t="shared" si="226"/>
        <v>…</v>
      </c>
      <c r="S769" t="str">
        <f t="shared" si="227"/>
        <v>…</v>
      </c>
      <c r="T769" t="str">
        <f t="shared" si="228"/>
        <v>…</v>
      </c>
      <c r="U769" s="5"/>
      <c r="V769" s="23">
        <f t="shared" si="229"/>
        <v>0</v>
      </c>
      <c r="W769">
        <f t="shared" si="230"/>
        <v>0</v>
      </c>
      <c r="X769">
        <f t="shared" si="231"/>
        <v>8</v>
      </c>
      <c r="Y769">
        <f t="shared" si="232"/>
        <v>0</v>
      </c>
      <c r="Z769">
        <f t="shared" si="233"/>
        <v>57</v>
      </c>
      <c r="AA769">
        <f t="shared" si="234"/>
        <v>0</v>
      </c>
      <c r="AB769">
        <f t="shared" si="235"/>
        <v>0</v>
      </c>
      <c r="AC769">
        <f t="shared" si="236"/>
        <v>0</v>
      </c>
      <c r="AD769" s="5"/>
      <c r="AE769" s="27">
        <f t="shared" si="237"/>
        <v>0</v>
      </c>
      <c r="AF769" s="28">
        <f t="shared" si="238"/>
        <v>8</v>
      </c>
      <c r="AG769" s="28">
        <f t="shared" si="239"/>
        <v>57</v>
      </c>
      <c r="AH769" s="28">
        <f t="shared" si="240"/>
        <v>0</v>
      </c>
      <c r="AI769" s="5"/>
      <c r="AJ769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69" s="6" t="str" cm="1">
        <f t="array" ref="AK76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69" s="6" cm="1">
        <f t="array" ref="AL769">IF(ROW(Table4[[#This Row],[ID]])-1=ROW(Table4[[#Headers],[ID]]),0,SUMPRODUCT(MAX(($B$5:$B768=Table4[[#This Row],[ID]])*ROW($B$5:$B768))))</f>
        <v>767</v>
      </c>
      <c r="AM769" s="11" cm="1">
        <f t="array" aca="1" ref="AM769" ca="1">IF(Table4[[#This Row],[Prior of This Frm]]&lt;&gt;0,Table4[[#This Row],[Time]]-INDIRECT("R"&amp;Table4[[#This Row],[Prior of This Frm]]&amp;"C"&amp;COLUMN(Table4[[#This Row],[Time]]),FALSE),"")</f>
        <v>0.10899999999999821</v>
      </c>
      <c r="AN769" s="8">
        <f>IF(ROW(Table4[[#This Row],[Time]])-1=ROW(Table4[[#Headers],[Time]]),0,IF(A769&lt;A768,AN768+1,AN768))</f>
        <v>1</v>
      </c>
      <c r="AO769" s="29">
        <f>(Table4[[#This Row],[Time]]+(Table4[[#This Row],[Mins]]*60)-$A$5)/60/60/24</f>
        <v>4.2413194444444426E-4</v>
      </c>
      <c r="AP769" s="11">
        <f ca="1">IF(Table4[[#This Row],[Prior of This Frm]]&lt;&gt;0,IF(Table4[[#This Row],[Per Raw]]&lt;0,Table4[[#This Row],[Per Raw]]+60,Table4[[#This Row],[Per Raw]]),"")</f>
        <v>0.10899999999999821</v>
      </c>
      <c r="AQ769" s="20" t="e">
        <f>IF(Table4[[#This Row],[ID]]=401,(HEX2DEC(Table4[[#This Row],[H1]])+256*HEX2DEC(Table4[[#This Row],[H2]]))/1000,NA())</f>
        <v>#N/A</v>
      </c>
      <c r="AR769" s="21" t="e">
        <f>IF(Table4[[#This Row],[ID]]=401,(HEX2DEC(Table4[[#This Row],[H5]])+256*HEX2DEC(Table4[[#This Row],[H6]]))/1000,NA())</f>
        <v>#N/A</v>
      </c>
      <c r="AS769" s="16" t="e">
        <f>IF(Table4[[#This Row],[ID]]=402,HEX2DEC(Table4[[#This Row],[H1]])/100,NA())</f>
        <v>#N/A</v>
      </c>
      <c r="AT769" s="19" t="e">
        <f>IF(Table4[[#This Row],[ID]]=404,((HEX2DEC(F769)+256*HEX2DEC(G769))/10)*(9/5)+32,NA())</f>
        <v>#N/A</v>
      </c>
      <c r="AU769" s="28">
        <f>IF(Table4[[#This Row],[ID]]=402,(HEX2DEC(Table4[[#This Row],[H7]])*256*256+HEX2DEC(Table4[[#This Row],[H6]])*256+HEX2DEC(Table4[[#This Row],[H5]]))/AU$3,IF(ISNUMBER(AU768),AU768,NA()))</f>
        <v>1073427</v>
      </c>
      <c r="AV769" s="28">
        <f>IF(Table4[[#This Row],[ID]]=403,(HEX2DEC(Table4[[#This Row],[H7]])*256*256+HEX2DEC(Table4[[#This Row],[H6]])*256+HEX2DEC(Table4[[#This Row],[H5]]))/AV$3,IF(ISNUMBER(AV768),AV768,NA()))</f>
        <v>1073427</v>
      </c>
      <c r="AW769" s="30" t="e">
        <f>Table4[[#This Row],[Unk 402-D7,6,5]]/Table4[[#This Row],[Batt V]]</f>
        <v>#N/A</v>
      </c>
      <c r="AX769" s="8" t="str" cm="1">
        <f t="array" aca="1" ref="AX769" ca="1">IF(Table4[[#This Row],[Prior of This Frm]]=0,"First",IF(Table4[[#This Row],[Data as String]]&lt;&gt;INDIRECT("R"&amp;AL769&amp;"C"&amp;COLUMN(Table4[[#This Row],[Data as String]]),FALSE),"Change",""))</f>
        <v/>
      </c>
      <c r="AY769" s="6" t="str" cm="1">
        <f t="array" aca="1" ref="AY769" ca="1">IF(Table4[[#This Row],[Prior of This Frm]]=0,"First",IF(Table4[[#This Row],[Data Masked States only]]&lt;&gt;INDIRECT("R"&amp;AL769&amp;"C"&amp;COLUMN(Table4[[#This Row],[Data Masked States only]]),FALSE),"Change",""))</f>
        <v/>
      </c>
      <c r="AZ769" s="6"/>
    </row>
    <row r="770" spans="1:52" hidden="1" x14ac:dyDescent="0.25">
      <c r="A770">
        <v>28.074999999999999</v>
      </c>
      <c r="B770">
        <v>401</v>
      </c>
      <c r="C770">
        <v>8</v>
      </c>
      <c r="D770" s="14" t="s">
        <v>28</v>
      </c>
      <c r="E770" s="15" t="s">
        <v>23</v>
      </c>
      <c r="F770" s="15">
        <v>0</v>
      </c>
      <c r="G770" s="15">
        <v>0</v>
      </c>
      <c r="H770" s="15">
        <v>0</v>
      </c>
      <c r="I770" s="15">
        <v>0</v>
      </c>
      <c r="J770" s="15">
        <v>0</v>
      </c>
      <c r="K770" s="15">
        <v>0</v>
      </c>
      <c r="M770" s="5" t="str">
        <f t="shared" si="221"/>
        <v>…</v>
      </c>
      <c r="N770" t="str">
        <f t="shared" si="222"/>
        <v>…</v>
      </c>
      <c r="O770" t="str">
        <f t="shared" si="223"/>
        <v>…</v>
      </c>
      <c r="P770" t="str">
        <f t="shared" si="224"/>
        <v>…</v>
      </c>
      <c r="Q770" t="str">
        <f t="shared" si="225"/>
        <v>…</v>
      </c>
      <c r="R770" t="str">
        <f t="shared" si="226"/>
        <v>…</v>
      </c>
      <c r="S770" t="str">
        <f t="shared" si="227"/>
        <v>…</v>
      </c>
      <c r="T770" t="str">
        <f t="shared" si="228"/>
        <v>…</v>
      </c>
      <c r="U770" s="5"/>
      <c r="V770" s="23">
        <f t="shared" si="229"/>
        <v>154</v>
      </c>
      <c r="W770">
        <f t="shared" si="230"/>
        <v>210</v>
      </c>
      <c r="X770">
        <f t="shared" si="231"/>
        <v>0</v>
      </c>
      <c r="Y770">
        <f t="shared" si="232"/>
        <v>0</v>
      </c>
      <c r="Z770">
        <f t="shared" si="233"/>
        <v>0</v>
      </c>
      <c r="AA770">
        <f t="shared" si="234"/>
        <v>0</v>
      </c>
      <c r="AB770">
        <f t="shared" si="235"/>
        <v>0</v>
      </c>
      <c r="AC770">
        <f t="shared" si="236"/>
        <v>0</v>
      </c>
      <c r="AD770" s="5"/>
      <c r="AE770" s="27">
        <f t="shared" si="237"/>
        <v>53914</v>
      </c>
      <c r="AF770" s="28">
        <f t="shared" si="238"/>
        <v>0</v>
      </c>
      <c r="AG770" s="28">
        <f t="shared" si="239"/>
        <v>0</v>
      </c>
      <c r="AH770" s="28">
        <f t="shared" si="240"/>
        <v>0</v>
      </c>
      <c r="AI770" s="5"/>
      <c r="AJ770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70" s="6" t="str" cm="1">
        <f t="array" ref="AK77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70" s="6" cm="1">
        <f t="array" ref="AL770">IF(ROW(Table4[[#This Row],[ID]])-1=ROW(Table4[[#Headers],[ID]]),0,SUMPRODUCT(MAX(($B$5:$B769=Table4[[#This Row],[ID]])*ROW($B$5:$B769))))</f>
        <v>768</v>
      </c>
      <c r="AM770" s="11" cm="1">
        <f t="array" aca="1" ref="AM770" ca="1">IF(Table4[[#This Row],[Prior of This Frm]]&lt;&gt;0,Table4[[#This Row],[Time]]-INDIRECT("R"&amp;Table4[[#This Row],[Prior of This Frm]]&amp;"C"&amp;COLUMN(Table4[[#This Row],[Time]]),FALSE),"")</f>
        <v>0.1059999999999981</v>
      </c>
      <c r="AN770" s="8">
        <f>IF(ROW(Table4[[#This Row],[Time]])-1=ROW(Table4[[#Headers],[Time]]),0,IF(A770&lt;A769,AN769+1,AN769))</f>
        <v>1</v>
      </c>
      <c r="AO770" s="29">
        <f>(Table4[[#This Row],[Time]]+(Table4[[#This Row],[Mins]]*60)-$A$5)/60/60/24</f>
        <v>4.2474537037037041E-4</v>
      </c>
      <c r="AP770" s="11">
        <f ca="1">IF(Table4[[#This Row],[Prior of This Frm]]&lt;&gt;0,IF(Table4[[#This Row],[Per Raw]]&lt;0,Table4[[#This Row],[Per Raw]]+60,Table4[[#This Row],[Per Raw]]),"")</f>
        <v>0.1059999999999981</v>
      </c>
      <c r="AQ770" s="20">
        <f>IF(Table4[[#This Row],[ID]]=401,(HEX2DEC(Table4[[#This Row],[H1]])+256*HEX2DEC(Table4[[#This Row],[H2]]))/1000,NA())</f>
        <v>53.914000000000001</v>
      </c>
      <c r="AR770" s="21">
        <f>IF(Table4[[#This Row],[ID]]=401,(HEX2DEC(Table4[[#This Row],[H5]])+256*HEX2DEC(Table4[[#This Row],[H6]]))/1000,NA())</f>
        <v>0</v>
      </c>
      <c r="AS770" s="17" t="e">
        <f>IF(Table4[[#This Row],[ID]]=402,HEX2DEC(Table4[[#This Row],[H1]])/100,NA())</f>
        <v>#N/A</v>
      </c>
      <c r="AT770" s="19" t="e">
        <f>IF(Table4[[#This Row],[ID]]=404,((HEX2DEC(F770)+256*HEX2DEC(G770))/10)*(9/5)+32,NA())</f>
        <v>#N/A</v>
      </c>
      <c r="AU770" s="28">
        <f>IF(Table4[[#This Row],[ID]]=402,(HEX2DEC(Table4[[#This Row],[H7]])*256*256+HEX2DEC(Table4[[#This Row],[H6]])*256+HEX2DEC(Table4[[#This Row],[H5]]))/AU$3,IF(ISNUMBER(AU769),AU769,NA()))</f>
        <v>1073427</v>
      </c>
      <c r="AV770" s="28">
        <f>IF(Table4[[#This Row],[ID]]=403,(HEX2DEC(Table4[[#This Row],[H7]])*256*256+HEX2DEC(Table4[[#This Row],[H6]])*256+HEX2DEC(Table4[[#This Row],[H5]]))/AV$3,IF(ISNUMBER(AV769),AV769,NA()))</f>
        <v>1073427</v>
      </c>
      <c r="AW770" s="30">
        <f>Table4[[#This Row],[Unk 402-D7,6,5]]/Table4[[#This Row],[Batt V]]</f>
        <v>19909.986274437066</v>
      </c>
      <c r="AX770" s="8" t="str" cm="1">
        <f t="array" aca="1" ref="AX770" ca="1">IF(Table4[[#This Row],[Prior of This Frm]]=0,"First",IF(Table4[[#This Row],[Data as String]]&lt;&gt;INDIRECT("R"&amp;AL770&amp;"C"&amp;COLUMN(Table4[[#This Row],[Data as String]]),FALSE),"Change",""))</f>
        <v/>
      </c>
      <c r="AY770" s="6" t="str" cm="1">
        <f t="array" aca="1" ref="AY770" ca="1">IF(Table4[[#This Row],[Prior of This Frm]]=0,"First",IF(Table4[[#This Row],[Data Masked States only]]&lt;&gt;INDIRECT("R"&amp;AL770&amp;"C"&amp;COLUMN(Table4[[#This Row],[Data Masked States only]]),FALSE),"Change",""))</f>
        <v/>
      </c>
      <c r="AZ770" s="6"/>
    </row>
    <row r="771" spans="1:52" hidden="1" x14ac:dyDescent="0.25">
      <c r="A771">
        <v>28.125</v>
      </c>
      <c r="B771">
        <v>400</v>
      </c>
      <c r="C771">
        <v>8</v>
      </c>
      <c r="D771" s="14">
        <v>0</v>
      </c>
      <c r="E771" s="15">
        <v>0</v>
      </c>
      <c r="F771" s="15">
        <v>8</v>
      </c>
      <c r="G771" s="15">
        <v>0</v>
      </c>
      <c r="H771" s="15">
        <v>39</v>
      </c>
      <c r="I771" s="15">
        <v>0</v>
      </c>
      <c r="J771" s="15">
        <v>0</v>
      </c>
      <c r="K771" s="15">
        <v>0</v>
      </c>
      <c r="M771" s="5" t="str">
        <f t="shared" si="221"/>
        <v>…</v>
      </c>
      <c r="N771" t="str">
        <f t="shared" si="222"/>
        <v>…</v>
      </c>
      <c r="O771" t="str">
        <f t="shared" si="223"/>
        <v>…</v>
      </c>
      <c r="P771" t="str">
        <f t="shared" si="224"/>
        <v>…</v>
      </c>
      <c r="Q771" t="str">
        <f t="shared" si="225"/>
        <v>9</v>
      </c>
      <c r="R771" t="str">
        <f t="shared" si="226"/>
        <v>…</v>
      </c>
      <c r="S771" t="str">
        <f t="shared" si="227"/>
        <v>…</v>
      </c>
      <c r="T771" t="str">
        <f t="shared" si="228"/>
        <v>…</v>
      </c>
      <c r="U771" s="5"/>
      <c r="V771" s="23">
        <f t="shared" si="229"/>
        <v>0</v>
      </c>
      <c r="W771">
        <f t="shared" si="230"/>
        <v>0</v>
      </c>
      <c r="X771">
        <f t="shared" si="231"/>
        <v>8</v>
      </c>
      <c r="Y771">
        <f t="shared" si="232"/>
        <v>0</v>
      </c>
      <c r="Z771">
        <f t="shared" si="233"/>
        <v>57</v>
      </c>
      <c r="AA771">
        <f t="shared" si="234"/>
        <v>0</v>
      </c>
      <c r="AB771">
        <f t="shared" si="235"/>
        <v>0</v>
      </c>
      <c r="AC771">
        <f t="shared" si="236"/>
        <v>0</v>
      </c>
      <c r="AD771" s="5"/>
      <c r="AE771" s="27">
        <f t="shared" si="237"/>
        <v>0</v>
      </c>
      <c r="AF771" s="28">
        <f t="shared" si="238"/>
        <v>8</v>
      </c>
      <c r="AG771" s="28">
        <f t="shared" si="239"/>
        <v>57</v>
      </c>
      <c r="AH771" s="28">
        <f t="shared" si="240"/>
        <v>0</v>
      </c>
      <c r="AI771" s="5"/>
      <c r="AJ771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71" s="6" t="str" cm="1">
        <f t="array" ref="AK77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71" s="6" cm="1">
        <f t="array" ref="AL771">IF(ROW(Table4[[#This Row],[ID]])-1=ROW(Table4[[#Headers],[ID]]),0,SUMPRODUCT(MAX(($B$5:$B770=Table4[[#This Row],[ID]])*ROW($B$5:$B770))))</f>
        <v>769</v>
      </c>
      <c r="AM771" s="11" cm="1">
        <f t="array" aca="1" ref="AM771" ca="1">IF(Table4[[#This Row],[Prior of This Frm]]&lt;&gt;0,Table4[[#This Row],[Time]]-INDIRECT("R"&amp;Table4[[#This Row],[Prior of This Frm]]&amp;"C"&amp;COLUMN(Table4[[#This Row],[Time]]),FALSE),"")</f>
        <v>0.10300000000000153</v>
      </c>
      <c r="AN771" s="8">
        <f>IF(ROW(Table4[[#This Row],[Time]])-1=ROW(Table4[[#Headers],[Time]]),0,IF(A771&lt;A770,AN770+1,AN770))</f>
        <v>1</v>
      </c>
      <c r="AO771" s="29">
        <f>(Table4[[#This Row],[Time]]+(Table4[[#This Row],[Mins]]*60)-$A$5)/60/60/24</f>
        <v>4.2532407407407406E-4</v>
      </c>
      <c r="AP771" s="11">
        <f ca="1">IF(Table4[[#This Row],[Prior of This Frm]]&lt;&gt;0,IF(Table4[[#This Row],[Per Raw]]&lt;0,Table4[[#This Row],[Per Raw]]+60,Table4[[#This Row],[Per Raw]]),"")</f>
        <v>0.10300000000000153</v>
      </c>
      <c r="AQ771" s="20" t="e">
        <f>IF(Table4[[#This Row],[ID]]=401,(HEX2DEC(Table4[[#This Row],[H1]])+256*HEX2DEC(Table4[[#This Row],[H2]]))/1000,NA())</f>
        <v>#N/A</v>
      </c>
      <c r="AR771" s="21" t="e">
        <f>IF(Table4[[#This Row],[ID]]=401,(HEX2DEC(Table4[[#This Row],[H5]])+256*HEX2DEC(Table4[[#This Row],[H6]]))/1000,NA())</f>
        <v>#N/A</v>
      </c>
      <c r="AS771" s="16" t="e">
        <f>IF(Table4[[#This Row],[ID]]=402,HEX2DEC(Table4[[#This Row],[H1]])/100,NA())</f>
        <v>#N/A</v>
      </c>
      <c r="AT771" s="19" t="e">
        <f>IF(Table4[[#This Row],[ID]]=404,((HEX2DEC(F771)+256*HEX2DEC(G771))/10)*(9/5)+32,NA())</f>
        <v>#N/A</v>
      </c>
      <c r="AU771" s="28">
        <f>IF(Table4[[#This Row],[ID]]=402,(HEX2DEC(Table4[[#This Row],[H7]])*256*256+HEX2DEC(Table4[[#This Row],[H6]])*256+HEX2DEC(Table4[[#This Row],[H5]]))/AU$3,IF(ISNUMBER(AU770),AU770,NA()))</f>
        <v>1073427</v>
      </c>
      <c r="AV771" s="28">
        <f>IF(Table4[[#This Row],[ID]]=403,(HEX2DEC(Table4[[#This Row],[H7]])*256*256+HEX2DEC(Table4[[#This Row],[H6]])*256+HEX2DEC(Table4[[#This Row],[H5]]))/AV$3,IF(ISNUMBER(AV770),AV770,NA()))</f>
        <v>1073427</v>
      </c>
      <c r="AW771" s="30" t="e">
        <f>Table4[[#This Row],[Unk 402-D7,6,5]]/Table4[[#This Row],[Batt V]]</f>
        <v>#N/A</v>
      </c>
      <c r="AX771" s="8" t="str" cm="1">
        <f t="array" aca="1" ref="AX771" ca="1">IF(Table4[[#This Row],[Prior of This Frm]]=0,"First",IF(Table4[[#This Row],[Data as String]]&lt;&gt;INDIRECT("R"&amp;AL771&amp;"C"&amp;COLUMN(Table4[[#This Row],[Data as String]]),FALSE),"Change",""))</f>
        <v/>
      </c>
      <c r="AY771" s="6" t="str" cm="1">
        <f t="array" aca="1" ref="AY771" ca="1">IF(Table4[[#This Row],[Prior of This Frm]]=0,"First",IF(Table4[[#This Row],[Data Masked States only]]&lt;&gt;INDIRECT("R"&amp;AL771&amp;"C"&amp;COLUMN(Table4[[#This Row],[Data Masked States only]]),FALSE),"Change",""))</f>
        <v/>
      </c>
      <c r="AZ771" s="6"/>
    </row>
    <row r="772" spans="1:52" hidden="1" x14ac:dyDescent="0.25">
      <c r="A772">
        <v>28.178000000000001</v>
      </c>
      <c r="B772">
        <v>401</v>
      </c>
      <c r="C772">
        <v>8</v>
      </c>
      <c r="D772" s="14" t="s">
        <v>28</v>
      </c>
      <c r="E772" s="15" t="s">
        <v>23</v>
      </c>
      <c r="F772" s="15">
        <v>0</v>
      </c>
      <c r="G772" s="15">
        <v>0</v>
      </c>
      <c r="H772" s="15">
        <v>0</v>
      </c>
      <c r="I772" s="15">
        <v>0</v>
      </c>
      <c r="J772" s="15">
        <v>0</v>
      </c>
      <c r="K772" s="15">
        <v>0</v>
      </c>
      <c r="M772" s="5" t="str">
        <f t="shared" si="221"/>
        <v>…</v>
      </c>
      <c r="N772" t="str">
        <f t="shared" si="222"/>
        <v>…</v>
      </c>
      <c r="O772" t="str">
        <f t="shared" si="223"/>
        <v>…</v>
      </c>
      <c r="P772" t="str">
        <f t="shared" si="224"/>
        <v>…</v>
      </c>
      <c r="Q772" t="str">
        <f t="shared" si="225"/>
        <v>…</v>
      </c>
      <c r="R772" t="str">
        <f t="shared" si="226"/>
        <v>…</v>
      </c>
      <c r="S772" t="str">
        <f t="shared" si="227"/>
        <v>…</v>
      </c>
      <c r="T772" t="str">
        <f t="shared" si="228"/>
        <v>…</v>
      </c>
      <c r="U772" s="5"/>
      <c r="V772" s="23">
        <f t="shared" si="229"/>
        <v>154</v>
      </c>
      <c r="W772">
        <f t="shared" si="230"/>
        <v>210</v>
      </c>
      <c r="X772">
        <f t="shared" si="231"/>
        <v>0</v>
      </c>
      <c r="Y772">
        <f t="shared" si="232"/>
        <v>0</v>
      </c>
      <c r="Z772">
        <f t="shared" si="233"/>
        <v>0</v>
      </c>
      <c r="AA772">
        <f t="shared" si="234"/>
        <v>0</v>
      </c>
      <c r="AB772">
        <f t="shared" si="235"/>
        <v>0</v>
      </c>
      <c r="AC772">
        <f t="shared" si="236"/>
        <v>0</v>
      </c>
      <c r="AD772" s="5"/>
      <c r="AE772" s="27">
        <f t="shared" si="237"/>
        <v>53914</v>
      </c>
      <c r="AF772" s="28">
        <f t="shared" si="238"/>
        <v>0</v>
      </c>
      <c r="AG772" s="28">
        <f t="shared" si="239"/>
        <v>0</v>
      </c>
      <c r="AH772" s="28">
        <f t="shared" si="240"/>
        <v>0</v>
      </c>
      <c r="AI772" s="5"/>
      <c r="AJ772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72" s="6" t="str" cm="1">
        <f t="array" ref="AK77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72" s="6" cm="1">
        <f t="array" ref="AL772">IF(ROW(Table4[[#This Row],[ID]])-1=ROW(Table4[[#Headers],[ID]]),0,SUMPRODUCT(MAX(($B$5:$B771=Table4[[#This Row],[ID]])*ROW($B$5:$B771))))</f>
        <v>770</v>
      </c>
      <c r="AM772" s="11" cm="1">
        <f t="array" aca="1" ref="AM772" ca="1">IF(Table4[[#This Row],[Prior of This Frm]]&lt;&gt;0,Table4[[#This Row],[Time]]-INDIRECT("R"&amp;Table4[[#This Row],[Prior of This Frm]]&amp;"C"&amp;COLUMN(Table4[[#This Row],[Time]]),FALSE),"")</f>
        <v>0.10300000000000153</v>
      </c>
      <c r="AN772" s="8">
        <f>IF(ROW(Table4[[#This Row],[Time]])-1=ROW(Table4[[#Headers],[Time]]),0,IF(A772&lt;A771,AN771+1,AN771))</f>
        <v>1</v>
      </c>
      <c r="AO772" s="29">
        <f>(Table4[[#This Row],[Time]]+(Table4[[#This Row],[Mins]]*60)-$A$5)/60/60/24</f>
        <v>4.2593749999999994E-4</v>
      </c>
      <c r="AP772" s="11">
        <f ca="1">IF(Table4[[#This Row],[Prior of This Frm]]&lt;&gt;0,IF(Table4[[#This Row],[Per Raw]]&lt;0,Table4[[#This Row],[Per Raw]]+60,Table4[[#This Row],[Per Raw]]),"")</f>
        <v>0.10300000000000153</v>
      </c>
      <c r="AQ772" s="20">
        <f>IF(Table4[[#This Row],[ID]]=401,(HEX2DEC(Table4[[#This Row],[H1]])+256*HEX2DEC(Table4[[#This Row],[H2]]))/1000,NA())</f>
        <v>53.914000000000001</v>
      </c>
      <c r="AR772" s="21">
        <f>IF(Table4[[#This Row],[ID]]=401,(HEX2DEC(Table4[[#This Row],[H5]])+256*HEX2DEC(Table4[[#This Row],[H6]]))/1000,NA())</f>
        <v>0</v>
      </c>
      <c r="AS772" s="17" t="e">
        <f>IF(Table4[[#This Row],[ID]]=402,HEX2DEC(Table4[[#This Row],[H1]])/100,NA())</f>
        <v>#N/A</v>
      </c>
      <c r="AT772" s="19" t="e">
        <f>IF(Table4[[#This Row],[ID]]=404,((HEX2DEC(F772)+256*HEX2DEC(G772))/10)*(9/5)+32,NA())</f>
        <v>#N/A</v>
      </c>
      <c r="AU772" s="28">
        <f>IF(Table4[[#This Row],[ID]]=402,(HEX2DEC(Table4[[#This Row],[H7]])*256*256+HEX2DEC(Table4[[#This Row],[H6]])*256+HEX2DEC(Table4[[#This Row],[H5]]))/AU$3,IF(ISNUMBER(AU771),AU771,NA()))</f>
        <v>1073427</v>
      </c>
      <c r="AV772" s="28">
        <f>IF(Table4[[#This Row],[ID]]=403,(HEX2DEC(Table4[[#This Row],[H7]])*256*256+HEX2DEC(Table4[[#This Row],[H6]])*256+HEX2DEC(Table4[[#This Row],[H5]]))/AV$3,IF(ISNUMBER(AV771),AV771,NA()))</f>
        <v>1073427</v>
      </c>
      <c r="AW772" s="30">
        <f>Table4[[#This Row],[Unk 402-D7,6,5]]/Table4[[#This Row],[Batt V]]</f>
        <v>19909.986274437066</v>
      </c>
      <c r="AX772" s="8" t="str" cm="1">
        <f t="array" aca="1" ref="AX772" ca="1">IF(Table4[[#This Row],[Prior of This Frm]]=0,"First",IF(Table4[[#This Row],[Data as String]]&lt;&gt;INDIRECT("R"&amp;AL772&amp;"C"&amp;COLUMN(Table4[[#This Row],[Data as String]]),FALSE),"Change",""))</f>
        <v/>
      </c>
      <c r="AY772" s="6" t="str" cm="1">
        <f t="array" aca="1" ref="AY772" ca="1">IF(Table4[[#This Row],[Prior of This Frm]]=0,"First",IF(Table4[[#This Row],[Data Masked States only]]&lt;&gt;INDIRECT("R"&amp;AL772&amp;"C"&amp;COLUMN(Table4[[#This Row],[Data Masked States only]]),FALSE),"Change",""))</f>
        <v/>
      </c>
      <c r="AZ772" s="6"/>
    </row>
    <row r="773" spans="1:52" hidden="1" x14ac:dyDescent="0.25">
      <c r="A773">
        <v>28.234999999999999</v>
      </c>
      <c r="B773">
        <v>400</v>
      </c>
      <c r="C773">
        <v>8</v>
      </c>
      <c r="D773" s="14">
        <v>0</v>
      </c>
      <c r="E773" s="15">
        <v>0</v>
      </c>
      <c r="F773" s="15">
        <v>8</v>
      </c>
      <c r="G773" s="15">
        <v>0</v>
      </c>
      <c r="H773" s="15">
        <v>39</v>
      </c>
      <c r="I773" s="15">
        <v>0</v>
      </c>
      <c r="J773" s="15">
        <v>0</v>
      </c>
      <c r="K773" s="15">
        <v>0</v>
      </c>
      <c r="M773" s="5" t="str">
        <f t="shared" ref="M773:M836" si="241">IF(OR(HEX2DEC(D773)&lt;32,HEX2DEC(D773)&gt;126),"…",CHAR(HEX2DEC(D773)))</f>
        <v>…</v>
      </c>
      <c r="N773" t="str">
        <f t="shared" ref="N773:N836" si="242">IF(OR(HEX2DEC(E773)&lt;32,HEX2DEC(E773)&gt;126),"…",CHAR(HEX2DEC(E773)))</f>
        <v>…</v>
      </c>
      <c r="O773" t="str">
        <f t="shared" ref="O773:O836" si="243">IF(OR(HEX2DEC(F773)&lt;32,HEX2DEC(F773)&gt;126),"…",CHAR(HEX2DEC(F773)))</f>
        <v>…</v>
      </c>
      <c r="P773" t="str">
        <f t="shared" ref="P773:P836" si="244">IF(OR(HEX2DEC(G773)&lt;32,HEX2DEC(G773)&gt;126),"…",CHAR(HEX2DEC(G773)))</f>
        <v>…</v>
      </c>
      <c r="Q773" t="str">
        <f t="shared" ref="Q773:Q836" si="245">IF(OR(HEX2DEC(H773)&lt;32,HEX2DEC(H773)&gt;126),"…",CHAR(HEX2DEC(H773)))</f>
        <v>9</v>
      </c>
      <c r="R773" t="str">
        <f t="shared" ref="R773:R836" si="246">IF(OR(HEX2DEC(I773)&lt;32,HEX2DEC(I773)&gt;126),"…",CHAR(HEX2DEC(I773)))</f>
        <v>…</v>
      </c>
      <c r="S773" t="str">
        <f t="shared" ref="S773:S836" si="247">IF(OR(HEX2DEC(J773)&lt;32,HEX2DEC(J773)&gt;126),"…",CHAR(HEX2DEC(J773)))</f>
        <v>…</v>
      </c>
      <c r="T773" t="str">
        <f t="shared" ref="T773:T836" si="248">IF(OR(HEX2DEC(K773)&lt;32,HEX2DEC(K773)&gt;126),"…",CHAR(HEX2DEC(K773)))</f>
        <v>…</v>
      </c>
      <c r="U773" s="5"/>
      <c r="V773" s="23">
        <f t="shared" ref="V773:V836" si="249">HEX2DEC(D773)</f>
        <v>0</v>
      </c>
      <c r="W773">
        <f t="shared" ref="W773:W836" si="250">HEX2DEC(E773)</f>
        <v>0</v>
      </c>
      <c r="X773">
        <f t="shared" ref="X773:X836" si="251">HEX2DEC(F773)</f>
        <v>8</v>
      </c>
      <c r="Y773">
        <f t="shared" ref="Y773:Y836" si="252">HEX2DEC(G773)</f>
        <v>0</v>
      </c>
      <c r="Z773">
        <f t="shared" ref="Z773:Z836" si="253">HEX2DEC(H773)</f>
        <v>57</v>
      </c>
      <c r="AA773">
        <f t="shared" ref="AA773:AA836" si="254">HEX2DEC(I773)</f>
        <v>0</v>
      </c>
      <c r="AB773">
        <f t="shared" ref="AB773:AB836" si="255">HEX2DEC(J773)</f>
        <v>0</v>
      </c>
      <c r="AC773">
        <f t="shared" ref="AC773:AC836" si="256">HEX2DEC(K773)</f>
        <v>0</v>
      </c>
      <c r="AD773" s="5"/>
      <c r="AE773" s="27">
        <f t="shared" ref="AE773:AE836" si="257">HEX2DEC(E773)*256+HEX2DEC(D773)</f>
        <v>0</v>
      </c>
      <c r="AF773" s="28">
        <f t="shared" ref="AF773:AF836" si="258">HEX2DEC(G773)*256+HEX2DEC(F773)</f>
        <v>8</v>
      </c>
      <c r="AG773" s="28">
        <f t="shared" ref="AG773:AG836" si="259">HEX2DEC(I773)*256+HEX2DEC(H773)</f>
        <v>57</v>
      </c>
      <c r="AH773" s="28">
        <f t="shared" ref="AH773:AH836" si="260">HEX2DEC(K773)*256+HEX2DEC(J773)</f>
        <v>0</v>
      </c>
      <c r="AI773" s="5"/>
      <c r="AJ773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73" s="6" t="str" cm="1">
        <f t="array" ref="AK77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73" s="6" cm="1">
        <f t="array" ref="AL773">IF(ROW(Table4[[#This Row],[ID]])-1=ROW(Table4[[#Headers],[ID]]),0,SUMPRODUCT(MAX(($B$5:$B772=Table4[[#This Row],[ID]])*ROW($B$5:$B772))))</f>
        <v>771</v>
      </c>
      <c r="AM773" s="11" cm="1">
        <f t="array" aca="1" ref="AM773" ca="1">IF(Table4[[#This Row],[Prior of This Frm]]&lt;&gt;0,Table4[[#This Row],[Time]]-INDIRECT("R"&amp;Table4[[#This Row],[Prior of This Frm]]&amp;"C"&amp;COLUMN(Table4[[#This Row],[Time]]),FALSE),"")</f>
        <v>0.10999999999999943</v>
      </c>
      <c r="AN773" s="8">
        <f>IF(ROW(Table4[[#This Row],[Time]])-1=ROW(Table4[[#Headers],[Time]]),0,IF(A773&lt;A772,AN772+1,AN772))</f>
        <v>1</v>
      </c>
      <c r="AO773" s="29">
        <f>(Table4[[#This Row],[Time]]+(Table4[[#This Row],[Mins]]*60)-$A$5)/60/60/24</f>
        <v>4.2659722222222215E-4</v>
      </c>
      <c r="AP773" s="11">
        <f ca="1">IF(Table4[[#This Row],[Prior of This Frm]]&lt;&gt;0,IF(Table4[[#This Row],[Per Raw]]&lt;0,Table4[[#This Row],[Per Raw]]+60,Table4[[#This Row],[Per Raw]]),"")</f>
        <v>0.10999999999999943</v>
      </c>
      <c r="AQ773" s="20" t="e">
        <f>IF(Table4[[#This Row],[ID]]=401,(HEX2DEC(Table4[[#This Row],[H1]])+256*HEX2DEC(Table4[[#This Row],[H2]]))/1000,NA())</f>
        <v>#N/A</v>
      </c>
      <c r="AR773" s="21" t="e">
        <f>IF(Table4[[#This Row],[ID]]=401,(HEX2DEC(Table4[[#This Row],[H5]])+256*HEX2DEC(Table4[[#This Row],[H6]]))/1000,NA())</f>
        <v>#N/A</v>
      </c>
      <c r="AS773" s="16" t="e">
        <f>IF(Table4[[#This Row],[ID]]=402,HEX2DEC(Table4[[#This Row],[H1]])/100,NA())</f>
        <v>#N/A</v>
      </c>
      <c r="AT773" s="19" t="e">
        <f>IF(Table4[[#This Row],[ID]]=404,((HEX2DEC(F773)+256*HEX2DEC(G773))/10)*(9/5)+32,NA())</f>
        <v>#N/A</v>
      </c>
      <c r="AU773" s="28">
        <f>IF(Table4[[#This Row],[ID]]=402,(HEX2DEC(Table4[[#This Row],[H7]])*256*256+HEX2DEC(Table4[[#This Row],[H6]])*256+HEX2DEC(Table4[[#This Row],[H5]]))/AU$3,IF(ISNUMBER(AU772),AU772,NA()))</f>
        <v>1073427</v>
      </c>
      <c r="AV773" s="28">
        <f>IF(Table4[[#This Row],[ID]]=403,(HEX2DEC(Table4[[#This Row],[H7]])*256*256+HEX2DEC(Table4[[#This Row],[H6]])*256+HEX2DEC(Table4[[#This Row],[H5]]))/AV$3,IF(ISNUMBER(AV772),AV772,NA()))</f>
        <v>1073427</v>
      </c>
      <c r="AW773" s="30" t="e">
        <f>Table4[[#This Row],[Unk 402-D7,6,5]]/Table4[[#This Row],[Batt V]]</f>
        <v>#N/A</v>
      </c>
      <c r="AX773" s="8" t="str" cm="1">
        <f t="array" aca="1" ref="AX773" ca="1">IF(Table4[[#This Row],[Prior of This Frm]]=0,"First",IF(Table4[[#This Row],[Data as String]]&lt;&gt;INDIRECT("R"&amp;AL773&amp;"C"&amp;COLUMN(Table4[[#This Row],[Data as String]]),FALSE),"Change",""))</f>
        <v/>
      </c>
      <c r="AY773" s="6" t="str" cm="1">
        <f t="array" aca="1" ref="AY773" ca="1">IF(Table4[[#This Row],[Prior of This Frm]]=0,"First",IF(Table4[[#This Row],[Data Masked States only]]&lt;&gt;INDIRECT("R"&amp;AL773&amp;"C"&amp;COLUMN(Table4[[#This Row],[Data Masked States only]]),FALSE),"Change",""))</f>
        <v/>
      </c>
      <c r="AZ773" s="6"/>
    </row>
    <row r="774" spans="1:52" hidden="1" x14ac:dyDescent="0.25">
      <c r="A774">
        <v>28.286999999999999</v>
      </c>
      <c r="B774">
        <v>401</v>
      </c>
      <c r="C774">
        <v>8</v>
      </c>
      <c r="D774" s="14" t="s">
        <v>28</v>
      </c>
      <c r="E774" s="15" t="s">
        <v>23</v>
      </c>
      <c r="F774" s="15">
        <v>0</v>
      </c>
      <c r="G774" s="15">
        <v>0</v>
      </c>
      <c r="H774" s="15">
        <v>0</v>
      </c>
      <c r="I774" s="15">
        <v>0</v>
      </c>
      <c r="J774" s="15">
        <v>0</v>
      </c>
      <c r="K774" s="15">
        <v>0</v>
      </c>
      <c r="M774" s="5" t="str">
        <f t="shared" si="241"/>
        <v>…</v>
      </c>
      <c r="N774" t="str">
        <f t="shared" si="242"/>
        <v>…</v>
      </c>
      <c r="O774" t="str">
        <f t="shared" si="243"/>
        <v>…</v>
      </c>
      <c r="P774" t="str">
        <f t="shared" si="244"/>
        <v>…</v>
      </c>
      <c r="Q774" t="str">
        <f t="shared" si="245"/>
        <v>…</v>
      </c>
      <c r="R774" t="str">
        <f t="shared" si="246"/>
        <v>…</v>
      </c>
      <c r="S774" t="str">
        <f t="shared" si="247"/>
        <v>…</v>
      </c>
      <c r="T774" t="str">
        <f t="shared" si="248"/>
        <v>…</v>
      </c>
      <c r="U774" s="5"/>
      <c r="V774" s="23">
        <f t="shared" si="249"/>
        <v>154</v>
      </c>
      <c r="W774">
        <f t="shared" si="250"/>
        <v>210</v>
      </c>
      <c r="X774">
        <f t="shared" si="251"/>
        <v>0</v>
      </c>
      <c r="Y774">
        <f t="shared" si="252"/>
        <v>0</v>
      </c>
      <c r="Z774">
        <f t="shared" si="253"/>
        <v>0</v>
      </c>
      <c r="AA774">
        <f t="shared" si="254"/>
        <v>0</v>
      </c>
      <c r="AB774">
        <f t="shared" si="255"/>
        <v>0</v>
      </c>
      <c r="AC774">
        <f t="shared" si="256"/>
        <v>0</v>
      </c>
      <c r="AD774" s="5"/>
      <c r="AE774" s="27">
        <f t="shared" si="257"/>
        <v>53914</v>
      </c>
      <c r="AF774" s="28">
        <f t="shared" si="258"/>
        <v>0</v>
      </c>
      <c r="AG774" s="28">
        <f t="shared" si="259"/>
        <v>0</v>
      </c>
      <c r="AH774" s="28">
        <f t="shared" si="260"/>
        <v>0</v>
      </c>
      <c r="AI774" s="5"/>
      <c r="AJ774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74" s="6" t="str" cm="1">
        <f t="array" ref="AK77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74" s="6" cm="1">
        <f t="array" ref="AL774">IF(ROW(Table4[[#This Row],[ID]])-1=ROW(Table4[[#Headers],[ID]]),0,SUMPRODUCT(MAX(($B$5:$B773=Table4[[#This Row],[ID]])*ROW($B$5:$B773))))</f>
        <v>772</v>
      </c>
      <c r="AM774" s="11" cm="1">
        <f t="array" aca="1" ref="AM774" ca="1">IF(Table4[[#This Row],[Prior of This Frm]]&lt;&gt;0,Table4[[#This Row],[Time]]-INDIRECT("R"&amp;Table4[[#This Row],[Prior of This Frm]]&amp;"C"&amp;COLUMN(Table4[[#This Row],[Time]]),FALSE),"")</f>
        <v>0.10899999999999821</v>
      </c>
      <c r="AN774" s="8">
        <f>IF(ROW(Table4[[#This Row],[Time]])-1=ROW(Table4[[#Headers],[Time]]),0,IF(A774&lt;A773,AN773+1,AN773))</f>
        <v>1</v>
      </c>
      <c r="AO774" s="29">
        <f>(Table4[[#This Row],[Time]]+(Table4[[#This Row],[Mins]]*60)-$A$5)/60/60/24</f>
        <v>4.2719907407407415E-4</v>
      </c>
      <c r="AP774" s="11">
        <f ca="1">IF(Table4[[#This Row],[Prior of This Frm]]&lt;&gt;0,IF(Table4[[#This Row],[Per Raw]]&lt;0,Table4[[#This Row],[Per Raw]]+60,Table4[[#This Row],[Per Raw]]),"")</f>
        <v>0.10899999999999821</v>
      </c>
      <c r="AQ774" s="20">
        <f>IF(Table4[[#This Row],[ID]]=401,(HEX2DEC(Table4[[#This Row],[H1]])+256*HEX2DEC(Table4[[#This Row],[H2]]))/1000,NA())</f>
        <v>53.914000000000001</v>
      </c>
      <c r="AR774" s="21">
        <f>IF(Table4[[#This Row],[ID]]=401,(HEX2DEC(Table4[[#This Row],[H5]])+256*HEX2DEC(Table4[[#This Row],[H6]]))/1000,NA())</f>
        <v>0</v>
      </c>
      <c r="AS774" s="17" t="e">
        <f>IF(Table4[[#This Row],[ID]]=402,HEX2DEC(Table4[[#This Row],[H1]])/100,NA())</f>
        <v>#N/A</v>
      </c>
      <c r="AT774" s="19" t="e">
        <f>IF(Table4[[#This Row],[ID]]=404,((HEX2DEC(F774)+256*HEX2DEC(G774))/10)*(9/5)+32,NA())</f>
        <v>#N/A</v>
      </c>
      <c r="AU774" s="28">
        <f>IF(Table4[[#This Row],[ID]]=402,(HEX2DEC(Table4[[#This Row],[H7]])*256*256+HEX2DEC(Table4[[#This Row],[H6]])*256+HEX2DEC(Table4[[#This Row],[H5]]))/AU$3,IF(ISNUMBER(AU773),AU773,NA()))</f>
        <v>1073427</v>
      </c>
      <c r="AV774" s="28">
        <f>IF(Table4[[#This Row],[ID]]=403,(HEX2DEC(Table4[[#This Row],[H7]])*256*256+HEX2DEC(Table4[[#This Row],[H6]])*256+HEX2DEC(Table4[[#This Row],[H5]]))/AV$3,IF(ISNUMBER(AV773),AV773,NA()))</f>
        <v>1073427</v>
      </c>
      <c r="AW774" s="30">
        <f>Table4[[#This Row],[Unk 402-D7,6,5]]/Table4[[#This Row],[Batt V]]</f>
        <v>19909.986274437066</v>
      </c>
      <c r="AX774" s="8" t="str" cm="1">
        <f t="array" aca="1" ref="AX774" ca="1">IF(Table4[[#This Row],[Prior of This Frm]]=0,"First",IF(Table4[[#This Row],[Data as String]]&lt;&gt;INDIRECT("R"&amp;AL774&amp;"C"&amp;COLUMN(Table4[[#This Row],[Data as String]]),FALSE),"Change",""))</f>
        <v/>
      </c>
      <c r="AY774" s="6" t="str" cm="1">
        <f t="array" aca="1" ref="AY774" ca="1">IF(Table4[[#This Row],[Prior of This Frm]]=0,"First",IF(Table4[[#This Row],[Data Masked States only]]&lt;&gt;INDIRECT("R"&amp;AL774&amp;"C"&amp;COLUMN(Table4[[#This Row],[Data Masked States only]]),FALSE),"Change",""))</f>
        <v/>
      </c>
      <c r="AZ774" s="6"/>
    </row>
    <row r="775" spans="1:52" hidden="1" x14ac:dyDescent="0.25">
      <c r="A775">
        <v>28.338000000000001</v>
      </c>
      <c r="B775">
        <v>400</v>
      </c>
      <c r="C775">
        <v>8</v>
      </c>
      <c r="D775" s="14">
        <v>0</v>
      </c>
      <c r="E775" s="15">
        <v>0</v>
      </c>
      <c r="F775" s="15">
        <v>8</v>
      </c>
      <c r="G775" s="15">
        <v>0</v>
      </c>
      <c r="H775" s="15">
        <v>39</v>
      </c>
      <c r="I775" s="15">
        <v>0</v>
      </c>
      <c r="J775" s="15">
        <v>0</v>
      </c>
      <c r="K775" s="15">
        <v>0</v>
      </c>
      <c r="M775" s="5" t="str">
        <f t="shared" si="241"/>
        <v>…</v>
      </c>
      <c r="N775" t="str">
        <f t="shared" si="242"/>
        <v>…</v>
      </c>
      <c r="O775" t="str">
        <f t="shared" si="243"/>
        <v>…</v>
      </c>
      <c r="P775" t="str">
        <f t="shared" si="244"/>
        <v>…</v>
      </c>
      <c r="Q775" t="str">
        <f t="shared" si="245"/>
        <v>9</v>
      </c>
      <c r="R775" t="str">
        <f t="shared" si="246"/>
        <v>…</v>
      </c>
      <c r="S775" t="str">
        <f t="shared" si="247"/>
        <v>…</v>
      </c>
      <c r="T775" t="str">
        <f t="shared" si="248"/>
        <v>…</v>
      </c>
      <c r="U775" s="5"/>
      <c r="V775" s="23">
        <f t="shared" si="249"/>
        <v>0</v>
      </c>
      <c r="W775">
        <f t="shared" si="250"/>
        <v>0</v>
      </c>
      <c r="X775">
        <f t="shared" si="251"/>
        <v>8</v>
      </c>
      <c r="Y775">
        <f t="shared" si="252"/>
        <v>0</v>
      </c>
      <c r="Z775">
        <f t="shared" si="253"/>
        <v>57</v>
      </c>
      <c r="AA775">
        <f t="shared" si="254"/>
        <v>0</v>
      </c>
      <c r="AB775">
        <f t="shared" si="255"/>
        <v>0</v>
      </c>
      <c r="AC775">
        <f t="shared" si="256"/>
        <v>0</v>
      </c>
      <c r="AD775" s="5"/>
      <c r="AE775" s="27">
        <f t="shared" si="257"/>
        <v>0</v>
      </c>
      <c r="AF775" s="28">
        <f t="shared" si="258"/>
        <v>8</v>
      </c>
      <c r="AG775" s="28">
        <f t="shared" si="259"/>
        <v>57</v>
      </c>
      <c r="AH775" s="28">
        <f t="shared" si="260"/>
        <v>0</v>
      </c>
      <c r="AI775" s="5"/>
      <c r="AJ775" s="11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75" s="6" t="str" cm="1">
        <f t="array" ref="AK77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75" s="6" cm="1">
        <f t="array" ref="AL775">IF(ROW(Table4[[#This Row],[ID]])-1=ROW(Table4[[#Headers],[ID]]),0,SUMPRODUCT(MAX(($B$5:$B774=Table4[[#This Row],[ID]])*ROW($B$5:$B774))))</f>
        <v>773</v>
      </c>
      <c r="AM775" s="11" cm="1">
        <f t="array" aca="1" ref="AM775" ca="1">IF(Table4[[#This Row],[Prior of This Frm]]&lt;&gt;0,Table4[[#This Row],[Time]]-INDIRECT("R"&amp;Table4[[#This Row],[Prior of This Frm]]&amp;"C"&amp;COLUMN(Table4[[#This Row],[Time]]),FALSE),"")</f>
        <v>0.10300000000000153</v>
      </c>
      <c r="AN775" s="8">
        <f>IF(ROW(Table4[[#This Row],[Time]])-1=ROW(Table4[[#Headers],[Time]]),0,IF(A775&lt;A774,AN774+1,AN774))</f>
        <v>1</v>
      </c>
      <c r="AO775" s="29">
        <f>(Table4[[#This Row],[Time]]+(Table4[[#This Row],[Mins]]*60)-$A$5)/60/60/24</f>
        <v>4.2778935185185178E-4</v>
      </c>
      <c r="AP775" s="11">
        <f ca="1">IF(Table4[[#This Row],[Prior of This Frm]]&lt;&gt;0,IF(Table4[[#This Row],[Per Raw]]&lt;0,Table4[[#This Row],[Per Raw]]+60,Table4[[#This Row],[Per Raw]]),"")</f>
        <v>0.10300000000000153</v>
      </c>
      <c r="AQ775" s="20" t="e">
        <f>IF(Table4[[#This Row],[ID]]=401,(HEX2DEC(Table4[[#This Row],[H1]])+256*HEX2DEC(Table4[[#This Row],[H2]]))/1000,NA())</f>
        <v>#N/A</v>
      </c>
      <c r="AR775" s="21" t="e">
        <f>IF(Table4[[#This Row],[ID]]=401,(HEX2DEC(Table4[[#This Row],[H5]])+256*HEX2DEC(Table4[[#This Row],[H6]]))/1000,NA())</f>
        <v>#N/A</v>
      </c>
      <c r="AS775" s="16" t="e">
        <f>IF(Table4[[#This Row],[ID]]=402,HEX2DEC(Table4[[#This Row],[H1]])/100,NA())</f>
        <v>#N/A</v>
      </c>
      <c r="AT775" s="19" t="e">
        <f>IF(Table4[[#This Row],[ID]]=404,((HEX2DEC(F775)+256*HEX2DEC(G775))/10)*(9/5)+32,NA())</f>
        <v>#N/A</v>
      </c>
      <c r="AU775" s="28">
        <f>IF(Table4[[#This Row],[ID]]=402,(HEX2DEC(Table4[[#This Row],[H7]])*256*256+HEX2DEC(Table4[[#This Row],[H6]])*256+HEX2DEC(Table4[[#This Row],[H5]]))/AU$3,IF(ISNUMBER(AU774),AU774,NA()))</f>
        <v>1073427</v>
      </c>
      <c r="AV775" s="28">
        <f>IF(Table4[[#This Row],[ID]]=403,(HEX2DEC(Table4[[#This Row],[H7]])*256*256+HEX2DEC(Table4[[#This Row],[H6]])*256+HEX2DEC(Table4[[#This Row],[H5]]))/AV$3,IF(ISNUMBER(AV774),AV774,NA()))</f>
        <v>1073427</v>
      </c>
      <c r="AW775" s="30" t="e">
        <f>Table4[[#This Row],[Unk 402-D7,6,5]]/Table4[[#This Row],[Batt V]]</f>
        <v>#N/A</v>
      </c>
      <c r="AX775" s="8" t="str" cm="1">
        <f t="array" aca="1" ref="AX775" ca="1">IF(Table4[[#This Row],[Prior of This Frm]]=0,"First",IF(Table4[[#This Row],[Data as String]]&lt;&gt;INDIRECT("R"&amp;AL775&amp;"C"&amp;COLUMN(Table4[[#This Row],[Data as String]]),FALSE),"Change",""))</f>
        <v/>
      </c>
      <c r="AY775" s="6" t="str" cm="1">
        <f t="array" aca="1" ref="AY775" ca="1">IF(Table4[[#This Row],[Prior of This Frm]]=0,"First",IF(Table4[[#This Row],[Data Masked States only]]&lt;&gt;INDIRECT("R"&amp;AL775&amp;"C"&amp;COLUMN(Table4[[#This Row],[Data Masked States only]]),FALSE),"Change",""))</f>
        <v/>
      </c>
      <c r="AZ775" s="6"/>
    </row>
    <row r="776" spans="1:52" hidden="1" x14ac:dyDescent="0.25">
      <c r="A776" s="32">
        <v>28.39</v>
      </c>
      <c r="B776" s="32">
        <v>401</v>
      </c>
      <c r="C776" s="32">
        <v>8</v>
      </c>
      <c r="D776" s="33" t="s">
        <v>28</v>
      </c>
      <c r="E776" s="34" t="s">
        <v>23</v>
      </c>
      <c r="F776" s="34">
        <v>0</v>
      </c>
      <c r="G776" s="34">
        <v>0</v>
      </c>
      <c r="H776" s="34">
        <v>0</v>
      </c>
      <c r="I776" s="34">
        <v>0</v>
      </c>
      <c r="J776" s="34">
        <v>0</v>
      </c>
      <c r="K776" s="34">
        <v>0</v>
      </c>
      <c r="L776" s="32"/>
      <c r="M776" s="35" t="str">
        <f t="shared" si="241"/>
        <v>…</v>
      </c>
      <c r="N776" s="32" t="str">
        <f t="shared" si="242"/>
        <v>…</v>
      </c>
      <c r="O776" s="32" t="str">
        <f t="shared" si="243"/>
        <v>…</v>
      </c>
      <c r="P776" s="32" t="str">
        <f t="shared" si="244"/>
        <v>…</v>
      </c>
      <c r="Q776" s="32" t="str">
        <f t="shared" si="245"/>
        <v>…</v>
      </c>
      <c r="R776" s="32" t="str">
        <f t="shared" si="246"/>
        <v>…</v>
      </c>
      <c r="S776" s="32" t="str">
        <f t="shared" si="247"/>
        <v>…</v>
      </c>
      <c r="T776" s="32" t="str">
        <f t="shared" si="248"/>
        <v>…</v>
      </c>
      <c r="U776" s="35"/>
      <c r="V776" s="36">
        <f t="shared" si="249"/>
        <v>154</v>
      </c>
      <c r="W776" s="32">
        <f t="shared" si="250"/>
        <v>210</v>
      </c>
      <c r="X776" s="32">
        <f t="shared" si="251"/>
        <v>0</v>
      </c>
      <c r="Y776" s="32">
        <f t="shared" si="252"/>
        <v>0</v>
      </c>
      <c r="Z776" s="32">
        <f t="shared" si="253"/>
        <v>0</v>
      </c>
      <c r="AA776" s="32">
        <f t="shared" si="254"/>
        <v>0</v>
      </c>
      <c r="AB776" s="32">
        <f t="shared" si="255"/>
        <v>0</v>
      </c>
      <c r="AC776" s="32">
        <f t="shared" si="256"/>
        <v>0</v>
      </c>
      <c r="AD776" s="35"/>
      <c r="AE776" s="37">
        <f t="shared" si="257"/>
        <v>53914</v>
      </c>
      <c r="AF776" s="38">
        <f t="shared" si="258"/>
        <v>0</v>
      </c>
      <c r="AG776" s="38">
        <f t="shared" si="259"/>
        <v>0</v>
      </c>
      <c r="AH776" s="38">
        <f t="shared" si="260"/>
        <v>0</v>
      </c>
      <c r="AI776" s="35"/>
      <c r="AJ77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76" s="40" t="str" cm="1">
        <f t="array" ref="AK77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76" s="40" cm="1">
        <f t="array" ref="AL776">IF(ROW(Table4[[#This Row],[ID]])-1=ROW(Table4[[#Headers],[ID]]),0,SUMPRODUCT(MAX(($B$5:$B775=Table4[[#This Row],[ID]])*ROW($B$5:$B775))))</f>
        <v>774</v>
      </c>
      <c r="AM776" s="39" cm="1">
        <f t="array" aca="1" ref="AM776" ca="1">IF(Table4[[#This Row],[Prior of This Frm]]&lt;&gt;0,Table4[[#This Row],[Time]]-INDIRECT("R"&amp;Table4[[#This Row],[Prior of This Frm]]&amp;"C"&amp;COLUMN(Table4[[#This Row],[Time]]),FALSE),"")</f>
        <v>0.10300000000000153</v>
      </c>
      <c r="AN776" s="41">
        <f>IF(ROW(Table4[[#This Row],[Time]])-1=ROW(Table4[[#Headers],[Time]]),0,IF(A776&lt;A775,AN775+1,AN775))</f>
        <v>1</v>
      </c>
      <c r="AO776" s="42">
        <f>(Table4[[#This Row],[Time]]+(Table4[[#This Row],[Mins]]*60)-$A$5)/60/60/24</f>
        <v>4.2839120370370367E-4</v>
      </c>
      <c r="AP776" s="39">
        <f ca="1">IF(Table4[[#This Row],[Prior of This Frm]]&lt;&gt;0,IF(Table4[[#This Row],[Per Raw]]&lt;0,Table4[[#This Row],[Per Raw]]+60,Table4[[#This Row],[Per Raw]]),"")</f>
        <v>0.10300000000000153</v>
      </c>
      <c r="AQ776" s="43">
        <f>IF(Table4[[#This Row],[ID]]=401,(HEX2DEC(Table4[[#This Row],[H1]])+256*HEX2DEC(Table4[[#This Row],[H2]]))/1000,NA())</f>
        <v>53.914000000000001</v>
      </c>
      <c r="AR776" s="44">
        <f>IF(Table4[[#This Row],[ID]]=401,(HEX2DEC(Table4[[#This Row],[H5]])+256*HEX2DEC(Table4[[#This Row],[H6]]))/1000,NA())</f>
        <v>0</v>
      </c>
      <c r="AS776" s="45" t="e">
        <f>IF(Table4[[#This Row],[ID]]=402,HEX2DEC(Table4[[#This Row],[H1]])/100,NA())</f>
        <v>#N/A</v>
      </c>
      <c r="AT776" s="46" t="e">
        <f>IF(Table4[[#This Row],[ID]]=404,((HEX2DEC(F776)+256*HEX2DEC(G776))/10)*(9/5)+32,NA())</f>
        <v>#N/A</v>
      </c>
      <c r="AU776" s="38">
        <f>IF(Table4[[#This Row],[ID]]=402,(HEX2DEC(Table4[[#This Row],[H7]])*256*256+HEX2DEC(Table4[[#This Row],[H6]])*256+HEX2DEC(Table4[[#This Row],[H5]]))/AU$3,IF(ISNUMBER(AU775),AU775,NA()))</f>
        <v>1073427</v>
      </c>
      <c r="AV776" s="38">
        <f>IF(Table4[[#This Row],[ID]]=403,(HEX2DEC(Table4[[#This Row],[H7]])*256*256+HEX2DEC(Table4[[#This Row],[H6]])*256+HEX2DEC(Table4[[#This Row],[H5]]))/AV$3,IF(ISNUMBER(AV775),AV775,NA()))</f>
        <v>1073427</v>
      </c>
      <c r="AW776" s="47">
        <f>Table4[[#This Row],[Unk 402-D7,6,5]]/Table4[[#This Row],[Batt V]]</f>
        <v>19909.986274437066</v>
      </c>
      <c r="AX776" s="41" t="str" cm="1">
        <f t="array" aca="1" ref="AX776" ca="1">IF(Table4[[#This Row],[Prior of This Frm]]=0,"First",IF(Table4[[#This Row],[Data as String]]&lt;&gt;INDIRECT("R"&amp;AL776&amp;"C"&amp;COLUMN(Table4[[#This Row],[Data as String]]),FALSE),"Change",""))</f>
        <v/>
      </c>
      <c r="AY776" s="40" t="str" cm="1">
        <f t="array" aca="1" ref="AY776" ca="1">IF(Table4[[#This Row],[Prior of This Frm]]=0,"First",IF(Table4[[#This Row],[Data Masked States only]]&lt;&gt;INDIRECT("R"&amp;AL776&amp;"C"&amp;COLUMN(Table4[[#This Row],[Data Masked States only]]),FALSE),"Change",""))</f>
        <v/>
      </c>
      <c r="AZ776" s="40"/>
    </row>
    <row r="777" spans="1:52" hidden="1" x14ac:dyDescent="0.25">
      <c r="A777" s="32">
        <v>28.443999999999999</v>
      </c>
      <c r="B777" s="32">
        <v>400</v>
      </c>
      <c r="C777" s="32">
        <v>8</v>
      </c>
      <c r="D777" s="33">
        <v>0</v>
      </c>
      <c r="E777" s="34">
        <v>0</v>
      </c>
      <c r="F777" s="34">
        <v>8</v>
      </c>
      <c r="G777" s="34">
        <v>0</v>
      </c>
      <c r="H777" s="34">
        <v>39</v>
      </c>
      <c r="I777" s="34">
        <v>0</v>
      </c>
      <c r="J777" s="34">
        <v>0</v>
      </c>
      <c r="K777" s="34">
        <v>0</v>
      </c>
      <c r="L777" s="32"/>
      <c r="M777" s="35" t="str">
        <f t="shared" si="241"/>
        <v>…</v>
      </c>
      <c r="N777" s="32" t="str">
        <f t="shared" si="242"/>
        <v>…</v>
      </c>
      <c r="O777" s="32" t="str">
        <f t="shared" si="243"/>
        <v>…</v>
      </c>
      <c r="P777" s="32" t="str">
        <f t="shared" si="244"/>
        <v>…</v>
      </c>
      <c r="Q777" s="32" t="str">
        <f t="shared" si="245"/>
        <v>9</v>
      </c>
      <c r="R777" s="32" t="str">
        <f t="shared" si="246"/>
        <v>…</v>
      </c>
      <c r="S777" s="32" t="str">
        <f t="shared" si="247"/>
        <v>…</v>
      </c>
      <c r="T777" s="32" t="str">
        <f t="shared" si="248"/>
        <v>…</v>
      </c>
      <c r="U777" s="35"/>
      <c r="V777" s="36">
        <f t="shared" si="249"/>
        <v>0</v>
      </c>
      <c r="W777" s="32">
        <f t="shared" si="250"/>
        <v>0</v>
      </c>
      <c r="X777" s="32">
        <f t="shared" si="251"/>
        <v>8</v>
      </c>
      <c r="Y777" s="32">
        <f t="shared" si="252"/>
        <v>0</v>
      </c>
      <c r="Z777" s="32">
        <f t="shared" si="253"/>
        <v>57</v>
      </c>
      <c r="AA777" s="32">
        <f t="shared" si="254"/>
        <v>0</v>
      </c>
      <c r="AB777" s="32">
        <f t="shared" si="255"/>
        <v>0</v>
      </c>
      <c r="AC777" s="32">
        <f t="shared" si="256"/>
        <v>0</v>
      </c>
      <c r="AD777" s="35"/>
      <c r="AE777" s="37">
        <f t="shared" si="257"/>
        <v>0</v>
      </c>
      <c r="AF777" s="38">
        <f t="shared" si="258"/>
        <v>8</v>
      </c>
      <c r="AG777" s="38">
        <f t="shared" si="259"/>
        <v>57</v>
      </c>
      <c r="AH777" s="38">
        <f t="shared" si="260"/>
        <v>0</v>
      </c>
      <c r="AI777" s="35"/>
      <c r="AJ77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77" s="40" t="str" cm="1">
        <f t="array" ref="AK77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77" s="40" cm="1">
        <f t="array" ref="AL777">IF(ROW(Table4[[#This Row],[ID]])-1=ROW(Table4[[#Headers],[ID]]),0,SUMPRODUCT(MAX(($B$5:$B776=Table4[[#This Row],[ID]])*ROW($B$5:$B776))))</f>
        <v>775</v>
      </c>
      <c r="AM777" s="39" cm="1">
        <f t="array" aca="1" ref="AM777" ca="1">IF(Table4[[#This Row],[Prior of This Frm]]&lt;&gt;0,Table4[[#This Row],[Time]]-INDIRECT("R"&amp;Table4[[#This Row],[Prior of This Frm]]&amp;"C"&amp;COLUMN(Table4[[#This Row],[Time]]),FALSE),"")</f>
        <v>0.1059999999999981</v>
      </c>
      <c r="AN777" s="41">
        <f>IF(ROW(Table4[[#This Row],[Time]])-1=ROW(Table4[[#Headers],[Time]]),0,IF(A777&lt;A776,AN776+1,AN776))</f>
        <v>1</v>
      </c>
      <c r="AO777" s="42">
        <f>(Table4[[#This Row],[Time]]+(Table4[[#This Row],[Mins]]*60)-$A$5)/60/60/24</f>
        <v>4.2901620370370375E-4</v>
      </c>
      <c r="AP777" s="39">
        <f ca="1">IF(Table4[[#This Row],[Prior of This Frm]]&lt;&gt;0,IF(Table4[[#This Row],[Per Raw]]&lt;0,Table4[[#This Row],[Per Raw]]+60,Table4[[#This Row],[Per Raw]]),"")</f>
        <v>0.1059999999999981</v>
      </c>
      <c r="AQ777" s="43" t="e">
        <f>IF(Table4[[#This Row],[ID]]=401,(HEX2DEC(Table4[[#This Row],[H1]])+256*HEX2DEC(Table4[[#This Row],[H2]]))/1000,NA())</f>
        <v>#N/A</v>
      </c>
      <c r="AR777" s="44" t="e">
        <f>IF(Table4[[#This Row],[ID]]=401,(HEX2DEC(Table4[[#This Row],[H5]])+256*HEX2DEC(Table4[[#This Row],[H6]]))/1000,NA())</f>
        <v>#N/A</v>
      </c>
      <c r="AS777" s="48" t="e">
        <f>IF(Table4[[#This Row],[ID]]=402,HEX2DEC(Table4[[#This Row],[H1]])/100,NA())</f>
        <v>#N/A</v>
      </c>
      <c r="AT777" s="46" t="e">
        <f>IF(Table4[[#This Row],[ID]]=404,((HEX2DEC(F777)+256*HEX2DEC(G777))/10)*(9/5)+32,NA())</f>
        <v>#N/A</v>
      </c>
      <c r="AU777" s="38">
        <f>IF(Table4[[#This Row],[ID]]=402,(HEX2DEC(Table4[[#This Row],[H7]])*256*256+HEX2DEC(Table4[[#This Row],[H6]])*256+HEX2DEC(Table4[[#This Row],[H5]]))/AU$3,IF(ISNUMBER(AU776),AU776,NA()))</f>
        <v>1073427</v>
      </c>
      <c r="AV777" s="38">
        <f>IF(Table4[[#This Row],[ID]]=403,(HEX2DEC(Table4[[#This Row],[H7]])*256*256+HEX2DEC(Table4[[#This Row],[H6]])*256+HEX2DEC(Table4[[#This Row],[H5]]))/AV$3,IF(ISNUMBER(AV776),AV776,NA()))</f>
        <v>1073427</v>
      </c>
      <c r="AW777" s="47" t="e">
        <f>Table4[[#This Row],[Unk 402-D7,6,5]]/Table4[[#This Row],[Batt V]]</f>
        <v>#N/A</v>
      </c>
      <c r="AX777" s="41" t="str" cm="1">
        <f t="array" aca="1" ref="AX777" ca="1">IF(Table4[[#This Row],[Prior of This Frm]]=0,"First",IF(Table4[[#This Row],[Data as String]]&lt;&gt;INDIRECT("R"&amp;AL777&amp;"C"&amp;COLUMN(Table4[[#This Row],[Data as String]]),FALSE),"Change",""))</f>
        <v/>
      </c>
      <c r="AY777" s="40" t="str" cm="1">
        <f t="array" aca="1" ref="AY777" ca="1">IF(Table4[[#This Row],[Prior of This Frm]]=0,"First",IF(Table4[[#This Row],[Data Masked States only]]&lt;&gt;INDIRECT("R"&amp;AL777&amp;"C"&amp;COLUMN(Table4[[#This Row],[Data Masked States only]]),FALSE),"Change",""))</f>
        <v/>
      </c>
      <c r="AZ777" s="40"/>
    </row>
    <row r="778" spans="1:52" hidden="1" x14ac:dyDescent="0.25">
      <c r="A778" s="32">
        <v>28.497</v>
      </c>
      <c r="B778" s="32">
        <v>401</v>
      </c>
      <c r="C778" s="32">
        <v>8</v>
      </c>
      <c r="D778" s="33" t="s">
        <v>28</v>
      </c>
      <c r="E778" s="34" t="s">
        <v>23</v>
      </c>
      <c r="F778" s="34">
        <v>0</v>
      </c>
      <c r="G778" s="34">
        <v>0</v>
      </c>
      <c r="H778" s="34">
        <v>0</v>
      </c>
      <c r="I778" s="34">
        <v>0</v>
      </c>
      <c r="J778" s="34">
        <v>0</v>
      </c>
      <c r="K778" s="34">
        <v>0</v>
      </c>
      <c r="L778" s="32"/>
      <c r="M778" s="35" t="str">
        <f t="shared" si="241"/>
        <v>…</v>
      </c>
      <c r="N778" s="32" t="str">
        <f t="shared" si="242"/>
        <v>…</v>
      </c>
      <c r="O778" s="32" t="str">
        <f t="shared" si="243"/>
        <v>…</v>
      </c>
      <c r="P778" s="32" t="str">
        <f t="shared" si="244"/>
        <v>…</v>
      </c>
      <c r="Q778" s="32" t="str">
        <f t="shared" si="245"/>
        <v>…</v>
      </c>
      <c r="R778" s="32" t="str">
        <f t="shared" si="246"/>
        <v>…</v>
      </c>
      <c r="S778" s="32" t="str">
        <f t="shared" si="247"/>
        <v>…</v>
      </c>
      <c r="T778" s="32" t="str">
        <f t="shared" si="248"/>
        <v>…</v>
      </c>
      <c r="U778" s="35"/>
      <c r="V778" s="36">
        <f t="shared" si="249"/>
        <v>154</v>
      </c>
      <c r="W778" s="32">
        <f t="shared" si="250"/>
        <v>210</v>
      </c>
      <c r="X778" s="32">
        <f t="shared" si="251"/>
        <v>0</v>
      </c>
      <c r="Y778" s="32">
        <f t="shared" si="252"/>
        <v>0</v>
      </c>
      <c r="Z778" s="32">
        <f t="shared" si="253"/>
        <v>0</v>
      </c>
      <c r="AA778" s="32">
        <f t="shared" si="254"/>
        <v>0</v>
      </c>
      <c r="AB778" s="32">
        <f t="shared" si="255"/>
        <v>0</v>
      </c>
      <c r="AC778" s="32">
        <f t="shared" si="256"/>
        <v>0</v>
      </c>
      <c r="AD778" s="35"/>
      <c r="AE778" s="37">
        <f t="shared" si="257"/>
        <v>53914</v>
      </c>
      <c r="AF778" s="38">
        <f t="shared" si="258"/>
        <v>0</v>
      </c>
      <c r="AG778" s="38">
        <f t="shared" si="259"/>
        <v>0</v>
      </c>
      <c r="AH778" s="38">
        <f t="shared" si="260"/>
        <v>0</v>
      </c>
      <c r="AI778" s="35"/>
      <c r="AJ77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78" s="40" t="str" cm="1">
        <f t="array" ref="AK77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78" s="40" cm="1">
        <f t="array" ref="AL778">IF(ROW(Table4[[#This Row],[ID]])-1=ROW(Table4[[#Headers],[ID]]),0,SUMPRODUCT(MAX(($B$5:$B777=Table4[[#This Row],[ID]])*ROW($B$5:$B777))))</f>
        <v>776</v>
      </c>
      <c r="AM778" s="39" cm="1">
        <f t="array" aca="1" ref="AM778" ca="1">IF(Table4[[#This Row],[Prior of This Frm]]&lt;&gt;0,Table4[[#This Row],[Time]]-INDIRECT("R"&amp;Table4[[#This Row],[Prior of This Frm]]&amp;"C"&amp;COLUMN(Table4[[#This Row],[Time]]),FALSE),"")</f>
        <v>0.10699999999999932</v>
      </c>
      <c r="AN778" s="41">
        <f>IF(ROW(Table4[[#This Row],[Time]])-1=ROW(Table4[[#Headers],[Time]]),0,IF(A778&lt;A777,AN777+1,AN777))</f>
        <v>1</v>
      </c>
      <c r="AO778" s="42">
        <f>(Table4[[#This Row],[Time]]+(Table4[[#This Row],[Mins]]*60)-$A$5)/60/60/24</f>
        <v>4.2962962962962958E-4</v>
      </c>
      <c r="AP778" s="39">
        <f ca="1">IF(Table4[[#This Row],[Prior of This Frm]]&lt;&gt;0,IF(Table4[[#This Row],[Per Raw]]&lt;0,Table4[[#This Row],[Per Raw]]+60,Table4[[#This Row],[Per Raw]]),"")</f>
        <v>0.10699999999999932</v>
      </c>
      <c r="AQ778" s="43">
        <f>IF(Table4[[#This Row],[ID]]=401,(HEX2DEC(Table4[[#This Row],[H1]])+256*HEX2DEC(Table4[[#This Row],[H2]]))/1000,NA())</f>
        <v>53.914000000000001</v>
      </c>
      <c r="AR778" s="44">
        <f>IF(Table4[[#This Row],[ID]]=401,(HEX2DEC(Table4[[#This Row],[H5]])+256*HEX2DEC(Table4[[#This Row],[H6]]))/1000,NA())</f>
        <v>0</v>
      </c>
      <c r="AS778" s="45" t="e">
        <f>IF(Table4[[#This Row],[ID]]=402,HEX2DEC(Table4[[#This Row],[H1]])/100,NA())</f>
        <v>#N/A</v>
      </c>
      <c r="AT778" s="46" t="e">
        <f>IF(Table4[[#This Row],[ID]]=404,((HEX2DEC(F778)+256*HEX2DEC(G778))/10)*(9/5)+32,NA())</f>
        <v>#N/A</v>
      </c>
      <c r="AU778" s="38">
        <f>IF(Table4[[#This Row],[ID]]=402,(HEX2DEC(Table4[[#This Row],[H7]])*256*256+HEX2DEC(Table4[[#This Row],[H6]])*256+HEX2DEC(Table4[[#This Row],[H5]]))/AU$3,IF(ISNUMBER(AU777),AU777,NA()))</f>
        <v>1073427</v>
      </c>
      <c r="AV778" s="38">
        <f>IF(Table4[[#This Row],[ID]]=403,(HEX2DEC(Table4[[#This Row],[H7]])*256*256+HEX2DEC(Table4[[#This Row],[H6]])*256+HEX2DEC(Table4[[#This Row],[H5]]))/AV$3,IF(ISNUMBER(AV777),AV777,NA()))</f>
        <v>1073427</v>
      </c>
      <c r="AW778" s="47">
        <f>Table4[[#This Row],[Unk 402-D7,6,5]]/Table4[[#This Row],[Batt V]]</f>
        <v>19909.986274437066</v>
      </c>
      <c r="AX778" s="41" t="str" cm="1">
        <f t="array" aca="1" ref="AX778" ca="1">IF(Table4[[#This Row],[Prior of This Frm]]=0,"First",IF(Table4[[#This Row],[Data as String]]&lt;&gt;INDIRECT("R"&amp;AL778&amp;"C"&amp;COLUMN(Table4[[#This Row],[Data as String]]),FALSE),"Change",""))</f>
        <v/>
      </c>
      <c r="AY778" s="40" t="str" cm="1">
        <f t="array" aca="1" ref="AY778" ca="1">IF(Table4[[#This Row],[Prior of This Frm]]=0,"First",IF(Table4[[#This Row],[Data Masked States only]]&lt;&gt;INDIRECT("R"&amp;AL778&amp;"C"&amp;COLUMN(Table4[[#This Row],[Data Masked States only]]),FALSE),"Change",""))</f>
        <v/>
      </c>
      <c r="AZ778" s="40"/>
    </row>
    <row r="779" spans="1:52" hidden="1" x14ac:dyDescent="0.25">
      <c r="A779" s="32">
        <v>28.55</v>
      </c>
      <c r="B779" s="32">
        <v>400</v>
      </c>
      <c r="C779" s="32">
        <v>8</v>
      </c>
      <c r="D779" s="33">
        <v>0</v>
      </c>
      <c r="E779" s="34">
        <v>0</v>
      </c>
      <c r="F779" s="34">
        <v>8</v>
      </c>
      <c r="G779" s="34">
        <v>0</v>
      </c>
      <c r="H779" s="34">
        <v>39</v>
      </c>
      <c r="I779" s="34">
        <v>0</v>
      </c>
      <c r="J779" s="34">
        <v>0</v>
      </c>
      <c r="K779" s="34">
        <v>0</v>
      </c>
      <c r="L779" s="32"/>
      <c r="M779" s="35" t="str">
        <f t="shared" si="241"/>
        <v>…</v>
      </c>
      <c r="N779" s="32" t="str">
        <f t="shared" si="242"/>
        <v>…</v>
      </c>
      <c r="O779" s="32" t="str">
        <f t="shared" si="243"/>
        <v>…</v>
      </c>
      <c r="P779" s="32" t="str">
        <f t="shared" si="244"/>
        <v>…</v>
      </c>
      <c r="Q779" s="32" t="str">
        <f t="shared" si="245"/>
        <v>9</v>
      </c>
      <c r="R779" s="32" t="str">
        <f t="shared" si="246"/>
        <v>…</v>
      </c>
      <c r="S779" s="32" t="str">
        <f t="shared" si="247"/>
        <v>…</v>
      </c>
      <c r="T779" s="32" t="str">
        <f t="shared" si="248"/>
        <v>…</v>
      </c>
      <c r="U779" s="35"/>
      <c r="V779" s="36">
        <f t="shared" si="249"/>
        <v>0</v>
      </c>
      <c r="W779" s="32">
        <f t="shared" si="250"/>
        <v>0</v>
      </c>
      <c r="X779" s="32">
        <f t="shared" si="251"/>
        <v>8</v>
      </c>
      <c r="Y779" s="32">
        <f t="shared" si="252"/>
        <v>0</v>
      </c>
      <c r="Z779" s="32">
        <f t="shared" si="253"/>
        <v>57</v>
      </c>
      <c r="AA779" s="32">
        <f t="shared" si="254"/>
        <v>0</v>
      </c>
      <c r="AB779" s="32">
        <f t="shared" si="255"/>
        <v>0</v>
      </c>
      <c r="AC779" s="32">
        <f t="shared" si="256"/>
        <v>0</v>
      </c>
      <c r="AD779" s="35"/>
      <c r="AE779" s="37">
        <f t="shared" si="257"/>
        <v>0</v>
      </c>
      <c r="AF779" s="38">
        <f t="shared" si="258"/>
        <v>8</v>
      </c>
      <c r="AG779" s="38">
        <f t="shared" si="259"/>
        <v>57</v>
      </c>
      <c r="AH779" s="38">
        <f t="shared" si="260"/>
        <v>0</v>
      </c>
      <c r="AI779" s="35"/>
      <c r="AJ77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79" s="40" t="str" cm="1">
        <f t="array" ref="AK77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79" s="40" cm="1">
        <f t="array" ref="AL779">IF(ROW(Table4[[#This Row],[ID]])-1=ROW(Table4[[#Headers],[ID]]),0,SUMPRODUCT(MAX(($B$5:$B778=Table4[[#This Row],[ID]])*ROW($B$5:$B778))))</f>
        <v>777</v>
      </c>
      <c r="AM779" s="39" cm="1">
        <f t="array" aca="1" ref="AM779" ca="1">IF(Table4[[#This Row],[Prior of This Frm]]&lt;&gt;0,Table4[[#This Row],[Time]]-INDIRECT("R"&amp;Table4[[#This Row],[Prior of This Frm]]&amp;"C"&amp;COLUMN(Table4[[#This Row],[Time]]),FALSE),"")</f>
        <v>0.10600000000000165</v>
      </c>
      <c r="AN779" s="41">
        <f>IF(ROW(Table4[[#This Row],[Time]])-1=ROW(Table4[[#Headers],[Time]]),0,IF(A779&lt;A778,AN778+1,AN778))</f>
        <v>1</v>
      </c>
      <c r="AO779" s="42">
        <f>(Table4[[#This Row],[Time]]+(Table4[[#This Row],[Mins]]*60)-$A$5)/60/60/24</f>
        <v>4.3024305555555551E-4</v>
      </c>
      <c r="AP779" s="39">
        <f ca="1">IF(Table4[[#This Row],[Prior of This Frm]]&lt;&gt;0,IF(Table4[[#This Row],[Per Raw]]&lt;0,Table4[[#This Row],[Per Raw]]+60,Table4[[#This Row],[Per Raw]]),"")</f>
        <v>0.10600000000000165</v>
      </c>
      <c r="AQ779" s="43" t="e">
        <f>IF(Table4[[#This Row],[ID]]=401,(HEX2DEC(Table4[[#This Row],[H1]])+256*HEX2DEC(Table4[[#This Row],[H2]]))/1000,NA())</f>
        <v>#N/A</v>
      </c>
      <c r="AR779" s="44" t="e">
        <f>IF(Table4[[#This Row],[ID]]=401,(HEX2DEC(Table4[[#This Row],[H5]])+256*HEX2DEC(Table4[[#This Row],[H6]]))/1000,NA())</f>
        <v>#N/A</v>
      </c>
      <c r="AS779" s="48" t="e">
        <f>IF(Table4[[#This Row],[ID]]=402,HEX2DEC(Table4[[#This Row],[H1]])/100,NA())</f>
        <v>#N/A</v>
      </c>
      <c r="AT779" s="46" t="e">
        <f>IF(Table4[[#This Row],[ID]]=404,((HEX2DEC(F779)+256*HEX2DEC(G779))/10)*(9/5)+32,NA())</f>
        <v>#N/A</v>
      </c>
      <c r="AU779" s="38">
        <f>IF(Table4[[#This Row],[ID]]=402,(HEX2DEC(Table4[[#This Row],[H7]])*256*256+HEX2DEC(Table4[[#This Row],[H6]])*256+HEX2DEC(Table4[[#This Row],[H5]]))/AU$3,IF(ISNUMBER(AU778),AU778,NA()))</f>
        <v>1073427</v>
      </c>
      <c r="AV779" s="38">
        <f>IF(Table4[[#This Row],[ID]]=403,(HEX2DEC(Table4[[#This Row],[H7]])*256*256+HEX2DEC(Table4[[#This Row],[H6]])*256+HEX2DEC(Table4[[#This Row],[H5]]))/AV$3,IF(ISNUMBER(AV778),AV778,NA()))</f>
        <v>1073427</v>
      </c>
      <c r="AW779" s="47" t="e">
        <f>Table4[[#This Row],[Unk 402-D7,6,5]]/Table4[[#This Row],[Batt V]]</f>
        <v>#N/A</v>
      </c>
      <c r="AX779" s="41" t="str" cm="1">
        <f t="array" aca="1" ref="AX779" ca="1">IF(Table4[[#This Row],[Prior of This Frm]]=0,"First",IF(Table4[[#This Row],[Data as String]]&lt;&gt;INDIRECT("R"&amp;AL779&amp;"C"&amp;COLUMN(Table4[[#This Row],[Data as String]]),FALSE),"Change",""))</f>
        <v/>
      </c>
      <c r="AY779" s="40" t="str" cm="1">
        <f t="array" aca="1" ref="AY779" ca="1">IF(Table4[[#This Row],[Prior of This Frm]]=0,"First",IF(Table4[[#This Row],[Data Masked States only]]&lt;&gt;INDIRECT("R"&amp;AL779&amp;"C"&amp;COLUMN(Table4[[#This Row],[Data Masked States only]]),FALSE),"Change",""))</f>
        <v/>
      </c>
      <c r="AZ779" s="40"/>
    </row>
    <row r="780" spans="1:52" hidden="1" x14ac:dyDescent="0.25">
      <c r="A780" s="32">
        <v>28.603000000000002</v>
      </c>
      <c r="B780" s="32">
        <v>401</v>
      </c>
      <c r="C780" s="32">
        <v>8</v>
      </c>
      <c r="D780" s="33" t="s">
        <v>28</v>
      </c>
      <c r="E780" s="34" t="s">
        <v>23</v>
      </c>
      <c r="F780" s="34">
        <v>0</v>
      </c>
      <c r="G780" s="34">
        <v>0</v>
      </c>
      <c r="H780" s="34">
        <v>0</v>
      </c>
      <c r="I780" s="34">
        <v>0</v>
      </c>
      <c r="J780" s="34">
        <v>0</v>
      </c>
      <c r="K780" s="34">
        <v>0</v>
      </c>
      <c r="L780" s="32"/>
      <c r="M780" s="35" t="str">
        <f t="shared" si="241"/>
        <v>…</v>
      </c>
      <c r="N780" s="32" t="str">
        <f t="shared" si="242"/>
        <v>…</v>
      </c>
      <c r="O780" s="32" t="str">
        <f t="shared" si="243"/>
        <v>…</v>
      </c>
      <c r="P780" s="32" t="str">
        <f t="shared" si="244"/>
        <v>…</v>
      </c>
      <c r="Q780" s="32" t="str">
        <f t="shared" si="245"/>
        <v>…</v>
      </c>
      <c r="R780" s="32" t="str">
        <f t="shared" si="246"/>
        <v>…</v>
      </c>
      <c r="S780" s="32" t="str">
        <f t="shared" si="247"/>
        <v>…</v>
      </c>
      <c r="T780" s="32" t="str">
        <f t="shared" si="248"/>
        <v>…</v>
      </c>
      <c r="U780" s="35"/>
      <c r="V780" s="36">
        <f t="shared" si="249"/>
        <v>154</v>
      </c>
      <c r="W780" s="32">
        <f t="shared" si="250"/>
        <v>210</v>
      </c>
      <c r="X780" s="32">
        <f t="shared" si="251"/>
        <v>0</v>
      </c>
      <c r="Y780" s="32">
        <f t="shared" si="252"/>
        <v>0</v>
      </c>
      <c r="Z780" s="32">
        <f t="shared" si="253"/>
        <v>0</v>
      </c>
      <c r="AA780" s="32">
        <f t="shared" si="254"/>
        <v>0</v>
      </c>
      <c r="AB780" s="32">
        <f t="shared" si="255"/>
        <v>0</v>
      </c>
      <c r="AC780" s="32">
        <f t="shared" si="256"/>
        <v>0</v>
      </c>
      <c r="AD780" s="35"/>
      <c r="AE780" s="37">
        <f t="shared" si="257"/>
        <v>53914</v>
      </c>
      <c r="AF780" s="38">
        <f t="shared" si="258"/>
        <v>0</v>
      </c>
      <c r="AG780" s="38">
        <f t="shared" si="259"/>
        <v>0</v>
      </c>
      <c r="AH780" s="38">
        <f t="shared" si="260"/>
        <v>0</v>
      </c>
      <c r="AI780" s="35"/>
      <c r="AJ78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80" s="40" t="str" cm="1">
        <f t="array" ref="AK78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80" s="40" cm="1">
        <f t="array" ref="AL780">IF(ROW(Table4[[#This Row],[ID]])-1=ROW(Table4[[#Headers],[ID]]),0,SUMPRODUCT(MAX(($B$5:$B779=Table4[[#This Row],[ID]])*ROW($B$5:$B779))))</f>
        <v>778</v>
      </c>
      <c r="AM780" s="39" cm="1">
        <f t="array" aca="1" ref="AM780" ca="1">IF(Table4[[#This Row],[Prior of This Frm]]&lt;&gt;0,Table4[[#This Row],[Time]]-INDIRECT("R"&amp;Table4[[#This Row],[Prior of This Frm]]&amp;"C"&amp;COLUMN(Table4[[#This Row],[Time]]),FALSE),"")</f>
        <v>0.10600000000000165</v>
      </c>
      <c r="AN780" s="41">
        <f>IF(ROW(Table4[[#This Row],[Time]])-1=ROW(Table4[[#Headers],[Time]]),0,IF(A780&lt;A779,AN779+1,AN779))</f>
        <v>1</v>
      </c>
      <c r="AO780" s="42">
        <f>(Table4[[#This Row],[Time]]+(Table4[[#This Row],[Mins]]*60)-$A$5)/60/60/24</f>
        <v>4.308564814814815E-4</v>
      </c>
      <c r="AP780" s="39">
        <f ca="1">IF(Table4[[#This Row],[Prior of This Frm]]&lt;&gt;0,IF(Table4[[#This Row],[Per Raw]]&lt;0,Table4[[#This Row],[Per Raw]]+60,Table4[[#This Row],[Per Raw]]),"")</f>
        <v>0.10600000000000165</v>
      </c>
      <c r="AQ780" s="43">
        <f>IF(Table4[[#This Row],[ID]]=401,(HEX2DEC(Table4[[#This Row],[H1]])+256*HEX2DEC(Table4[[#This Row],[H2]]))/1000,NA())</f>
        <v>53.914000000000001</v>
      </c>
      <c r="AR780" s="44">
        <f>IF(Table4[[#This Row],[ID]]=401,(HEX2DEC(Table4[[#This Row],[H5]])+256*HEX2DEC(Table4[[#This Row],[H6]]))/1000,NA())</f>
        <v>0</v>
      </c>
      <c r="AS780" s="45" t="e">
        <f>IF(Table4[[#This Row],[ID]]=402,HEX2DEC(Table4[[#This Row],[H1]])/100,NA())</f>
        <v>#N/A</v>
      </c>
      <c r="AT780" s="46" t="e">
        <f>IF(Table4[[#This Row],[ID]]=404,((HEX2DEC(F780)+256*HEX2DEC(G780))/10)*(9/5)+32,NA())</f>
        <v>#N/A</v>
      </c>
      <c r="AU780" s="38">
        <f>IF(Table4[[#This Row],[ID]]=402,(HEX2DEC(Table4[[#This Row],[H7]])*256*256+HEX2DEC(Table4[[#This Row],[H6]])*256+HEX2DEC(Table4[[#This Row],[H5]]))/AU$3,IF(ISNUMBER(AU779),AU779,NA()))</f>
        <v>1073427</v>
      </c>
      <c r="AV780" s="38">
        <f>IF(Table4[[#This Row],[ID]]=403,(HEX2DEC(Table4[[#This Row],[H7]])*256*256+HEX2DEC(Table4[[#This Row],[H6]])*256+HEX2DEC(Table4[[#This Row],[H5]]))/AV$3,IF(ISNUMBER(AV779),AV779,NA()))</f>
        <v>1073427</v>
      </c>
      <c r="AW780" s="47">
        <f>Table4[[#This Row],[Unk 402-D7,6,5]]/Table4[[#This Row],[Batt V]]</f>
        <v>19909.986274437066</v>
      </c>
      <c r="AX780" s="41" t="str" cm="1">
        <f t="array" aca="1" ref="AX780" ca="1">IF(Table4[[#This Row],[Prior of This Frm]]=0,"First",IF(Table4[[#This Row],[Data as String]]&lt;&gt;INDIRECT("R"&amp;AL780&amp;"C"&amp;COLUMN(Table4[[#This Row],[Data as String]]),FALSE),"Change",""))</f>
        <v/>
      </c>
      <c r="AY780" s="40" t="str" cm="1">
        <f t="array" aca="1" ref="AY780" ca="1">IF(Table4[[#This Row],[Prior of This Frm]]=0,"First",IF(Table4[[#This Row],[Data Masked States only]]&lt;&gt;INDIRECT("R"&amp;AL780&amp;"C"&amp;COLUMN(Table4[[#This Row],[Data Masked States only]]),FALSE),"Change",""))</f>
        <v/>
      </c>
      <c r="AZ780" s="40"/>
    </row>
    <row r="781" spans="1:52" hidden="1" x14ac:dyDescent="0.25">
      <c r="A781" s="32">
        <v>28.657</v>
      </c>
      <c r="B781" s="32">
        <v>400</v>
      </c>
      <c r="C781" s="32">
        <v>8</v>
      </c>
      <c r="D781" s="33">
        <v>0</v>
      </c>
      <c r="E781" s="34">
        <v>0</v>
      </c>
      <c r="F781" s="34">
        <v>8</v>
      </c>
      <c r="G781" s="34">
        <v>0</v>
      </c>
      <c r="H781" s="34">
        <v>39</v>
      </c>
      <c r="I781" s="34">
        <v>0</v>
      </c>
      <c r="J781" s="34">
        <v>0</v>
      </c>
      <c r="K781" s="34">
        <v>0</v>
      </c>
      <c r="L781" s="32"/>
      <c r="M781" s="35" t="str">
        <f t="shared" si="241"/>
        <v>…</v>
      </c>
      <c r="N781" s="32" t="str">
        <f t="shared" si="242"/>
        <v>…</v>
      </c>
      <c r="O781" s="32" t="str">
        <f t="shared" si="243"/>
        <v>…</v>
      </c>
      <c r="P781" s="32" t="str">
        <f t="shared" si="244"/>
        <v>…</v>
      </c>
      <c r="Q781" s="32" t="str">
        <f t="shared" si="245"/>
        <v>9</v>
      </c>
      <c r="R781" s="32" t="str">
        <f t="shared" si="246"/>
        <v>…</v>
      </c>
      <c r="S781" s="32" t="str">
        <f t="shared" si="247"/>
        <v>…</v>
      </c>
      <c r="T781" s="32" t="str">
        <f t="shared" si="248"/>
        <v>…</v>
      </c>
      <c r="U781" s="35"/>
      <c r="V781" s="36">
        <f t="shared" si="249"/>
        <v>0</v>
      </c>
      <c r="W781" s="32">
        <f t="shared" si="250"/>
        <v>0</v>
      </c>
      <c r="X781" s="32">
        <f t="shared" si="251"/>
        <v>8</v>
      </c>
      <c r="Y781" s="32">
        <f t="shared" si="252"/>
        <v>0</v>
      </c>
      <c r="Z781" s="32">
        <f t="shared" si="253"/>
        <v>57</v>
      </c>
      <c r="AA781" s="32">
        <f t="shared" si="254"/>
        <v>0</v>
      </c>
      <c r="AB781" s="32">
        <f t="shared" si="255"/>
        <v>0</v>
      </c>
      <c r="AC781" s="32">
        <f t="shared" si="256"/>
        <v>0</v>
      </c>
      <c r="AD781" s="35"/>
      <c r="AE781" s="37">
        <f t="shared" si="257"/>
        <v>0</v>
      </c>
      <c r="AF781" s="38">
        <f t="shared" si="258"/>
        <v>8</v>
      </c>
      <c r="AG781" s="38">
        <f t="shared" si="259"/>
        <v>57</v>
      </c>
      <c r="AH781" s="38">
        <f t="shared" si="260"/>
        <v>0</v>
      </c>
      <c r="AI781" s="35"/>
      <c r="AJ78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81" s="40" t="str" cm="1">
        <f t="array" ref="AK78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81" s="40" cm="1">
        <f t="array" ref="AL781">IF(ROW(Table4[[#This Row],[ID]])-1=ROW(Table4[[#Headers],[ID]]),0,SUMPRODUCT(MAX(($B$5:$B780=Table4[[#This Row],[ID]])*ROW($B$5:$B780))))</f>
        <v>779</v>
      </c>
      <c r="AM781" s="39" cm="1">
        <f t="array" aca="1" ref="AM781" ca="1">IF(Table4[[#This Row],[Prior of This Frm]]&lt;&gt;0,Table4[[#This Row],[Time]]-INDIRECT("R"&amp;Table4[[#This Row],[Prior of This Frm]]&amp;"C"&amp;COLUMN(Table4[[#This Row],[Time]]),FALSE),"")</f>
        <v>0.10699999999999932</v>
      </c>
      <c r="AN781" s="41">
        <f>IF(ROW(Table4[[#This Row],[Time]])-1=ROW(Table4[[#Headers],[Time]]),0,IF(A781&lt;A780,AN780+1,AN780))</f>
        <v>1</v>
      </c>
      <c r="AO781" s="42">
        <f>(Table4[[#This Row],[Time]]+(Table4[[#This Row],[Mins]]*60)-$A$5)/60/60/24</f>
        <v>4.3148148148148142E-4</v>
      </c>
      <c r="AP781" s="39">
        <f ca="1">IF(Table4[[#This Row],[Prior of This Frm]]&lt;&gt;0,IF(Table4[[#This Row],[Per Raw]]&lt;0,Table4[[#This Row],[Per Raw]]+60,Table4[[#This Row],[Per Raw]]),"")</f>
        <v>0.10699999999999932</v>
      </c>
      <c r="AQ781" s="43" t="e">
        <f>IF(Table4[[#This Row],[ID]]=401,(HEX2DEC(Table4[[#This Row],[H1]])+256*HEX2DEC(Table4[[#This Row],[H2]]))/1000,NA())</f>
        <v>#N/A</v>
      </c>
      <c r="AR781" s="44" t="e">
        <f>IF(Table4[[#This Row],[ID]]=401,(HEX2DEC(Table4[[#This Row],[H5]])+256*HEX2DEC(Table4[[#This Row],[H6]]))/1000,NA())</f>
        <v>#N/A</v>
      </c>
      <c r="AS781" s="48" t="e">
        <f>IF(Table4[[#This Row],[ID]]=402,HEX2DEC(Table4[[#This Row],[H1]])/100,NA())</f>
        <v>#N/A</v>
      </c>
      <c r="AT781" s="46" t="e">
        <f>IF(Table4[[#This Row],[ID]]=404,((HEX2DEC(F781)+256*HEX2DEC(G781))/10)*(9/5)+32,NA())</f>
        <v>#N/A</v>
      </c>
      <c r="AU781" s="38">
        <f>IF(Table4[[#This Row],[ID]]=402,(HEX2DEC(Table4[[#This Row],[H7]])*256*256+HEX2DEC(Table4[[#This Row],[H6]])*256+HEX2DEC(Table4[[#This Row],[H5]]))/AU$3,IF(ISNUMBER(AU780),AU780,NA()))</f>
        <v>1073427</v>
      </c>
      <c r="AV781" s="38">
        <f>IF(Table4[[#This Row],[ID]]=403,(HEX2DEC(Table4[[#This Row],[H7]])*256*256+HEX2DEC(Table4[[#This Row],[H6]])*256+HEX2DEC(Table4[[#This Row],[H5]]))/AV$3,IF(ISNUMBER(AV780),AV780,NA()))</f>
        <v>1073427</v>
      </c>
      <c r="AW781" s="47" t="e">
        <f>Table4[[#This Row],[Unk 402-D7,6,5]]/Table4[[#This Row],[Batt V]]</f>
        <v>#N/A</v>
      </c>
      <c r="AX781" s="41" t="str" cm="1">
        <f t="array" aca="1" ref="AX781" ca="1">IF(Table4[[#This Row],[Prior of This Frm]]=0,"First",IF(Table4[[#This Row],[Data as String]]&lt;&gt;INDIRECT("R"&amp;AL781&amp;"C"&amp;COLUMN(Table4[[#This Row],[Data as String]]),FALSE),"Change",""))</f>
        <v/>
      </c>
      <c r="AY781" s="40" t="str" cm="1">
        <f t="array" aca="1" ref="AY781" ca="1">IF(Table4[[#This Row],[Prior of This Frm]]=0,"First",IF(Table4[[#This Row],[Data Masked States only]]&lt;&gt;INDIRECT("R"&amp;AL781&amp;"C"&amp;COLUMN(Table4[[#This Row],[Data Masked States only]]),FALSE),"Change",""))</f>
        <v/>
      </c>
      <c r="AZ781" s="40"/>
    </row>
    <row r="782" spans="1:52" hidden="1" x14ac:dyDescent="0.25">
      <c r="A782" s="32">
        <v>28.709</v>
      </c>
      <c r="B782" s="32">
        <v>401</v>
      </c>
      <c r="C782" s="32">
        <v>8</v>
      </c>
      <c r="D782" s="33" t="s">
        <v>28</v>
      </c>
      <c r="E782" s="34" t="s">
        <v>23</v>
      </c>
      <c r="F782" s="34">
        <v>0</v>
      </c>
      <c r="G782" s="34">
        <v>0</v>
      </c>
      <c r="H782" s="34">
        <v>0</v>
      </c>
      <c r="I782" s="34">
        <v>0</v>
      </c>
      <c r="J782" s="34">
        <v>0</v>
      </c>
      <c r="K782" s="34">
        <v>0</v>
      </c>
      <c r="L782" s="32"/>
      <c r="M782" s="35" t="str">
        <f t="shared" si="241"/>
        <v>…</v>
      </c>
      <c r="N782" s="32" t="str">
        <f t="shared" si="242"/>
        <v>…</v>
      </c>
      <c r="O782" s="32" t="str">
        <f t="shared" si="243"/>
        <v>…</v>
      </c>
      <c r="P782" s="32" t="str">
        <f t="shared" si="244"/>
        <v>…</v>
      </c>
      <c r="Q782" s="32" t="str">
        <f t="shared" si="245"/>
        <v>…</v>
      </c>
      <c r="R782" s="32" t="str">
        <f t="shared" si="246"/>
        <v>…</v>
      </c>
      <c r="S782" s="32" t="str">
        <f t="shared" si="247"/>
        <v>…</v>
      </c>
      <c r="T782" s="32" t="str">
        <f t="shared" si="248"/>
        <v>…</v>
      </c>
      <c r="U782" s="35"/>
      <c r="V782" s="36">
        <f t="shared" si="249"/>
        <v>154</v>
      </c>
      <c r="W782" s="32">
        <f t="shared" si="250"/>
        <v>210</v>
      </c>
      <c r="X782" s="32">
        <f t="shared" si="251"/>
        <v>0</v>
      </c>
      <c r="Y782" s="32">
        <f t="shared" si="252"/>
        <v>0</v>
      </c>
      <c r="Z782" s="32">
        <f t="shared" si="253"/>
        <v>0</v>
      </c>
      <c r="AA782" s="32">
        <f t="shared" si="254"/>
        <v>0</v>
      </c>
      <c r="AB782" s="32">
        <f t="shared" si="255"/>
        <v>0</v>
      </c>
      <c r="AC782" s="32">
        <f t="shared" si="256"/>
        <v>0</v>
      </c>
      <c r="AD782" s="35"/>
      <c r="AE782" s="37">
        <f t="shared" si="257"/>
        <v>53914</v>
      </c>
      <c r="AF782" s="38">
        <f t="shared" si="258"/>
        <v>0</v>
      </c>
      <c r="AG782" s="38">
        <f t="shared" si="259"/>
        <v>0</v>
      </c>
      <c r="AH782" s="38">
        <f t="shared" si="260"/>
        <v>0</v>
      </c>
      <c r="AI782" s="35"/>
      <c r="AJ78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82" s="40" t="str" cm="1">
        <f t="array" ref="AK78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82" s="40" cm="1">
        <f t="array" ref="AL782">IF(ROW(Table4[[#This Row],[ID]])-1=ROW(Table4[[#Headers],[ID]]),0,SUMPRODUCT(MAX(($B$5:$B781=Table4[[#This Row],[ID]])*ROW($B$5:$B781))))</f>
        <v>780</v>
      </c>
      <c r="AM782" s="39" cm="1">
        <f t="array" aca="1" ref="AM782" ca="1">IF(Table4[[#This Row],[Prior of This Frm]]&lt;&gt;0,Table4[[#This Row],[Time]]-INDIRECT("R"&amp;Table4[[#This Row],[Prior of This Frm]]&amp;"C"&amp;COLUMN(Table4[[#This Row],[Time]]),FALSE),"")</f>
        <v>0.1059999999999981</v>
      </c>
      <c r="AN782" s="41">
        <f>IF(ROW(Table4[[#This Row],[Time]])-1=ROW(Table4[[#Headers],[Time]]),0,IF(A782&lt;A781,AN781+1,AN781))</f>
        <v>1</v>
      </c>
      <c r="AO782" s="42">
        <f>(Table4[[#This Row],[Time]]+(Table4[[#This Row],[Mins]]*60)-$A$5)/60/60/24</f>
        <v>4.3208333333333331E-4</v>
      </c>
      <c r="AP782" s="39">
        <f ca="1">IF(Table4[[#This Row],[Prior of This Frm]]&lt;&gt;0,IF(Table4[[#This Row],[Per Raw]]&lt;0,Table4[[#This Row],[Per Raw]]+60,Table4[[#This Row],[Per Raw]]),"")</f>
        <v>0.1059999999999981</v>
      </c>
      <c r="AQ782" s="43">
        <f>IF(Table4[[#This Row],[ID]]=401,(HEX2DEC(Table4[[#This Row],[H1]])+256*HEX2DEC(Table4[[#This Row],[H2]]))/1000,NA())</f>
        <v>53.914000000000001</v>
      </c>
      <c r="AR782" s="44">
        <f>IF(Table4[[#This Row],[ID]]=401,(HEX2DEC(Table4[[#This Row],[H5]])+256*HEX2DEC(Table4[[#This Row],[H6]]))/1000,NA())</f>
        <v>0</v>
      </c>
      <c r="AS782" s="45" t="e">
        <f>IF(Table4[[#This Row],[ID]]=402,HEX2DEC(Table4[[#This Row],[H1]])/100,NA())</f>
        <v>#N/A</v>
      </c>
      <c r="AT782" s="46" t="e">
        <f>IF(Table4[[#This Row],[ID]]=404,((HEX2DEC(F782)+256*HEX2DEC(G782))/10)*(9/5)+32,NA())</f>
        <v>#N/A</v>
      </c>
      <c r="AU782" s="38">
        <f>IF(Table4[[#This Row],[ID]]=402,(HEX2DEC(Table4[[#This Row],[H7]])*256*256+HEX2DEC(Table4[[#This Row],[H6]])*256+HEX2DEC(Table4[[#This Row],[H5]]))/AU$3,IF(ISNUMBER(AU781),AU781,NA()))</f>
        <v>1073427</v>
      </c>
      <c r="AV782" s="38">
        <f>IF(Table4[[#This Row],[ID]]=403,(HEX2DEC(Table4[[#This Row],[H7]])*256*256+HEX2DEC(Table4[[#This Row],[H6]])*256+HEX2DEC(Table4[[#This Row],[H5]]))/AV$3,IF(ISNUMBER(AV781),AV781,NA()))</f>
        <v>1073427</v>
      </c>
      <c r="AW782" s="47">
        <f>Table4[[#This Row],[Unk 402-D7,6,5]]/Table4[[#This Row],[Batt V]]</f>
        <v>19909.986274437066</v>
      </c>
      <c r="AX782" s="41" t="str" cm="1">
        <f t="array" aca="1" ref="AX782" ca="1">IF(Table4[[#This Row],[Prior of This Frm]]=0,"First",IF(Table4[[#This Row],[Data as String]]&lt;&gt;INDIRECT("R"&amp;AL782&amp;"C"&amp;COLUMN(Table4[[#This Row],[Data as String]]),FALSE),"Change",""))</f>
        <v/>
      </c>
      <c r="AY782" s="40" t="str" cm="1">
        <f t="array" aca="1" ref="AY782" ca="1">IF(Table4[[#This Row],[Prior of This Frm]]=0,"First",IF(Table4[[#This Row],[Data Masked States only]]&lt;&gt;INDIRECT("R"&amp;AL782&amp;"C"&amp;COLUMN(Table4[[#This Row],[Data Masked States only]]),FALSE),"Change",""))</f>
        <v/>
      </c>
      <c r="AZ782" s="40"/>
    </row>
    <row r="783" spans="1:52" hidden="1" x14ac:dyDescent="0.25">
      <c r="A783" s="32">
        <v>28.762</v>
      </c>
      <c r="B783" s="32">
        <v>400</v>
      </c>
      <c r="C783" s="32">
        <v>8</v>
      </c>
      <c r="D783" s="33">
        <v>0</v>
      </c>
      <c r="E783" s="34">
        <v>0</v>
      </c>
      <c r="F783" s="34">
        <v>8</v>
      </c>
      <c r="G783" s="34">
        <v>0</v>
      </c>
      <c r="H783" s="34">
        <v>39</v>
      </c>
      <c r="I783" s="34">
        <v>0</v>
      </c>
      <c r="J783" s="34">
        <v>0</v>
      </c>
      <c r="K783" s="34">
        <v>0</v>
      </c>
      <c r="L783" s="32"/>
      <c r="M783" s="35" t="str">
        <f t="shared" si="241"/>
        <v>…</v>
      </c>
      <c r="N783" s="32" t="str">
        <f t="shared" si="242"/>
        <v>…</v>
      </c>
      <c r="O783" s="32" t="str">
        <f t="shared" si="243"/>
        <v>…</v>
      </c>
      <c r="P783" s="32" t="str">
        <f t="shared" si="244"/>
        <v>…</v>
      </c>
      <c r="Q783" s="32" t="str">
        <f t="shared" si="245"/>
        <v>9</v>
      </c>
      <c r="R783" s="32" t="str">
        <f t="shared" si="246"/>
        <v>…</v>
      </c>
      <c r="S783" s="32" t="str">
        <f t="shared" si="247"/>
        <v>…</v>
      </c>
      <c r="T783" s="32" t="str">
        <f t="shared" si="248"/>
        <v>…</v>
      </c>
      <c r="U783" s="35"/>
      <c r="V783" s="36">
        <f t="shared" si="249"/>
        <v>0</v>
      </c>
      <c r="W783" s="32">
        <f t="shared" si="250"/>
        <v>0</v>
      </c>
      <c r="X783" s="32">
        <f t="shared" si="251"/>
        <v>8</v>
      </c>
      <c r="Y783" s="32">
        <f t="shared" si="252"/>
        <v>0</v>
      </c>
      <c r="Z783" s="32">
        <f t="shared" si="253"/>
        <v>57</v>
      </c>
      <c r="AA783" s="32">
        <f t="shared" si="254"/>
        <v>0</v>
      </c>
      <c r="AB783" s="32">
        <f t="shared" si="255"/>
        <v>0</v>
      </c>
      <c r="AC783" s="32">
        <f t="shared" si="256"/>
        <v>0</v>
      </c>
      <c r="AD783" s="35"/>
      <c r="AE783" s="37">
        <f t="shared" si="257"/>
        <v>0</v>
      </c>
      <c r="AF783" s="38">
        <f t="shared" si="258"/>
        <v>8</v>
      </c>
      <c r="AG783" s="38">
        <f t="shared" si="259"/>
        <v>57</v>
      </c>
      <c r="AH783" s="38">
        <f t="shared" si="260"/>
        <v>0</v>
      </c>
      <c r="AI783" s="35"/>
      <c r="AJ78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83" s="40" t="str" cm="1">
        <f t="array" ref="AK78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83" s="40" cm="1">
        <f t="array" ref="AL783">IF(ROW(Table4[[#This Row],[ID]])-1=ROW(Table4[[#Headers],[ID]]),0,SUMPRODUCT(MAX(($B$5:$B782=Table4[[#This Row],[ID]])*ROW($B$5:$B782))))</f>
        <v>781</v>
      </c>
      <c r="AM783" s="39" cm="1">
        <f t="array" aca="1" ref="AM783" ca="1">IF(Table4[[#This Row],[Prior of This Frm]]&lt;&gt;0,Table4[[#This Row],[Time]]-INDIRECT("R"&amp;Table4[[#This Row],[Prior of This Frm]]&amp;"C"&amp;COLUMN(Table4[[#This Row],[Time]]),FALSE),"")</f>
        <v>0.10500000000000043</v>
      </c>
      <c r="AN783" s="41">
        <f>IF(ROW(Table4[[#This Row],[Time]])-1=ROW(Table4[[#Headers],[Time]]),0,IF(A783&lt;A782,AN782+1,AN782))</f>
        <v>1</v>
      </c>
      <c r="AO783" s="42">
        <f>(Table4[[#This Row],[Time]]+(Table4[[#This Row],[Mins]]*60)-$A$5)/60/60/24</f>
        <v>4.3269675925925924E-4</v>
      </c>
      <c r="AP783" s="39">
        <f ca="1">IF(Table4[[#This Row],[Prior of This Frm]]&lt;&gt;0,IF(Table4[[#This Row],[Per Raw]]&lt;0,Table4[[#This Row],[Per Raw]]+60,Table4[[#This Row],[Per Raw]]),"")</f>
        <v>0.10500000000000043</v>
      </c>
      <c r="AQ783" s="43" t="e">
        <f>IF(Table4[[#This Row],[ID]]=401,(HEX2DEC(Table4[[#This Row],[H1]])+256*HEX2DEC(Table4[[#This Row],[H2]]))/1000,NA())</f>
        <v>#N/A</v>
      </c>
      <c r="AR783" s="44" t="e">
        <f>IF(Table4[[#This Row],[ID]]=401,(HEX2DEC(Table4[[#This Row],[H5]])+256*HEX2DEC(Table4[[#This Row],[H6]]))/1000,NA())</f>
        <v>#N/A</v>
      </c>
      <c r="AS783" s="48" t="e">
        <f>IF(Table4[[#This Row],[ID]]=402,HEX2DEC(Table4[[#This Row],[H1]])/100,NA())</f>
        <v>#N/A</v>
      </c>
      <c r="AT783" s="46" t="e">
        <f>IF(Table4[[#This Row],[ID]]=404,((HEX2DEC(F783)+256*HEX2DEC(G783))/10)*(9/5)+32,NA())</f>
        <v>#N/A</v>
      </c>
      <c r="AU783" s="38">
        <f>IF(Table4[[#This Row],[ID]]=402,(HEX2DEC(Table4[[#This Row],[H7]])*256*256+HEX2DEC(Table4[[#This Row],[H6]])*256+HEX2DEC(Table4[[#This Row],[H5]]))/AU$3,IF(ISNUMBER(AU782),AU782,NA()))</f>
        <v>1073427</v>
      </c>
      <c r="AV783" s="38">
        <f>IF(Table4[[#This Row],[ID]]=403,(HEX2DEC(Table4[[#This Row],[H7]])*256*256+HEX2DEC(Table4[[#This Row],[H6]])*256+HEX2DEC(Table4[[#This Row],[H5]]))/AV$3,IF(ISNUMBER(AV782),AV782,NA()))</f>
        <v>1073427</v>
      </c>
      <c r="AW783" s="47" t="e">
        <f>Table4[[#This Row],[Unk 402-D7,6,5]]/Table4[[#This Row],[Batt V]]</f>
        <v>#N/A</v>
      </c>
      <c r="AX783" s="41" t="str" cm="1">
        <f t="array" aca="1" ref="AX783" ca="1">IF(Table4[[#This Row],[Prior of This Frm]]=0,"First",IF(Table4[[#This Row],[Data as String]]&lt;&gt;INDIRECT("R"&amp;AL783&amp;"C"&amp;COLUMN(Table4[[#This Row],[Data as String]]),FALSE),"Change",""))</f>
        <v/>
      </c>
      <c r="AY783" s="40" t="str" cm="1">
        <f t="array" aca="1" ref="AY783" ca="1">IF(Table4[[#This Row],[Prior of This Frm]]=0,"First",IF(Table4[[#This Row],[Data Masked States only]]&lt;&gt;INDIRECT("R"&amp;AL783&amp;"C"&amp;COLUMN(Table4[[#This Row],[Data Masked States only]]),FALSE),"Change",""))</f>
        <v/>
      </c>
      <c r="AZ783" s="40"/>
    </row>
    <row r="784" spans="1:52" hidden="1" x14ac:dyDescent="0.25">
      <c r="A784" s="32">
        <v>28.815000000000001</v>
      </c>
      <c r="B784" s="32">
        <v>401</v>
      </c>
      <c r="C784" s="32">
        <v>8</v>
      </c>
      <c r="D784" s="33" t="s">
        <v>28</v>
      </c>
      <c r="E784" s="34" t="s">
        <v>23</v>
      </c>
      <c r="F784" s="34">
        <v>0</v>
      </c>
      <c r="G784" s="34">
        <v>0</v>
      </c>
      <c r="H784" s="34">
        <v>0</v>
      </c>
      <c r="I784" s="34">
        <v>0</v>
      </c>
      <c r="J784" s="34">
        <v>0</v>
      </c>
      <c r="K784" s="34">
        <v>0</v>
      </c>
      <c r="L784" s="32"/>
      <c r="M784" s="35" t="str">
        <f t="shared" si="241"/>
        <v>…</v>
      </c>
      <c r="N784" s="32" t="str">
        <f t="shared" si="242"/>
        <v>…</v>
      </c>
      <c r="O784" s="32" t="str">
        <f t="shared" si="243"/>
        <v>…</v>
      </c>
      <c r="P784" s="32" t="str">
        <f t="shared" si="244"/>
        <v>…</v>
      </c>
      <c r="Q784" s="32" t="str">
        <f t="shared" si="245"/>
        <v>…</v>
      </c>
      <c r="R784" s="32" t="str">
        <f t="shared" si="246"/>
        <v>…</v>
      </c>
      <c r="S784" s="32" t="str">
        <f t="shared" si="247"/>
        <v>…</v>
      </c>
      <c r="T784" s="32" t="str">
        <f t="shared" si="248"/>
        <v>…</v>
      </c>
      <c r="U784" s="35"/>
      <c r="V784" s="36">
        <f t="shared" si="249"/>
        <v>154</v>
      </c>
      <c r="W784" s="32">
        <f t="shared" si="250"/>
        <v>210</v>
      </c>
      <c r="X784" s="32">
        <f t="shared" si="251"/>
        <v>0</v>
      </c>
      <c r="Y784" s="32">
        <f t="shared" si="252"/>
        <v>0</v>
      </c>
      <c r="Z784" s="32">
        <f t="shared" si="253"/>
        <v>0</v>
      </c>
      <c r="AA784" s="32">
        <f t="shared" si="254"/>
        <v>0</v>
      </c>
      <c r="AB784" s="32">
        <f t="shared" si="255"/>
        <v>0</v>
      </c>
      <c r="AC784" s="32">
        <f t="shared" si="256"/>
        <v>0</v>
      </c>
      <c r="AD784" s="35"/>
      <c r="AE784" s="37">
        <f t="shared" si="257"/>
        <v>53914</v>
      </c>
      <c r="AF784" s="38">
        <f t="shared" si="258"/>
        <v>0</v>
      </c>
      <c r="AG784" s="38">
        <f t="shared" si="259"/>
        <v>0</v>
      </c>
      <c r="AH784" s="38">
        <f t="shared" si="260"/>
        <v>0</v>
      </c>
      <c r="AI784" s="35"/>
      <c r="AJ78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84" s="40" t="str" cm="1">
        <f t="array" ref="AK78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84" s="40" cm="1">
        <f t="array" ref="AL784">IF(ROW(Table4[[#This Row],[ID]])-1=ROW(Table4[[#Headers],[ID]]),0,SUMPRODUCT(MAX(($B$5:$B783=Table4[[#This Row],[ID]])*ROW($B$5:$B783))))</f>
        <v>782</v>
      </c>
      <c r="AM784" s="39" cm="1">
        <f t="array" aca="1" ref="AM784" ca="1">IF(Table4[[#This Row],[Prior of This Frm]]&lt;&gt;0,Table4[[#This Row],[Time]]-INDIRECT("R"&amp;Table4[[#This Row],[Prior of This Frm]]&amp;"C"&amp;COLUMN(Table4[[#This Row],[Time]]),FALSE),"")</f>
        <v>0.10600000000000165</v>
      </c>
      <c r="AN784" s="41">
        <f>IF(ROW(Table4[[#This Row],[Time]])-1=ROW(Table4[[#Headers],[Time]]),0,IF(A784&lt;A783,AN783+1,AN783))</f>
        <v>1</v>
      </c>
      <c r="AO784" s="42">
        <f>(Table4[[#This Row],[Time]]+(Table4[[#This Row],[Mins]]*60)-$A$5)/60/60/24</f>
        <v>4.3331018518518507E-4</v>
      </c>
      <c r="AP784" s="39">
        <f ca="1">IF(Table4[[#This Row],[Prior of This Frm]]&lt;&gt;0,IF(Table4[[#This Row],[Per Raw]]&lt;0,Table4[[#This Row],[Per Raw]]+60,Table4[[#This Row],[Per Raw]]),"")</f>
        <v>0.10600000000000165</v>
      </c>
      <c r="AQ784" s="43">
        <f>IF(Table4[[#This Row],[ID]]=401,(HEX2DEC(Table4[[#This Row],[H1]])+256*HEX2DEC(Table4[[#This Row],[H2]]))/1000,NA())</f>
        <v>53.914000000000001</v>
      </c>
      <c r="AR784" s="44">
        <f>IF(Table4[[#This Row],[ID]]=401,(HEX2DEC(Table4[[#This Row],[H5]])+256*HEX2DEC(Table4[[#This Row],[H6]]))/1000,NA())</f>
        <v>0</v>
      </c>
      <c r="AS784" s="45" t="e">
        <f>IF(Table4[[#This Row],[ID]]=402,HEX2DEC(Table4[[#This Row],[H1]])/100,NA())</f>
        <v>#N/A</v>
      </c>
      <c r="AT784" s="46" t="e">
        <f>IF(Table4[[#This Row],[ID]]=404,((HEX2DEC(F784)+256*HEX2DEC(G784))/10)*(9/5)+32,NA())</f>
        <v>#N/A</v>
      </c>
      <c r="AU784" s="38">
        <f>IF(Table4[[#This Row],[ID]]=402,(HEX2DEC(Table4[[#This Row],[H7]])*256*256+HEX2DEC(Table4[[#This Row],[H6]])*256+HEX2DEC(Table4[[#This Row],[H5]]))/AU$3,IF(ISNUMBER(AU783),AU783,NA()))</f>
        <v>1073427</v>
      </c>
      <c r="AV784" s="38">
        <f>IF(Table4[[#This Row],[ID]]=403,(HEX2DEC(Table4[[#This Row],[H7]])*256*256+HEX2DEC(Table4[[#This Row],[H6]])*256+HEX2DEC(Table4[[#This Row],[H5]]))/AV$3,IF(ISNUMBER(AV783),AV783,NA()))</f>
        <v>1073427</v>
      </c>
      <c r="AW784" s="47">
        <f>Table4[[#This Row],[Unk 402-D7,6,5]]/Table4[[#This Row],[Batt V]]</f>
        <v>19909.986274437066</v>
      </c>
      <c r="AX784" s="41" t="str" cm="1">
        <f t="array" aca="1" ref="AX784" ca="1">IF(Table4[[#This Row],[Prior of This Frm]]=0,"First",IF(Table4[[#This Row],[Data as String]]&lt;&gt;INDIRECT("R"&amp;AL784&amp;"C"&amp;COLUMN(Table4[[#This Row],[Data as String]]),FALSE),"Change",""))</f>
        <v/>
      </c>
      <c r="AY784" s="40" t="str" cm="1">
        <f t="array" aca="1" ref="AY784" ca="1">IF(Table4[[#This Row],[Prior of This Frm]]=0,"First",IF(Table4[[#This Row],[Data Masked States only]]&lt;&gt;INDIRECT("R"&amp;AL784&amp;"C"&amp;COLUMN(Table4[[#This Row],[Data Masked States only]]),FALSE),"Change",""))</f>
        <v/>
      </c>
      <c r="AZ784" s="40"/>
    </row>
    <row r="785" spans="1:52" hidden="1" x14ac:dyDescent="0.25">
      <c r="A785" s="32">
        <v>28.869</v>
      </c>
      <c r="B785" s="32">
        <v>400</v>
      </c>
      <c r="C785" s="32">
        <v>8</v>
      </c>
      <c r="D785" s="33">
        <v>0</v>
      </c>
      <c r="E785" s="34">
        <v>0</v>
      </c>
      <c r="F785" s="34">
        <v>8</v>
      </c>
      <c r="G785" s="34">
        <v>0</v>
      </c>
      <c r="H785" s="34">
        <v>39</v>
      </c>
      <c r="I785" s="34">
        <v>0</v>
      </c>
      <c r="J785" s="34">
        <v>0</v>
      </c>
      <c r="K785" s="34">
        <v>0</v>
      </c>
      <c r="L785" s="32"/>
      <c r="M785" s="35" t="str">
        <f t="shared" si="241"/>
        <v>…</v>
      </c>
      <c r="N785" s="32" t="str">
        <f t="shared" si="242"/>
        <v>…</v>
      </c>
      <c r="O785" s="32" t="str">
        <f t="shared" si="243"/>
        <v>…</v>
      </c>
      <c r="P785" s="32" t="str">
        <f t="shared" si="244"/>
        <v>…</v>
      </c>
      <c r="Q785" s="32" t="str">
        <f t="shared" si="245"/>
        <v>9</v>
      </c>
      <c r="R785" s="32" t="str">
        <f t="shared" si="246"/>
        <v>…</v>
      </c>
      <c r="S785" s="32" t="str">
        <f t="shared" si="247"/>
        <v>…</v>
      </c>
      <c r="T785" s="32" t="str">
        <f t="shared" si="248"/>
        <v>…</v>
      </c>
      <c r="U785" s="35"/>
      <c r="V785" s="36">
        <f t="shared" si="249"/>
        <v>0</v>
      </c>
      <c r="W785" s="32">
        <f t="shared" si="250"/>
        <v>0</v>
      </c>
      <c r="X785" s="32">
        <f t="shared" si="251"/>
        <v>8</v>
      </c>
      <c r="Y785" s="32">
        <f t="shared" si="252"/>
        <v>0</v>
      </c>
      <c r="Z785" s="32">
        <f t="shared" si="253"/>
        <v>57</v>
      </c>
      <c r="AA785" s="32">
        <f t="shared" si="254"/>
        <v>0</v>
      </c>
      <c r="AB785" s="32">
        <f t="shared" si="255"/>
        <v>0</v>
      </c>
      <c r="AC785" s="32">
        <f t="shared" si="256"/>
        <v>0</v>
      </c>
      <c r="AD785" s="35"/>
      <c r="AE785" s="37">
        <f t="shared" si="257"/>
        <v>0</v>
      </c>
      <c r="AF785" s="38">
        <f t="shared" si="258"/>
        <v>8</v>
      </c>
      <c r="AG785" s="38">
        <f t="shared" si="259"/>
        <v>57</v>
      </c>
      <c r="AH785" s="38">
        <f t="shared" si="260"/>
        <v>0</v>
      </c>
      <c r="AI785" s="35"/>
      <c r="AJ78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85" s="40" t="str" cm="1">
        <f t="array" ref="AK78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85" s="40" cm="1">
        <f t="array" ref="AL785">IF(ROW(Table4[[#This Row],[ID]])-1=ROW(Table4[[#Headers],[ID]]),0,SUMPRODUCT(MAX(($B$5:$B784=Table4[[#This Row],[ID]])*ROW($B$5:$B784))))</f>
        <v>783</v>
      </c>
      <c r="AM785" s="39" cm="1">
        <f t="array" aca="1" ref="AM785" ca="1">IF(Table4[[#This Row],[Prior of This Frm]]&lt;&gt;0,Table4[[#This Row],[Time]]-INDIRECT("R"&amp;Table4[[#This Row],[Prior of This Frm]]&amp;"C"&amp;COLUMN(Table4[[#This Row],[Time]]),FALSE),"")</f>
        <v>0.10699999999999932</v>
      </c>
      <c r="AN785" s="41">
        <f>IF(ROW(Table4[[#This Row],[Time]])-1=ROW(Table4[[#Headers],[Time]]),0,IF(A785&lt;A784,AN784+1,AN784))</f>
        <v>1</v>
      </c>
      <c r="AO785" s="42">
        <f>(Table4[[#This Row],[Time]]+(Table4[[#This Row],[Mins]]*60)-$A$5)/60/60/24</f>
        <v>4.3393518518518515E-4</v>
      </c>
      <c r="AP785" s="39">
        <f ca="1">IF(Table4[[#This Row],[Prior of This Frm]]&lt;&gt;0,IF(Table4[[#This Row],[Per Raw]]&lt;0,Table4[[#This Row],[Per Raw]]+60,Table4[[#This Row],[Per Raw]]),"")</f>
        <v>0.10699999999999932</v>
      </c>
      <c r="AQ785" s="43" t="e">
        <f>IF(Table4[[#This Row],[ID]]=401,(HEX2DEC(Table4[[#This Row],[H1]])+256*HEX2DEC(Table4[[#This Row],[H2]]))/1000,NA())</f>
        <v>#N/A</v>
      </c>
      <c r="AR785" s="44" t="e">
        <f>IF(Table4[[#This Row],[ID]]=401,(HEX2DEC(Table4[[#This Row],[H5]])+256*HEX2DEC(Table4[[#This Row],[H6]]))/1000,NA())</f>
        <v>#N/A</v>
      </c>
      <c r="AS785" s="48" t="e">
        <f>IF(Table4[[#This Row],[ID]]=402,HEX2DEC(Table4[[#This Row],[H1]])/100,NA())</f>
        <v>#N/A</v>
      </c>
      <c r="AT785" s="46" t="e">
        <f>IF(Table4[[#This Row],[ID]]=404,((HEX2DEC(F785)+256*HEX2DEC(G785))/10)*(9/5)+32,NA())</f>
        <v>#N/A</v>
      </c>
      <c r="AU785" s="38">
        <f>IF(Table4[[#This Row],[ID]]=402,(HEX2DEC(Table4[[#This Row],[H7]])*256*256+HEX2DEC(Table4[[#This Row],[H6]])*256+HEX2DEC(Table4[[#This Row],[H5]]))/AU$3,IF(ISNUMBER(AU784),AU784,NA()))</f>
        <v>1073427</v>
      </c>
      <c r="AV785" s="38">
        <f>IF(Table4[[#This Row],[ID]]=403,(HEX2DEC(Table4[[#This Row],[H7]])*256*256+HEX2DEC(Table4[[#This Row],[H6]])*256+HEX2DEC(Table4[[#This Row],[H5]]))/AV$3,IF(ISNUMBER(AV784),AV784,NA()))</f>
        <v>1073427</v>
      </c>
      <c r="AW785" s="47" t="e">
        <f>Table4[[#This Row],[Unk 402-D7,6,5]]/Table4[[#This Row],[Batt V]]</f>
        <v>#N/A</v>
      </c>
      <c r="AX785" s="41" t="str" cm="1">
        <f t="array" aca="1" ref="AX785" ca="1">IF(Table4[[#This Row],[Prior of This Frm]]=0,"First",IF(Table4[[#This Row],[Data as String]]&lt;&gt;INDIRECT("R"&amp;AL785&amp;"C"&amp;COLUMN(Table4[[#This Row],[Data as String]]),FALSE),"Change",""))</f>
        <v/>
      </c>
      <c r="AY785" s="40" t="str" cm="1">
        <f t="array" aca="1" ref="AY785" ca="1">IF(Table4[[#This Row],[Prior of This Frm]]=0,"First",IF(Table4[[#This Row],[Data Masked States only]]&lt;&gt;INDIRECT("R"&amp;AL785&amp;"C"&amp;COLUMN(Table4[[#This Row],[Data Masked States only]]),FALSE),"Change",""))</f>
        <v/>
      </c>
      <c r="AZ785" s="40"/>
    </row>
    <row r="786" spans="1:52" hidden="1" x14ac:dyDescent="0.25">
      <c r="A786" s="32">
        <v>28.922000000000001</v>
      </c>
      <c r="B786" s="32">
        <v>401</v>
      </c>
      <c r="C786" s="32">
        <v>8</v>
      </c>
      <c r="D786" s="33" t="s">
        <v>28</v>
      </c>
      <c r="E786" s="34" t="s">
        <v>23</v>
      </c>
      <c r="F786" s="34">
        <v>0</v>
      </c>
      <c r="G786" s="34">
        <v>0</v>
      </c>
      <c r="H786" s="34">
        <v>0</v>
      </c>
      <c r="I786" s="34">
        <v>0</v>
      </c>
      <c r="J786" s="34">
        <v>0</v>
      </c>
      <c r="K786" s="34">
        <v>0</v>
      </c>
      <c r="L786" s="32"/>
      <c r="M786" s="35" t="str">
        <f t="shared" si="241"/>
        <v>…</v>
      </c>
      <c r="N786" s="32" t="str">
        <f t="shared" si="242"/>
        <v>…</v>
      </c>
      <c r="O786" s="32" t="str">
        <f t="shared" si="243"/>
        <v>…</v>
      </c>
      <c r="P786" s="32" t="str">
        <f t="shared" si="244"/>
        <v>…</v>
      </c>
      <c r="Q786" s="32" t="str">
        <f t="shared" si="245"/>
        <v>…</v>
      </c>
      <c r="R786" s="32" t="str">
        <f t="shared" si="246"/>
        <v>…</v>
      </c>
      <c r="S786" s="32" t="str">
        <f t="shared" si="247"/>
        <v>…</v>
      </c>
      <c r="T786" s="32" t="str">
        <f t="shared" si="248"/>
        <v>…</v>
      </c>
      <c r="U786" s="35"/>
      <c r="V786" s="36">
        <f t="shared" si="249"/>
        <v>154</v>
      </c>
      <c r="W786" s="32">
        <f t="shared" si="250"/>
        <v>210</v>
      </c>
      <c r="X786" s="32">
        <f t="shared" si="251"/>
        <v>0</v>
      </c>
      <c r="Y786" s="32">
        <f t="shared" si="252"/>
        <v>0</v>
      </c>
      <c r="Z786" s="32">
        <f t="shared" si="253"/>
        <v>0</v>
      </c>
      <c r="AA786" s="32">
        <f t="shared" si="254"/>
        <v>0</v>
      </c>
      <c r="AB786" s="32">
        <f t="shared" si="255"/>
        <v>0</v>
      </c>
      <c r="AC786" s="32">
        <f t="shared" si="256"/>
        <v>0</v>
      </c>
      <c r="AD786" s="35"/>
      <c r="AE786" s="37">
        <f t="shared" si="257"/>
        <v>53914</v>
      </c>
      <c r="AF786" s="38">
        <f t="shared" si="258"/>
        <v>0</v>
      </c>
      <c r="AG786" s="38">
        <f t="shared" si="259"/>
        <v>0</v>
      </c>
      <c r="AH786" s="38">
        <f t="shared" si="260"/>
        <v>0</v>
      </c>
      <c r="AI786" s="35"/>
      <c r="AJ78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86" s="40" t="str" cm="1">
        <f t="array" ref="AK78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86" s="40" cm="1">
        <f t="array" ref="AL786">IF(ROW(Table4[[#This Row],[ID]])-1=ROW(Table4[[#Headers],[ID]]),0,SUMPRODUCT(MAX(($B$5:$B785=Table4[[#This Row],[ID]])*ROW($B$5:$B785))))</f>
        <v>784</v>
      </c>
      <c r="AM786" s="39" cm="1">
        <f t="array" aca="1" ref="AM786" ca="1">IF(Table4[[#This Row],[Prior of This Frm]]&lt;&gt;0,Table4[[#This Row],[Time]]-INDIRECT("R"&amp;Table4[[#This Row],[Prior of This Frm]]&amp;"C"&amp;COLUMN(Table4[[#This Row],[Time]]),FALSE),"")</f>
        <v>0.10699999999999932</v>
      </c>
      <c r="AN786" s="41">
        <f>IF(ROW(Table4[[#This Row],[Time]])-1=ROW(Table4[[#Headers],[Time]]),0,IF(A786&lt;A785,AN785+1,AN785))</f>
        <v>1</v>
      </c>
      <c r="AO786" s="42">
        <f>(Table4[[#This Row],[Time]]+(Table4[[#This Row],[Mins]]*60)-$A$5)/60/60/24</f>
        <v>4.3454861111111103E-4</v>
      </c>
      <c r="AP786" s="39">
        <f ca="1">IF(Table4[[#This Row],[Prior of This Frm]]&lt;&gt;0,IF(Table4[[#This Row],[Per Raw]]&lt;0,Table4[[#This Row],[Per Raw]]+60,Table4[[#This Row],[Per Raw]]),"")</f>
        <v>0.10699999999999932</v>
      </c>
      <c r="AQ786" s="43">
        <f>IF(Table4[[#This Row],[ID]]=401,(HEX2DEC(Table4[[#This Row],[H1]])+256*HEX2DEC(Table4[[#This Row],[H2]]))/1000,NA())</f>
        <v>53.914000000000001</v>
      </c>
      <c r="AR786" s="44">
        <f>IF(Table4[[#This Row],[ID]]=401,(HEX2DEC(Table4[[#This Row],[H5]])+256*HEX2DEC(Table4[[#This Row],[H6]]))/1000,NA())</f>
        <v>0</v>
      </c>
      <c r="AS786" s="45" t="e">
        <f>IF(Table4[[#This Row],[ID]]=402,HEX2DEC(Table4[[#This Row],[H1]])/100,NA())</f>
        <v>#N/A</v>
      </c>
      <c r="AT786" s="46" t="e">
        <f>IF(Table4[[#This Row],[ID]]=404,((HEX2DEC(F786)+256*HEX2DEC(G786))/10)*(9/5)+32,NA())</f>
        <v>#N/A</v>
      </c>
      <c r="AU786" s="38">
        <f>IF(Table4[[#This Row],[ID]]=402,(HEX2DEC(Table4[[#This Row],[H7]])*256*256+HEX2DEC(Table4[[#This Row],[H6]])*256+HEX2DEC(Table4[[#This Row],[H5]]))/AU$3,IF(ISNUMBER(AU785),AU785,NA()))</f>
        <v>1073427</v>
      </c>
      <c r="AV786" s="38">
        <f>IF(Table4[[#This Row],[ID]]=403,(HEX2DEC(Table4[[#This Row],[H7]])*256*256+HEX2DEC(Table4[[#This Row],[H6]])*256+HEX2DEC(Table4[[#This Row],[H5]]))/AV$3,IF(ISNUMBER(AV785),AV785,NA()))</f>
        <v>1073427</v>
      </c>
      <c r="AW786" s="47">
        <f>Table4[[#This Row],[Unk 402-D7,6,5]]/Table4[[#This Row],[Batt V]]</f>
        <v>19909.986274437066</v>
      </c>
      <c r="AX786" s="41" t="str" cm="1">
        <f t="array" aca="1" ref="AX786" ca="1">IF(Table4[[#This Row],[Prior of This Frm]]=0,"First",IF(Table4[[#This Row],[Data as String]]&lt;&gt;INDIRECT("R"&amp;AL786&amp;"C"&amp;COLUMN(Table4[[#This Row],[Data as String]]),FALSE),"Change",""))</f>
        <v/>
      </c>
      <c r="AY786" s="40" t="str" cm="1">
        <f t="array" aca="1" ref="AY786" ca="1">IF(Table4[[#This Row],[Prior of This Frm]]=0,"First",IF(Table4[[#This Row],[Data Masked States only]]&lt;&gt;INDIRECT("R"&amp;AL786&amp;"C"&amp;COLUMN(Table4[[#This Row],[Data Masked States only]]),FALSE),"Change",""))</f>
        <v/>
      </c>
      <c r="AZ786" s="40"/>
    </row>
    <row r="787" spans="1:52" hidden="1" x14ac:dyDescent="0.25">
      <c r="A787" s="32">
        <v>28.975000000000001</v>
      </c>
      <c r="B787" s="32">
        <v>400</v>
      </c>
      <c r="C787" s="32">
        <v>8</v>
      </c>
      <c r="D787" s="33">
        <v>0</v>
      </c>
      <c r="E787" s="34">
        <v>0</v>
      </c>
      <c r="F787" s="34">
        <v>8</v>
      </c>
      <c r="G787" s="34">
        <v>0</v>
      </c>
      <c r="H787" s="34">
        <v>39</v>
      </c>
      <c r="I787" s="34">
        <v>0</v>
      </c>
      <c r="J787" s="34">
        <v>0</v>
      </c>
      <c r="K787" s="34">
        <v>0</v>
      </c>
      <c r="L787" s="32"/>
      <c r="M787" s="35" t="str">
        <f t="shared" si="241"/>
        <v>…</v>
      </c>
      <c r="N787" s="32" t="str">
        <f t="shared" si="242"/>
        <v>…</v>
      </c>
      <c r="O787" s="32" t="str">
        <f t="shared" si="243"/>
        <v>…</v>
      </c>
      <c r="P787" s="32" t="str">
        <f t="shared" si="244"/>
        <v>…</v>
      </c>
      <c r="Q787" s="32" t="str">
        <f t="shared" si="245"/>
        <v>9</v>
      </c>
      <c r="R787" s="32" t="str">
        <f t="shared" si="246"/>
        <v>…</v>
      </c>
      <c r="S787" s="32" t="str">
        <f t="shared" si="247"/>
        <v>…</v>
      </c>
      <c r="T787" s="32" t="str">
        <f t="shared" si="248"/>
        <v>…</v>
      </c>
      <c r="U787" s="35"/>
      <c r="V787" s="36">
        <f t="shared" si="249"/>
        <v>0</v>
      </c>
      <c r="W787" s="32">
        <f t="shared" si="250"/>
        <v>0</v>
      </c>
      <c r="X787" s="32">
        <f t="shared" si="251"/>
        <v>8</v>
      </c>
      <c r="Y787" s="32">
        <f t="shared" si="252"/>
        <v>0</v>
      </c>
      <c r="Z787" s="32">
        <f t="shared" si="253"/>
        <v>57</v>
      </c>
      <c r="AA787" s="32">
        <f t="shared" si="254"/>
        <v>0</v>
      </c>
      <c r="AB787" s="32">
        <f t="shared" si="255"/>
        <v>0</v>
      </c>
      <c r="AC787" s="32">
        <f t="shared" si="256"/>
        <v>0</v>
      </c>
      <c r="AD787" s="35"/>
      <c r="AE787" s="37">
        <f t="shared" si="257"/>
        <v>0</v>
      </c>
      <c r="AF787" s="38">
        <f t="shared" si="258"/>
        <v>8</v>
      </c>
      <c r="AG787" s="38">
        <f t="shared" si="259"/>
        <v>57</v>
      </c>
      <c r="AH787" s="38">
        <f t="shared" si="260"/>
        <v>0</v>
      </c>
      <c r="AI787" s="35"/>
      <c r="AJ78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87" s="40" t="str" cm="1">
        <f t="array" ref="AK78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87" s="40" cm="1">
        <f t="array" ref="AL787">IF(ROW(Table4[[#This Row],[ID]])-1=ROW(Table4[[#Headers],[ID]]),0,SUMPRODUCT(MAX(($B$5:$B786=Table4[[#This Row],[ID]])*ROW($B$5:$B786))))</f>
        <v>785</v>
      </c>
      <c r="AM787" s="39" cm="1">
        <f t="array" aca="1" ref="AM787" ca="1">IF(Table4[[#This Row],[Prior of This Frm]]&lt;&gt;0,Table4[[#This Row],[Time]]-INDIRECT("R"&amp;Table4[[#This Row],[Prior of This Frm]]&amp;"C"&amp;COLUMN(Table4[[#This Row],[Time]]),FALSE),"")</f>
        <v>0.10600000000000165</v>
      </c>
      <c r="AN787" s="41">
        <f>IF(ROW(Table4[[#This Row],[Time]])-1=ROW(Table4[[#Headers],[Time]]),0,IF(A787&lt;A786,AN786+1,AN786))</f>
        <v>1</v>
      </c>
      <c r="AO787" s="42">
        <f>(Table4[[#This Row],[Time]]+(Table4[[#This Row],[Mins]]*60)-$A$5)/60/60/24</f>
        <v>4.3516203703703691E-4</v>
      </c>
      <c r="AP787" s="39">
        <f ca="1">IF(Table4[[#This Row],[Prior of This Frm]]&lt;&gt;0,IF(Table4[[#This Row],[Per Raw]]&lt;0,Table4[[#This Row],[Per Raw]]+60,Table4[[#This Row],[Per Raw]]),"")</f>
        <v>0.10600000000000165</v>
      </c>
      <c r="AQ787" s="43" t="e">
        <f>IF(Table4[[#This Row],[ID]]=401,(HEX2DEC(Table4[[#This Row],[H1]])+256*HEX2DEC(Table4[[#This Row],[H2]]))/1000,NA())</f>
        <v>#N/A</v>
      </c>
      <c r="AR787" s="44" t="e">
        <f>IF(Table4[[#This Row],[ID]]=401,(HEX2DEC(Table4[[#This Row],[H5]])+256*HEX2DEC(Table4[[#This Row],[H6]]))/1000,NA())</f>
        <v>#N/A</v>
      </c>
      <c r="AS787" s="48" t="e">
        <f>IF(Table4[[#This Row],[ID]]=402,HEX2DEC(Table4[[#This Row],[H1]])/100,NA())</f>
        <v>#N/A</v>
      </c>
      <c r="AT787" s="46" t="e">
        <f>IF(Table4[[#This Row],[ID]]=404,((HEX2DEC(F787)+256*HEX2DEC(G787))/10)*(9/5)+32,NA())</f>
        <v>#N/A</v>
      </c>
      <c r="AU787" s="38">
        <f>IF(Table4[[#This Row],[ID]]=402,(HEX2DEC(Table4[[#This Row],[H7]])*256*256+HEX2DEC(Table4[[#This Row],[H6]])*256+HEX2DEC(Table4[[#This Row],[H5]]))/AU$3,IF(ISNUMBER(AU786),AU786,NA()))</f>
        <v>1073427</v>
      </c>
      <c r="AV787" s="38">
        <f>IF(Table4[[#This Row],[ID]]=403,(HEX2DEC(Table4[[#This Row],[H7]])*256*256+HEX2DEC(Table4[[#This Row],[H6]])*256+HEX2DEC(Table4[[#This Row],[H5]]))/AV$3,IF(ISNUMBER(AV786),AV786,NA()))</f>
        <v>1073427</v>
      </c>
      <c r="AW787" s="47" t="e">
        <f>Table4[[#This Row],[Unk 402-D7,6,5]]/Table4[[#This Row],[Batt V]]</f>
        <v>#N/A</v>
      </c>
      <c r="AX787" s="41" t="str" cm="1">
        <f t="array" aca="1" ref="AX787" ca="1">IF(Table4[[#This Row],[Prior of This Frm]]=0,"First",IF(Table4[[#This Row],[Data as String]]&lt;&gt;INDIRECT("R"&amp;AL787&amp;"C"&amp;COLUMN(Table4[[#This Row],[Data as String]]),FALSE),"Change",""))</f>
        <v/>
      </c>
      <c r="AY787" s="40" t="str" cm="1">
        <f t="array" aca="1" ref="AY787" ca="1">IF(Table4[[#This Row],[Prior of This Frm]]=0,"First",IF(Table4[[#This Row],[Data Masked States only]]&lt;&gt;INDIRECT("R"&amp;AL787&amp;"C"&amp;COLUMN(Table4[[#This Row],[Data Masked States only]]),FALSE),"Change",""))</f>
        <v/>
      </c>
      <c r="AZ787" s="40"/>
    </row>
    <row r="788" spans="1:52" hidden="1" x14ac:dyDescent="0.25">
      <c r="A788" s="32">
        <v>29.027999999999999</v>
      </c>
      <c r="B788" s="32">
        <v>401</v>
      </c>
      <c r="C788" s="32">
        <v>8</v>
      </c>
      <c r="D788" s="33" t="s">
        <v>28</v>
      </c>
      <c r="E788" s="34" t="s">
        <v>23</v>
      </c>
      <c r="F788" s="34">
        <v>0</v>
      </c>
      <c r="G788" s="34">
        <v>0</v>
      </c>
      <c r="H788" s="34">
        <v>0</v>
      </c>
      <c r="I788" s="34">
        <v>0</v>
      </c>
      <c r="J788" s="34">
        <v>0</v>
      </c>
      <c r="K788" s="34">
        <v>0</v>
      </c>
      <c r="L788" s="32"/>
      <c r="M788" s="35" t="str">
        <f t="shared" si="241"/>
        <v>…</v>
      </c>
      <c r="N788" s="32" t="str">
        <f t="shared" si="242"/>
        <v>…</v>
      </c>
      <c r="O788" s="32" t="str">
        <f t="shared" si="243"/>
        <v>…</v>
      </c>
      <c r="P788" s="32" t="str">
        <f t="shared" si="244"/>
        <v>…</v>
      </c>
      <c r="Q788" s="32" t="str">
        <f t="shared" si="245"/>
        <v>…</v>
      </c>
      <c r="R788" s="32" t="str">
        <f t="shared" si="246"/>
        <v>…</v>
      </c>
      <c r="S788" s="32" t="str">
        <f t="shared" si="247"/>
        <v>…</v>
      </c>
      <c r="T788" s="32" t="str">
        <f t="shared" si="248"/>
        <v>…</v>
      </c>
      <c r="U788" s="35"/>
      <c r="V788" s="36">
        <f t="shared" si="249"/>
        <v>154</v>
      </c>
      <c r="W788" s="32">
        <f t="shared" si="250"/>
        <v>210</v>
      </c>
      <c r="X788" s="32">
        <f t="shared" si="251"/>
        <v>0</v>
      </c>
      <c r="Y788" s="32">
        <f t="shared" si="252"/>
        <v>0</v>
      </c>
      <c r="Z788" s="32">
        <f t="shared" si="253"/>
        <v>0</v>
      </c>
      <c r="AA788" s="32">
        <f t="shared" si="254"/>
        <v>0</v>
      </c>
      <c r="AB788" s="32">
        <f t="shared" si="255"/>
        <v>0</v>
      </c>
      <c r="AC788" s="32">
        <f t="shared" si="256"/>
        <v>0</v>
      </c>
      <c r="AD788" s="35"/>
      <c r="AE788" s="37">
        <f t="shared" si="257"/>
        <v>53914</v>
      </c>
      <c r="AF788" s="38">
        <f t="shared" si="258"/>
        <v>0</v>
      </c>
      <c r="AG788" s="38">
        <f t="shared" si="259"/>
        <v>0</v>
      </c>
      <c r="AH788" s="38">
        <f t="shared" si="260"/>
        <v>0</v>
      </c>
      <c r="AI788" s="35"/>
      <c r="AJ78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88" s="40" t="str" cm="1">
        <f t="array" ref="AK78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88" s="40" cm="1">
        <f t="array" ref="AL788">IF(ROW(Table4[[#This Row],[ID]])-1=ROW(Table4[[#Headers],[ID]]),0,SUMPRODUCT(MAX(($B$5:$B787=Table4[[#This Row],[ID]])*ROW($B$5:$B787))))</f>
        <v>786</v>
      </c>
      <c r="AM788" s="39" cm="1">
        <f t="array" aca="1" ref="AM788" ca="1">IF(Table4[[#This Row],[Prior of This Frm]]&lt;&gt;0,Table4[[#This Row],[Time]]-INDIRECT("R"&amp;Table4[[#This Row],[Prior of This Frm]]&amp;"C"&amp;COLUMN(Table4[[#This Row],[Time]]),FALSE),"")</f>
        <v>0.1059999999999981</v>
      </c>
      <c r="AN788" s="41">
        <f>IF(ROW(Table4[[#This Row],[Time]])-1=ROW(Table4[[#Headers],[Time]]),0,IF(A788&lt;A787,AN787+1,AN787))</f>
        <v>1</v>
      </c>
      <c r="AO788" s="42">
        <f>(Table4[[#This Row],[Time]]+(Table4[[#This Row],[Mins]]*60)-$A$5)/60/60/24</f>
        <v>4.3577546296296284E-4</v>
      </c>
      <c r="AP788" s="39">
        <f ca="1">IF(Table4[[#This Row],[Prior of This Frm]]&lt;&gt;0,IF(Table4[[#This Row],[Per Raw]]&lt;0,Table4[[#This Row],[Per Raw]]+60,Table4[[#This Row],[Per Raw]]),"")</f>
        <v>0.1059999999999981</v>
      </c>
      <c r="AQ788" s="43">
        <f>IF(Table4[[#This Row],[ID]]=401,(HEX2DEC(Table4[[#This Row],[H1]])+256*HEX2DEC(Table4[[#This Row],[H2]]))/1000,NA())</f>
        <v>53.914000000000001</v>
      </c>
      <c r="AR788" s="44">
        <f>IF(Table4[[#This Row],[ID]]=401,(HEX2DEC(Table4[[#This Row],[H5]])+256*HEX2DEC(Table4[[#This Row],[H6]]))/1000,NA())</f>
        <v>0</v>
      </c>
      <c r="AS788" s="45" t="e">
        <f>IF(Table4[[#This Row],[ID]]=402,HEX2DEC(Table4[[#This Row],[H1]])/100,NA())</f>
        <v>#N/A</v>
      </c>
      <c r="AT788" s="46" t="e">
        <f>IF(Table4[[#This Row],[ID]]=404,((HEX2DEC(F788)+256*HEX2DEC(G788))/10)*(9/5)+32,NA())</f>
        <v>#N/A</v>
      </c>
      <c r="AU788" s="38">
        <f>IF(Table4[[#This Row],[ID]]=402,(HEX2DEC(Table4[[#This Row],[H7]])*256*256+HEX2DEC(Table4[[#This Row],[H6]])*256+HEX2DEC(Table4[[#This Row],[H5]]))/AU$3,IF(ISNUMBER(AU787),AU787,NA()))</f>
        <v>1073427</v>
      </c>
      <c r="AV788" s="38">
        <f>IF(Table4[[#This Row],[ID]]=403,(HEX2DEC(Table4[[#This Row],[H7]])*256*256+HEX2DEC(Table4[[#This Row],[H6]])*256+HEX2DEC(Table4[[#This Row],[H5]]))/AV$3,IF(ISNUMBER(AV787),AV787,NA()))</f>
        <v>1073427</v>
      </c>
      <c r="AW788" s="47">
        <f>Table4[[#This Row],[Unk 402-D7,6,5]]/Table4[[#This Row],[Batt V]]</f>
        <v>19909.986274437066</v>
      </c>
      <c r="AX788" s="41" t="str" cm="1">
        <f t="array" aca="1" ref="AX788" ca="1">IF(Table4[[#This Row],[Prior of This Frm]]=0,"First",IF(Table4[[#This Row],[Data as String]]&lt;&gt;INDIRECT("R"&amp;AL788&amp;"C"&amp;COLUMN(Table4[[#This Row],[Data as String]]),FALSE),"Change",""))</f>
        <v/>
      </c>
      <c r="AY788" s="40" t="str" cm="1">
        <f t="array" aca="1" ref="AY788" ca="1">IF(Table4[[#This Row],[Prior of This Frm]]=0,"First",IF(Table4[[#This Row],[Data Masked States only]]&lt;&gt;INDIRECT("R"&amp;AL788&amp;"C"&amp;COLUMN(Table4[[#This Row],[Data Masked States only]]),FALSE),"Change",""))</f>
        <v/>
      </c>
      <c r="AZ788" s="40"/>
    </row>
    <row r="789" spans="1:52" hidden="1" x14ac:dyDescent="0.25">
      <c r="A789" s="32">
        <v>29.082000000000001</v>
      </c>
      <c r="B789" s="32">
        <v>400</v>
      </c>
      <c r="C789" s="32">
        <v>8</v>
      </c>
      <c r="D789" s="33">
        <v>0</v>
      </c>
      <c r="E789" s="34">
        <v>0</v>
      </c>
      <c r="F789" s="34">
        <v>8</v>
      </c>
      <c r="G789" s="34">
        <v>0</v>
      </c>
      <c r="H789" s="34">
        <v>39</v>
      </c>
      <c r="I789" s="34">
        <v>0</v>
      </c>
      <c r="J789" s="34">
        <v>0</v>
      </c>
      <c r="K789" s="34">
        <v>0</v>
      </c>
      <c r="L789" s="32"/>
      <c r="M789" s="35" t="str">
        <f t="shared" si="241"/>
        <v>…</v>
      </c>
      <c r="N789" s="32" t="str">
        <f t="shared" si="242"/>
        <v>…</v>
      </c>
      <c r="O789" s="32" t="str">
        <f t="shared" si="243"/>
        <v>…</v>
      </c>
      <c r="P789" s="32" t="str">
        <f t="shared" si="244"/>
        <v>…</v>
      </c>
      <c r="Q789" s="32" t="str">
        <f t="shared" si="245"/>
        <v>9</v>
      </c>
      <c r="R789" s="32" t="str">
        <f t="shared" si="246"/>
        <v>…</v>
      </c>
      <c r="S789" s="32" t="str">
        <f t="shared" si="247"/>
        <v>…</v>
      </c>
      <c r="T789" s="32" t="str">
        <f t="shared" si="248"/>
        <v>…</v>
      </c>
      <c r="U789" s="35"/>
      <c r="V789" s="36">
        <f t="shared" si="249"/>
        <v>0</v>
      </c>
      <c r="W789" s="32">
        <f t="shared" si="250"/>
        <v>0</v>
      </c>
      <c r="X789" s="32">
        <f t="shared" si="251"/>
        <v>8</v>
      </c>
      <c r="Y789" s="32">
        <f t="shared" si="252"/>
        <v>0</v>
      </c>
      <c r="Z789" s="32">
        <f t="shared" si="253"/>
        <v>57</v>
      </c>
      <c r="AA789" s="32">
        <f t="shared" si="254"/>
        <v>0</v>
      </c>
      <c r="AB789" s="32">
        <f t="shared" si="255"/>
        <v>0</v>
      </c>
      <c r="AC789" s="32">
        <f t="shared" si="256"/>
        <v>0</v>
      </c>
      <c r="AD789" s="35"/>
      <c r="AE789" s="37">
        <f t="shared" si="257"/>
        <v>0</v>
      </c>
      <c r="AF789" s="38">
        <f t="shared" si="258"/>
        <v>8</v>
      </c>
      <c r="AG789" s="38">
        <f t="shared" si="259"/>
        <v>57</v>
      </c>
      <c r="AH789" s="38">
        <f t="shared" si="260"/>
        <v>0</v>
      </c>
      <c r="AI789" s="35"/>
      <c r="AJ78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89" s="40" t="str" cm="1">
        <f t="array" ref="AK78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89" s="40" cm="1">
        <f t="array" ref="AL789">IF(ROW(Table4[[#This Row],[ID]])-1=ROW(Table4[[#Headers],[ID]]),0,SUMPRODUCT(MAX(($B$5:$B788=Table4[[#This Row],[ID]])*ROW($B$5:$B788))))</f>
        <v>787</v>
      </c>
      <c r="AM789" s="39" cm="1">
        <f t="array" aca="1" ref="AM789" ca="1">IF(Table4[[#This Row],[Prior of This Frm]]&lt;&gt;0,Table4[[#This Row],[Time]]-INDIRECT("R"&amp;Table4[[#This Row],[Prior of This Frm]]&amp;"C"&amp;COLUMN(Table4[[#This Row],[Time]]),FALSE),"")</f>
        <v>0.10699999999999932</v>
      </c>
      <c r="AN789" s="41">
        <f>IF(ROW(Table4[[#This Row],[Time]])-1=ROW(Table4[[#Headers],[Time]]),0,IF(A789&lt;A788,AN788+1,AN788))</f>
        <v>1</v>
      </c>
      <c r="AO789" s="42">
        <f>(Table4[[#This Row],[Time]]+(Table4[[#This Row],[Mins]]*60)-$A$5)/60/60/24</f>
        <v>4.3640046296296287E-4</v>
      </c>
      <c r="AP789" s="39">
        <f ca="1">IF(Table4[[#This Row],[Prior of This Frm]]&lt;&gt;0,IF(Table4[[#This Row],[Per Raw]]&lt;0,Table4[[#This Row],[Per Raw]]+60,Table4[[#This Row],[Per Raw]]),"")</f>
        <v>0.10699999999999932</v>
      </c>
      <c r="AQ789" s="43" t="e">
        <f>IF(Table4[[#This Row],[ID]]=401,(HEX2DEC(Table4[[#This Row],[H1]])+256*HEX2DEC(Table4[[#This Row],[H2]]))/1000,NA())</f>
        <v>#N/A</v>
      </c>
      <c r="AR789" s="44" t="e">
        <f>IF(Table4[[#This Row],[ID]]=401,(HEX2DEC(Table4[[#This Row],[H5]])+256*HEX2DEC(Table4[[#This Row],[H6]]))/1000,NA())</f>
        <v>#N/A</v>
      </c>
      <c r="AS789" s="48" t="e">
        <f>IF(Table4[[#This Row],[ID]]=402,HEX2DEC(Table4[[#This Row],[H1]])/100,NA())</f>
        <v>#N/A</v>
      </c>
      <c r="AT789" s="46" t="e">
        <f>IF(Table4[[#This Row],[ID]]=404,((HEX2DEC(F789)+256*HEX2DEC(G789))/10)*(9/5)+32,NA())</f>
        <v>#N/A</v>
      </c>
      <c r="AU789" s="38">
        <f>IF(Table4[[#This Row],[ID]]=402,(HEX2DEC(Table4[[#This Row],[H7]])*256*256+HEX2DEC(Table4[[#This Row],[H6]])*256+HEX2DEC(Table4[[#This Row],[H5]]))/AU$3,IF(ISNUMBER(AU788),AU788,NA()))</f>
        <v>1073427</v>
      </c>
      <c r="AV789" s="38">
        <f>IF(Table4[[#This Row],[ID]]=403,(HEX2DEC(Table4[[#This Row],[H7]])*256*256+HEX2DEC(Table4[[#This Row],[H6]])*256+HEX2DEC(Table4[[#This Row],[H5]]))/AV$3,IF(ISNUMBER(AV788),AV788,NA()))</f>
        <v>1073427</v>
      </c>
      <c r="AW789" s="47" t="e">
        <f>Table4[[#This Row],[Unk 402-D7,6,5]]/Table4[[#This Row],[Batt V]]</f>
        <v>#N/A</v>
      </c>
      <c r="AX789" s="41" t="str" cm="1">
        <f t="array" aca="1" ref="AX789" ca="1">IF(Table4[[#This Row],[Prior of This Frm]]=0,"First",IF(Table4[[#This Row],[Data as String]]&lt;&gt;INDIRECT("R"&amp;AL789&amp;"C"&amp;COLUMN(Table4[[#This Row],[Data as String]]),FALSE),"Change",""))</f>
        <v/>
      </c>
      <c r="AY789" s="40" t="str" cm="1">
        <f t="array" aca="1" ref="AY789" ca="1">IF(Table4[[#This Row],[Prior of This Frm]]=0,"First",IF(Table4[[#This Row],[Data Masked States only]]&lt;&gt;INDIRECT("R"&amp;AL789&amp;"C"&amp;COLUMN(Table4[[#This Row],[Data Masked States only]]),FALSE),"Change",""))</f>
        <v/>
      </c>
      <c r="AZ789" s="40"/>
    </row>
    <row r="790" spans="1:52" hidden="1" x14ac:dyDescent="0.25">
      <c r="A790" s="32">
        <v>29.134</v>
      </c>
      <c r="B790" s="32">
        <v>401</v>
      </c>
      <c r="C790" s="32">
        <v>8</v>
      </c>
      <c r="D790" s="33" t="s">
        <v>28</v>
      </c>
      <c r="E790" s="34" t="s">
        <v>23</v>
      </c>
      <c r="F790" s="34">
        <v>0</v>
      </c>
      <c r="G790" s="34">
        <v>0</v>
      </c>
      <c r="H790" s="34">
        <v>0</v>
      </c>
      <c r="I790" s="34">
        <v>0</v>
      </c>
      <c r="J790" s="34">
        <v>0</v>
      </c>
      <c r="K790" s="34">
        <v>0</v>
      </c>
      <c r="L790" s="32"/>
      <c r="M790" s="35" t="str">
        <f t="shared" si="241"/>
        <v>…</v>
      </c>
      <c r="N790" s="32" t="str">
        <f t="shared" si="242"/>
        <v>…</v>
      </c>
      <c r="O790" s="32" t="str">
        <f t="shared" si="243"/>
        <v>…</v>
      </c>
      <c r="P790" s="32" t="str">
        <f t="shared" si="244"/>
        <v>…</v>
      </c>
      <c r="Q790" s="32" t="str">
        <f t="shared" si="245"/>
        <v>…</v>
      </c>
      <c r="R790" s="32" t="str">
        <f t="shared" si="246"/>
        <v>…</v>
      </c>
      <c r="S790" s="32" t="str">
        <f t="shared" si="247"/>
        <v>…</v>
      </c>
      <c r="T790" s="32" t="str">
        <f t="shared" si="248"/>
        <v>…</v>
      </c>
      <c r="U790" s="35"/>
      <c r="V790" s="36">
        <f t="shared" si="249"/>
        <v>154</v>
      </c>
      <c r="W790" s="32">
        <f t="shared" si="250"/>
        <v>210</v>
      </c>
      <c r="X790" s="32">
        <f t="shared" si="251"/>
        <v>0</v>
      </c>
      <c r="Y790" s="32">
        <f t="shared" si="252"/>
        <v>0</v>
      </c>
      <c r="Z790" s="32">
        <f t="shared" si="253"/>
        <v>0</v>
      </c>
      <c r="AA790" s="32">
        <f t="shared" si="254"/>
        <v>0</v>
      </c>
      <c r="AB790" s="32">
        <f t="shared" si="255"/>
        <v>0</v>
      </c>
      <c r="AC790" s="32">
        <f t="shared" si="256"/>
        <v>0</v>
      </c>
      <c r="AD790" s="35"/>
      <c r="AE790" s="37">
        <f t="shared" si="257"/>
        <v>53914</v>
      </c>
      <c r="AF790" s="38">
        <f t="shared" si="258"/>
        <v>0</v>
      </c>
      <c r="AG790" s="38">
        <f t="shared" si="259"/>
        <v>0</v>
      </c>
      <c r="AH790" s="38">
        <f t="shared" si="260"/>
        <v>0</v>
      </c>
      <c r="AI790" s="35"/>
      <c r="AJ79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90" s="40" t="str" cm="1">
        <f t="array" ref="AK79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90" s="40" cm="1">
        <f t="array" ref="AL790">IF(ROW(Table4[[#This Row],[ID]])-1=ROW(Table4[[#Headers],[ID]]),0,SUMPRODUCT(MAX(($B$5:$B789=Table4[[#This Row],[ID]])*ROW($B$5:$B789))))</f>
        <v>788</v>
      </c>
      <c r="AM790" s="39" cm="1">
        <f t="array" aca="1" ref="AM790" ca="1">IF(Table4[[#This Row],[Prior of This Frm]]&lt;&gt;0,Table4[[#This Row],[Time]]-INDIRECT("R"&amp;Table4[[#This Row],[Prior of This Frm]]&amp;"C"&amp;COLUMN(Table4[[#This Row],[Time]]),FALSE),"")</f>
        <v>0.10600000000000165</v>
      </c>
      <c r="AN790" s="41">
        <f>IF(ROW(Table4[[#This Row],[Time]])-1=ROW(Table4[[#Headers],[Time]]),0,IF(A790&lt;A789,AN789+1,AN789))</f>
        <v>1</v>
      </c>
      <c r="AO790" s="42">
        <f>(Table4[[#This Row],[Time]]+(Table4[[#This Row],[Mins]]*60)-$A$5)/60/60/24</f>
        <v>4.3700231481481476E-4</v>
      </c>
      <c r="AP790" s="39">
        <f ca="1">IF(Table4[[#This Row],[Prior of This Frm]]&lt;&gt;0,IF(Table4[[#This Row],[Per Raw]]&lt;0,Table4[[#This Row],[Per Raw]]+60,Table4[[#This Row],[Per Raw]]),"")</f>
        <v>0.10600000000000165</v>
      </c>
      <c r="AQ790" s="43">
        <f>IF(Table4[[#This Row],[ID]]=401,(HEX2DEC(Table4[[#This Row],[H1]])+256*HEX2DEC(Table4[[#This Row],[H2]]))/1000,NA())</f>
        <v>53.914000000000001</v>
      </c>
      <c r="AR790" s="44">
        <f>IF(Table4[[#This Row],[ID]]=401,(HEX2DEC(Table4[[#This Row],[H5]])+256*HEX2DEC(Table4[[#This Row],[H6]]))/1000,NA())</f>
        <v>0</v>
      </c>
      <c r="AS790" s="45" t="e">
        <f>IF(Table4[[#This Row],[ID]]=402,HEX2DEC(Table4[[#This Row],[H1]])/100,NA())</f>
        <v>#N/A</v>
      </c>
      <c r="AT790" s="46" t="e">
        <f>IF(Table4[[#This Row],[ID]]=404,((HEX2DEC(F790)+256*HEX2DEC(G790))/10)*(9/5)+32,NA())</f>
        <v>#N/A</v>
      </c>
      <c r="AU790" s="38">
        <f>IF(Table4[[#This Row],[ID]]=402,(HEX2DEC(Table4[[#This Row],[H7]])*256*256+HEX2DEC(Table4[[#This Row],[H6]])*256+HEX2DEC(Table4[[#This Row],[H5]]))/AU$3,IF(ISNUMBER(AU789),AU789,NA()))</f>
        <v>1073427</v>
      </c>
      <c r="AV790" s="38">
        <f>IF(Table4[[#This Row],[ID]]=403,(HEX2DEC(Table4[[#This Row],[H7]])*256*256+HEX2DEC(Table4[[#This Row],[H6]])*256+HEX2DEC(Table4[[#This Row],[H5]]))/AV$3,IF(ISNUMBER(AV789),AV789,NA()))</f>
        <v>1073427</v>
      </c>
      <c r="AW790" s="47">
        <f>Table4[[#This Row],[Unk 402-D7,6,5]]/Table4[[#This Row],[Batt V]]</f>
        <v>19909.986274437066</v>
      </c>
      <c r="AX790" s="41" t="str" cm="1">
        <f t="array" aca="1" ref="AX790" ca="1">IF(Table4[[#This Row],[Prior of This Frm]]=0,"First",IF(Table4[[#This Row],[Data as String]]&lt;&gt;INDIRECT("R"&amp;AL790&amp;"C"&amp;COLUMN(Table4[[#This Row],[Data as String]]),FALSE),"Change",""))</f>
        <v/>
      </c>
      <c r="AY790" s="40" t="str" cm="1">
        <f t="array" aca="1" ref="AY790" ca="1">IF(Table4[[#This Row],[Prior of This Frm]]=0,"First",IF(Table4[[#This Row],[Data Masked States only]]&lt;&gt;INDIRECT("R"&amp;AL790&amp;"C"&amp;COLUMN(Table4[[#This Row],[Data Masked States only]]),FALSE),"Change",""))</f>
        <v/>
      </c>
      <c r="AZ790" s="40"/>
    </row>
    <row r="791" spans="1:52" hidden="1" x14ac:dyDescent="0.25">
      <c r="A791" s="32">
        <v>29.187000000000001</v>
      </c>
      <c r="B791" s="32">
        <v>400</v>
      </c>
      <c r="C791" s="32">
        <v>8</v>
      </c>
      <c r="D791" s="33">
        <v>0</v>
      </c>
      <c r="E791" s="34">
        <v>0</v>
      </c>
      <c r="F791" s="34">
        <v>8</v>
      </c>
      <c r="G791" s="34">
        <v>0</v>
      </c>
      <c r="H791" s="34">
        <v>39</v>
      </c>
      <c r="I791" s="34">
        <v>0</v>
      </c>
      <c r="J791" s="34">
        <v>0</v>
      </c>
      <c r="K791" s="34">
        <v>0</v>
      </c>
      <c r="L791" s="32"/>
      <c r="M791" s="35" t="str">
        <f t="shared" si="241"/>
        <v>…</v>
      </c>
      <c r="N791" s="32" t="str">
        <f t="shared" si="242"/>
        <v>…</v>
      </c>
      <c r="O791" s="32" t="str">
        <f t="shared" si="243"/>
        <v>…</v>
      </c>
      <c r="P791" s="32" t="str">
        <f t="shared" si="244"/>
        <v>…</v>
      </c>
      <c r="Q791" s="32" t="str">
        <f t="shared" si="245"/>
        <v>9</v>
      </c>
      <c r="R791" s="32" t="str">
        <f t="shared" si="246"/>
        <v>…</v>
      </c>
      <c r="S791" s="32" t="str">
        <f t="shared" si="247"/>
        <v>…</v>
      </c>
      <c r="T791" s="32" t="str">
        <f t="shared" si="248"/>
        <v>…</v>
      </c>
      <c r="U791" s="35"/>
      <c r="V791" s="36">
        <f t="shared" si="249"/>
        <v>0</v>
      </c>
      <c r="W791" s="32">
        <f t="shared" si="250"/>
        <v>0</v>
      </c>
      <c r="X791" s="32">
        <f t="shared" si="251"/>
        <v>8</v>
      </c>
      <c r="Y791" s="32">
        <f t="shared" si="252"/>
        <v>0</v>
      </c>
      <c r="Z791" s="32">
        <f t="shared" si="253"/>
        <v>57</v>
      </c>
      <c r="AA791" s="32">
        <f t="shared" si="254"/>
        <v>0</v>
      </c>
      <c r="AB791" s="32">
        <f t="shared" si="255"/>
        <v>0</v>
      </c>
      <c r="AC791" s="32">
        <f t="shared" si="256"/>
        <v>0</v>
      </c>
      <c r="AD791" s="35"/>
      <c r="AE791" s="37">
        <f t="shared" si="257"/>
        <v>0</v>
      </c>
      <c r="AF791" s="38">
        <f t="shared" si="258"/>
        <v>8</v>
      </c>
      <c r="AG791" s="38">
        <f t="shared" si="259"/>
        <v>57</v>
      </c>
      <c r="AH791" s="38">
        <f t="shared" si="260"/>
        <v>0</v>
      </c>
      <c r="AI791" s="35"/>
      <c r="AJ79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91" s="40" t="str" cm="1">
        <f t="array" ref="AK79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91" s="40" cm="1">
        <f t="array" ref="AL791">IF(ROW(Table4[[#This Row],[ID]])-1=ROW(Table4[[#Headers],[ID]]),0,SUMPRODUCT(MAX(($B$5:$B790=Table4[[#This Row],[ID]])*ROW($B$5:$B790))))</f>
        <v>789</v>
      </c>
      <c r="AM791" s="39" cm="1">
        <f t="array" aca="1" ref="AM791" ca="1">IF(Table4[[#This Row],[Prior of This Frm]]&lt;&gt;0,Table4[[#This Row],[Time]]-INDIRECT("R"&amp;Table4[[#This Row],[Prior of This Frm]]&amp;"C"&amp;COLUMN(Table4[[#This Row],[Time]]),FALSE),"")</f>
        <v>0.10500000000000043</v>
      </c>
      <c r="AN791" s="41">
        <f>IF(ROW(Table4[[#This Row],[Time]])-1=ROW(Table4[[#Headers],[Time]]),0,IF(A791&lt;A790,AN790+1,AN790))</f>
        <v>1</v>
      </c>
      <c r="AO791" s="42">
        <f>(Table4[[#This Row],[Time]]+(Table4[[#This Row],[Mins]]*60)-$A$5)/60/60/24</f>
        <v>4.3761574074074064E-4</v>
      </c>
      <c r="AP791" s="39">
        <f ca="1">IF(Table4[[#This Row],[Prior of This Frm]]&lt;&gt;0,IF(Table4[[#This Row],[Per Raw]]&lt;0,Table4[[#This Row],[Per Raw]]+60,Table4[[#This Row],[Per Raw]]),"")</f>
        <v>0.10500000000000043</v>
      </c>
      <c r="AQ791" s="43" t="e">
        <f>IF(Table4[[#This Row],[ID]]=401,(HEX2DEC(Table4[[#This Row],[H1]])+256*HEX2DEC(Table4[[#This Row],[H2]]))/1000,NA())</f>
        <v>#N/A</v>
      </c>
      <c r="AR791" s="44" t="e">
        <f>IF(Table4[[#This Row],[ID]]=401,(HEX2DEC(Table4[[#This Row],[H5]])+256*HEX2DEC(Table4[[#This Row],[H6]]))/1000,NA())</f>
        <v>#N/A</v>
      </c>
      <c r="AS791" s="48" t="e">
        <f>IF(Table4[[#This Row],[ID]]=402,HEX2DEC(Table4[[#This Row],[H1]])/100,NA())</f>
        <v>#N/A</v>
      </c>
      <c r="AT791" s="46" t="e">
        <f>IF(Table4[[#This Row],[ID]]=404,((HEX2DEC(F791)+256*HEX2DEC(G791))/10)*(9/5)+32,NA())</f>
        <v>#N/A</v>
      </c>
      <c r="AU791" s="38">
        <f>IF(Table4[[#This Row],[ID]]=402,(HEX2DEC(Table4[[#This Row],[H7]])*256*256+HEX2DEC(Table4[[#This Row],[H6]])*256+HEX2DEC(Table4[[#This Row],[H5]]))/AU$3,IF(ISNUMBER(AU790),AU790,NA()))</f>
        <v>1073427</v>
      </c>
      <c r="AV791" s="38">
        <f>IF(Table4[[#This Row],[ID]]=403,(HEX2DEC(Table4[[#This Row],[H7]])*256*256+HEX2DEC(Table4[[#This Row],[H6]])*256+HEX2DEC(Table4[[#This Row],[H5]]))/AV$3,IF(ISNUMBER(AV790),AV790,NA()))</f>
        <v>1073427</v>
      </c>
      <c r="AW791" s="47" t="e">
        <f>Table4[[#This Row],[Unk 402-D7,6,5]]/Table4[[#This Row],[Batt V]]</f>
        <v>#N/A</v>
      </c>
      <c r="AX791" s="41" t="str" cm="1">
        <f t="array" aca="1" ref="AX791" ca="1">IF(Table4[[#This Row],[Prior of This Frm]]=0,"First",IF(Table4[[#This Row],[Data as String]]&lt;&gt;INDIRECT("R"&amp;AL791&amp;"C"&amp;COLUMN(Table4[[#This Row],[Data as String]]),FALSE),"Change",""))</f>
        <v/>
      </c>
      <c r="AY791" s="40" t="str" cm="1">
        <f t="array" aca="1" ref="AY791" ca="1">IF(Table4[[#This Row],[Prior of This Frm]]=0,"First",IF(Table4[[#This Row],[Data Masked States only]]&lt;&gt;INDIRECT("R"&amp;AL791&amp;"C"&amp;COLUMN(Table4[[#This Row],[Data Masked States only]]),FALSE),"Change",""))</f>
        <v/>
      </c>
      <c r="AZ791" s="40"/>
    </row>
    <row r="792" spans="1:52" hidden="1" x14ac:dyDescent="0.25">
      <c r="A792" s="32">
        <v>29.24</v>
      </c>
      <c r="B792" s="32">
        <v>401</v>
      </c>
      <c r="C792" s="32">
        <v>8</v>
      </c>
      <c r="D792" s="33" t="s">
        <v>28</v>
      </c>
      <c r="E792" s="34" t="s">
        <v>23</v>
      </c>
      <c r="F792" s="34">
        <v>0</v>
      </c>
      <c r="G792" s="34">
        <v>0</v>
      </c>
      <c r="H792" s="34">
        <v>0</v>
      </c>
      <c r="I792" s="34">
        <v>0</v>
      </c>
      <c r="J792" s="34">
        <v>0</v>
      </c>
      <c r="K792" s="34">
        <v>0</v>
      </c>
      <c r="L792" s="32"/>
      <c r="M792" s="35" t="str">
        <f t="shared" si="241"/>
        <v>…</v>
      </c>
      <c r="N792" s="32" t="str">
        <f t="shared" si="242"/>
        <v>…</v>
      </c>
      <c r="O792" s="32" t="str">
        <f t="shared" si="243"/>
        <v>…</v>
      </c>
      <c r="P792" s="32" t="str">
        <f t="shared" si="244"/>
        <v>…</v>
      </c>
      <c r="Q792" s="32" t="str">
        <f t="shared" si="245"/>
        <v>…</v>
      </c>
      <c r="R792" s="32" t="str">
        <f t="shared" si="246"/>
        <v>…</v>
      </c>
      <c r="S792" s="32" t="str">
        <f t="shared" si="247"/>
        <v>…</v>
      </c>
      <c r="T792" s="32" t="str">
        <f t="shared" si="248"/>
        <v>…</v>
      </c>
      <c r="U792" s="35"/>
      <c r="V792" s="36">
        <f t="shared" si="249"/>
        <v>154</v>
      </c>
      <c r="W792" s="32">
        <f t="shared" si="250"/>
        <v>210</v>
      </c>
      <c r="X792" s="32">
        <f t="shared" si="251"/>
        <v>0</v>
      </c>
      <c r="Y792" s="32">
        <f t="shared" si="252"/>
        <v>0</v>
      </c>
      <c r="Z792" s="32">
        <f t="shared" si="253"/>
        <v>0</v>
      </c>
      <c r="AA792" s="32">
        <f t="shared" si="254"/>
        <v>0</v>
      </c>
      <c r="AB792" s="32">
        <f t="shared" si="255"/>
        <v>0</v>
      </c>
      <c r="AC792" s="32">
        <f t="shared" si="256"/>
        <v>0</v>
      </c>
      <c r="AD792" s="35"/>
      <c r="AE792" s="37">
        <f t="shared" si="257"/>
        <v>53914</v>
      </c>
      <c r="AF792" s="38">
        <f t="shared" si="258"/>
        <v>0</v>
      </c>
      <c r="AG792" s="38">
        <f t="shared" si="259"/>
        <v>0</v>
      </c>
      <c r="AH792" s="38">
        <f t="shared" si="260"/>
        <v>0</v>
      </c>
      <c r="AI792" s="35"/>
      <c r="AJ79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92" s="40" t="str" cm="1">
        <f t="array" ref="AK79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92" s="40" cm="1">
        <f t="array" ref="AL792">IF(ROW(Table4[[#This Row],[ID]])-1=ROW(Table4[[#Headers],[ID]]),0,SUMPRODUCT(MAX(($B$5:$B791=Table4[[#This Row],[ID]])*ROW($B$5:$B791))))</f>
        <v>790</v>
      </c>
      <c r="AM792" s="39" cm="1">
        <f t="array" aca="1" ref="AM792" ca="1">IF(Table4[[#This Row],[Prior of This Frm]]&lt;&gt;0,Table4[[#This Row],[Time]]-INDIRECT("R"&amp;Table4[[#This Row],[Prior of This Frm]]&amp;"C"&amp;COLUMN(Table4[[#This Row],[Time]]),FALSE),"")</f>
        <v>0.1059999999999981</v>
      </c>
      <c r="AN792" s="41">
        <f>IF(ROW(Table4[[#This Row],[Time]])-1=ROW(Table4[[#Headers],[Time]]),0,IF(A792&lt;A791,AN791+1,AN791))</f>
        <v>1</v>
      </c>
      <c r="AO792" s="42">
        <f>(Table4[[#This Row],[Time]]+(Table4[[#This Row],[Mins]]*60)-$A$5)/60/60/24</f>
        <v>4.3822916666666657E-4</v>
      </c>
      <c r="AP792" s="39">
        <f ca="1">IF(Table4[[#This Row],[Prior of This Frm]]&lt;&gt;0,IF(Table4[[#This Row],[Per Raw]]&lt;0,Table4[[#This Row],[Per Raw]]+60,Table4[[#This Row],[Per Raw]]),"")</f>
        <v>0.1059999999999981</v>
      </c>
      <c r="AQ792" s="43">
        <f>IF(Table4[[#This Row],[ID]]=401,(HEX2DEC(Table4[[#This Row],[H1]])+256*HEX2DEC(Table4[[#This Row],[H2]]))/1000,NA())</f>
        <v>53.914000000000001</v>
      </c>
      <c r="AR792" s="44">
        <f>IF(Table4[[#This Row],[ID]]=401,(HEX2DEC(Table4[[#This Row],[H5]])+256*HEX2DEC(Table4[[#This Row],[H6]]))/1000,NA())</f>
        <v>0</v>
      </c>
      <c r="AS792" s="45" t="e">
        <f>IF(Table4[[#This Row],[ID]]=402,HEX2DEC(Table4[[#This Row],[H1]])/100,NA())</f>
        <v>#N/A</v>
      </c>
      <c r="AT792" s="46" t="e">
        <f>IF(Table4[[#This Row],[ID]]=404,((HEX2DEC(F792)+256*HEX2DEC(G792))/10)*(9/5)+32,NA())</f>
        <v>#N/A</v>
      </c>
      <c r="AU792" s="38">
        <f>IF(Table4[[#This Row],[ID]]=402,(HEX2DEC(Table4[[#This Row],[H7]])*256*256+HEX2DEC(Table4[[#This Row],[H6]])*256+HEX2DEC(Table4[[#This Row],[H5]]))/AU$3,IF(ISNUMBER(AU791),AU791,NA()))</f>
        <v>1073427</v>
      </c>
      <c r="AV792" s="38">
        <f>IF(Table4[[#This Row],[ID]]=403,(HEX2DEC(Table4[[#This Row],[H7]])*256*256+HEX2DEC(Table4[[#This Row],[H6]])*256+HEX2DEC(Table4[[#This Row],[H5]]))/AV$3,IF(ISNUMBER(AV791),AV791,NA()))</f>
        <v>1073427</v>
      </c>
      <c r="AW792" s="47">
        <f>Table4[[#This Row],[Unk 402-D7,6,5]]/Table4[[#This Row],[Batt V]]</f>
        <v>19909.986274437066</v>
      </c>
      <c r="AX792" s="41" t="str" cm="1">
        <f t="array" aca="1" ref="AX792" ca="1">IF(Table4[[#This Row],[Prior of This Frm]]=0,"First",IF(Table4[[#This Row],[Data as String]]&lt;&gt;INDIRECT("R"&amp;AL792&amp;"C"&amp;COLUMN(Table4[[#This Row],[Data as String]]),FALSE),"Change",""))</f>
        <v/>
      </c>
      <c r="AY792" s="40" t="str" cm="1">
        <f t="array" aca="1" ref="AY792" ca="1">IF(Table4[[#This Row],[Prior of This Frm]]=0,"First",IF(Table4[[#This Row],[Data Masked States only]]&lt;&gt;INDIRECT("R"&amp;AL792&amp;"C"&amp;COLUMN(Table4[[#This Row],[Data Masked States only]]),FALSE),"Change",""))</f>
        <v/>
      </c>
      <c r="AZ792" s="40"/>
    </row>
    <row r="793" spans="1:52" hidden="1" x14ac:dyDescent="0.25">
      <c r="A793" s="32">
        <v>29.294</v>
      </c>
      <c r="B793" s="32">
        <v>400</v>
      </c>
      <c r="C793" s="32">
        <v>8</v>
      </c>
      <c r="D793" s="33">
        <v>0</v>
      </c>
      <c r="E793" s="34">
        <v>0</v>
      </c>
      <c r="F793" s="34">
        <v>8</v>
      </c>
      <c r="G793" s="34">
        <v>0</v>
      </c>
      <c r="H793" s="34">
        <v>39</v>
      </c>
      <c r="I793" s="34">
        <v>0</v>
      </c>
      <c r="J793" s="34">
        <v>0</v>
      </c>
      <c r="K793" s="34">
        <v>0</v>
      </c>
      <c r="L793" s="32"/>
      <c r="M793" s="35" t="str">
        <f t="shared" si="241"/>
        <v>…</v>
      </c>
      <c r="N793" s="32" t="str">
        <f t="shared" si="242"/>
        <v>…</v>
      </c>
      <c r="O793" s="32" t="str">
        <f t="shared" si="243"/>
        <v>…</v>
      </c>
      <c r="P793" s="32" t="str">
        <f t="shared" si="244"/>
        <v>…</v>
      </c>
      <c r="Q793" s="32" t="str">
        <f t="shared" si="245"/>
        <v>9</v>
      </c>
      <c r="R793" s="32" t="str">
        <f t="shared" si="246"/>
        <v>…</v>
      </c>
      <c r="S793" s="32" t="str">
        <f t="shared" si="247"/>
        <v>…</v>
      </c>
      <c r="T793" s="32" t="str">
        <f t="shared" si="248"/>
        <v>…</v>
      </c>
      <c r="U793" s="35"/>
      <c r="V793" s="36">
        <f t="shared" si="249"/>
        <v>0</v>
      </c>
      <c r="W793" s="32">
        <f t="shared" si="250"/>
        <v>0</v>
      </c>
      <c r="X793" s="32">
        <f t="shared" si="251"/>
        <v>8</v>
      </c>
      <c r="Y793" s="32">
        <f t="shared" si="252"/>
        <v>0</v>
      </c>
      <c r="Z793" s="32">
        <f t="shared" si="253"/>
        <v>57</v>
      </c>
      <c r="AA793" s="32">
        <f t="shared" si="254"/>
        <v>0</v>
      </c>
      <c r="AB793" s="32">
        <f t="shared" si="255"/>
        <v>0</v>
      </c>
      <c r="AC793" s="32">
        <f t="shared" si="256"/>
        <v>0</v>
      </c>
      <c r="AD793" s="35"/>
      <c r="AE793" s="37">
        <f t="shared" si="257"/>
        <v>0</v>
      </c>
      <c r="AF793" s="38">
        <f t="shared" si="258"/>
        <v>8</v>
      </c>
      <c r="AG793" s="38">
        <f t="shared" si="259"/>
        <v>57</v>
      </c>
      <c r="AH793" s="38">
        <f t="shared" si="260"/>
        <v>0</v>
      </c>
      <c r="AI793" s="35"/>
      <c r="AJ79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93" s="40" t="str" cm="1">
        <f t="array" ref="AK79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93" s="40" cm="1">
        <f t="array" ref="AL793">IF(ROW(Table4[[#This Row],[ID]])-1=ROW(Table4[[#Headers],[ID]]),0,SUMPRODUCT(MAX(($B$5:$B792=Table4[[#This Row],[ID]])*ROW($B$5:$B792))))</f>
        <v>791</v>
      </c>
      <c r="AM793" s="39" cm="1">
        <f t="array" aca="1" ref="AM793" ca="1">IF(Table4[[#This Row],[Prior of This Frm]]&lt;&gt;0,Table4[[#This Row],[Time]]-INDIRECT("R"&amp;Table4[[#This Row],[Prior of This Frm]]&amp;"C"&amp;COLUMN(Table4[[#This Row],[Time]]),FALSE),"")</f>
        <v>0.10699999999999932</v>
      </c>
      <c r="AN793" s="41">
        <f>IF(ROW(Table4[[#This Row],[Time]])-1=ROW(Table4[[#Headers],[Time]]),0,IF(A793&lt;A792,AN792+1,AN792))</f>
        <v>1</v>
      </c>
      <c r="AO793" s="42">
        <f>(Table4[[#This Row],[Time]]+(Table4[[#This Row],[Mins]]*60)-$A$5)/60/60/24</f>
        <v>4.388541666666666E-4</v>
      </c>
      <c r="AP793" s="39">
        <f ca="1">IF(Table4[[#This Row],[Prior of This Frm]]&lt;&gt;0,IF(Table4[[#This Row],[Per Raw]]&lt;0,Table4[[#This Row],[Per Raw]]+60,Table4[[#This Row],[Per Raw]]),"")</f>
        <v>0.10699999999999932</v>
      </c>
      <c r="AQ793" s="43" t="e">
        <f>IF(Table4[[#This Row],[ID]]=401,(HEX2DEC(Table4[[#This Row],[H1]])+256*HEX2DEC(Table4[[#This Row],[H2]]))/1000,NA())</f>
        <v>#N/A</v>
      </c>
      <c r="AR793" s="44" t="e">
        <f>IF(Table4[[#This Row],[ID]]=401,(HEX2DEC(Table4[[#This Row],[H5]])+256*HEX2DEC(Table4[[#This Row],[H6]]))/1000,NA())</f>
        <v>#N/A</v>
      </c>
      <c r="AS793" s="48" t="e">
        <f>IF(Table4[[#This Row],[ID]]=402,HEX2DEC(Table4[[#This Row],[H1]])/100,NA())</f>
        <v>#N/A</v>
      </c>
      <c r="AT793" s="46" t="e">
        <f>IF(Table4[[#This Row],[ID]]=404,((HEX2DEC(F793)+256*HEX2DEC(G793))/10)*(9/5)+32,NA())</f>
        <v>#N/A</v>
      </c>
      <c r="AU793" s="38">
        <f>IF(Table4[[#This Row],[ID]]=402,(HEX2DEC(Table4[[#This Row],[H7]])*256*256+HEX2DEC(Table4[[#This Row],[H6]])*256+HEX2DEC(Table4[[#This Row],[H5]]))/AU$3,IF(ISNUMBER(AU792),AU792,NA()))</f>
        <v>1073427</v>
      </c>
      <c r="AV793" s="38">
        <f>IF(Table4[[#This Row],[ID]]=403,(HEX2DEC(Table4[[#This Row],[H7]])*256*256+HEX2DEC(Table4[[#This Row],[H6]])*256+HEX2DEC(Table4[[#This Row],[H5]]))/AV$3,IF(ISNUMBER(AV792),AV792,NA()))</f>
        <v>1073427</v>
      </c>
      <c r="AW793" s="47" t="e">
        <f>Table4[[#This Row],[Unk 402-D7,6,5]]/Table4[[#This Row],[Batt V]]</f>
        <v>#N/A</v>
      </c>
      <c r="AX793" s="41" t="str" cm="1">
        <f t="array" aca="1" ref="AX793" ca="1">IF(Table4[[#This Row],[Prior of This Frm]]=0,"First",IF(Table4[[#This Row],[Data as String]]&lt;&gt;INDIRECT("R"&amp;AL793&amp;"C"&amp;COLUMN(Table4[[#This Row],[Data as String]]),FALSE),"Change",""))</f>
        <v/>
      </c>
      <c r="AY793" s="40" t="str" cm="1">
        <f t="array" aca="1" ref="AY793" ca="1">IF(Table4[[#This Row],[Prior of This Frm]]=0,"First",IF(Table4[[#This Row],[Data Masked States only]]&lt;&gt;INDIRECT("R"&amp;AL793&amp;"C"&amp;COLUMN(Table4[[#This Row],[Data Masked States only]]),FALSE),"Change",""))</f>
        <v/>
      </c>
      <c r="AZ793" s="40"/>
    </row>
    <row r="794" spans="1:52" hidden="1" x14ac:dyDescent="0.25">
      <c r="A794" s="32">
        <v>29.347000000000001</v>
      </c>
      <c r="B794" s="32">
        <v>401</v>
      </c>
      <c r="C794" s="32">
        <v>8</v>
      </c>
      <c r="D794" s="33" t="s">
        <v>28</v>
      </c>
      <c r="E794" s="34" t="s">
        <v>23</v>
      </c>
      <c r="F794" s="34">
        <v>0</v>
      </c>
      <c r="G794" s="34">
        <v>0</v>
      </c>
      <c r="H794" s="34">
        <v>0</v>
      </c>
      <c r="I794" s="34">
        <v>0</v>
      </c>
      <c r="J794" s="34">
        <v>0</v>
      </c>
      <c r="K794" s="34">
        <v>0</v>
      </c>
      <c r="L794" s="32"/>
      <c r="M794" s="35" t="str">
        <f t="shared" si="241"/>
        <v>…</v>
      </c>
      <c r="N794" s="32" t="str">
        <f t="shared" si="242"/>
        <v>…</v>
      </c>
      <c r="O794" s="32" t="str">
        <f t="shared" si="243"/>
        <v>…</v>
      </c>
      <c r="P794" s="32" t="str">
        <f t="shared" si="244"/>
        <v>…</v>
      </c>
      <c r="Q794" s="32" t="str">
        <f t="shared" si="245"/>
        <v>…</v>
      </c>
      <c r="R794" s="32" t="str">
        <f t="shared" si="246"/>
        <v>…</v>
      </c>
      <c r="S794" s="32" t="str">
        <f t="shared" si="247"/>
        <v>…</v>
      </c>
      <c r="T794" s="32" t="str">
        <f t="shared" si="248"/>
        <v>…</v>
      </c>
      <c r="U794" s="35"/>
      <c r="V794" s="36">
        <f t="shared" si="249"/>
        <v>154</v>
      </c>
      <c r="W794" s="32">
        <f t="shared" si="250"/>
        <v>210</v>
      </c>
      <c r="X794" s="32">
        <f t="shared" si="251"/>
        <v>0</v>
      </c>
      <c r="Y794" s="32">
        <f t="shared" si="252"/>
        <v>0</v>
      </c>
      <c r="Z794" s="32">
        <f t="shared" si="253"/>
        <v>0</v>
      </c>
      <c r="AA794" s="32">
        <f t="shared" si="254"/>
        <v>0</v>
      </c>
      <c r="AB794" s="32">
        <f t="shared" si="255"/>
        <v>0</v>
      </c>
      <c r="AC794" s="32">
        <f t="shared" si="256"/>
        <v>0</v>
      </c>
      <c r="AD794" s="35"/>
      <c r="AE794" s="37">
        <f t="shared" si="257"/>
        <v>53914</v>
      </c>
      <c r="AF794" s="38">
        <f t="shared" si="258"/>
        <v>0</v>
      </c>
      <c r="AG794" s="38">
        <f t="shared" si="259"/>
        <v>0</v>
      </c>
      <c r="AH794" s="38">
        <f t="shared" si="260"/>
        <v>0</v>
      </c>
      <c r="AI794" s="35"/>
      <c r="AJ79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94" s="40" t="str" cm="1">
        <f t="array" ref="AK79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94" s="40" cm="1">
        <f t="array" ref="AL794">IF(ROW(Table4[[#This Row],[ID]])-1=ROW(Table4[[#Headers],[ID]]),0,SUMPRODUCT(MAX(($B$5:$B793=Table4[[#This Row],[ID]])*ROW($B$5:$B793))))</f>
        <v>792</v>
      </c>
      <c r="AM794" s="39" cm="1">
        <f t="array" aca="1" ref="AM794" ca="1">IF(Table4[[#This Row],[Prior of This Frm]]&lt;&gt;0,Table4[[#This Row],[Time]]-INDIRECT("R"&amp;Table4[[#This Row],[Prior of This Frm]]&amp;"C"&amp;COLUMN(Table4[[#This Row],[Time]]),FALSE),"")</f>
        <v>0.10700000000000287</v>
      </c>
      <c r="AN794" s="41">
        <f>IF(ROW(Table4[[#This Row],[Time]])-1=ROW(Table4[[#Headers],[Time]]),0,IF(A794&lt;A793,AN793+1,AN793))</f>
        <v>1</v>
      </c>
      <c r="AO794" s="42">
        <f>(Table4[[#This Row],[Time]]+(Table4[[#This Row],[Mins]]*60)-$A$5)/60/60/24</f>
        <v>4.394675925925927E-4</v>
      </c>
      <c r="AP794" s="39">
        <f ca="1">IF(Table4[[#This Row],[Prior of This Frm]]&lt;&gt;0,IF(Table4[[#This Row],[Per Raw]]&lt;0,Table4[[#This Row],[Per Raw]]+60,Table4[[#This Row],[Per Raw]]),"")</f>
        <v>0.10700000000000287</v>
      </c>
      <c r="AQ794" s="43">
        <f>IF(Table4[[#This Row],[ID]]=401,(HEX2DEC(Table4[[#This Row],[H1]])+256*HEX2DEC(Table4[[#This Row],[H2]]))/1000,NA())</f>
        <v>53.914000000000001</v>
      </c>
      <c r="AR794" s="44">
        <f>IF(Table4[[#This Row],[ID]]=401,(HEX2DEC(Table4[[#This Row],[H5]])+256*HEX2DEC(Table4[[#This Row],[H6]]))/1000,NA())</f>
        <v>0</v>
      </c>
      <c r="AS794" s="45" t="e">
        <f>IF(Table4[[#This Row],[ID]]=402,HEX2DEC(Table4[[#This Row],[H1]])/100,NA())</f>
        <v>#N/A</v>
      </c>
      <c r="AT794" s="46" t="e">
        <f>IF(Table4[[#This Row],[ID]]=404,((HEX2DEC(F794)+256*HEX2DEC(G794))/10)*(9/5)+32,NA())</f>
        <v>#N/A</v>
      </c>
      <c r="AU794" s="38">
        <f>IF(Table4[[#This Row],[ID]]=402,(HEX2DEC(Table4[[#This Row],[H7]])*256*256+HEX2DEC(Table4[[#This Row],[H6]])*256+HEX2DEC(Table4[[#This Row],[H5]]))/AU$3,IF(ISNUMBER(AU793),AU793,NA()))</f>
        <v>1073427</v>
      </c>
      <c r="AV794" s="38">
        <f>IF(Table4[[#This Row],[ID]]=403,(HEX2DEC(Table4[[#This Row],[H7]])*256*256+HEX2DEC(Table4[[#This Row],[H6]])*256+HEX2DEC(Table4[[#This Row],[H5]]))/AV$3,IF(ISNUMBER(AV793),AV793,NA()))</f>
        <v>1073427</v>
      </c>
      <c r="AW794" s="47">
        <f>Table4[[#This Row],[Unk 402-D7,6,5]]/Table4[[#This Row],[Batt V]]</f>
        <v>19909.986274437066</v>
      </c>
      <c r="AX794" s="41" t="str" cm="1">
        <f t="array" aca="1" ref="AX794" ca="1">IF(Table4[[#This Row],[Prior of This Frm]]=0,"First",IF(Table4[[#This Row],[Data as String]]&lt;&gt;INDIRECT("R"&amp;AL794&amp;"C"&amp;COLUMN(Table4[[#This Row],[Data as String]]),FALSE),"Change",""))</f>
        <v/>
      </c>
      <c r="AY794" s="40" t="str" cm="1">
        <f t="array" aca="1" ref="AY794" ca="1">IF(Table4[[#This Row],[Prior of This Frm]]=0,"First",IF(Table4[[#This Row],[Data Masked States only]]&lt;&gt;INDIRECT("R"&amp;AL794&amp;"C"&amp;COLUMN(Table4[[#This Row],[Data Masked States only]]),FALSE),"Change",""))</f>
        <v/>
      </c>
      <c r="AZ794" s="40"/>
    </row>
    <row r="795" spans="1:52" hidden="1" x14ac:dyDescent="0.25">
      <c r="A795" s="32">
        <v>29.4</v>
      </c>
      <c r="B795" s="32">
        <v>400</v>
      </c>
      <c r="C795" s="32">
        <v>8</v>
      </c>
      <c r="D795" s="33">
        <v>0</v>
      </c>
      <c r="E795" s="34">
        <v>0</v>
      </c>
      <c r="F795" s="34">
        <v>8</v>
      </c>
      <c r="G795" s="34">
        <v>0</v>
      </c>
      <c r="H795" s="34">
        <v>39</v>
      </c>
      <c r="I795" s="34">
        <v>0</v>
      </c>
      <c r="J795" s="34">
        <v>0</v>
      </c>
      <c r="K795" s="34">
        <v>0</v>
      </c>
      <c r="L795" s="32"/>
      <c r="M795" s="35" t="str">
        <f t="shared" si="241"/>
        <v>…</v>
      </c>
      <c r="N795" s="32" t="str">
        <f t="shared" si="242"/>
        <v>…</v>
      </c>
      <c r="O795" s="32" t="str">
        <f t="shared" si="243"/>
        <v>…</v>
      </c>
      <c r="P795" s="32" t="str">
        <f t="shared" si="244"/>
        <v>…</v>
      </c>
      <c r="Q795" s="32" t="str">
        <f t="shared" si="245"/>
        <v>9</v>
      </c>
      <c r="R795" s="32" t="str">
        <f t="shared" si="246"/>
        <v>…</v>
      </c>
      <c r="S795" s="32" t="str">
        <f t="shared" si="247"/>
        <v>…</v>
      </c>
      <c r="T795" s="32" t="str">
        <f t="shared" si="248"/>
        <v>…</v>
      </c>
      <c r="U795" s="35"/>
      <c r="V795" s="36">
        <f t="shared" si="249"/>
        <v>0</v>
      </c>
      <c r="W795" s="32">
        <f t="shared" si="250"/>
        <v>0</v>
      </c>
      <c r="X795" s="32">
        <f t="shared" si="251"/>
        <v>8</v>
      </c>
      <c r="Y795" s="32">
        <f t="shared" si="252"/>
        <v>0</v>
      </c>
      <c r="Z795" s="32">
        <f t="shared" si="253"/>
        <v>57</v>
      </c>
      <c r="AA795" s="32">
        <f t="shared" si="254"/>
        <v>0</v>
      </c>
      <c r="AB795" s="32">
        <f t="shared" si="255"/>
        <v>0</v>
      </c>
      <c r="AC795" s="32">
        <f t="shared" si="256"/>
        <v>0</v>
      </c>
      <c r="AD795" s="35"/>
      <c r="AE795" s="37">
        <f t="shared" si="257"/>
        <v>0</v>
      </c>
      <c r="AF795" s="38">
        <f t="shared" si="258"/>
        <v>8</v>
      </c>
      <c r="AG795" s="38">
        <f t="shared" si="259"/>
        <v>57</v>
      </c>
      <c r="AH795" s="38">
        <f t="shared" si="260"/>
        <v>0</v>
      </c>
      <c r="AI795" s="35"/>
      <c r="AJ79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95" s="40" t="str" cm="1">
        <f t="array" ref="AK79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95" s="40" cm="1">
        <f t="array" ref="AL795">IF(ROW(Table4[[#This Row],[ID]])-1=ROW(Table4[[#Headers],[ID]]),0,SUMPRODUCT(MAX(($B$5:$B794=Table4[[#This Row],[ID]])*ROW($B$5:$B794))))</f>
        <v>793</v>
      </c>
      <c r="AM795" s="39" cm="1">
        <f t="array" aca="1" ref="AM795" ca="1">IF(Table4[[#This Row],[Prior of This Frm]]&lt;&gt;0,Table4[[#This Row],[Time]]-INDIRECT("R"&amp;Table4[[#This Row],[Prior of This Frm]]&amp;"C"&amp;COLUMN(Table4[[#This Row],[Time]]),FALSE),"")</f>
        <v>0.1059999999999981</v>
      </c>
      <c r="AN795" s="41">
        <f>IF(ROW(Table4[[#This Row],[Time]])-1=ROW(Table4[[#Headers],[Time]]),0,IF(A795&lt;A794,AN794+1,AN794))</f>
        <v>1</v>
      </c>
      <c r="AO795" s="42">
        <f>(Table4[[#This Row],[Time]]+(Table4[[#This Row],[Mins]]*60)-$A$5)/60/60/24</f>
        <v>4.4008101851851852E-4</v>
      </c>
      <c r="AP795" s="39">
        <f ca="1">IF(Table4[[#This Row],[Prior of This Frm]]&lt;&gt;0,IF(Table4[[#This Row],[Per Raw]]&lt;0,Table4[[#This Row],[Per Raw]]+60,Table4[[#This Row],[Per Raw]]),"")</f>
        <v>0.1059999999999981</v>
      </c>
      <c r="AQ795" s="43" t="e">
        <f>IF(Table4[[#This Row],[ID]]=401,(HEX2DEC(Table4[[#This Row],[H1]])+256*HEX2DEC(Table4[[#This Row],[H2]]))/1000,NA())</f>
        <v>#N/A</v>
      </c>
      <c r="AR795" s="44" t="e">
        <f>IF(Table4[[#This Row],[ID]]=401,(HEX2DEC(Table4[[#This Row],[H5]])+256*HEX2DEC(Table4[[#This Row],[H6]]))/1000,NA())</f>
        <v>#N/A</v>
      </c>
      <c r="AS795" s="48" t="e">
        <f>IF(Table4[[#This Row],[ID]]=402,HEX2DEC(Table4[[#This Row],[H1]])/100,NA())</f>
        <v>#N/A</v>
      </c>
      <c r="AT795" s="46" t="e">
        <f>IF(Table4[[#This Row],[ID]]=404,((HEX2DEC(F795)+256*HEX2DEC(G795))/10)*(9/5)+32,NA())</f>
        <v>#N/A</v>
      </c>
      <c r="AU795" s="38">
        <f>IF(Table4[[#This Row],[ID]]=402,(HEX2DEC(Table4[[#This Row],[H7]])*256*256+HEX2DEC(Table4[[#This Row],[H6]])*256+HEX2DEC(Table4[[#This Row],[H5]]))/AU$3,IF(ISNUMBER(AU794),AU794,NA()))</f>
        <v>1073427</v>
      </c>
      <c r="AV795" s="38">
        <f>IF(Table4[[#This Row],[ID]]=403,(HEX2DEC(Table4[[#This Row],[H7]])*256*256+HEX2DEC(Table4[[#This Row],[H6]])*256+HEX2DEC(Table4[[#This Row],[H5]]))/AV$3,IF(ISNUMBER(AV794),AV794,NA()))</f>
        <v>1073427</v>
      </c>
      <c r="AW795" s="47" t="e">
        <f>Table4[[#This Row],[Unk 402-D7,6,5]]/Table4[[#This Row],[Batt V]]</f>
        <v>#N/A</v>
      </c>
      <c r="AX795" s="41" t="str" cm="1">
        <f t="array" aca="1" ref="AX795" ca="1">IF(Table4[[#This Row],[Prior of This Frm]]=0,"First",IF(Table4[[#This Row],[Data as String]]&lt;&gt;INDIRECT("R"&amp;AL795&amp;"C"&amp;COLUMN(Table4[[#This Row],[Data as String]]),FALSE),"Change",""))</f>
        <v/>
      </c>
      <c r="AY795" s="40" t="str" cm="1">
        <f t="array" aca="1" ref="AY795" ca="1">IF(Table4[[#This Row],[Prior of This Frm]]=0,"First",IF(Table4[[#This Row],[Data Masked States only]]&lt;&gt;INDIRECT("R"&amp;AL795&amp;"C"&amp;COLUMN(Table4[[#This Row],[Data Masked States only]]),FALSE),"Change",""))</f>
        <v/>
      </c>
      <c r="AZ795" s="40"/>
    </row>
    <row r="796" spans="1:52" hidden="1" x14ac:dyDescent="0.25">
      <c r="A796" s="32">
        <v>29.452000000000002</v>
      </c>
      <c r="B796" s="32">
        <v>401</v>
      </c>
      <c r="C796" s="32">
        <v>8</v>
      </c>
      <c r="D796" s="33" t="s">
        <v>28</v>
      </c>
      <c r="E796" s="34" t="s">
        <v>23</v>
      </c>
      <c r="F796" s="34">
        <v>0</v>
      </c>
      <c r="G796" s="34">
        <v>0</v>
      </c>
      <c r="H796" s="34">
        <v>0</v>
      </c>
      <c r="I796" s="34">
        <v>0</v>
      </c>
      <c r="J796" s="34">
        <v>0</v>
      </c>
      <c r="K796" s="34">
        <v>0</v>
      </c>
      <c r="L796" s="32"/>
      <c r="M796" s="35" t="str">
        <f t="shared" si="241"/>
        <v>…</v>
      </c>
      <c r="N796" s="32" t="str">
        <f t="shared" si="242"/>
        <v>…</v>
      </c>
      <c r="O796" s="32" t="str">
        <f t="shared" si="243"/>
        <v>…</v>
      </c>
      <c r="P796" s="32" t="str">
        <f t="shared" si="244"/>
        <v>…</v>
      </c>
      <c r="Q796" s="32" t="str">
        <f t="shared" si="245"/>
        <v>…</v>
      </c>
      <c r="R796" s="32" t="str">
        <f t="shared" si="246"/>
        <v>…</v>
      </c>
      <c r="S796" s="32" t="str">
        <f t="shared" si="247"/>
        <v>…</v>
      </c>
      <c r="T796" s="32" t="str">
        <f t="shared" si="248"/>
        <v>…</v>
      </c>
      <c r="U796" s="35"/>
      <c r="V796" s="36">
        <f t="shared" si="249"/>
        <v>154</v>
      </c>
      <c r="W796" s="32">
        <f t="shared" si="250"/>
        <v>210</v>
      </c>
      <c r="X796" s="32">
        <f t="shared" si="251"/>
        <v>0</v>
      </c>
      <c r="Y796" s="32">
        <f t="shared" si="252"/>
        <v>0</v>
      </c>
      <c r="Z796" s="32">
        <f t="shared" si="253"/>
        <v>0</v>
      </c>
      <c r="AA796" s="32">
        <f t="shared" si="254"/>
        <v>0</v>
      </c>
      <c r="AB796" s="32">
        <f t="shared" si="255"/>
        <v>0</v>
      </c>
      <c r="AC796" s="32">
        <f t="shared" si="256"/>
        <v>0</v>
      </c>
      <c r="AD796" s="35"/>
      <c r="AE796" s="37">
        <f t="shared" si="257"/>
        <v>53914</v>
      </c>
      <c r="AF796" s="38">
        <f t="shared" si="258"/>
        <v>0</v>
      </c>
      <c r="AG796" s="38">
        <f t="shared" si="259"/>
        <v>0</v>
      </c>
      <c r="AH796" s="38">
        <f t="shared" si="260"/>
        <v>0</v>
      </c>
      <c r="AI796" s="35"/>
      <c r="AJ79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96" s="40" t="str" cm="1">
        <f t="array" ref="AK79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96" s="40" cm="1">
        <f t="array" ref="AL796">IF(ROW(Table4[[#This Row],[ID]])-1=ROW(Table4[[#Headers],[ID]]),0,SUMPRODUCT(MAX(($B$5:$B795=Table4[[#This Row],[ID]])*ROW($B$5:$B795))))</f>
        <v>794</v>
      </c>
      <c r="AM796" s="39" cm="1">
        <f t="array" aca="1" ref="AM796" ca="1">IF(Table4[[#This Row],[Prior of This Frm]]&lt;&gt;0,Table4[[#This Row],[Time]]-INDIRECT("R"&amp;Table4[[#This Row],[Prior of This Frm]]&amp;"C"&amp;COLUMN(Table4[[#This Row],[Time]]),FALSE),"")</f>
        <v>0.10500000000000043</v>
      </c>
      <c r="AN796" s="41">
        <f>IF(ROW(Table4[[#This Row],[Time]])-1=ROW(Table4[[#Headers],[Time]]),0,IF(A796&lt;A795,AN795+1,AN795))</f>
        <v>1</v>
      </c>
      <c r="AO796" s="42">
        <f>(Table4[[#This Row],[Time]]+(Table4[[#This Row],[Mins]]*60)-$A$5)/60/60/24</f>
        <v>4.4068287037037036E-4</v>
      </c>
      <c r="AP796" s="39">
        <f ca="1">IF(Table4[[#This Row],[Prior of This Frm]]&lt;&gt;0,IF(Table4[[#This Row],[Per Raw]]&lt;0,Table4[[#This Row],[Per Raw]]+60,Table4[[#This Row],[Per Raw]]),"")</f>
        <v>0.10500000000000043</v>
      </c>
      <c r="AQ796" s="43">
        <f>IF(Table4[[#This Row],[ID]]=401,(HEX2DEC(Table4[[#This Row],[H1]])+256*HEX2DEC(Table4[[#This Row],[H2]]))/1000,NA())</f>
        <v>53.914000000000001</v>
      </c>
      <c r="AR796" s="44">
        <f>IF(Table4[[#This Row],[ID]]=401,(HEX2DEC(Table4[[#This Row],[H5]])+256*HEX2DEC(Table4[[#This Row],[H6]]))/1000,NA())</f>
        <v>0</v>
      </c>
      <c r="AS796" s="45" t="e">
        <f>IF(Table4[[#This Row],[ID]]=402,HEX2DEC(Table4[[#This Row],[H1]])/100,NA())</f>
        <v>#N/A</v>
      </c>
      <c r="AT796" s="46" t="e">
        <f>IF(Table4[[#This Row],[ID]]=404,((HEX2DEC(F796)+256*HEX2DEC(G796))/10)*(9/5)+32,NA())</f>
        <v>#N/A</v>
      </c>
      <c r="AU796" s="38">
        <f>IF(Table4[[#This Row],[ID]]=402,(HEX2DEC(Table4[[#This Row],[H7]])*256*256+HEX2DEC(Table4[[#This Row],[H6]])*256+HEX2DEC(Table4[[#This Row],[H5]]))/AU$3,IF(ISNUMBER(AU795),AU795,NA()))</f>
        <v>1073427</v>
      </c>
      <c r="AV796" s="38">
        <f>IF(Table4[[#This Row],[ID]]=403,(HEX2DEC(Table4[[#This Row],[H7]])*256*256+HEX2DEC(Table4[[#This Row],[H6]])*256+HEX2DEC(Table4[[#This Row],[H5]]))/AV$3,IF(ISNUMBER(AV795),AV795,NA()))</f>
        <v>1073427</v>
      </c>
      <c r="AW796" s="47">
        <f>Table4[[#This Row],[Unk 402-D7,6,5]]/Table4[[#This Row],[Batt V]]</f>
        <v>19909.986274437066</v>
      </c>
      <c r="AX796" s="41" t="str" cm="1">
        <f t="array" aca="1" ref="AX796" ca="1">IF(Table4[[#This Row],[Prior of This Frm]]=0,"First",IF(Table4[[#This Row],[Data as String]]&lt;&gt;INDIRECT("R"&amp;AL796&amp;"C"&amp;COLUMN(Table4[[#This Row],[Data as String]]),FALSE),"Change",""))</f>
        <v/>
      </c>
      <c r="AY796" s="40" t="str" cm="1">
        <f t="array" aca="1" ref="AY796" ca="1">IF(Table4[[#This Row],[Prior of This Frm]]=0,"First",IF(Table4[[#This Row],[Data Masked States only]]&lt;&gt;INDIRECT("R"&amp;AL796&amp;"C"&amp;COLUMN(Table4[[#This Row],[Data Masked States only]]),FALSE),"Change",""))</f>
        <v/>
      </c>
      <c r="AZ796" s="40"/>
    </row>
    <row r="797" spans="1:52" hidden="1" x14ac:dyDescent="0.25">
      <c r="A797" s="32">
        <v>29.506</v>
      </c>
      <c r="B797" s="32">
        <v>400</v>
      </c>
      <c r="C797" s="32">
        <v>8</v>
      </c>
      <c r="D797" s="33">
        <v>0</v>
      </c>
      <c r="E797" s="34">
        <v>0</v>
      </c>
      <c r="F797" s="34">
        <v>8</v>
      </c>
      <c r="G797" s="34">
        <v>0</v>
      </c>
      <c r="H797" s="34">
        <v>39</v>
      </c>
      <c r="I797" s="34">
        <v>0</v>
      </c>
      <c r="J797" s="34">
        <v>0</v>
      </c>
      <c r="K797" s="34">
        <v>0</v>
      </c>
      <c r="L797" s="32"/>
      <c r="M797" s="35" t="str">
        <f t="shared" si="241"/>
        <v>…</v>
      </c>
      <c r="N797" s="32" t="str">
        <f t="shared" si="242"/>
        <v>…</v>
      </c>
      <c r="O797" s="32" t="str">
        <f t="shared" si="243"/>
        <v>…</v>
      </c>
      <c r="P797" s="32" t="str">
        <f t="shared" si="244"/>
        <v>…</v>
      </c>
      <c r="Q797" s="32" t="str">
        <f t="shared" si="245"/>
        <v>9</v>
      </c>
      <c r="R797" s="32" t="str">
        <f t="shared" si="246"/>
        <v>…</v>
      </c>
      <c r="S797" s="32" t="str">
        <f t="shared" si="247"/>
        <v>…</v>
      </c>
      <c r="T797" s="32" t="str">
        <f t="shared" si="248"/>
        <v>…</v>
      </c>
      <c r="U797" s="35"/>
      <c r="V797" s="36">
        <f t="shared" si="249"/>
        <v>0</v>
      </c>
      <c r="W797" s="32">
        <f t="shared" si="250"/>
        <v>0</v>
      </c>
      <c r="X797" s="32">
        <f t="shared" si="251"/>
        <v>8</v>
      </c>
      <c r="Y797" s="32">
        <f t="shared" si="252"/>
        <v>0</v>
      </c>
      <c r="Z797" s="32">
        <f t="shared" si="253"/>
        <v>57</v>
      </c>
      <c r="AA797" s="32">
        <f t="shared" si="254"/>
        <v>0</v>
      </c>
      <c r="AB797" s="32">
        <f t="shared" si="255"/>
        <v>0</v>
      </c>
      <c r="AC797" s="32">
        <f t="shared" si="256"/>
        <v>0</v>
      </c>
      <c r="AD797" s="35"/>
      <c r="AE797" s="37">
        <f t="shared" si="257"/>
        <v>0</v>
      </c>
      <c r="AF797" s="38">
        <f t="shared" si="258"/>
        <v>8</v>
      </c>
      <c r="AG797" s="38">
        <f t="shared" si="259"/>
        <v>57</v>
      </c>
      <c r="AH797" s="38">
        <f t="shared" si="260"/>
        <v>0</v>
      </c>
      <c r="AI797" s="35"/>
      <c r="AJ79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797" s="40" t="str" cm="1">
        <f t="array" ref="AK79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797" s="40" cm="1">
        <f t="array" ref="AL797">IF(ROW(Table4[[#This Row],[ID]])-1=ROW(Table4[[#Headers],[ID]]),0,SUMPRODUCT(MAX(($B$5:$B796=Table4[[#This Row],[ID]])*ROW($B$5:$B796))))</f>
        <v>795</v>
      </c>
      <c r="AM797" s="39" cm="1">
        <f t="array" aca="1" ref="AM797" ca="1">IF(Table4[[#This Row],[Prior of This Frm]]&lt;&gt;0,Table4[[#This Row],[Time]]-INDIRECT("R"&amp;Table4[[#This Row],[Prior of This Frm]]&amp;"C"&amp;COLUMN(Table4[[#This Row],[Time]]),FALSE),"")</f>
        <v>0.10600000000000165</v>
      </c>
      <c r="AN797" s="41">
        <f>IF(ROW(Table4[[#This Row],[Time]])-1=ROW(Table4[[#Headers],[Time]]),0,IF(A797&lt;A796,AN796+1,AN796))</f>
        <v>1</v>
      </c>
      <c r="AO797" s="42">
        <f>(Table4[[#This Row],[Time]]+(Table4[[#This Row],[Mins]]*60)-$A$5)/60/60/24</f>
        <v>4.4130787037037033E-4</v>
      </c>
      <c r="AP797" s="39">
        <f ca="1">IF(Table4[[#This Row],[Prior of This Frm]]&lt;&gt;0,IF(Table4[[#This Row],[Per Raw]]&lt;0,Table4[[#This Row],[Per Raw]]+60,Table4[[#This Row],[Per Raw]]),"")</f>
        <v>0.10600000000000165</v>
      </c>
      <c r="AQ797" s="43" t="e">
        <f>IF(Table4[[#This Row],[ID]]=401,(HEX2DEC(Table4[[#This Row],[H1]])+256*HEX2DEC(Table4[[#This Row],[H2]]))/1000,NA())</f>
        <v>#N/A</v>
      </c>
      <c r="AR797" s="44" t="e">
        <f>IF(Table4[[#This Row],[ID]]=401,(HEX2DEC(Table4[[#This Row],[H5]])+256*HEX2DEC(Table4[[#This Row],[H6]]))/1000,NA())</f>
        <v>#N/A</v>
      </c>
      <c r="AS797" s="48" t="e">
        <f>IF(Table4[[#This Row],[ID]]=402,HEX2DEC(Table4[[#This Row],[H1]])/100,NA())</f>
        <v>#N/A</v>
      </c>
      <c r="AT797" s="46" t="e">
        <f>IF(Table4[[#This Row],[ID]]=404,((HEX2DEC(F797)+256*HEX2DEC(G797))/10)*(9/5)+32,NA())</f>
        <v>#N/A</v>
      </c>
      <c r="AU797" s="38">
        <f>IF(Table4[[#This Row],[ID]]=402,(HEX2DEC(Table4[[#This Row],[H7]])*256*256+HEX2DEC(Table4[[#This Row],[H6]])*256+HEX2DEC(Table4[[#This Row],[H5]]))/AU$3,IF(ISNUMBER(AU796),AU796,NA()))</f>
        <v>1073427</v>
      </c>
      <c r="AV797" s="38">
        <f>IF(Table4[[#This Row],[ID]]=403,(HEX2DEC(Table4[[#This Row],[H7]])*256*256+HEX2DEC(Table4[[#This Row],[H6]])*256+HEX2DEC(Table4[[#This Row],[H5]]))/AV$3,IF(ISNUMBER(AV796),AV796,NA()))</f>
        <v>1073427</v>
      </c>
      <c r="AW797" s="47" t="e">
        <f>Table4[[#This Row],[Unk 402-D7,6,5]]/Table4[[#This Row],[Batt V]]</f>
        <v>#N/A</v>
      </c>
      <c r="AX797" s="41" t="str" cm="1">
        <f t="array" aca="1" ref="AX797" ca="1">IF(Table4[[#This Row],[Prior of This Frm]]=0,"First",IF(Table4[[#This Row],[Data as String]]&lt;&gt;INDIRECT("R"&amp;AL797&amp;"C"&amp;COLUMN(Table4[[#This Row],[Data as String]]),FALSE),"Change",""))</f>
        <v/>
      </c>
      <c r="AY797" s="40" t="str" cm="1">
        <f t="array" aca="1" ref="AY797" ca="1">IF(Table4[[#This Row],[Prior of This Frm]]=0,"First",IF(Table4[[#This Row],[Data Masked States only]]&lt;&gt;INDIRECT("R"&amp;AL797&amp;"C"&amp;COLUMN(Table4[[#This Row],[Data Masked States only]]),FALSE),"Change",""))</f>
        <v/>
      </c>
      <c r="AZ797" s="40"/>
    </row>
    <row r="798" spans="1:52" hidden="1" x14ac:dyDescent="0.25">
      <c r="A798" s="32">
        <v>29.559000000000001</v>
      </c>
      <c r="B798" s="32">
        <v>401</v>
      </c>
      <c r="C798" s="32">
        <v>8</v>
      </c>
      <c r="D798" s="33" t="s">
        <v>28</v>
      </c>
      <c r="E798" s="34" t="s">
        <v>23</v>
      </c>
      <c r="F798" s="34">
        <v>0</v>
      </c>
      <c r="G798" s="34">
        <v>0</v>
      </c>
      <c r="H798" s="34">
        <v>0</v>
      </c>
      <c r="I798" s="34">
        <v>0</v>
      </c>
      <c r="J798" s="34">
        <v>0</v>
      </c>
      <c r="K798" s="34">
        <v>0</v>
      </c>
      <c r="L798" s="32"/>
      <c r="M798" s="35" t="str">
        <f t="shared" si="241"/>
        <v>…</v>
      </c>
      <c r="N798" s="32" t="str">
        <f t="shared" si="242"/>
        <v>…</v>
      </c>
      <c r="O798" s="32" t="str">
        <f t="shared" si="243"/>
        <v>…</v>
      </c>
      <c r="P798" s="32" t="str">
        <f t="shared" si="244"/>
        <v>…</v>
      </c>
      <c r="Q798" s="32" t="str">
        <f t="shared" si="245"/>
        <v>…</v>
      </c>
      <c r="R798" s="32" t="str">
        <f t="shared" si="246"/>
        <v>…</v>
      </c>
      <c r="S798" s="32" t="str">
        <f t="shared" si="247"/>
        <v>…</v>
      </c>
      <c r="T798" s="32" t="str">
        <f t="shared" si="248"/>
        <v>…</v>
      </c>
      <c r="U798" s="35"/>
      <c r="V798" s="36">
        <f t="shared" si="249"/>
        <v>154</v>
      </c>
      <c r="W798" s="32">
        <f t="shared" si="250"/>
        <v>210</v>
      </c>
      <c r="X798" s="32">
        <f t="shared" si="251"/>
        <v>0</v>
      </c>
      <c r="Y798" s="32">
        <f t="shared" si="252"/>
        <v>0</v>
      </c>
      <c r="Z798" s="32">
        <f t="shared" si="253"/>
        <v>0</v>
      </c>
      <c r="AA798" s="32">
        <f t="shared" si="254"/>
        <v>0</v>
      </c>
      <c r="AB798" s="32">
        <f t="shared" si="255"/>
        <v>0</v>
      </c>
      <c r="AC798" s="32">
        <f t="shared" si="256"/>
        <v>0</v>
      </c>
      <c r="AD798" s="35"/>
      <c r="AE798" s="37">
        <f t="shared" si="257"/>
        <v>53914</v>
      </c>
      <c r="AF798" s="38">
        <f t="shared" si="258"/>
        <v>0</v>
      </c>
      <c r="AG798" s="38">
        <f t="shared" si="259"/>
        <v>0</v>
      </c>
      <c r="AH798" s="38">
        <f t="shared" si="260"/>
        <v>0</v>
      </c>
      <c r="AI798" s="35"/>
      <c r="AJ79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798" s="40" t="str" cm="1">
        <f t="array" ref="AK79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798" s="40" cm="1">
        <f t="array" ref="AL798">IF(ROW(Table4[[#This Row],[ID]])-1=ROW(Table4[[#Headers],[ID]]),0,SUMPRODUCT(MAX(($B$5:$B797=Table4[[#This Row],[ID]])*ROW($B$5:$B797))))</f>
        <v>796</v>
      </c>
      <c r="AM798" s="39" cm="1">
        <f t="array" aca="1" ref="AM798" ca="1">IF(Table4[[#This Row],[Prior of This Frm]]&lt;&gt;0,Table4[[#This Row],[Time]]-INDIRECT("R"&amp;Table4[[#This Row],[Prior of This Frm]]&amp;"C"&amp;COLUMN(Table4[[#This Row],[Time]]),FALSE),"")</f>
        <v>0.10699999999999932</v>
      </c>
      <c r="AN798" s="41">
        <f>IF(ROW(Table4[[#This Row],[Time]])-1=ROW(Table4[[#Headers],[Time]]),0,IF(A798&lt;A797,AN797+1,AN797))</f>
        <v>1</v>
      </c>
      <c r="AO798" s="42">
        <f>(Table4[[#This Row],[Time]]+(Table4[[#This Row],[Mins]]*60)-$A$5)/60/60/24</f>
        <v>4.4192129629629632E-4</v>
      </c>
      <c r="AP798" s="39">
        <f ca="1">IF(Table4[[#This Row],[Prior of This Frm]]&lt;&gt;0,IF(Table4[[#This Row],[Per Raw]]&lt;0,Table4[[#This Row],[Per Raw]]+60,Table4[[#This Row],[Per Raw]]),"")</f>
        <v>0.10699999999999932</v>
      </c>
      <c r="AQ798" s="43">
        <f>IF(Table4[[#This Row],[ID]]=401,(HEX2DEC(Table4[[#This Row],[H1]])+256*HEX2DEC(Table4[[#This Row],[H2]]))/1000,NA())</f>
        <v>53.914000000000001</v>
      </c>
      <c r="AR798" s="44">
        <f>IF(Table4[[#This Row],[ID]]=401,(HEX2DEC(Table4[[#This Row],[H5]])+256*HEX2DEC(Table4[[#This Row],[H6]]))/1000,NA())</f>
        <v>0</v>
      </c>
      <c r="AS798" s="45" t="e">
        <f>IF(Table4[[#This Row],[ID]]=402,HEX2DEC(Table4[[#This Row],[H1]])/100,NA())</f>
        <v>#N/A</v>
      </c>
      <c r="AT798" s="46" t="e">
        <f>IF(Table4[[#This Row],[ID]]=404,((HEX2DEC(F798)+256*HEX2DEC(G798))/10)*(9/5)+32,NA())</f>
        <v>#N/A</v>
      </c>
      <c r="AU798" s="38">
        <f>IF(Table4[[#This Row],[ID]]=402,(HEX2DEC(Table4[[#This Row],[H7]])*256*256+HEX2DEC(Table4[[#This Row],[H6]])*256+HEX2DEC(Table4[[#This Row],[H5]]))/AU$3,IF(ISNUMBER(AU797),AU797,NA()))</f>
        <v>1073427</v>
      </c>
      <c r="AV798" s="38">
        <f>IF(Table4[[#This Row],[ID]]=403,(HEX2DEC(Table4[[#This Row],[H7]])*256*256+HEX2DEC(Table4[[#This Row],[H6]])*256+HEX2DEC(Table4[[#This Row],[H5]]))/AV$3,IF(ISNUMBER(AV797),AV797,NA()))</f>
        <v>1073427</v>
      </c>
      <c r="AW798" s="47">
        <f>Table4[[#This Row],[Unk 402-D7,6,5]]/Table4[[#This Row],[Batt V]]</f>
        <v>19909.986274437066</v>
      </c>
      <c r="AX798" s="41" t="str" cm="1">
        <f t="array" aca="1" ref="AX798" ca="1">IF(Table4[[#This Row],[Prior of This Frm]]=0,"First",IF(Table4[[#This Row],[Data as String]]&lt;&gt;INDIRECT("R"&amp;AL798&amp;"C"&amp;COLUMN(Table4[[#This Row],[Data as String]]),FALSE),"Change",""))</f>
        <v/>
      </c>
      <c r="AY798" s="40" t="str" cm="1">
        <f t="array" aca="1" ref="AY798" ca="1">IF(Table4[[#This Row],[Prior of This Frm]]=0,"First",IF(Table4[[#This Row],[Data Masked States only]]&lt;&gt;INDIRECT("R"&amp;AL798&amp;"C"&amp;COLUMN(Table4[[#This Row],[Data Masked States only]]),FALSE),"Change",""))</f>
        <v/>
      </c>
      <c r="AZ798" s="40"/>
    </row>
    <row r="799" spans="1:52" hidden="1" x14ac:dyDescent="0.25">
      <c r="A799" s="32">
        <v>29.562000000000001</v>
      </c>
      <c r="B799" s="32">
        <v>466</v>
      </c>
      <c r="C799" s="32">
        <v>8</v>
      </c>
      <c r="D799" s="33">
        <v>30</v>
      </c>
      <c r="E799" s="34">
        <v>32</v>
      </c>
      <c r="F799" s="34">
        <v>30</v>
      </c>
      <c r="G799" s="34">
        <v>35</v>
      </c>
      <c r="H799" s="34">
        <v>56</v>
      </c>
      <c r="I799" s="34">
        <v>35</v>
      </c>
      <c r="J799" s="34">
        <v>30</v>
      </c>
      <c r="K799" s="34">
        <v>31</v>
      </c>
      <c r="L799" s="32"/>
      <c r="M799" s="35" t="str">
        <f t="shared" si="241"/>
        <v>0</v>
      </c>
      <c r="N799" s="32" t="str">
        <f t="shared" si="242"/>
        <v>2</v>
      </c>
      <c r="O799" s="32" t="str">
        <f t="shared" si="243"/>
        <v>0</v>
      </c>
      <c r="P799" s="32" t="str">
        <f t="shared" si="244"/>
        <v>5</v>
      </c>
      <c r="Q799" s="32" t="str">
        <f t="shared" si="245"/>
        <v>V</v>
      </c>
      <c r="R799" s="32" t="str">
        <f t="shared" si="246"/>
        <v>5</v>
      </c>
      <c r="S799" s="32" t="str">
        <f t="shared" si="247"/>
        <v>0</v>
      </c>
      <c r="T799" s="32" t="str">
        <f t="shared" si="248"/>
        <v>1</v>
      </c>
      <c r="U799" s="35"/>
      <c r="V799" s="36">
        <f t="shared" si="249"/>
        <v>48</v>
      </c>
      <c r="W799" s="32">
        <f t="shared" si="250"/>
        <v>50</v>
      </c>
      <c r="X799" s="32">
        <f t="shared" si="251"/>
        <v>48</v>
      </c>
      <c r="Y799" s="32">
        <f t="shared" si="252"/>
        <v>53</v>
      </c>
      <c r="Z799" s="32">
        <f t="shared" si="253"/>
        <v>86</v>
      </c>
      <c r="AA799" s="32">
        <f t="shared" si="254"/>
        <v>53</v>
      </c>
      <c r="AB799" s="32">
        <f t="shared" si="255"/>
        <v>48</v>
      </c>
      <c r="AC799" s="32">
        <f t="shared" si="256"/>
        <v>49</v>
      </c>
      <c r="AD799" s="35"/>
      <c r="AE799" s="37">
        <f t="shared" si="257"/>
        <v>12848</v>
      </c>
      <c r="AF799" s="38">
        <f t="shared" si="258"/>
        <v>13616</v>
      </c>
      <c r="AG799" s="38">
        <f t="shared" si="259"/>
        <v>13654</v>
      </c>
      <c r="AH799" s="38">
        <f t="shared" si="260"/>
        <v>12592</v>
      </c>
      <c r="AI799" s="35"/>
      <c r="AJ79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799" s="40" t="str" cm="1">
        <f t="array" ref="AK79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799" s="40" cm="1">
        <f t="array" ref="AL799">IF(ROW(Table4[[#This Row],[ID]])-1=ROW(Table4[[#Headers],[ID]]),0,SUMPRODUCT(MAX(($B$5:$B798=Table4[[#This Row],[ID]])*ROW($B$5:$B798))))</f>
        <v>758</v>
      </c>
      <c r="AM799" s="39" cm="1">
        <f t="array" aca="1" ref="AM799" ca="1">IF(Table4[[#This Row],[Prior of This Frm]]&lt;&gt;0,Table4[[#This Row],[Time]]-INDIRECT("R"&amp;Table4[[#This Row],[Prior of This Frm]]&amp;"C"&amp;COLUMN(Table4[[#This Row],[Time]]),FALSE),"")</f>
        <v>2.1230000000000011</v>
      </c>
      <c r="AN799" s="41">
        <f>IF(ROW(Table4[[#This Row],[Time]])-1=ROW(Table4[[#Headers],[Time]]),0,IF(A799&lt;A798,AN798+1,AN798))</f>
        <v>1</v>
      </c>
      <c r="AO799" s="42">
        <f>(Table4[[#This Row],[Time]]+(Table4[[#This Row],[Mins]]*60)-$A$5)/60/60/24</f>
        <v>4.4195601851851845E-4</v>
      </c>
      <c r="AP799" s="39">
        <f ca="1">IF(Table4[[#This Row],[Prior of This Frm]]&lt;&gt;0,IF(Table4[[#This Row],[Per Raw]]&lt;0,Table4[[#This Row],[Per Raw]]+60,Table4[[#This Row],[Per Raw]]),"")</f>
        <v>2.1230000000000011</v>
      </c>
      <c r="AQ799" s="43" t="e">
        <f>IF(Table4[[#This Row],[ID]]=401,(HEX2DEC(Table4[[#This Row],[H1]])+256*HEX2DEC(Table4[[#This Row],[H2]]))/1000,NA())</f>
        <v>#N/A</v>
      </c>
      <c r="AR799" s="44" t="e">
        <f>IF(Table4[[#This Row],[ID]]=401,(HEX2DEC(Table4[[#This Row],[H5]])+256*HEX2DEC(Table4[[#This Row],[H6]]))/1000,NA())</f>
        <v>#N/A</v>
      </c>
      <c r="AS799" s="48" t="e">
        <f>IF(Table4[[#This Row],[ID]]=402,HEX2DEC(Table4[[#This Row],[H1]])/100,NA())</f>
        <v>#N/A</v>
      </c>
      <c r="AT799" s="46" t="e">
        <f>IF(Table4[[#This Row],[ID]]=404,((HEX2DEC(F799)+256*HEX2DEC(G799))/10)*(9/5)+32,NA())</f>
        <v>#N/A</v>
      </c>
      <c r="AU799" s="38">
        <f>IF(Table4[[#This Row],[ID]]=402,(HEX2DEC(Table4[[#This Row],[H7]])*256*256+HEX2DEC(Table4[[#This Row],[H6]])*256+HEX2DEC(Table4[[#This Row],[H5]]))/AU$3,IF(ISNUMBER(AU798),AU798,NA()))</f>
        <v>1073427</v>
      </c>
      <c r="AV799" s="38">
        <f>IF(Table4[[#This Row],[ID]]=403,(HEX2DEC(Table4[[#This Row],[H7]])*256*256+HEX2DEC(Table4[[#This Row],[H6]])*256+HEX2DEC(Table4[[#This Row],[H5]]))/AV$3,IF(ISNUMBER(AV798),AV798,NA()))</f>
        <v>1073427</v>
      </c>
      <c r="AW799" s="47" t="e">
        <f>Table4[[#This Row],[Unk 402-D7,6,5]]/Table4[[#This Row],[Batt V]]</f>
        <v>#N/A</v>
      </c>
      <c r="AX799" s="41" t="str" cm="1">
        <f t="array" aca="1" ref="AX799" ca="1">IF(Table4[[#This Row],[Prior of This Frm]]=0,"First",IF(Table4[[#This Row],[Data as String]]&lt;&gt;INDIRECT("R"&amp;AL799&amp;"C"&amp;COLUMN(Table4[[#This Row],[Data as String]]),FALSE),"Change",""))</f>
        <v/>
      </c>
      <c r="AY799" s="40" t="str" cm="1">
        <f t="array" aca="1" ref="AY799" ca="1">IF(Table4[[#This Row],[Prior of This Frm]]=0,"First",IF(Table4[[#This Row],[Data Masked States only]]&lt;&gt;INDIRECT("R"&amp;AL799&amp;"C"&amp;COLUMN(Table4[[#This Row],[Data Masked States only]]),FALSE),"Change",""))</f>
        <v/>
      </c>
      <c r="AZ799" s="40"/>
    </row>
    <row r="800" spans="1:52" hidden="1" x14ac:dyDescent="0.25">
      <c r="A800" s="32">
        <v>29.564</v>
      </c>
      <c r="B800" s="32">
        <v>402</v>
      </c>
      <c r="C800" s="32">
        <v>8</v>
      </c>
      <c r="D800" s="33">
        <v>64</v>
      </c>
      <c r="E800" s="34">
        <v>0</v>
      </c>
      <c r="F800" s="34">
        <v>0</v>
      </c>
      <c r="G800" s="34">
        <v>0</v>
      </c>
      <c r="H800" s="34">
        <v>13</v>
      </c>
      <c r="I800" s="34">
        <v>61</v>
      </c>
      <c r="J800" s="34">
        <v>10</v>
      </c>
      <c r="K800" s="34">
        <v>0</v>
      </c>
      <c r="L800" s="32"/>
      <c r="M800" s="35" t="str">
        <f t="shared" si="241"/>
        <v>d</v>
      </c>
      <c r="N800" s="32" t="str">
        <f t="shared" si="242"/>
        <v>…</v>
      </c>
      <c r="O800" s="32" t="str">
        <f t="shared" si="243"/>
        <v>…</v>
      </c>
      <c r="P800" s="32" t="str">
        <f t="shared" si="244"/>
        <v>…</v>
      </c>
      <c r="Q800" s="32" t="str">
        <f t="shared" si="245"/>
        <v>…</v>
      </c>
      <c r="R800" s="32" t="str">
        <f t="shared" si="246"/>
        <v>a</v>
      </c>
      <c r="S800" s="32" t="str">
        <f t="shared" si="247"/>
        <v>…</v>
      </c>
      <c r="T800" s="32" t="str">
        <f t="shared" si="248"/>
        <v>…</v>
      </c>
      <c r="U800" s="35"/>
      <c r="V800" s="36">
        <f t="shared" si="249"/>
        <v>100</v>
      </c>
      <c r="W800" s="32">
        <f t="shared" si="250"/>
        <v>0</v>
      </c>
      <c r="X800" s="32">
        <f t="shared" si="251"/>
        <v>0</v>
      </c>
      <c r="Y800" s="32">
        <f t="shared" si="252"/>
        <v>0</v>
      </c>
      <c r="Z800" s="32">
        <f t="shared" si="253"/>
        <v>19</v>
      </c>
      <c r="AA800" s="32">
        <f t="shared" si="254"/>
        <v>97</v>
      </c>
      <c r="AB800" s="32">
        <f t="shared" si="255"/>
        <v>16</v>
      </c>
      <c r="AC800" s="32">
        <f t="shared" si="256"/>
        <v>0</v>
      </c>
      <c r="AD800" s="35"/>
      <c r="AE800" s="37">
        <f t="shared" si="257"/>
        <v>100</v>
      </c>
      <c r="AF800" s="38">
        <f t="shared" si="258"/>
        <v>0</v>
      </c>
      <c r="AG800" s="38">
        <f t="shared" si="259"/>
        <v>24851</v>
      </c>
      <c r="AH800" s="38">
        <f t="shared" si="260"/>
        <v>16</v>
      </c>
      <c r="AI800" s="35"/>
      <c r="AJ80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800" s="40" t="str" cm="1">
        <f t="array" ref="AK80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800" s="40" cm="1">
        <f t="array" ref="AL800">IF(ROW(Table4[[#This Row],[ID]])-1=ROW(Table4[[#Headers],[ID]]),0,SUMPRODUCT(MAX(($B$5:$B799=Table4[[#This Row],[ID]])*ROW($B$5:$B799))))</f>
        <v>735</v>
      </c>
      <c r="AM800" s="39" cm="1">
        <f t="array" aca="1" ref="AM800" ca="1">IF(Table4[[#This Row],[Prior of This Frm]]&lt;&gt;0,Table4[[#This Row],[Time]]-INDIRECT("R"&amp;Table4[[#This Row],[Prior of This Frm]]&amp;"C"&amp;COLUMN(Table4[[#This Row],[Time]]),FALSE),"")</f>
        <v>3.1920000000000002</v>
      </c>
      <c r="AN800" s="41">
        <f>IF(ROW(Table4[[#This Row],[Time]])-1=ROW(Table4[[#Headers],[Time]]),0,IF(A800&lt;A799,AN799+1,AN799))</f>
        <v>1</v>
      </c>
      <c r="AO800" s="42">
        <f>(Table4[[#This Row],[Time]]+(Table4[[#This Row],[Mins]]*60)-$A$5)/60/60/24</f>
        <v>4.4197916666666653E-4</v>
      </c>
      <c r="AP800" s="39">
        <f ca="1">IF(Table4[[#This Row],[Prior of This Frm]]&lt;&gt;0,IF(Table4[[#This Row],[Per Raw]]&lt;0,Table4[[#This Row],[Per Raw]]+60,Table4[[#This Row],[Per Raw]]),"")</f>
        <v>3.1920000000000002</v>
      </c>
      <c r="AQ800" s="43" t="e">
        <f>IF(Table4[[#This Row],[ID]]=401,(HEX2DEC(Table4[[#This Row],[H1]])+256*HEX2DEC(Table4[[#This Row],[H2]]))/1000,NA())</f>
        <v>#N/A</v>
      </c>
      <c r="AR800" s="44" t="e">
        <f>IF(Table4[[#This Row],[ID]]=401,(HEX2DEC(Table4[[#This Row],[H5]])+256*HEX2DEC(Table4[[#This Row],[H6]]))/1000,NA())</f>
        <v>#N/A</v>
      </c>
      <c r="AS800" s="45">
        <f>IF(Table4[[#This Row],[ID]]=402,HEX2DEC(Table4[[#This Row],[H1]])/100,NA())</f>
        <v>1</v>
      </c>
      <c r="AT800" s="46" t="e">
        <f>IF(Table4[[#This Row],[ID]]=404,((HEX2DEC(F800)+256*HEX2DEC(G800))/10)*(9/5)+32,NA())</f>
        <v>#N/A</v>
      </c>
      <c r="AU800" s="38">
        <f>IF(Table4[[#This Row],[ID]]=402,(HEX2DEC(Table4[[#This Row],[H7]])*256*256+HEX2DEC(Table4[[#This Row],[H6]])*256+HEX2DEC(Table4[[#This Row],[H5]]))/AU$3,IF(ISNUMBER(AU799),AU799,NA()))</f>
        <v>1073427</v>
      </c>
      <c r="AV800" s="38">
        <f>IF(Table4[[#This Row],[ID]]=403,(HEX2DEC(Table4[[#This Row],[H7]])*256*256+HEX2DEC(Table4[[#This Row],[H6]])*256+HEX2DEC(Table4[[#This Row],[H5]]))/AV$3,IF(ISNUMBER(AV799),AV799,NA()))</f>
        <v>1073427</v>
      </c>
      <c r="AW800" s="47" t="e">
        <f>Table4[[#This Row],[Unk 402-D7,6,5]]/Table4[[#This Row],[Batt V]]</f>
        <v>#N/A</v>
      </c>
      <c r="AX800" s="41" t="str" cm="1">
        <f t="array" aca="1" ref="AX800" ca="1">IF(Table4[[#This Row],[Prior of This Frm]]=0,"First",IF(Table4[[#This Row],[Data as String]]&lt;&gt;INDIRECT("R"&amp;AL800&amp;"C"&amp;COLUMN(Table4[[#This Row],[Data as String]]),FALSE),"Change",""))</f>
        <v/>
      </c>
      <c r="AY800" s="40" t="str" cm="1">
        <f t="array" aca="1" ref="AY800" ca="1">IF(Table4[[#This Row],[Prior of This Frm]]=0,"First",IF(Table4[[#This Row],[Data Masked States only]]&lt;&gt;INDIRECT("R"&amp;AL800&amp;"C"&amp;COLUMN(Table4[[#This Row],[Data Masked States only]]),FALSE),"Change",""))</f>
        <v/>
      </c>
      <c r="AZ800" s="40"/>
    </row>
    <row r="801" spans="1:52" hidden="1" x14ac:dyDescent="0.25">
      <c r="A801" s="32">
        <v>29.567</v>
      </c>
      <c r="B801" s="32">
        <v>403</v>
      </c>
      <c r="C801" s="32">
        <v>8</v>
      </c>
      <c r="D801" s="33">
        <v>64</v>
      </c>
      <c r="E801" s="34">
        <v>0</v>
      </c>
      <c r="F801" s="34">
        <v>0</v>
      </c>
      <c r="G801" s="34">
        <v>0</v>
      </c>
      <c r="H801" s="34">
        <v>13</v>
      </c>
      <c r="I801" s="34">
        <v>61</v>
      </c>
      <c r="J801" s="34">
        <v>10</v>
      </c>
      <c r="K801" s="34">
        <v>0</v>
      </c>
      <c r="L801" s="32"/>
      <c r="M801" s="35" t="str">
        <f t="shared" si="241"/>
        <v>d</v>
      </c>
      <c r="N801" s="32" t="str">
        <f t="shared" si="242"/>
        <v>…</v>
      </c>
      <c r="O801" s="32" t="str">
        <f t="shared" si="243"/>
        <v>…</v>
      </c>
      <c r="P801" s="32" t="str">
        <f t="shared" si="244"/>
        <v>…</v>
      </c>
      <c r="Q801" s="32" t="str">
        <f t="shared" si="245"/>
        <v>…</v>
      </c>
      <c r="R801" s="32" t="str">
        <f t="shared" si="246"/>
        <v>a</v>
      </c>
      <c r="S801" s="32" t="str">
        <f t="shared" si="247"/>
        <v>…</v>
      </c>
      <c r="T801" s="32" t="str">
        <f t="shared" si="248"/>
        <v>…</v>
      </c>
      <c r="U801" s="35"/>
      <c r="V801" s="36">
        <f t="shared" si="249"/>
        <v>100</v>
      </c>
      <c r="W801" s="32">
        <f t="shared" si="250"/>
        <v>0</v>
      </c>
      <c r="X801" s="32">
        <f t="shared" si="251"/>
        <v>0</v>
      </c>
      <c r="Y801" s="32">
        <f t="shared" si="252"/>
        <v>0</v>
      </c>
      <c r="Z801" s="32">
        <f t="shared" si="253"/>
        <v>19</v>
      </c>
      <c r="AA801" s="32">
        <f t="shared" si="254"/>
        <v>97</v>
      </c>
      <c r="AB801" s="32">
        <f t="shared" si="255"/>
        <v>16</v>
      </c>
      <c r="AC801" s="32">
        <f t="shared" si="256"/>
        <v>0</v>
      </c>
      <c r="AD801" s="35"/>
      <c r="AE801" s="37">
        <f t="shared" si="257"/>
        <v>100</v>
      </c>
      <c r="AF801" s="38">
        <f t="shared" si="258"/>
        <v>0</v>
      </c>
      <c r="AG801" s="38">
        <f t="shared" si="259"/>
        <v>24851</v>
      </c>
      <c r="AH801" s="38">
        <f t="shared" si="260"/>
        <v>16</v>
      </c>
      <c r="AI801" s="35"/>
      <c r="AJ80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801" s="40" t="str" cm="1">
        <f t="array" ref="AK80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801" s="40" cm="1">
        <f t="array" ref="AL801">IF(ROW(Table4[[#This Row],[ID]])-1=ROW(Table4[[#Headers],[ID]]),0,SUMPRODUCT(MAX(($B$5:$B800=Table4[[#This Row],[ID]])*ROW($B$5:$B800))))</f>
        <v>736</v>
      </c>
      <c r="AM801" s="39" cm="1">
        <f t="array" aca="1" ref="AM801" ca="1">IF(Table4[[#This Row],[Prior of This Frm]]&lt;&gt;0,Table4[[#This Row],[Time]]-INDIRECT("R"&amp;Table4[[#This Row],[Prior of This Frm]]&amp;"C"&amp;COLUMN(Table4[[#This Row],[Time]]),FALSE),"")</f>
        <v>3.1920000000000002</v>
      </c>
      <c r="AN801" s="41">
        <f>IF(ROW(Table4[[#This Row],[Time]])-1=ROW(Table4[[#Headers],[Time]]),0,IF(A801&lt;A800,AN800+1,AN800))</f>
        <v>1</v>
      </c>
      <c r="AO801" s="42">
        <f>(Table4[[#This Row],[Time]]+(Table4[[#This Row],[Mins]]*60)-$A$5)/60/60/24</f>
        <v>4.4201388888888892E-4</v>
      </c>
      <c r="AP801" s="39">
        <f ca="1">IF(Table4[[#This Row],[Prior of This Frm]]&lt;&gt;0,IF(Table4[[#This Row],[Per Raw]]&lt;0,Table4[[#This Row],[Per Raw]]+60,Table4[[#This Row],[Per Raw]]),"")</f>
        <v>3.1920000000000002</v>
      </c>
      <c r="AQ801" s="43" t="e">
        <f>IF(Table4[[#This Row],[ID]]=401,(HEX2DEC(Table4[[#This Row],[H1]])+256*HEX2DEC(Table4[[#This Row],[H2]]))/1000,NA())</f>
        <v>#N/A</v>
      </c>
      <c r="AR801" s="44" t="e">
        <f>IF(Table4[[#This Row],[ID]]=401,(HEX2DEC(Table4[[#This Row],[H5]])+256*HEX2DEC(Table4[[#This Row],[H6]]))/1000,NA())</f>
        <v>#N/A</v>
      </c>
      <c r="AS801" s="48" t="e">
        <f>IF(Table4[[#This Row],[ID]]=402,HEX2DEC(Table4[[#This Row],[H1]])/100,NA())</f>
        <v>#N/A</v>
      </c>
      <c r="AT801" s="46" t="e">
        <f>IF(Table4[[#This Row],[ID]]=404,((HEX2DEC(F801)+256*HEX2DEC(G801))/10)*(9/5)+32,NA())</f>
        <v>#N/A</v>
      </c>
      <c r="AU801" s="38">
        <f>IF(Table4[[#This Row],[ID]]=402,(HEX2DEC(Table4[[#This Row],[H7]])*256*256+HEX2DEC(Table4[[#This Row],[H6]])*256+HEX2DEC(Table4[[#This Row],[H5]]))/AU$3,IF(ISNUMBER(AU800),AU800,NA()))</f>
        <v>1073427</v>
      </c>
      <c r="AV801" s="38">
        <f>IF(Table4[[#This Row],[ID]]=403,(HEX2DEC(Table4[[#This Row],[H7]])*256*256+HEX2DEC(Table4[[#This Row],[H6]])*256+HEX2DEC(Table4[[#This Row],[H5]]))/AV$3,IF(ISNUMBER(AV800),AV800,NA()))</f>
        <v>1073427</v>
      </c>
      <c r="AW801" s="47" t="e">
        <f>Table4[[#This Row],[Unk 402-D7,6,5]]/Table4[[#This Row],[Batt V]]</f>
        <v>#N/A</v>
      </c>
      <c r="AX801" s="41" t="str" cm="1">
        <f t="array" aca="1" ref="AX801" ca="1">IF(Table4[[#This Row],[Prior of This Frm]]=0,"First",IF(Table4[[#This Row],[Data as String]]&lt;&gt;INDIRECT("R"&amp;AL801&amp;"C"&amp;COLUMN(Table4[[#This Row],[Data as String]]),FALSE),"Change",""))</f>
        <v/>
      </c>
      <c r="AY801" s="40" t="str" cm="1">
        <f t="array" aca="1" ref="AY801" ca="1">IF(Table4[[#This Row],[Prior of This Frm]]=0,"First",IF(Table4[[#This Row],[Data Masked States only]]&lt;&gt;INDIRECT("R"&amp;AL801&amp;"C"&amp;COLUMN(Table4[[#This Row],[Data Masked States only]]),FALSE),"Change",""))</f>
        <v/>
      </c>
      <c r="AZ801" s="40"/>
    </row>
    <row r="802" spans="1:52" hidden="1" x14ac:dyDescent="0.25">
      <c r="A802" s="32">
        <v>29.57</v>
      </c>
      <c r="B802" s="32">
        <v>404</v>
      </c>
      <c r="C802" s="32">
        <v>8</v>
      </c>
      <c r="D802" s="33">
        <v>0</v>
      </c>
      <c r="E802" s="34">
        <v>5</v>
      </c>
      <c r="F802" s="34" t="s">
        <v>29</v>
      </c>
      <c r="G802" s="34">
        <v>0</v>
      </c>
      <c r="H802" s="34" t="s">
        <v>2</v>
      </c>
      <c r="I802" s="34" t="s">
        <v>2</v>
      </c>
      <c r="J802" s="34" t="s">
        <v>2</v>
      </c>
      <c r="K802" s="34" t="s">
        <v>2</v>
      </c>
      <c r="L802" s="32"/>
      <c r="M802" s="35" t="str">
        <f t="shared" si="241"/>
        <v>…</v>
      </c>
      <c r="N802" s="32" t="str">
        <f t="shared" si="242"/>
        <v>…</v>
      </c>
      <c r="O802" s="32" t="str">
        <f t="shared" si="243"/>
        <v>…</v>
      </c>
      <c r="P802" s="32" t="str">
        <f t="shared" si="244"/>
        <v>…</v>
      </c>
      <c r="Q802" s="32" t="str">
        <f t="shared" si="245"/>
        <v>…</v>
      </c>
      <c r="R802" s="32" t="str">
        <f t="shared" si="246"/>
        <v>…</v>
      </c>
      <c r="S802" s="32" t="str">
        <f t="shared" si="247"/>
        <v>…</v>
      </c>
      <c r="T802" s="32" t="str">
        <f t="shared" si="248"/>
        <v>…</v>
      </c>
      <c r="U802" s="35"/>
      <c r="V802" s="36">
        <f t="shared" si="249"/>
        <v>0</v>
      </c>
      <c r="W802" s="32">
        <f t="shared" si="250"/>
        <v>5</v>
      </c>
      <c r="X802" s="32">
        <f t="shared" si="251"/>
        <v>160</v>
      </c>
      <c r="Y802" s="32">
        <f t="shared" si="252"/>
        <v>0</v>
      </c>
      <c r="Z802" s="32">
        <f t="shared" si="253"/>
        <v>255</v>
      </c>
      <c r="AA802" s="32">
        <f t="shared" si="254"/>
        <v>255</v>
      </c>
      <c r="AB802" s="32">
        <f t="shared" si="255"/>
        <v>255</v>
      </c>
      <c r="AC802" s="32">
        <f t="shared" si="256"/>
        <v>255</v>
      </c>
      <c r="AD802" s="35"/>
      <c r="AE802" s="37">
        <f t="shared" si="257"/>
        <v>1280</v>
      </c>
      <c r="AF802" s="38">
        <f t="shared" si="258"/>
        <v>160</v>
      </c>
      <c r="AG802" s="38">
        <f t="shared" si="259"/>
        <v>65535</v>
      </c>
      <c r="AH802" s="38">
        <f t="shared" si="260"/>
        <v>65535</v>
      </c>
      <c r="AI802" s="35"/>
      <c r="AJ80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802" s="40" t="str" cm="1">
        <f t="array" ref="AK80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802" s="40" cm="1">
        <f t="array" ref="AL802">IF(ROW(Table4[[#This Row],[ID]])-1=ROW(Table4[[#Headers],[ID]]),0,SUMPRODUCT(MAX(($B$5:$B801=Table4[[#This Row],[ID]])*ROW($B$5:$B801))))</f>
        <v>737</v>
      </c>
      <c r="AM802" s="39" cm="1">
        <f t="array" aca="1" ref="AM802" ca="1">IF(Table4[[#This Row],[Prior of This Frm]]&lt;&gt;0,Table4[[#This Row],[Time]]-INDIRECT("R"&amp;Table4[[#This Row],[Prior of This Frm]]&amp;"C"&amp;COLUMN(Table4[[#This Row],[Time]]),FALSE),"")</f>
        <v>3.1930000000000014</v>
      </c>
      <c r="AN802" s="41">
        <f>IF(ROW(Table4[[#This Row],[Time]])-1=ROW(Table4[[#Headers],[Time]]),0,IF(A802&lt;A801,AN801+1,AN801))</f>
        <v>1</v>
      </c>
      <c r="AO802" s="42">
        <f>(Table4[[#This Row],[Time]]+(Table4[[#This Row],[Mins]]*60)-$A$5)/60/60/24</f>
        <v>4.42048611111111E-4</v>
      </c>
      <c r="AP802" s="39">
        <f ca="1">IF(Table4[[#This Row],[Prior of This Frm]]&lt;&gt;0,IF(Table4[[#This Row],[Per Raw]]&lt;0,Table4[[#This Row],[Per Raw]]+60,Table4[[#This Row],[Per Raw]]),"")</f>
        <v>3.1930000000000014</v>
      </c>
      <c r="AQ802" s="43" t="e">
        <f>IF(Table4[[#This Row],[ID]]=401,(HEX2DEC(Table4[[#This Row],[H1]])+256*HEX2DEC(Table4[[#This Row],[H2]]))/1000,NA())</f>
        <v>#N/A</v>
      </c>
      <c r="AR802" s="44" t="e">
        <f>IF(Table4[[#This Row],[ID]]=401,(HEX2DEC(Table4[[#This Row],[H5]])+256*HEX2DEC(Table4[[#This Row],[H6]]))/1000,NA())</f>
        <v>#N/A</v>
      </c>
      <c r="AS802" s="45" t="e">
        <f>IF(Table4[[#This Row],[ID]]=402,HEX2DEC(Table4[[#This Row],[H1]])/100,NA())</f>
        <v>#N/A</v>
      </c>
      <c r="AT802" s="46">
        <f>IF(Table4[[#This Row],[ID]]=404,((HEX2DEC(F802)+256*HEX2DEC(G802))/10)*(9/5)+32,NA())</f>
        <v>60.8</v>
      </c>
      <c r="AU802" s="38">
        <f>IF(Table4[[#This Row],[ID]]=402,(HEX2DEC(Table4[[#This Row],[H7]])*256*256+HEX2DEC(Table4[[#This Row],[H6]])*256+HEX2DEC(Table4[[#This Row],[H5]]))/AU$3,IF(ISNUMBER(AU801),AU801,NA()))</f>
        <v>1073427</v>
      </c>
      <c r="AV802" s="38">
        <f>IF(Table4[[#This Row],[ID]]=403,(HEX2DEC(Table4[[#This Row],[H7]])*256*256+HEX2DEC(Table4[[#This Row],[H6]])*256+HEX2DEC(Table4[[#This Row],[H5]]))/AV$3,IF(ISNUMBER(AV801),AV801,NA()))</f>
        <v>1073427</v>
      </c>
      <c r="AW802" s="47" t="e">
        <f>Table4[[#This Row],[Unk 402-D7,6,5]]/Table4[[#This Row],[Batt V]]</f>
        <v>#N/A</v>
      </c>
      <c r="AX802" s="41" t="str" cm="1">
        <f t="array" aca="1" ref="AX802" ca="1">IF(Table4[[#This Row],[Prior of This Frm]]=0,"First",IF(Table4[[#This Row],[Data as String]]&lt;&gt;INDIRECT("R"&amp;AL802&amp;"C"&amp;COLUMN(Table4[[#This Row],[Data as String]]),FALSE),"Change",""))</f>
        <v/>
      </c>
      <c r="AY802" s="40" t="str" cm="1">
        <f t="array" aca="1" ref="AY802" ca="1">IF(Table4[[#This Row],[Prior of This Frm]]=0,"First",IF(Table4[[#This Row],[Data Masked States only]]&lt;&gt;INDIRECT("R"&amp;AL802&amp;"C"&amp;COLUMN(Table4[[#This Row],[Data Masked States only]]),FALSE),"Change",""))</f>
        <v/>
      </c>
      <c r="AZ802" s="40"/>
    </row>
    <row r="803" spans="1:52" hidden="1" x14ac:dyDescent="0.25">
      <c r="A803" s="32">
        <v>29.571999999999999</v>
      </c>
      <c r="B803" s="32">
        <v>410</v>
      </c>
      <c r="C803" s="32">
        <v>8</v>
      </c>
      <c r="D803" s="33">
        <v>53</v>
      </c>
      <c r="E803" s="34">
        <v>37</v>
      </c>
      <c r="F803" s="34">
        <v>33</v>
      </c>
      <c r="G803" s="34" t="s">
        <v>8</v>
      </c>
      <c r="H803" s="34">
        <v>32</v>
      </c>
      <c r="I803" s="34">
        <v>32</v>
      </c>
      <c r="J803" s="34">
        <v>30</v>
      </c>
      <c r="K803" s="34">
        <v>33</v>
      </c>
      <c r="L803" s="32"/>
      <c r="M803" s="35" t="str">
        <f t="shared" si="241"/>
        <v>S</v>
      </c>
      <c r="N803" s="32" t="str">
        <f t="shared" si="242"/>
        <v>7</v>
      </c>
      <c r="O803" s="32" t="str">
        <f t="shared" si="243"/>
        <v>3</v>
      </c>
      <c r="P803" s="32" t="str">
        <f t="shared" si="244"/>
        <v>-</v>
      </c>
      <c r="Q803" s="32" t="str">
        <f t="shared" si="245"/>
        <v>2</v>
      </c>
      <c r="R803" s="32" t="str">
        <f t="shared" si="246"/>
        <v>2</v>
      </c>
      <c r="S803" s="32" t="str">
        <f t="shared" si="247"/>
        <v>0</v>
      </c>
      <c r="T803" s="32" t="str">
        <f t="shared" si="248"/>
        <v>3</v>
      </c>
      <c r="U803" s="35"/>
      <c r="V803" s="36">
        <f t="shared" si="249"/>
        <v>83</v>
      </c>
      <c r="W803" s="32">
        <f t="shared" si="250"/>
        <v>55</v>
      </c>
      <c r="X803" s="32">
        <f t="shared" si="251"/>
        <v>51</v>
      </c>
      <c r="Y803" s="32">
        <f t="shared" si="252"/>
        <v>45</v>
      </c>
      <c r="Z803" s="32">
        <f t="shared" si="253"/>
        <v>50</v>
      </c>
      <c r="AA803" s="32">
        <f t="shared" si="254"/>
        <v>50</v>
      </c>
      <c r="AB803" s="32">
        <f t="shared" si="255"/>
        <v>48</v>
      </c>
      <c r="AC803" s="32">
        <f t="shared" si="256"/>
        <v>51</v>
      </c>
      <c r="AD803" s="35"/>
      <c r="AE803" s="37">
        <f t="shared" si="257"/>
        <v>14163</v>
      </c>
      <c r="AF803" s="38">
        <f t="shared" si="258"/>
        <v>11571</v>
      </c>
      <c r="AG803" s="38">
        <f t="shared" si="259"/>
        <v>12850</v>
      </c>
      <c r="AH803" s="38">
        <f t="shared" si="260"/>
        <v>13104</v>
      </c>
      <c r="AI803" s="35"/>
      <c r="AJ80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53:37:33:2D:32:32:30:33</v>
      </c>
      <c r="AK803" s="40" t="str" cm="1">
        <f t="array" ref="AK80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53:37:33:2D:32:32:30:33</v>
      </c>
      <c r="AL803" s="40" cm="1">
        <f t="array" ref="AL803">IF(ROW(Table4[[#This Row],[ID]])-1=ROW(Table4[[#Headers],[ID]]),0,SUMPRODUCT(MAX(($B$5:$B802=Table4[[#This Row],[ID]])*ROW($B$5:$B802))))</f>
        <v>712</v>
      </c>
      <c r="AM803" s="39" cm="1">
        <f t="array" aca="1" ref="AM803" ca="1">IF(Table4[[#This Row],[Prior of This Frm]]&lt;&gt;0,Table4[[#This Row],[Time]]-INDIRECT("R"&amp;Table4[[#This Row],[Prior of This Frm]]&amp;"C"&amp;COLUMN(Table4[[#This Row],[Time]]),FALSE),"")</f>
        <v>4.2609999999999992</v>
      </c>
      <c r="AN803" s="41">
        <f>IF(ROW(Table4[[#This Row],[Time]])-1=ROW(Table4[[#Headers],[Time]]),0,IF(A803&lt;A802,AN802+1,AN802))</f>
        <v>1</v>
      </c>
      <c r="AO803" s="42">
        <f>(Table4[[#This Row],[Time]]+(Table4[[#This Row],[Mins]]*60)-$A$5)/60/60/24</f>
        <v>4.4207175925925929E-4</v>
      </c>
      <c r="AP803" s="39">
        <f ca="1">IF(Table4[[#This Row],[Prior of This Frm]]&lt;&gt;0,IF(Table4[[#This Row],[Per Raw]]&lt;0,Table4[[#This Row],[Per Raw]]+60,Table4[[#This Row],[Per Raw]]),"")</f>
        <v>4.2609999999999992</v>
      </c>
      <c r="AQ803" s="43" t="e">
        <f>IF(Table4[[#This Row],[ID]]=401,(HEX2DEC(Table4[[#This Row],[H1]])+256*HEX2DEC(Table4[[#This Row],[H2]]))/1000,NA())</f>
        <v>#N/A</v>
      </c>
      <c r="AR803" s="44" t="e">
        <f>IF(Table4[[#This Row],[ID]]=401,(HEX2DEC(Table4[[#This Row],[H5]])+256*HEX2DEC(Table4[[#This Row],[H6]]))/1000,NA())</f>
        <v>#N/A</v>
      </c>
      <c r="AS803" s="48" t="e">
        <f>IF(Table4[[#This Row],[ID]]=402,HEX2DEC(Table4[[#This Row],[H1]])/100,NA())</f>
        <v>#N/A</v>
      </c>
      <c r="AT803" s="46" t="e">
        <f>IF(Table4[[#This Row],[ID]]=404,((HEX2DEC(F803)+256*HEX2DEC(G803))/10)*(9/5)+32,NA())</f>
        <v>#N/A</v>
      </c>
      <c r="AU803" s="38">
        <f>IF(Table4[[#This Row],[ID]]=402,(HEX2DEC(Table4[[#This Row],[H7]])*256*256+HEX2DEC(Table4[[#This Row],[H6]])*256+HEX2DEC(Table4[[#This Row],[H5]]))/AU$3,IF(ISNUMBER(AU802),AU802,NA()))</f>
        <v>1073427</v>
      </c>
      <c r="AV803" s="38">
        <f>IF(Table4[[#This Row],[ID]]=403,(HEX2DEC(Table4[[#This Row],[H7]])*256*256+HEX2DEC(Table4[[#This Row],[H6]])*256+HEX2DEC(Table4[[#This Row],[H5]]))/AV$3,IF(ISNUMBER(AV802),AV802,NA()))</f>
        <v>1073427</v>
      </c>
      <c r="AW803" s="47" t="e">
        <f>Table4[[#This Row],[Unk 402-D7,6,5]]/Table4[[#This Row],[Batt V]]</f>
        <v>#N/A</v>
      </c>
      <c r="AX803" s="41" t="str" cm="1">
        <f t="array" aca="1" ref="AX803" ca="1">IF(Table4[[#This Row],[Prior of This Frm]]=0,"First",IF(Table4[[#This Row],[Data as String]]&lt;&gt;INDIRECT("R"&amp;AL803&amp;"C"&amp;COLUMN(Table4[[#This Row],[Data as String]]),FALSE),"Change",""))</f>
        <v/>
      </c>
      <c r="AY803" s="40" t="str" cm="1">
        <f t="array" aca="1" ref="AY803" ca="1">IF(Table4[[#This Row],[Prior of This Frm]]=0,"First",IF(Table4[[#This Row],[Data Masked States only]]&lt;&gt;INDIRECT("R"&amp;AL803&amp;"C"&amp;COLUMN(Table4[[#This Row],[Data Masked States only]]),FALSE),"Change",""))</f>
        <v/>
      </c>
      <c r="AZ803" s="40"/>
    </row>
    <row r="804" spans="1:52" hidden="1" x14ac:dyDescent="0.25">
      <c r="A804" s="32">
        <v>29.574999999999999</v>
      </c>
      <c r="B804" s="32">
        <v>411</v>
      </c>
      <c r="C804" s="32">
        <v>8</v>
      </c>
      <c r="D804" s="33">
        <v>30</v>
      </c>
      <c r="E804" s="34">
        <v>34</v>
      </c>
      <c r="F804" s="34">
        <v>30</v>
      </c>
      <c r="G804" s="34">
        <v>31</v>
      </c>
      <c r="H804" s="34">
        <v>32</v>
      </c>
      <c r="I804" s="34">
        <v>39</v>
      </c>
      <c r="J804" s="34">
        <v>52</v>
      </c>
      <c r="K804" s="34">
        <v>53</v>
      </c>
      <c r="L804" s="32"/>
      <c r="M804" s="35" t="str">
        <f t="shared" si="241"/>
        <v>0</v>
      </c>
      <c r="N804" s="32" t="str">
        <f t="shared" si="242"/>
        <v>4</v>
      </c>
      <c r="O804" s="32" t="str">
        <f t="shared" si="243"/>
        <v>0</v>
      </c>
      <c r="P804" s="32" t="str">
        <f t="shared" si="244"/>
        <v>1</v>
      </c>
      <c r="Q804" s="32" t="str">
        <f t="shared" si="245"/>
        <v>2</v>
      </c>
      <c r="R804" s="32" t="str">
        <f t="shared" si="246"/>
        <v>9</v>
      </c>
      <c r="S804" s="32" t="str">
        <f t="shared" si="247"/>
        <v>R</v>
      </c>
      <c r="T804" s="32" t="str">
        <f t="shared" si="248"/>
        <v>S</v>
      </c>
      <c r="U804" s="35"/>
      <c r="V804" s="36">
        <f t="shared" si="249"/>
        <v>48</v>
      </c>
      <c r="W804" s="32">
        <f t="shared" si="250"/>
        <v>52</v>
      </c>
      <c r="X804" s="32">
        <f t="shared" si="251"/>
        <v>48</v>
      </c>
      <c r="Y804" s="32">
        <f t="shared" si="252"/>
        <v>49</v>
      </c>
      <c r="Z804" s="32">
        <f t="shared" si="253"/>
        <v>50</v>
      </c>
      <c r="AA804" s="32">
        <f t="shared" si="254"/>
        <v>57</v>
      </c>
      <c r="AB804" s="32">
        <f t="shared" si="255"/>
        <v>82</v>
      </c>
      <c r="AC804" s="32">
        <f t="shared" si="256"/>
        <v>83</v>
      </c>
      <c r="AD804" s="35"/>
      <c r="AE804" s="37">
        <f t="shared" si="257"/>
        <v>13360</v>
      </c>
      <c r="AF804" s="38">
        <f t="shared" si="258"/>
        <v>12592</v>
      </c>
      <c r="AG804" s="38">
        <f t="shared" si="259"/>
        <v>14642</v>
      </c>
      <c r="AH804" s="38">
        <f t="shared" si="260"/>
        <v>21330</v>
      </c>
      <c r="AI804" s="35"/>
      <c r="AJ80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30:34:30:31:32:39:52:53</v>
      </c>
      <c r="AK804" s="40" t="str" cm="1">
        <f t="array" ref="AK80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30:34:30:31:32:39:52:53</v>
      </c>
      <c r="AL804" s="40" cm="1">
        <f t="array" ref="AL804">IF(ROW(Table4[[#This Row],[ID]])-1=ROW(Table4[[#Headers],[ID]]),0,SUMPRODUCT(MAX(($B$5:$B803=Table4[[#This Row],[ID]])*ROW($B$5:$B803))))</f>
        <v>713</v>
      </c>
      <c r="AM804" s="39" cm="1">
        <f t="array" aca="1" ref="AM804" ca="1">IF(Table4[[#This Row],[Prior of This Frm]]&lt;&gt;0,Table4[[#This Row],[Time]]-INDIRECT("R"&amp;Table4[[#This Row],[Prior of This Frm]]&amp;"C"&amp;COLUMN(Table4[[#This Row],[Time]]),FALSE),"")</f>
        <v>4.2620000000000005</v>
      </c>
      <c r="AN804" s="41">
        <f>IF(ROW(Table4[[#This Row],[Time]])-1=ROW(Table4[[#Headers],[Time]]),0,IF(A804&lt;A803,AN803+1,AN803))</f>
        <v>1</v>
      </c>
      <c r="AO804" s="42">
        <f>(Table4[[#This Row],[Time]]+(Table4[[#This Row],[Mins]]*60)-$A$5)/60/60/24</f>
        <v>4.4210648148148153E-4</v>
      </c>
      <c r="AP804" s="39">
        <f ca="1">IF(Table4[[#This Row],[Prior of This Frm]]&lt;&gt;0,IF(Table4[[#This Row],[Per Raw]]&lt;0,Table4[[#This Row],[Per Raw]]+60,Table4[[#This Row],[Per Raw]]),"")</f>
        <v>4.2620000000000005</v>
      </c>
      <c r="AQ804" s="43" t="e">
        <f>IF(Table4[[#This Row],[ID]]=401,(HEX2DEC(Table4[[#This Row],[H1]])+256*HEX2DEC(Table4[[#This Row],[H2]]))/1000,NA())</f>
        <v>#N/A</v>
      </c>
      <c r="AR804" s="44" t="e">
        <f>IF(Table4[[#This Row],[ID]]=401,(HEX2DEC(Table4[[#This Row],[H5]])+256*HEX2DEC(Table4[[#This Row],[H6]]))/1000,NA())</f>
        <v>#N/A</v>
      </c>
      <c r="AS804" s="45" t="e">
        <f>IF(Table4[[#This Row],[ID]]=402,HEX2DEC(Table4[[#This Row],[H1]])/100,NA())</f>
        <v>#N/A</v>
      </c>
      <c r="AT804" s="46" t="e">
        <f>IF(Table4[[#This Row],[ID]]=404,((HEX2DEC(F804)+256*HEX2DEC(G804))/10)*(9/5)+32,NA())</f>
        <v>#N/A</v>
      </c>
      <c r="AU804" s="38">
        <f>IF(Table4[[#This Row],[ID]]=402,(HEX2DEC(Table4[[#This Row],[H7]])*256*256+HEX2DEC(Table4[[#This Row],[H6]])*256+HEX2DEC(Table4[[#This Row],[H5]]))/AU$3,IF(ISNUMBER(AU803),AU803,NA()))</f>
        <v>1073427</v>
      </c>
      <c r="AV804" s="38">
        <f>IF(Table4[[#This Row],[ID]]=403,(HEX2DEC(Table4[[#This Row],[H7]])*256*256+HEX2DEC(Table4[[#This Row],[H6]])*256+HEX2DEC(Table4[[#This Row],[H5]]))/AV$3,IF(ISNUMBER(AV803),AV803,NA()))</f>
        <v>1073427</v>
      </c>
      <c r="AW804" s="47" t="e">
        <f>Table4[[#This Row],[Unk 402-D7,6,5]]/Table4[[#This Row],[Batt V]]</f>
        <v>#N/A</v>
      </c>
      <c r="AX804" s="41" t="str" cm="1">
        <f t="array" aca="1" ref="AX804" ca="1">IF(Table4[[#This Row],[Prior of This Frm]]=0,"First",IF(Table4[[#This Row],[Data as String]]&lt;&gt;INDIRECT("R"&amp;AL804&amp;"C"&amp;COLUMN(Table4[[#This Row],[Data as String]]),FALSE),"Change",""))</f>
        <v/>
      </c>
      <c r="AY804" s="40" t="str" cm="1">
        <f t="array" aca="1" ref="AY804" ca="1">IF(Table4[[#This Row],[Prior of This Frm]]=0,"First",IF(Table4[[#This Row],[Data Masked States only]]&lt;&gt;INDIRECT("R"&amp;AL804&amp;"C"&amp;COLUMN(Table4[[#This Row],[Data Masked States only]]),FALSE),"Change",""))</f>
        <v/>
      </c>
      <c r="AZ804" s="40"/>
    </row>
    <row r="805" spans="1:52" hidden="1" x14ac:dyDescent="0.25">
      <c r="A805" s="32">
        <v>29.577000000000002</v>
      </c>
      <c r="B805" s="32">
        <v>412</v>
      </c>
      <c r="C805" s="32">
        <v>8</v>
      </c>
      <c r="D805" s="33">
        <v>0</v>
      </c>
      <c r="E805" s="34">
        <v>0</v>
      </c>
      <c r="F805" s="34">
        <v>0</v>
      </c>
      <c r="G805" s="34">
        <v>0</v>
      </c>
      <c r="H805" s="34">
        <v>0</v>
      </c>
      <c r="I805" s="34">
        <v>0</v>
      </c>
      <c r="J805" s="34">
        <v>0</v>
      </c>
      <c r="K805" s="34">
        <v>0</v>
      </c>
      <c r="L805" s="32"/>
      <c r="M805" s="35" t="str">
        <f t="shared" si="241"/>
        <v>…</v>
      </c>
      <c r="N805" s="32" t="str">
        <f t="shared" si="242"/>
        <v>…</v>
      </c>
      <c r="O805" s="32" t="str">
        <f t="shared" si="243"/>
        <v>…</v>
      </c>
      <c r="P805" s="32" t="str">
        <f t="shared" si="244"/>
        <v>…</v>
      </c>
      <c r="Q805" s="32" t="str">
        <f t="shared" si="245"/>
        <v>…</v>
      </c>
      <c r="R805" s="32" t="str">
        <f t="shared" si="246"/>
        <v>…</v>
      </c>
      <c r="S805" s="32" t="str">
        <f t="shared" si="247"/>
        <v>…</v>
      </c>
      <c r="T805" s="32" t="str">
        <f t="shared" si="248"/>
        <v>…</v>
      </c>
      <c r="U805" s="35"/>
      <c r="V805" s="36">
        <f t="shared" si="249"/>
        <v>0</v>
      </c>
      <c r="W805" s="32">
        <f t="shared" si="250"/>
        <v>0</v>
      </c>
      <c r="X805" s="32">
        <f t="shared" si="251"/>
        <v>0</v>
      </c>
      <c r="Y805" s="32">
        <f t="shared" si="252"/>
        <v>0</v>
      </c>
      <c r="Z805" s="32">
        <f t="shared" si="253"/>
        <v>0</v>
      </c>
      <c r="AA805" s="32">
        <f t="shared" si="254"/>
        <v>0</v>
      </c>
      <c r="AB805" s="32">
        <f t="shared" si="255"/>
        <v>0</v>
      </c>
      <c r="AC805" s="32">
        <f t="shared" si="256"/>
        <v>0</v>
      </c>
      <c r="AD805" s="35"/>
      <c r="AE805" s="37">
        <f t="shared" si="257"/>
        <v>0</v>
      </c>
      <c r="AF805" s="38">
        <f t="shared" si="258"/>
        <v>0</v>
      </c>
      <c r="AG805" s="38">
        <f t="shared" si="259"/>
        <v>0</v>
      </c>
      <c r="AH805" s="38">
        <f t="shared" si="260"/>
        <v>0</v>
      </c>
      <c r="AI805" s="35"/>
      <c r="AJ80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00:00:00:00:00:00:00:00</v>
      </c>
      <c r="AK805" s="40" t="str" cm="1">
        <f t="array" ref="AK80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00:00:00:00:00:00:00:00</v>
      </c>
      <c r="AL805" s="40" cm="1">
        <f t="array" ref="AL805">IF(ROW(Table4[[#This Row],[ID]])-1=ROW(Table4[[#Headers],[ID]]),0,SUMPRODUCT(MAX(($B$5:$B804=Table4[[#This Row],[ID]])*ROW($B$5:$B804))))</f>
        <v>714</v>
      </c>
      <c r="AM805" s="39" cm="1">
        <f t="array" aca="1" ref="AM805" ca="1">IF(Table4[[#This Row],[Prior of This Frm]]&lt;&gt;0,Table4[[#This Row],[Time]]-INDIRECT("R"&amp;Table4[[#This Row],[Prior of This Frm]]&amp;"C"&amp;COLUMN(Table4[[#This Row],[Time]]),FALSE),"")</f>
        <v>4.2610000000000028</v>
      </c>
      <c r="AN805" s="41">
        <f>IF(ROW(Table4[[#This Row],[Time]])-1=ROW(Table4[[#Headers],[Time]]),0,IF(A805&lt;A804,AN804+1,AN804))</f>
        <v>1</v>
      </c>
      <c r="AO805" s="42">
        <f>(Table4[[#This Row],[Time]]+(Table4[[#This Row],[Mins]]*60)-$A$5)/60/60/24</f>
        <v>4.4212962962962956E-4</v>
      </c>
      <c r="AP805" s="39">
        <f ca="1">IF(Table4[[#This Row],[Prior of This Frm]]&lt;&gt;0,IF(Table4[[#This Row],[Per Raw]]&lt;0,Table4[[#This Row],[Per Raw]]+60,Table4[[#This Row],[Per Raw]]),"")</f>
        <v>4.2610000000000028</v>
      </c>
      <c r="AQ805" s="43" t="e">
        <f>IF(Table4[[#This Row],[ID]]=401,(HEX2DEC(Table4[[#This Row],[H1]])+256*HEX2DEC(Table4[[#This Row],[H2]]))/1000,NA())</f>
        <v>#N/A</v>
      </c>
      <c r="AR805" s="44" t="e">
        <f>IF(Table4[[#This Row],[ID]]=401,(HEX2DEC(Table4[[#This Row],[H5]])+256*HEX2DEC(Table4[[#This Row],[H6]]))/1000,NA())</f>
        <v>#N/A</v>
      </c>
      <c r="AS805" s="45" t="e">
        <f>IF(Table4[[#This Row],[ID]]=402,HEX2DEC(Table4[[#This Row],[H1]])/100,NA())</f>
        <v>#N/A</v>
      </c>
      <c r="AT805" s="46" t="e">
        <f>IF(Table4[[#This Row],[ID]]=404,((HEX2DEC(F805)+256*HEX2DEC(G805))/10)*(9/5)+32,NA())</f>
        <v>#N/A</v>
      </c>
      <c r="AU805" s="38">
        <f>IF(Table4[[#This Row],[ID]]=402,(HEX2DEC(Table4[[#This Row],[H7]])*256*256+HEX2DEC(Table4[[#This Row],[H6]])*256+HEX2DEC(Table4[[#This Row],[H5]]))/AU$3,IF(ISNUMBER(AU804),AU804,NA()))</f>
        <v>1073427</v>
      </c>
      <c r="AV805" s="38">
        <f>IF(Table4[[#This Row],[ID]]=403,(HEX2DEC(Table4[[#This Row],[H7]])*256*256+HEX2DEC(Table4[[#This Row],[H6]])*256+HEX2DEC(Table4[[#This Row],[H5]]))/AV$3,IF(ISNUMBER(AV804),AV804,NA()))</f>
        <v>1073427</v>
      </c>
      <c r="AW805" s="47" t="e">
        <f>Table4[[#This Row],[Unk 402-D7,6,5]]/Table4[[#This Row],[Batt V]]</f>
        <v>#N/A</v>
      </c>
      <c r="AX805" s="41" t="str" cm="1">
        <f t="array" aca="1" ref="AX805" ca="1">IF(Table4[[#This Row],[Prior of This Frm]]=0,"First",IF(Table4[[#This Row],[Data as String]]&lt;&gt;INDIRECT("R"&amp;AL805&amp;"C"&amp;COLUMN(Table4[[#This Row],[Data as String]]),FALSE),"Change",""))</f>
        <v/>
      </c>
      <c r="AY805" s="40" t="str" cm="1">
        <f t="array" aca="1" ref="AY805" ca="1">IF(Table4[[#This Row],[Prior of This Frm]]=0,"First",IF(Table4[[#This Row],[Data Masked States only]]&lt;&gt;INDIRECT("R"&amp;AL805&amp;"C"&amp;COLUMN(Table4[[#This Row],[Data Masked States only]]),FALSE),"Change",""))</f>
        <v/>
      </c>
      <c r="AZ805" s="40"/>
    </row>
    <row r="806" spans="1:52" hidden="1" x14ac:dyDescent="0.25">
      <c r="A806" s="32">
        <v>29.611999999999998</v>
      </c>
      <c r="B806" s="32">
        <v>400</v>
      </c>
      <c r="C806" s="32">
        <v>8</v>
      </c>
      <c r="D806" s="33">
        <v>0</v>
      </c>
      <c r="E806" s="34">
        <v>0</v>
      </c>
      <c r="F806" s="34">
        <v>8</v>
      </c>
      <c r="G806" s="34">
        <v>0</v>
      </c>
      <c r="H806" s="34">
        <v>39</v>
      </c>
      <c r="I806" s="34">
        <v>0</v>
      </c>
      <c r="J806" s="34">
        <v>0</v>
      </c>
      <c r="K806" s="34">
        <v>0</v>
      </c>
      <c r="L806" s="32"/>
      <c r="M806" s="35" t="str">
        <f t="shared" si="241"/>
        <v>…</v>
      </c>
      <c r="N806" s="32" t="str">
        <f t="shared" si="242"/>
        <v>…</v>
      </c>
      <c r="O806" s="32" t="str">
        <f t="shared" si="243"/>
        <v>…</v>
      </c>
      <c r="P806" s="32" t="str">
        <f t="shared" si="244"/>
        <v>…</v>
      </c>
      <c r="Q806" s="32" t="str">
        <f t="shared" si="245"/>
        <v>9</v>
      </c>
      <c r="R806" s="32" t="str">
        <f t="shared" si="246"/>
        <v>…</v>
      </c>
      <c r="S806" s="32" t="str">
        <f t="shared" si="247"/>
        <v>…</v>
      </c>
      <c r="T806" s="32" t="str">
        <f t="shared" si="248"/>
        <v>…</v>
      </c>
      <c r="U806" s="35"/>
      <c r="V806" s="36">
        <f t="shared" si="249"/>
        <v>0</v>
      </c>
      <c r="W806" s="32">
        <f t="shared" si="250"/>
        <v>0</v>
      </c>
      <c r="X806" s="32">
        <f t="shared" si="251"/>
        <v>8</v>
      </c>
      <c r="Y806" s="32">
        <f t="shared" si="252"/>
        <v>0</v>
      </c>
      <c r="Z806" s="32">
        <f t="shared" si="253"/>
        <v>57</v>
      </c>
      <c r="AA806" s="32">
        <f t="shared" si="254"/>
        <v>0</v>
      </c>
      <c r="AB806" s="32">
        <f t="shared" si="255"/>
        <v>0</v>
      </c>
      <c r="AC806" s="32">
        <f t="shared" si="256"/>
        <v>0</v>
      </c>
      <c r="AD806" s="35"/>
      <c r="AE806" s="37">
        <f t="shared" si="257"/>
        <v>0</v>
      </c>
      <c r="AF806" s="38">
        <f t="shared" si="258"/>
        <v>8</v>
      </c>
      <c r="AG806" s="38">
        <f t="shared" si="259"/>
        <v>57</v>
      </c>
      <c r="AH806" s="38">
        <f t="shared" si="260"/>
        <v>0</v>
      </c>
      <c r="AI806" s="35"/>
      <c r="AJ80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06" s="40" t="str" cm="1">
        <f t="array" ref="AK80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06" s="40" cm="1">
        <f t="array" ref="AL806">IF(ROW(Table4[[#This Row],[ID]])-1=ROW(Table4[[#Headers],[ID]]),0,SUMPRODUCT(MAX(($B$5:$B805=Table4[[#This Row],[ID]])*ROW($B$5:$B805))))</f>
        <v>797</v>
      </c>
      <c r="AM806" s="39" cm="1">
        <f t="array" aca="1" ref="AM806" ca="1">IF(Table4[[#This Row],[Prior of This Frm]]&lt;&gt;0,Table4[[#This Row],[Time]]-INDIRECT("R"&amp;Table4[[#This Row],[Prior of This Frm]]&amp;"C"&amp;COLUMN(Table4[[#This Row],[Time]]),FALSE),"")</f>
        <v>0.1059999999999981</v>
      </c>
      <c r="AN806" s="41">
        <f>IF(ROW(Table4[[#This Row],[Time]])-1=ROW(Table4[[#Headers],[Time]]),0,IF(A806&lt;A805,AN805+1,AN805))</f>
        <v>1</v>
      </c>
      <c r="AO806" s="42">
        <f>(Table4[[#This Row],[Time]]+(Table4[[#This Row],[Mins]]*60)-$A$5)/60/60/24</f>
        <v>4.4253472222222215E-4</v>
      </c>
      <c r="AP806" s="39">
        <f ca="1">IF(Table4[[#This Row],[Prior of This Frm]]&lt;&gt;0,IF(Table4[[#This Row],[Per Raw]]&lt;0,Table4[[#This Row],[Per Raw]]+60,Table4[[#This Row],[Per Raw]]),"")</f>
        <v>0.1059999999999981</v>
      </c>
      <c r="AQ806" s="43" t="e">
        <f>IF(Table4[[#This Row],[ID]]=401,(HEX2DEC(Table4[[#This Row],[H1]])+256*HEX2DEC(Table4[[#This Row],[H2]]))/1000,NA())</f>
        <v>#N/A</v>
      </c>
      <c r="AR806" s="44" t="e">
        <f>IF(Table4[[#This Row],[ID]]=401,(HEX2DEC(Table4[[#This Row],[H5]])+256*HEX2DEC(Table4[[#This Row],[H6]]))/1000,NA())</f>
        <v>#N/A</v>
      </c>
      <c r="AS806" s="48" t="e">
        <f>IF(Table4[[#This Row],[ID]]=402,HEX2DEC(Table4[[#This Row],[H1]])/100,NA())</f>
        <v>#N/A</v>
      </c>
      <c r="AT806" s="46" t="e">
        <f>IF(Table4[[#This Row],[ID]]=404,((HEX2DEC(F806)+256*HEX2DEC(G806))/10)*(9/5)+32,NA())</f>
        <v>#N/A</v>
      </c>
      <c r="AU806" s="38">
        <f>IF(Table4[[#This Row],[ID]]=402,(HEX2DEC(Table4[[#This Row],[H7]])*256*256+HEX2DEC(Table4[[#This Row],[H6]])*256+HEX2DEC(Table4[[#This Row],[H5]]))/AU$3,IF(ISNUMBER(AU805),AU805,NA()))</f>
        <v>1073427</v>
      </c>
      <c r="AV806" s="38">
        <f>IF(Table4[[#This Row],[ID]]=403,(HEX2DEC(Table4[[#This Row],[H7]])*256*256+HEX2DEC(Table4[[#This Row],[H6]])*256+HEX2DEC(Table4[[#This Row],[H5]]))/AV$3,IF(ISNUMBER(AV805),AV805,NA()))</f>
        <v>1073427</v>
      </c>
      <c r="AW806" s="47" t="e">
        <f>Table4[[#This Row],[Unk 402-D7,6,5]]/Table4[[#This Row],[Batt V]]</f>
        <v>#N/A</v>
      </c>
      <c r="AX806" s="41" t="str" cm="1">
        <f t="array" aca="1" ref="AX806" ca="1">IF(Table4[[#This Row],[Prior of This Frm]]=0,"First",IF(Table4[[#This Row],[Data as String]]&lt;&gt;INDIRECT("R"&amp;AL806&amp;"C"&amp;COLUMN(Table4[[#This Row],[Data as String]]),FALSE),"Change",""))</f>
        <v/>
      </c>
      <c r="AY806" s="40" t="str" cm="1">
        <f t="array" aca="1" ref="AY806" ca="1">IF(Table4[[#This Row],[Prior of This Frm]]=0,"First",IF(Table4[[#This Row],[Data Masked States only]]&lt;&gt;INDIRECT("R"&amp;AL806&amp;"C"&amp;COLUMN(Table4[[#This Row],[Data Masked States only]]),FALSE),"Change",""))</f>
        <v/>
      </c>
      <c r="AZ806" s="40"/>
    </row>
    <row r="807" spans="1:52" hidden="1" x14ac:dyDescent="0.25">
      <c r="A807" s="32">
        <v>29.664999999999999</v>
      </c>
      <c r="B807" s="32">
        <v>401</v>
      </c>
      <c r="C807" s="32">
        <v>8</v>
      </c>
      <c r="D807" s="33" t="s">
        <v>28</v>
      </c>
      <c r="E807" s="34" t="s">
        <v>23</v>
      </c>
      <c r="F807" s="34">
        <v>0</v>
      </c>
      <c r="G807" s="34">
        <v>0</v>
      </c>
      <c r="H807" s="34">
        <v>0</v>
      </c>
      <c r="I807" s="34">
        <v>0</v>
      </c>
      <c r="J807" s="34">
        <v>0</v>
      </c>
      <c r="K807" s="34">
        <v>0</v>
      </c>
      <c r="L807" s="32"/>
      <c r="M807" s="35" t="str">
        <f t="shared" si="241"/>
        <v>…</v>
      </c>
      <c r="N807" s="32" t="str">
        <f t="shared" si="242"/>
        <v>…</v>
      </c>
      <c r="O807" s="32" t="str">
        <f t="shared" si="243"/>
        <v>…</v>
      </c>
      <c r="P807" s="32" t="str">
        <f t="shared" si="244"/>
        <v>…</v>
      </c>
      <c r="Q807" s="32" t="str">
        <f t="shared" si="245"/>
        <v>…</v>
      </c>
      <c r="R807" s="32" t="str">
        <f t="shared" si="246"/>
        <v>…</v>
      </c>
      <c r="S807" s="32" t="str">
        <f t="shared" si="247"/>
        <v>…</v>
      </c>
      <c r="T807" s="32" t="str">
        <f t="shared" si="248"/>
        <v>…</v>
      </c>
      <c r="U807" s="35"/>
      <c r="V807" s="36">
        <f t="shared" si="249"/>
        <v>154</v>
      </c>
      <c r="W807" s="32">
        <f t="shared" si="250"/>
        <v>210</v>
      </c>
      <c r="X807" s="32">
        <f t="shared" si="251"/>
        <v>0</v>
      </c>
      <c r="Y807" s="32">
        <f t="shared" si="252"/>
        <v>0</v>
      </c>
      <c r="Z807" s="32">
        <f t="shared" si="253"/>
        <v>0</v>
      </c>
      <c r="AA807" s="32">
        <f t="shared" si="254"/>
        <v>0</v>
      </c>
      <c r="AB807" s="32">
        <f t="shared" si="255"/>
        <v>0</v>
      </c>
      <c r="AC807" s="32">
        <f t="shared" si="256"/>
        <v>0</v>
      </c>
      <c r="AD807" s="35"/>
      <c r="AE807" s="37">
        <f t="shared" si="257"/>
        <v>53914</v>
      </c>
      <c r="AF807" s="38">
        <f t="shared" si="258"/>
        <v>0</v>
      </c>
      <c r="AG807" s="38">
        <f t="shared" si="259"/>
        <v>0</v>
      </c>
      <c r="AH807" s="38">
        <f t="shared" si="260"/>
        <v>0</v>
      </c>
      <c r="AI807" s="35"/>
      <c r="AJ80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07" s="40" t="str" cm="1">
        <f t="array" ref="AK80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07" s="40" cm="1">
        <f t="array" ref="AL807">IF(ROW(Table4[[#This Row],[ID]])-1=ROW(Table4[[#Headers],[ID]]),0,SUMPRODUCT(MAX(($B$5:$B806=Table4[[#This Row],[ID]])*ROW($B$5:$B806))))</f>
        <v>798</v>
      </c>
      <c r="AM807" s="39" cm="1">
        <f t="array" aca="1" ref="AM807" ca="1">IF(Table4[[#This Row],[Prior of This Frm]]&lt;&gt;0,Table4[[#This Row],[Time]]-INDIRECT("R"&amp;Table4[[#This Row],[Prior of This Frm]]&amp;"C"&amp;COLUMN(Table4[[#This Row],[Time]]),FALSE),"")</f>
        <v>0.1059999999999981</v>
      </c>
      <c r="AN807" s="41">
        <f>IF(ROW(Table4[[#This Row],[Time]])-1=ROW(Table4[[#Headers],[Time]]),0,IF(A807&lt;A806,AN806+1,AN806))</f>
        <v>1</v>
      </c>
      <c r="AO807" s="42">
        <f>(Table4[[#This Row],[Time]]+(Table4[[#This Row],[Mins]]*60)-$A$5)/60/60/24</f>
        <v>4.4314814814814803E-4</v>
      </c>
      <c r="AP807" s="39">
        <f ca="1">IF(Table4[[#This Row],[Prior of This Frm]]&lt;&gt;0,IF(Table4[[#This Row],[Per Raw]]&lt;0,Table4[[#This Row],[Per Raw]]+60,Table4[[#This Row],[Per Raw]]),"")</f>
        <v>0.1059999999999981</v>
      </c>
      <c r="AQ807" s="43">
        <f>IF(Table4[[#This Row],[ID]]=401,(HEX2DEC(Table4[[#This Row],[H1]])+256*HEX2DEC(Table4[[#This Row],[H2]]))/1000,NA())</f>
        <v>53.914000000000001</v>
      </c>
      <c r="AR807" s="44">
        <f>IF(Table4[[#This Row],[ID]]=401,(HEX2DEC(Table4[[#This Row],[H5]])+256*HEX2DEC(Table4[[#This Row],[H6]]))/1000,NA())</f>
        <v>0</v>
      </c>
      <c r="AS807" s="45" t="e">
        <f>IF(Table4[[#This Row],[ID]]=402,HEX2DEC(Table4[[#This Row],[H1]])/100,NA())</f>
        <v>#N/A</v>
      </c>
      <c r="AT807" s="46" t="e">
        <f>IF(Table4[[#This Row],[ID]]=404,((HEX2DEC(F807)+256*HEX2DEC(G807))/10)*(9/5)+32,NA())</f>
        <v>#N/A</v>
      </c>
      <c r="AU807" s="38">
        <f>IF(Table4[[#This Row],[ID]]=402,(HEX2DEC(Table4[[#This Row],[H7]])*256*256+HEX2DEC(Table4[[#This Row],[H6]])*256+HEX2DEC(Table4[[#This Row],[H5]]))/AU$3,IF(ISNUMBER(AU806),AU806,NA()))</f>
        <v>1073427</v>
      </c>
      <c r="AV807" s="38">
        <f>IF(Table4[[#This Row],[ID]]=403,(HEX2DEC(Table4[[#This Row],[H7]])*256*256+HEX2DEC(Table4[[#This Row],[H6]])*256+HEX2DEC(Table4[[#This Row],[H5]]))/AV$3,IF(ISNUMBER(AV806),AV806,NA()))</f>
        <v>1073427</v>
      </c>
      <c r="AW807" s="47">
        <f>Table4[[#This Row],[Unk 402-D7,6,5]]/Table4[[#This Row],[Batt V]]</f>
        <v>19909.986274437066</v>
      </c>
      <c r="AX807" s="41" t="str" cm="1">
        <f t="array" aca="1" ref="AX807" ca="1">IF(Table4[[#This Row],[Prior of This Frm]]=0,"First",IF(Table4[[#This Row],[Data as String]]&lt;&gt;INDIRECT("R"&amp;AL807&amp;"C"&amp;COLUMN(Table4[[#This Row],[Data as String]]),FALSE),"Change",""))</f>
        <v/>
      </c>
      <c r="AY807" s="40" t="str" cm="1">
        <f t="array" aca="1" ref="AY807" ca="1">IF(Table4[[#This Row],[Prior of This Frm]]=0,"First",IF(Table4[[#This Row],[Data Masked States only]]&lt;&gt;INDIRECT("R"&amp;AL807&amp;"C"&amp;COLUMN(Table4[[#This Row],[Data Masked States only]]),FALSE),"Change",""))</f>
        <v/>
      </c>
      <c r="AZ807" s="40"/>
    </row>
    <row r="808" spans="1:52" hidden="1" x14ac:dyDescent="0.25">
      <c r="A808" s="32">
        <v>29.719000000000001</v>
      </c>
      <c r="B808" s="32">
        <v>400</v>
      </c>
      <c r="C808" s="32">
        <v>8</v>
      </c>
      <c r="D808" s="33">
        <v>0</v>
      </c>
      <c r="E808" s="34">
        <v>0</v>
      </c>
      <c r="F808" s="34">
        <v>8</v>
      </c>
      <c r="G808" s="34">
        <v>0</v>
      </c>
      <c r="H808" s="34">
        <v>39</v>
      </c>
      <c r="I808" s="34">
        <v>0</v>
      </c>
      <c r="J808" s="34">
        <v>0</v>
      </c>
      <c r="K808" s="34">
        <v>0</v>
      </c>
      <c r="L808" s="32"/>
      <c r="M808" s="35" t="str">
        <f t="shared" si="241"/>
        <v>…</v>
      </c>
      <c r="N808" s="32" t="str">
        <f t="shared" si="242"/>
        <v>…</v>
      </c>
      <c r="O808" s="32" t="str">
        <f t="shared" si="243"/>
        <v>…</v>
      </c>
      <c r="P808" s="32" t="str">
        <f t="shared" si="244"/>
        <v>…</v>
      </c>
      <c r="Q808" s="32" t="str">
        <f t="shared" si="245"/>
        <v>9</v>
      </c>
      <c r="R808" s="32" t="str">
        <f t="shared" si="246"/>
        <v>…</v>
      </c>
      <c r="S808" s="32" t="str">
        <f t="shared" si="247"/>
        <v>…</v>
      </c>
      <c r="T808" s="32" t="str">
        <f t="shared" si="248"/>
        <v>…</v>
      </c>
      <c r="U808" s="35"/>
      <c r="V808" s="36">
        <f t="shared" si="249"/>
        <v>0</v>
      </c>
      <c r="W808" s="32">
        <f t="shared" si="250"/>
        <v>0</v>
      </c>
      <c r="X808" s="32">
        <f t="shared" si="251"/>
        <v>8</v>
      </c>
      <c r="Y808" s="32">
        <f t="shared" si="252"/>
        <v>0</v>
      </c>
      <c r="Z808" s="32">
        <f t="shared" si="253"/>
        <v>57</v>
      </c>
      <c r="AA808" s="32">
        <f t="shared" si="254"/>
        <v>0</v>
      </c>
      <c r="AB808" s="32">
        <f t="shared" si="255"/>
        <v>0</v>
      </c>
      <c r="AC808" s="32">
        <f t="shared" si="256"/>
        <v>0</v>
      </c>
      <c r="AD808" s="35"/>
      <c r="AE808" s="37">
        <f t="shared" si="257"/>
        <v>0</v>
      </c>
      <c r="AF808" s="38">
        <f t="shared" si="258"/>
        <v>8</v>
      </c>
      <c r="AG808" s="38">
        <f t="shared" si="259"/>
        <v>57</v>
      </c>
      <c r="AH808" s="38">
        <f t="shared" si="260"/>
        <v>0</v>
      </c>
      <c r="AI808" s="35"/>
      <c r="AJ80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08" s="40" t="str" cm="1">
        <f t="array" ref="AK80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08" s="40" cm="1">
        <f t="array" ref="AL808">IF(ROW(Table4[[#This Row],[ID]])-1=ROW(Table4[[#Headers],[ID]]),0,SUMPRODUCT(MAX(($B$5:$B807=Table4[[#This Row],[ID]])*ROW($B$5:$B807))))</f>
        <v>806</v>
      </c>
      <c r="AM808" s="39" cm="1">
        <f t="array" aca="1" ref="AM808" ca="1">IF(Table4[[#This Row],[Prior of This Frm]]&lt;&gt;0,Table4[[#This Row],[Time]]-INDIRECT("R"&amp;Table4[[#This Row],[Prior of This Frm]]&amp;"C"&amp;COLUMN(Table4[[#This Row],[Time]]),FALSE),"")</f>
        <v>0.10700000000000287</v>
      </c>
      <c r="AN808" s="41">
        <f>IF(ROW(Table4[[#This Row],[Time]])-1=ROW(Table4[[#Headers],[Time]]),0,IF(A808&lt;A807,AN807+1,AN807))</f>
        <v>1</v>
      </c>
      <c r="AO808" s="42">
        <f>(Table4[[#This Row],[Time]]+(Table4[[#This Row],[Mins]]*60)-$A$5)/60/60/24</f>
        <v>4.4377314814814805E-4</v>
      </c>
      <c r="AP808" s="39">
        <f ca="1">IF(Table4[[#This Row],[Prior of This Frm]]&lt;&gt;0,IF(Table4[[#This Row],[Per Raw]]&lt;0,Table4[[#This Row],[Per Raw]]+60,Table4[[#This Row],[Per Raw]]),"")</f>
        <v>0.10700000000000287</v>
      </c>
      <c r="AQ808" s="43" t="e">
        <f>IF(Table4[[#This Row],[ID]]=401,(HEX2DEC(Table4[[#This Row],[H1]])+256*HEX2DEC(Table4[[#This Row],[H2]]))/1000,NA())</f>
        <v>#N/A</v>
      </c>
      <c r="AR808" s="44" t="e">
        <f>IF(Table4[[#This Row],[ID]]=401,(HEX2DEC(Table4[[#This Row],[H5]])+256*HEX2DEC(Table4[[#This Row],[H6]]))/1000,NA())</f>
        <v>#N/A</v>
      </c>
      <c r="AS808" s="48" t="e">
        <f>IF(Table4[[#This Row],[ID]]=402,HEX2DEC(Table4[[#This Row],[H1]])/100,NA())</f>
        <v>#N/A</v>
      </c>
      <c r="AT808" s="46" t="e">
        <f>IF(Table4[[#This Row],[ID]]=404,((HEX2DEC(F808)+256*HEX2DEC(G808))/10)*(9/5)+32,NA())</f>
        <v>#N/A</v>
      </c>
      <c r="AU808" s="38">
        <f>IF(Table4[[#This Row],[ID]]=402,(HEX2DEC(Table4[[#This Row],[H7]])*256*256+HEX2DEC(Table4[[#This Row],[H6]])*256+HEX2DEC(Table4[[#This Row],[H5]]))/AU$3,IF(ISNUMBER(AU807),AU807,NA()))</f>
        <v>1073427</v>
      </c>
      <c r="AV808" s="38">
        <f>IF(Table4[[#This Row],[ID]]=403,(HEX2DEC(Table4[[#This Row],[H7]])*256*256+HEX2DEC(Table4[[#This Row],[H6]])*256+HEX2DEC(Table4[[#This Row],[H5]]))/AV$3,IF(ISNUMBER(AV807),AV807,NA()))</f>
        <v>1073427</v>
      </c>
      <c r="AW808" s="47" t="e">
        <f>Table4[[#This Row],[Unk 402-D7,6,5]]/Table4[[#This Row],[Batt V]]</f>
        <v>#N/A</v>
      </c>
      <c r="AX808" s="41" t="str" cm="1">
        <f t="array" aca="1" ref="AX808" ca="1">IF(Table4[[#This Row],[Prior of This Frm]]=0,"First",IF(Table4[[#This Row],[Data as String]]&lt;&gt;INDIRECT("R"&amp;AL808&amp;"C"&amp;COLUMN(Table4[[#This Row],[Data as String]]),FALSE),"Change",""))</f>
        <v/>
      </c>
      <c r="AY808" s="40" t="str" cm="1">
        <f t="array" aca="1" ref="AY808" ca="1">IF(Table4[[#This Row],[Prior of This Frm]]=0,"First",IF(Table4[[#This Row],[Data Masked States only]]&lt;&gt;INDIRECT("R"&amp;AL808&amp;"C"&amp;COLUMN(Table4[[#This Row],[Data Masked States only]]),FALSE),"Change",""))</f>
        <v/>
      </c>
      <c r="AZ808" s="40"/>
    </row>
    <row r="809" spans="1:52" hidden="1" x14ac:dyDescent="0.25">
      <c r="A809" s="32">
        <v>29.771999999999998</v>
      </c>
      <c r="B809" s="32">
        <v>401</v>
      </c>
      <c r="C809" s="32">
        <v>8</v>
      </c>
      <c r="D809" s="33" t="s">
        <v>28</v>
      </c>
      <c r="E809" s="34" t="s">
        <v>23</v>
      </c>
      <c r="F809" s="34">
        <v>0</v>
      </c>
      <c r="G809" s="34">
        <v>0</v>
      </c>
      <c r="H809" s="34">
        <v>0</v>
      </c>
      <c r="I809" s="34">
        <v>0</v>
      </c>
      <c r="J809" s="34">
        <v>0</v>
      </c>
      <c r="K809" s="34">
        <v>0</v>
      </c>
      <c r="L809" s="32"/>
      <c r="M809" s="35" t="str">
        <f t="shared" si="241"/>
        <v>…</v>
      </c>
      <c r="N809" s="32" t="str">
        <f t="shared" si="242"/>
        <v>…</v>
      </c>
      <c r="O809" s="32" t="str">
        <f t="shared" si="243"/>
        <v>…</v>
      </c>
      <c r="P809" s="32" t="str">
        <f t="shared" si="244"/>
        <v>…</v>
      </c>
      <c r="Q809" s="32" t="str">
        <f t="shared" si="245"/>
        <v>…</v>
      </c>
      <c r="R809" s="32" t="str">
        <f t="shared" si="246"/>
        <v>…</v>
      </c>
      <c r="S809" s="32" t="str">
        <f t="shared" si="247"/>
        <v>…</v>
      </c>
      <c r="T809" s="32" t="str">
        <f t="shared" si="248"/>
        <v>…</v>
      </c>
      <c r="U809" s="35"/>
      <c r="V809" s="36">
        <f t="shared" si="249"/>
        <v>154</v>
      </c>
      <c r="W809" s="32">
        <f t="shared" si="250"/>
        <v>210</v>
      </c>
      <c r="X809" s="32">
        <f t="shared" si="251"/>
        <v>0</v>
      </c>
      <c r="Y809" s="32">
        <f t="shared" si="252"/>
        <v>0</v>
      </c>
      <c r="Z809" s="32">
        <f t="shared" si="253"/>
        <v>0</v>
      </c>
      <c r="AA809" s="32">
        <f t="shared" si="254"/>
        <v>0</v>
      </c>
      <c r="AB809" s="32">
        <f t="shared" si="255"/>
        <v>0</v>
      </c>
      <c r="AC809" s="32">
        <f t="shared" si="256"/>
        <v>0</v>
      </c>
      <c r="AD809" s="35"/>
      <c r="AE809" s="37">
        <f t="shared" si="257"/>
        <v>53914</v>
      </c>
      <c r="AF809" s="38">
        <f t="shared" si="258"/>
        <v>0</v>
      </c>
      <c r="AG809" s="38">
        <f t="shared" si="259"/>
        <v>0</v>
      </c>
      <c r="AH809" s="38">
        <f t="shared" si="260"/>
        <v>0</v>
      </c>
      <c r="AI809" s="35"/>
      <c r="AJ80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09" s="40" t="str" cm="1">
        <f t="array" ref="AK80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09" s="40" cm="1">
        <f t="array" ref="AL809">IF(ROW(Table4[[#This Row],[ID]])-1=ROW(Table4[[#Headers],[ID]]),0,SUMPRODUCT(MAX(($B$5:$B808=Table4[[#This Row],[ID]])*ROW($B$5:$B808))))</f>
        <v>807</v>
      </c>
      <c r="AM809" s="39" cm="1">
        <f t="array" aca="1" ref="AM809" ca="1">IF(Table4[[#This Row],[Prior of This Frm]]&lt;&gt;0,Table4[[#This Row],[Time]]-INDIRECT("R"&amp;Table4[[#This Row],[Prior of This Frm]]&amp;"C"&amp;COLUMN(Table4[[#This Row],[Time]]),FALSE),"")</f>
        <v>0.10699999999999932</v>
      </c>
      <c r="AN809" s="41">
        <f>IF(ROW(Table4[[#This Row],[Time]])-1=ROW(Table4[[#Headers],[Time]]),0,IF(A809&lt;A808,AN808+1,AN808))</f>
        <v>1</v>
      </c>
      <c r="AO809" s="42">
        <f>(Table4[[#This Row],[Time]]+(Table4[[#This Row],[Mins]]*60)-$A$5)/60/60/24</f>
        <v>4.4438657407407399E-4</v>
      </c>
      <c r="AP809" s="39">
        <f ca="1">IF(Table4[[#This Row],[Prior of This Frm]]&lt;&gt;0,IF(Table4[[#This Row],[Per Raw]]&lt;0,Table4[[#This Row],[Per Raw]]+60,Table4[[#This Row],[Per Raw]]),"")</f>
        <v>0.10699999999999932</v>
      </c>
      <c r="AQ809" s="43">
        <f>IF(Table4[[#This Row],[ID]]=401,(HEX2DEC(Table4[[#This Row],[H1]])+256*HEX2DEC(Table4[[#This Row],[H2]]))/1000,NA())</f>
        <v>53.914000000000001</v>
      </c>
      <c r="AR809" s="44">
        <f>IF(Table4[[#This Row],[ID]]=401,(HEX2DEC(Table4[[#This Row],[H5]])+256*HEX2DEC(Table4[[#This Row],[H6]]))/1000,NA())</f>
        <v>0</v>
      </c>
      <c r="AS809" s="45" t="e">
        <f>IF(Table4[[#This Row],[ID]]=402,HEX2DEC(Table4[[#This Row],[H1]])/100,NA())</f>
        <v>#N/A</v>
      </c>
      <c r="AT809" s="46" t="e">
        <f>IF(Table4[[#This Row],[ID]]=404,((HEX2DEC(F809)+256*HEX2DEC(G809))/10)*(9/5)+32,NA())</f>
        <v>#N/A</v>
      </c>
      <c r="AU809" s="38">
        <f>IF(Table4[[#This Row],[ID]]=402,(HEX2DEC(Table4[[#This Row],[H7]])*256*256+HEX2DEC(Table4[[#This Row],[H6]])*256+HEX2DEC(Table4[[#This Row],[H5]]))/AU$3,IF(ISNUMBER(AU808),AU808,NA()))</f>
        <v>1073427</v>
      </c>
      <c r="AV809" s="38">
        <f>IF(Table4[[#This Row],[ID]]=403,(HEX2DEC(Table4[[#This Row],[H7]])*256*256+HEX2DEC(Table4[[#This Row],[H6]])*256+HEX2DEC(Table4[[#This Row],[H5]]))/AV$3,IF(ISNUMBER(AV808),AV808,NA()))</f>
        <v>1073427</v>
      </c>
      <c r="AW809" s="47">
        <f>Table4[[#This Row],[Unk 402-D7,6,5]]/Table4[[#This Row],[Batt V]]</f>
        <v>19909.986274437066</v>
      </c>
      <c r="AX809" s="41" t="str" cm="1">
        <f t="array" aca="1" ref="AX809" ca="1">IF(Table4[[#This Row],[Prior of This Frm]]=0,"First",IF(Table4[[#This Row],[Data as String]]&lt;&gt;INDIRECT("R"&amp;AL809&amp;"C"&amp;COLUMN(Table4[[#This Row],[Data as String]]),FALSE),"Change",""))</f>
        <v/>
      </c>
      <c r="AY809" s="40" t="str" cm="1">
        <f t="array" aca="1" ref="AY809" ca="1">IF(Table4[[#This Row],[Prior of This Frm]]=0,"First",IF(Table4[[#This Row],[Data Masked States only]]&lt;&gt;INDIRECT("R"&amp;AL809&amp;"C"&amp;COLUMN(Table4[[#This Row],[Data Masked States only]]),FALSE),"Change",""))</f>
        <v/>
      </c>
      <c r="AZ809" s="40"/>
    </row>
    <row r="810" spans="1:52" hidden="1" x14ac:dyDescent="0.25">
      <c r="A810" s="32">
        <v>29.824999999999999</v>
      </c>
      <c r="B810" s="32">
        <v>400</v>
      </c>
      <c r="C810" s="32">
        <v>8</v>
      </c>
      <c r="D810" s="33">
        <v>0</v>
      </c>
      <c r="E810" s="34">
        <v>0</v>
      </c>
      <c r="F810" s="34">
        <v>8</v>
      </c>
      <c r="G810" s="34">
        <v>0</v>
      </c>
      <c r="H810" s="34">
        <v>39</v>
      </c>
      <c r="I810" s="34">
        <v>0</v>
      </c>
      <c r="J810" s="34">
        <v>0</v>
      </c>
      <c r="K810" s="34">
        <v>0</v>
      </c>
      <c r="L810" s="32"/>
      <c r="M810" s="35" t="str">
        <f t="shared" si="241"/>
        <v>…</v>
      </c>
      <c r="N810" s="32" t="str">
        <f t="shared" si="242"/>
        <v>…</v>
      </c>
      <c r="O810" s="32" t="str">
        <f t="shared" si="243"/>
        <v>…</v>
      </c>
      <c r="P810" s="32" t="str">
        <f t="shared" si="244"/>
        <v>…</v>
      </c>
      <c r="Q810" s="32" t="str">
        <f t="shared" si="245"/>
        <v>9</v>
      </c>
      <c r="R810" s="32" t="str">
        <f t="shared" si="246"/>
        <v>…</v>
      </c>
      <c r="S810" s="32" t="str">
        <f t="shared" si="247"/>
        <v>…</v>
      </c>
      <c r="T810" s="32" t="str">
        <f t="shared" si="248"/>
        <v>…</v>
      </c>
      <c r="U810" s="35"/>
      <c r="V810" s="36">
        <f t="shared" si="249"/>
        <v>0</v>
      </c>
      <c r="W810" s="32">
        <f t="shared" si="250"/>
        <v>0</v>
      </c>
      <c r="X810" s="32">
        <f t="shared" si="251"/>
        <v>8</v>
      </c>
      <c r="Y810" s="32">
        <f t="shared" si="252"/>
        <v>0</v>
      </c>
      <c r="Z810" s="32">
        <f t="shared" si="253"/>
        <v>57</v>
      </c>
      <c r="AA810" s="32">
        <f t="shared" si="254"/>
        <v>0</v>
      </c>
      <c r="AB810" s="32">
        <f t="shared" si="255"/>
        <v>0</v>
      </c>
      <c r="AC810" s="32">
        <f t="shared" si="256"/>
        <v>0</v>
      </c>
      <c r="AD810" s="35"/>
      <c r="AE810" s="37">
        <f t="shared" si="257"/>
        <v>0</v>
      </c>
      <c r="AF810" s="38">
        <f t="shared" si="258"/>
        <v>8</v>
      </c>
      <c r="AG810" s="38">
        <f t="shared" si="259"/>
        <v>57</v>
      </c>
      <c r="AH810" s="38">
        <f t="shared" si="260"/>
        <v>0</v>
      </c>
      <c r="AI810" s="35"/>
      <c r="AJ81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10" s="40" t="str" cm="1">
        <f t="array" ref="AK81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10" s="40" cm="1">
        <f t="array" ref="AL810">IF(ROW(Table4[[#This Row],[ID]])-1=ROW(Table4[[#Headers],[ID]]),0,SUMPRODUCT(MAX(($B$5:$B809=Table4[[#This Row],[ID]])*ROW($B$5:$B809))))</f>
        <v>808</v>
      </c>
      <c r="AM810" s="39" cm="1">
        <f t="array" aca="1" ref="AM810" ca="1">IF(Table4[[#This Row],[Prior of This Frm]]&lt;&gt;0,Table4[[#This Row],[Time]]-INDIRECT("R"&amp;Table4[[#This Row],[Prior of This Frm]]&amp;"C"&amp;COLUMN(Table4[[#This Row],[Time]]),FALSE),"")</f>
        <v>0.1059999999999981</v>
      </c>
      <c r="AN810" s="41">
        <f>IF(ROW(Table4[[#This Row],[Time]])-1=ROW(Table4[[#Headers],[Time]]),0,IF(A810&lt;A809,AN809+1,AN809))</f>
        <v>1</v>
      </c>
      <c r="AO810" s="42">
        <f>(Table4[[#This Row],[Time]]+(Table4[[#This Row],[Mins]]*60)-$A$5)/60/60/24</f>
        <v>4.4500000000000003E-4</v>
      </c>
      <c r="AP810" s="39">
        <f ca="1">IF(Table4[[#This Row],[Prior of This Frm]]&lt;&gt;0,IF(Table4[[#This Row],[Per Raw]]&lt;0,Table4[[#This Row],[Per Raw]]+60,Table4[[#This Row],[Per Raw]]),"")</f>
        <v>0.1059999999999981</v>
      </c>
      <c r="AQ810" s="43" t="e">
        <f>IF(Table4[[#This Row],[ID]]=401,(HEX2DEC(Table4[[#This Row],[H1]])+256*HEX2DEC(Table4[[#This Row],[H2]]))/1000,NA())</f>
        <v>#N/A</v>
      </c>
      <c r="AR810" s="44" t="e">
        <f>IF(Table4[[#This Row],[ID]]=401,(HEX2DEC(Table4[[#This Row],[H5]])+256*HEX2DEC(Table4[[#This Row],[H6]]))/1000,NA())</f>
        <v>#N/A</v>
      </c>
      <c r="AS810" s="48" t="e">
        <f>IF(Table4[[#This Row],[ID]]=402,HEX2DEC(Table4[[#This Row],[H1]])/100,NA())</f>
        <v>#N/A</v>
      </c>
      <c r="AT810" s="46" t="e">
        <f>IF(Table4[[#This Row],[ID]]=404,((HEX2DEC(F810)+256*HEX2DEC(G810))/10)*(9/5)+32,NA())</f>
        <v>#N/A</v>
      </c>
      <c r="AU810" s="38">
        <f>IF(Table4[[#This Row],[ID]]=402,(HEX2DEC(Table4[[#This Row],[H7]])*256*256+HEX2DEC(Table4[[#This Row],[H6]])*256+HEX2DEC(Table4[[#This Row],[H5]]))/AU$3,IF(ISNUMBER(AU809),AU809,NA()))</f>
        <v>1073427</v>
      </c>
      <c r="AV810" s="38">
        <f>IF(Table4[[#This Row],[ID]]=403,(HEX2DEC(Table4[[#This Row],[H7]])*256*256+HEX2DEC(Table4[[#This Row],[H6]])*256+HEX2DEC(Table4[[#This Row],[H5]]))/AV$3,IF(ISNUMBER(AV809),AV809,NA()))</f>
        <v>1073427</v>
      </c>
      <c r="AW810" s="47" t="e">
        <f>Table4[[#This Row],[Unk 402-D7,6,5]]/Table4[[#This Row],[Batt V]]</f>
        <v>#N/A</v>
      </c>
      <c r="AX810" s="41" t="str" cm="1">
        <f t="array" aca="1" ref="AX810" ca="1">IF(Table4[[#This Row],[Prior of This Frm]]=0,"First",IF(Table4[[#This Row],[Data as String]]&lt;&gt;INDIRECT("R"&amp;AL810&amp;"C"&amp;COLUMN(Table4[[#This Row],[Data as String]]),FALSE),"Change",""))</f>
        <v/>
      </c>
      <c r="AY810" s="40" t="str" cm="1">
        <f t="array" aca="1" ref="AY810" ca="1">IF(Table4[[#This Row],[Prior of This Frm]]=0,"First",IF(Table4[[#This Row],[Data Masked States only]]&lt;&gt;INDIRECT("R"&amp;AL810&amp;"C"&amp;COLUMN(Table4[[#This Row],[Data Masked States only]]),FALSE),"Change",""))</f>
        <v/>
      </c>
      <c r="AZ810" s="40"/>
    </row>
    <row r="811" spans="1:52" hidden="1" x14ac:dyDescent="0.25">
      <c r="A811" s="32">
        <v>29.876999999999999</v>
      </c>
      <c r="B811" s="32">
        <v>401</v>
      </c>
      <c r="C811" s="32">
        <v>8</v>
      </c>
      <c r="D811" s="33" t="s">
        <v>28</v>
      </c>
      <c r="E811" s="34" t="s">
        <v>23</v>
      </c>
      <c r="F811" s="34">
        <v>0</v>
      </c>
      <c r="G811" s="34">
        <v>0</v>
      </c>
      <c r="H811" s="34">
        <v>0</v>
      </c>
      <c r="I811" s="34">
        <v>0</v>
      </c>
      <c r="J811" s="34">
        <v>0</v>
      </c>
      <c r="K811" s="34">
        <v>0</v>
      </c>
      <c r="L811" s="32"/>
      <c r="M811" s="35" t="str">
        <f t="shared" si="241"/>
        <v>…</v>
      </c>
      <c r="N811" s="32" t="str">
        <f t="shared" si="242"/>
        <v>…</v>
      </c>
      <c r="O811" s="32" t="str">
        <f t="shared" si="243"/>
        <v>…</v>
      </c>
      <c r="P811" s="32" t="str">
        <f t="shared" si="244"/>
        <v>…</v>
      </c>
      <c r="Q811" s="32" t="str">
        <f t="shared" si="245"/>
        <v>…</v>
      </c>
      <c r="R811" s="32" t="str">
        <f t="shared" si="246"/>
        <v>…</v>
      </c>
      <c r="S811" s="32" t="str">
        <f t="shared" si="247"/>
        <v>…</v>
      </c>
      <c r="T811" s="32" t="str">
        <f t="shared" si="248"/>
        <v>…</v>
      </c>
      <c r="U811" s="35"/>
      <c r="V811" s="36">
        <f t="shared" si="249"/>
        <v>154</v>
      </c>
      <c r="W811" s="32">
        <f t="shared" si="250"/>
        <v>210</v>
      </c>
      <c r="X811" s="32">
        <f t="shared" si="251"/>
        <v>0</v>
      </c>
      <c r="Y811" s="32">
        <f t="shared" si="252"/>
        <v>0</v>
      </c>
      <c r="Z811" s="32">
        <f t="shared" si="253"/>
        <v>0</v>
      </c>
      <c r="AA811" s="32">
        <f t="shared" si="254"/>
        <v>0</v>
      </c>
      <c r="AB811" s="32">
        <f t="shared" si="255"/>
        <v>0</v>
      </c>
      <c r="AC811" s="32">
        <f t="shared" si="256"/>
        <v>0</v>
      </c>
      <c r="AD811" s="35"/>
      <c r="AE811" s="37">
        <f t="shared" si="257"/>
        <v>53914</v>
      </c>
      <c r="AF811" s="38">
        <f t="shared" si="258"/>
        <v>0</v>
      </c>
      <c r="AG811" s="38">
        <f t="shared" si="259"/>
        <v>0</v>
      </c>
      <c r="AH811" s="38">
        <f t="shared" si="260"/>
        <v>0</v>
      </c>
      <c r="AI811" s="35"/>
      <c r="AJ81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11" s="40" t="str" cm="1">
        <f t="array" ref="AK81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11" s="40" cm="1">
        <f t="array" ref="AL811">IF(ROW(Table4[[#This Row],[ID]])-1=ROW(Table4[[#Headers],[ID]]),0,SUMPRODUCT(MAX(($B$5:$B810=Table4[[#This Row],[ID]])*ROW($B$5:$B810))))</f>
        <v>809</v>
      </c>
      <c r="AM811" s="39" cm="1">
        <f t="array" aca="1" ref="AM811" ca="1">IF(Table4[[#This Row],[Prior of This Frm]]&lt;&gt;0,Table4[[#This Row],[Time]]-INDIRECT("R"&amp;Table4[[#This Row],[Prior of This Frm]]&amp;"C"&amp;COLUMN(Table4[[#This Row],[Time]]),FALSE),"")</f>
        <v>0.10500000000000043</v>
      </c>
      <c r="AN811" s="41">
        <f>IF(ROW(Table4[[#This Row],[Time]])-1=ROW(Table4[[#Headers],[Time]]),0,IF(A811&lt;A810,AN810+1,AN810))</f>
        <v>1</v>
      </c>
      <c r="AO811" s="42">
        <f>(Table4[[#This Row],[Time]]+(Table4[[#This Row],[Mins]]*60)-$A$5)/60/60/24</f>
        <v>4.4560185185185176E-4</v>
      </c>
      <c r="AP811" s="39">
        <f ca="1">IF(Table4[[#This Row],[Prior of This Frm]]&lt;&gt;0,IF(Table4[[#This Row],[Per Raw]]&lt;0,Table4[[#This Row],[Per Raw]]+60,Table4[[#This Row],[Per Raw]]),"")</f>
        <v>0.10500000000000043</v>
      </c>
      <c r="AQ811" s="43">
        <f>IF(Table4[[#This Row],[ID]]=401,(HEX2DEC(Table4[[#This Row],[H1]])+256*HEX2DEC(Table4[[#This Row],[H2]]))/1000,NA())</f>
        <v>53.914000000000001</v>
      </c>
      <c r="AR811" s="44">
        <f>IF(Table4[[#This Row],[ID]]=401,(HEX2DEC(Table4[[#This Row],[H5]])+256*HEX2DEC(Table4[[#This Row],[H6]]))/1000,NA())</f>
        <v>0</v>
      </c>
      <c r="AS811" s="45" t="e">
        <f>IF(Table4[[#This Row],[ID]]=402,HEX2DEC(Table4[[#This Row],[H1]])/100,NA())</f>
        <v>#N/A</v>
      </c>
      <c r="AT811" s="46" t="e">
        <f>IF(Table4[[#This Row],[ID]]=404,((HEX2DEC(F811)+256*HEX2DEC(G811))/10)*(9/5)+32,NA())</f>
        <v>#N/A</v>
      </c>
      <c r="AU811" s="38">
        <f>IF(Table4[[#This Row],[ID]]=402,(HEX2DEC(Table4[[#This Row],[H7]])*256*256+HEX2DEC(Table4[[#This Row],[H6]])*256+HEX2DEC(Table4[[#This Row],[H5]]))/AU$3,IF(ISNUMBER(AU810),AU810,NA()))</f>
        <v>1073427</v>
      </c>
      <c r="AV811" s="38">
        <f>IF(Table4[[#This Row],[ID]]=403,(HEX2DEC(Table4[[#This Row],[H7]])*256*256+HEX2DEC(Table4[[#This Row],[H6]])*256+HEX2DEC(Table4[[#This Row],[H5]]))/AV$3,IF(ISNUMBER(AV810),AV810,NA()))</f>
        <v>1073427</v>
      </c>
      <c r="AW811" s="47">
        <f>Table4[[#This Row],[Unk 402-D7,6,5]]/Table4[[#This Row],[Batt V]]</f>
        <v>19909.986274437066</v>
      </c>
      <c r="AX811" s="41" t="str" cm="1">
        <f t="array" aca="1" ref="AX811" ca="1">IF(Table4[[#This Row],[Prior of This Frm]]=0,"First",IF(Table4[[#This Row],[Data as String]]&lt;&gt;INDIRECT("R"&amp;AL811&amp;"C"&amp;COLUMN(Table4[[#This Row],[Data as String]]),FALSE),"Change",""))</f>
        <v/>
      </c>
      <c r="AY811" s="40" t="str" cm="1">
        <f t="array" aca="1" ref="AY811" ca="1">IF(Table4[[#This Row],[Prior of This Frm]]=0,"First",IF(Table4[[#This Row],[Data Masked States only]]&lt;&gt;INDIRECT("R"&amp;AL811&amp;"C"&amp;COLUMN(Table4[[#This Row],[Data Masked States only]]),FALSE),"Change",""))</f>
        <v/>
      </c>
      <c r="AZ811" s="40"/>
    </row>
    <row r="812" spans="1:52" hidden="1" x14ac:dyDescent="0.25">
      <c r="A812" s="32">
        <v>29.931000000000001</v>
      </c>
      <c r="B812" s="32">
        <v>400</v>
      </c>
      <c r="C812" s="32">
        <v>8</v>
      </c>
      <c r="D812" s="33">
        <v>0</v>
      </c>
      <c r="E812" s="34">
        <v>0</v>
      </c>
      <c r="F812" s="34">
        <v>8</v>
      </c>
      <c r="G812" s="34">
        <v>0</v>
      </c>
      <c r="H812" s="34">
        <v>39</v>
      </c>
      <c r="I812" s="34">
        <v>0</v>
      </c>
      <c r="J812" s="34">
        <v>0</v>
      </c>
      <c r="K812" s="34">
        <v>0</v>
      </c>
      <c r="L812" s="32"/>
      <c r="M812" s="35" t="str">
        <f t="shared" si="241"/>
        <v>…</v>
      </c>
      <c r="N812" s="32" t="str">
        <f t="shared" si="242"/>
        <v>…</v>
      </c>
      <c r="O812" s="32" t="str">
        <f t="shared" si="243"/>
        <v>…</v>
      </c>
      <c r="P812" s="32" t="str">
        <f t="shared" si="244"/>
        <v>…</v>
      </c>
      <c r="Q812" s="32" t="str">
        <f t="shared" si="245"/>
        <v>9</v>
      </c>
      <c r="R812" s="32" t="str">
        <f t="shared" si="246"/>
        <v>…</v>
      </c>
      <c r="S812" s="32" t="str">
        <f t="shared" si="247"/>
        <v>…</v>
      </c>
      <c r="T812" s="32" t="str">
        <f t="shared" si="248"/>
        <v>…</v>
      </c>
      <c r="U812" s="35"/>
      <c r="V812" s="36">
        <f t="shared" si="249"/>
        <v>0</v>
      </c>
      <c r="W812" s="32">
        <f t="shared" si="250"/>
        <v>0</v>
      </c>
      <c r="X812" s="32">
        <f t="shared" si="251"/>
        <v>8</v>
      </c>
      <c r="Y812" s="32">
        <f t="shared" si="252"/>
        <v>0</v>
      </c>
      <c r="Z812" s="32">
        <f t="shared" si="253"/>
        <v>57</v>
      </c>
      <c r="AA812" s="32">
        <f t="shared" si="254"/>
        <v>0</v>
      </c>
      <c r="AB812" s="32">
        <f t="shared" si="255"/>
        <v>0</v>
      </c>
      <c r="AC812" s="32">
        <f t="shared" si="256"/>
        <v>0</v>
      </c>
      <c r="AD812" s="35"/>
      <c r="AE812" s="37">
        <f t="shared" si="257"/>
        <v>0</v>
      </c>
      <c r="AF812" s="38">
        <f t="shared" si="258"/>
        <v>8</v>
      </c>
      <c r="AG812" s="38">
        <f t="shared" si="259"/>
        <v>57</v>
      </c>
      <c r="AH812" s="38">
        <f t="shared" si="260"/>
        <v>0</v>
      </c>
      <c r="AI812" s="35"/>
      <c r="AJ81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12" s="40" t="str" cm="1">
        <f t="array" ref="AK81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12" s="40" cm="1">
        <f t="array" ref="AL812">IF(ROW(Table4[[#This Row],[ID]])-1=ROW(Table4[[#Headers],[ID]]),0,SUMPRODUCT(MAX(($B$5:$B811=Table4[[#This Row],[ID]])*ROW($B$5:$B811))))</f>
        <v>810</v>
      </c>
      <c r="AM812" s="39" cm="1">
        <f t="array" aca="1" ref="AM812" ca="1">IF(Table4[[#This Row],[Prior of This Frm]]&lt;&gt;0,Table4[[#This Row],[Time]]-INDIRECT("R"&amp;Table4[[#This Row],[Prior of This Frm]]&amp;"C"&amp;COLUMN(Table4[[#This Row],[Time]]),FALSE),"")</f>
        <v>0.10600000000000165</v>
      </c>
      <c r="AN812" s="41">
        <f>IF(ROW(Table4[[#This Row],[Time]])-1=ROW(Table4[[#Headers],[Time]]),0,IF(A812&lt;A811,AN811+1,AN811))</f>
        <v>1</v>
      </c>
      <c r="AO812" s="42">
        <f>(Table4[[#This Row],[Time]]+(Table4[[#This Row],[Mins]]*60)-$A$5)/60/60/24</f>
        <v>4.4622685185185179E-4</v>
      </c>
      <c r="AP812" s="39">
        <f ca="1">IF(Table4[[#This Row],[Prior of This Frm]]&lt;&gt;0,IF(Table4[[#This Row],[Per Raw]]&lt;0,Table4[[#This Row],[Per Raw]]+60,Table4[[#This Row],[Per Raw]]),"")</f>
        <v>0.10600000000000165</v>
      </c>
      <c r="AQ812" s="43" t="e">
        <f>IF(Table4[[#This Row],[ID]]=401,(HEX2DEC(Table4[[#This Row],[H1]])+256*HEX2DEC(Table4[[#This Row],[H2]]))/1000,NA())</f>
        <v>#N/A</v>
      </c>
      <c r="AR812" s="44" t="e">
        <f>IF(Table4[[#This Row],[ID]]=401,(HEX2DEC(Table4[[#This Row],[H5]])+256*HEX2DEC(Table4[[#This Row],[H6]]))/1000,NA())</f>
        <v>#N/A</v>
      </c>
      <c r="AS812" s="48" t="e">
        <f>IF(Table4[[#This Row],[ID]]=402,HEX2DEC(Table4[[#This Row],[H1]])/100,NA())</f>
        <v>#N/A</v>
      </c>
      <c r="AT812" s="46" t="e">
        <f>IF(Table4[[#This Row],[ID]]=404,((HEX2DEC(F812)+256*HEX2DEC(G812))/10)*(9/5)+32,NA())</f>
        <v>#N/A</v>
      </c>
      <c r="AU812" s="38">
        <f>IF(Table4[[#This Row],[ID]]=402,(HEX2DEC(Table4[[#This Row],[H7]])*256*256+HEX2DEC(Table4[[#This Row],[H6]])*256+HEX2DEC(Table4[[#This Row],[H5]]))/AU$3,IF(ISNUMBER(AU811),AU811,NA()))</f>
        <v>1073427</v>
      </c>
      <c r="AV812" s="38">
        <f>IF(Table4[[#This Row],[ID]]=403,(HEX2DEC(Table4[[#This Row],[H7]])*256*256+HEX2DEC(Table4[[#This Row],[H6]])*256+HEX2DEC(Table4[[#This Row],[H5]]))/AV$3,IF(ISNUMBER(AV811),AV811,NA()))</f>
        <v>1073427</v>
      </c>
      <c r="AW812" s="47" t="e">
        <f>Table4[[#This Row],[Unk 402-D7,6,5]]/Table4[[#This Row],[Batt V]]</f>
        <v>#N/A</v>
      </c>
      <c r="AX812" s="41" t="str" cm="1">
        <f t="array" aca="1" ref="AX812" ca="1">IF(Table4[[#This Row],[Prior of This Frm]]=0,"First",IF(Table4[[#This Row],[Data as String]]&lt;&gt;INDIRECT("R"&amp;AL812&amp;"C"&amp;COLUMN(Table4[[#This Row],[Data as String]]),FALSE),"Change",""))</f>
        <v/>
      </c>
      <c r="AY812" s="40" t="str" cm="1">
        <f t="array" aca="1" ref="AY812" ca="1">IF(Table4[[#This Row],[Prior of This Frm]]=0,"First",IF(Table4[[#This Row],[Data Masked States only]]&lt;&gt;INDIRECT("R"&amp;AL812&amp;"C"&amp;COLUMN(Table4[[#This Row],[Data Masked States only]]),FALSE),"Change",""))</f>
        <v/>
      </c>
      <c r="AZ812" s="40"/>
    </row>
    <row r="813" spans="1:52" hidden="1" x14ac:dyDescent="0.25">
      <c r="A813" s="32">
        <v>29.984000000000002</v>
      </c>
      <c r="B813" s="32">
        <v>401</v>
      </c>
      <c r="C813" s="32">
        <v>8</v>
      </c>
      <c r="D813" s="33" t="s">
        <v>28</v>
      </c>
      <c r="E813" s="34" t="s">
        <v>23</v>
      </c>
      <c r="F813" s="34">
        <v>0</v>
      </c>
      <c r="G813" s="34">
        <v>0</v>
      </c>
      <c r="H813" s="34">
        <v>0</v>
      </c>
      <c r="I813" s="34">
        <v>0</v>
      </c>
      <c r="J813" s="34">
        <v>0</v>
      </c>
      <c r="K813" s="34">
        <v>0</v>
      </c>
      <c r="L813" s="32"/>
      <c r="M813" s="35" t="str">
        <f t="shared" si="241"/>
        <v>…</v>
      </c>
      <c r="N813" s="32" t="str">
        <f t="shared" si="242"/>
        <v>…</v>
      </c>
      <c r="O813" s="32" t="str">
        <f t="shared" si="243"/>
        <v>…</v>
      </c>
      <c r="P813" s="32" t="str">
        <f t="shared" si="244"/>
        <v>…</v>
      </c>
      <c r="Q813" s="32" t="str">
        <f t="shared" si="245"/>
        <v>…</v>
      </c>
      <c r="R813" s="32" t="str">
        <f t="shared" si="246"/>
        <v>…</v>
      </c>
      <c r="S813" s="32" t="str">
        <f t="shared" si="247"/>
        <v>…</v>
      </c>
      <c r="T813" s="32" t="str">
        <f t="shared" si="248"/>
        <v>…</v>
      </c>
      <c r="U813" s="35"/>
      <c r="V813" s="36">
        <f t="shared" si="249"/>
        <v>154</v>
      </c>
      <c r="W813" s="32">
        <f t="shared" si="250"/>
        <v>210</v>
      </c>
      <c r="X813" s="32">
        <f t="shared" si="251"/>
        <v>0</v>
      </c>
      <c r="Y813" s="32">
        <f t="shared" si="252"/>
        <v>0</v>
      </c>
      <c r="Z813" s="32">
        <f t="shared" si="253"/>
        <v>0</v>
      </c>
      <c r="AA813" s="32">
        <f t="shared" si="254"/>
        <v>0</v>
      </c>
      <c r="AB813" s="32">
        <f t="shared" si="255"/>
        <v>0</v>
      </c>
      <c r="AC813" s="32">
        <f t="shared" si="256"/>
        <v>0</v>
      </c>
      <c r="AD813" s="35"/>
      <c r="AE813" s="37">
        <f t="shared" si="257"/>
        <v>53914</v>
      </c>
      <c r="AF813" s="38">
        <f t="shared" si="258"/>
        <v>0</v>
      </c>
      <c r="AG813" s="38">
        <f t="shared" si="259"/>
        <v>0</v>
      </c>
      <c r="AH813" s="38">
        <f t="shared" si="260"/>
        <v>0</v>
      </c>
      <c r="AI813" s="35"/>
      <c r="AJ81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13" s="40" t="str" cm="1">
        <f t="array" ref="AK81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13" s="40" cm="1">
        <f t="array" ref="AL813">IF(ROW(Table4[[#This Row],[ID]])-1=ROW(Table4[[#Headers],[ID]]),0,SUMPRODUCT(MAX(($B$5:$B812=Table4[[#This Row],[ID]])*ROW($B$5:$B812))))</f>
        <v>811</v>
      </c>
      <c r="AM813" s="39" cm="1">
        <f t="array" aca="1" ref="AM813" ca="1">IF(Table4[[#This Row],[Prior of This Frm]]&lt;&gt;0,Table4[[#This Row],[Time]]-INDIRECT("R"&amp;Table4[[#This Row],[Prior of This Frm]]&amp;"C"&amp;COLUMN(Table4[[#This Row],[Time]]),FALSE),"")</f>
        <v>0.10700000000000287</v>
      </c>
      <c r="AN813" s="41">
        <f>IF(ROW(Table4[[#This Row],[Time]])-1=ROW(Table4[[#Headers],[Time]]),0,IF(A813&lt;A812,AN812+1,AN812))</f>
        <v>1</v>
      </c>
      <c r="AO813" s="42">
        <f>(Table4[[#This Row],[Time]]+(Table4[[#This Row],[Mins]]*60)-$A$5)/60/60/24</f>
        <v>4.4684027777777783E-4</v>
      </c>
      <c r="AP813" s="39">
        <f ca="1">IF(Table4[[#This Row],[Prior of This Frm]]&lt;&gt;0,IF(Table4[[#This Row],[Per Raw]]&lt;0,Table4[[#This Row],[Per Raw]]+60,Table4[[#This Row],[Per Raw]]),"")</f>
        <v>0.10700000000000287</v>
      </c>
      <c r="AQ813" s="43">
        <f>IF(Table4[[#This Row],[ID]]=401,(HEX2DEC(Table4[[#This Row],[H1]])+256*HEX2DEC(Table4[[#This Row],[H2]]))/1000,NA())</f>
        <v>53.914000000000001</v>
      </c>
      <c r="AR813" s="44">
        <f>IF(Table4[[#This Row],[ID]]=401,(HEX2DEC(Table4[[#This Row],[H5]])+256*HEX2DEC(Table4[[#This Row],[H6]]))/1000,NA())</f>
        <v>0</v>
      </c>
      <c r="AS813" s="45" t="e">
        <f>IF(Table4[[#This Row],[ID]]=402,HEX2DEC(Table4[[#This Row],[H1]])/100,NA())</f>
        <v>#N/A</v>
      </c>
      <c r="AT813" s="46" t="e">
        <f>IF(Table4[[#This Row],[ID]]=404,((HEX2DEC(F813)+256*HEX2DEC(G813))/10)*(9/5)+32,NA())</f>
        <v>#N/A</v>
      </c>
      <c r="AU813" s="38">
        <f>IF(Table4[[#This Row],[ID]]=402,(HEX2DEC(Table4[[#This Row],[H7]])*256*256+HEX2DEC(Table4[[#This Row],[H6]])*256+HEX2DEC(Table4[[#This Row],[H5]]))/AU$3,IF(ISNUMBER(AU812),AU812,NA()))</f>
        <v>1073427</v>
      </c>
      <c r="AV813" s="38">
        <f>IF(Table4[[#This Row],[ID]]=403,(HEX2DEC(Table4[[#This Row],[H7]])*256*256+HEX2DEC(Table4[[#This Row],[H6]])*256+HEX2DEC(Table4[[#This Row],[H5]]))/AV$3,IF(ISNUMBER(AV812),AV812,NA()))</f>
        <v>1073427</v>
      </c>
      <c r="AW813" s="47">
        <f>Table4[[#This Row],[Unk 402-D7,6,5]]/Table4[[#This Row],[Batt V]]</f>
        <v>19909.986274437066</v>
      </c>
      <c r="AX813" s="41" t="str" cm="1">
        <f t="array" aca="1" ref="AX813" ca="1">IF(Table4[[#This Row],[Prior of This Frm]]=0,"First",IF(Table4[[#This Row],[Data as String]]&lt;&gt;INDIRECT("R"&amp;AL813&amp;"C"&amp;COLUMN(Table4[[#This Row],[Data as String]]),FALSE),"Change",""))</f>
        <v/>
      </c>
      <c r="AY813" s="40" t="str" cm="1">
        <f t="array" aca="1" ref="AY813" ca="1">IF(Table4[[#This Row],[Prior of This Frm]]=0,"First",IF(Table4[[#This Row],[Data Masked States only]]&lt;&gt;INDIRECT("R"&amp;AL813&amp;"C"&amp;COLUMN(Table4[[#This Row],[Data Masked States only]]),FALSE),"Change",""))</f>
        <v/>
      </c>
      <c r="AZ813" s="40"/>
    </row>
    <row r="814" spans="1:52" hidden="1" x14ac:dyDescent="0.25">
      <c r="A814" s="32">
        <v>30.036999999999999</v>
      </c>
      <c r="B814" s="32">
        <v>400</v>
      </c>
      <c r="C814" s="32">
        <v>8</v>
      </c>
      <c r="D814" s="33">
        <v>0</v>
      </c>
      <c r="E814" s="34">
        <v>0</v>
      </c>
      <c r="F814" s="34">
        <v>8</v>
      </c>
      <c r="G814" s="34">
        <v>0</v>
      </c>
      <c r="H814" s="34">
        <v>39</v>
      </c>
      <c r="I814" s="34">
        <v>0</v>
      </c>
      <c r="J814" s="34">
        <v>0</v>
      </c>
      <c r="K814" s="34">
        <v>0</v>
      </c>
      <c r="L814" s="32"/>
      <c r="M814" s="35" t="str">
        <f t="shared" si="241"/>
        <v>…</v>
      </c>
      <c r="N814" s="32" t="str">
        <f t="shared" si="242"/>
        <v>…</v>
      </c>
      <c r="O814" s="32" t="str">
        <f t="shared" si="243"/>
        <v>…</v>
      </c>
      <c r="P814" s="32" t="str">
        <f t="shared" si="244"/>
        <v>…</v>
      </c>
      <c r="Q814" s="32" t="str">
        <f t="shared" si="245"/>
        <v>9</v>
      </c>
      <c r="R814" s="32" t="str">
        <f t="shared" si="246"/>
        <v>…</v>
      </c>
      <c r="S814" s="32" t="str">
        <f t="shared" si="247"/>
        <v>…</v>
      </c>
      <c r="T814" s="32" t="str">
        <f t="shared" si="248"/>
        <v>…</v>
      </c>
      <c r="U814" s="35"/>
      <c r="V814" s="36">
        <f t="shared" si="249"/>
        <v>0</v>
      </c>
      <c r="W814" s="32">
        <f t="shared" si="250"/>
        <v>0</v>
      </c>
      <c r="X814" s="32">
        <f t="shared" si="251"/>
        <v>8</v>
      </c>
      <c r="Y814" s="32">
        <f t="shared" si="252"/>
        <v>0</v>
      </c>
      <c r="Z814" s="32">
        <f t="shared" si="253"/>
        <v>57</v>
      </c>
      <c r="AA814" s="32">
        <f t="shared" si="254"/>
        <v>0</v>
      </c>
      <c r="AB814" s="32">
        <f t="shared" si="255"/>
        <v>0</v>
      </c>
      <c r="AC814" s="32">
        <f t="shared" si="256"/>
        <v>0</v>
      </c>
      <c r="AD814" s="35"/>
      <c r="AE814" s="37">
        <f t="shared" si="257"/>
        <v>0</v>
      </c>
      <c r="AF814" s="38">
        <f t="shared" si="258"/>
        <v>8</v>
      </c>
      <c r="AG814" s="38">
        <f t="shared" si="259"/>
        <v>57</v>
      </c>
      <c r="AH814" s="38">
        <f t="shared" si="260"/>
        <v>0</v>
      </c>
      <c r="AI814" s="35"/>
      <c r="AJ81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14" s="40" t="str" cm="1">
        <f t="array" ref="AK81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14" s="40" cm="1">
        <f t="array" ref="AL814">IF(ROW(Table4[[#This Row],[ID]])-1=ROW(Table4[[#Headers],[ID]]),0,SUMPRODUCT(MAX(($B$5:$B813=Table4[[#This Row],[ID]])*ROW($B$5:$B813))))</f>
        <v>812</v>
      </c>
      <c r="AM814" s="39" cm="1">
        <f t="array" aca="1" ref="AM814" ca="1">IF(Table4[[#This Row],[Prior of This Frm]]&lt;&gt;0,Table4[[#This Row],[Time]]-INDIRECT("R"&amp;Table4[[#This Row],[Prior of This Frm]]&amp;"C"&amp;COLUMN(Table4[[#This Row],[Time]]),FALSE),"")</f>
        <v>0.1059999999999981</v>
      </c>
      <c r="AN814" s="41">
        <f>IF(ROW(Table4[[#This Row],[Time]])-1=ROW(Table4[[#Headers],[Time]]),0,IF(A814&lt;A813,AN813+1,AN813))</f>
        <v>1</v>
      </c>
      <c r="AO814" s="42">
        <f>(Table4[[#This Row],[Time]]+(Table4[[#This Row],[Mins]]*60)-$A$5)/60/60/24</f>
        <v>4.4745370370370376E-4</v>
      </c>
      <c r="AP814" s="39">
        <f ca="1">IF(Table4[[#This Row],[Prior of This Frm]]&lt;&gt;0,IF(Table4[[#This Row],[Per Raw]]&lt;0,Table4[[#This Row],[Per Raw]]+60,Table4[[#This Row],[Per Raw]]),"")</f>
        <v>0.1059999999999981</v>
      </c>
      <c r="AQ814" s="43" t="e">
        <f>IF(Table4[[#This Row],[ID]]=401,(HEX2DEC(Table4[[#This Row],[H1]])+256*HEX2DEC(Table4[[#This Row],[H2]]))/1000,NA())</f>
        <v>#N/A</v>
      </c>
      <c r="AR814" s="44" t="e">
        <f>IF(Table4[[#This Row],[ID]]=401,(HEX2DEC(Table4[[#This Row],[H5]])+256*HEX2DEC(Table4[[#This Row],[H6]]))/1000,NA())</f>
        <v>#N/A</v>
      </c>
      <c r="AS814" s="48" t="e">
        <f>IF(Table4[[#This Row],[ID]]=402,HEX2DEC(Table4[[#This Row],[H1]])/100,NA())</f>
        <v>#N/A</v>
      </c>
      <c r="AT814" s="46" t="e">
        <f>IF(Table4[[#This Row],[ID]]=404,((HEX2DEC(F814)+256*HEX2DEC(G814))/10)*(9/5)+32,NA())</f>
        <v>#N/A</v>
      </c>
      <c r="AU814" s="38">
        <f>IF(Table4[[#This Row],[ID]]=402,(HEX2DEC(Table4[[#This Row],[H7]])*256*256+HEX2DEC(Table4[[#This Row],[H6]])*256+HEX2DEC(Table4[[#This Row],[H5]]))/AU$3,IF(ISNUMBER(AU813),AU813,NA()))</f>
        <v>1073427</v>
      </c>
      <c r="AV814" s="38">
        <f>IF(Table4[[#This Row],[ID]]=403,(HEX2DEC(Table4[[#This Row],[H7]])*256*256+HEX2DEC(Table4[[#This Row],[H6]])*256+HEX2DEC(Table4[[#This Row],[H5]]))/AV$3,IF(ISNUMBER(AV813),AV813,NA()))</f>
        <v>1073427</v>
      </c>
      <c r="AW814" s="47" t="e">
        <f>Table4[[#This Row],[Unk 402-D7,6,5]]/Table4[[#This Row],[Batt V]]</f>
        <v>#N/A</v>
      </c>
      <c r="AX814" s="41" t="str" cm="1">
        <f t="array" aca="1" ref="AX814" ca="1">IF(Table4[[#This Row],[Prior of This Frm]]=0,"First",IF(Table4[[#This Row],[Data as String]]&lt;&gt;INDIRECT("R"&amp;AL814&amp;"C"&amp;COLUMN(Table4[[#This Row],[Data as String]]),FALSE),"Change",""))</f>
        <v/>
      </c>
      <c r="AY814" s="40" t="str" cm="1">
        <f t="array" aca="1" ref="AY814" ca="1">IF(Table4[[#This Row],[Prior of This Frm]]=0,"First",IF(Table4[[#This Row],[Data Masked States only]]&lt;&gt;INDIRECT("R"&amp;AL814&amp;"C"&amp;COLUMN(Table4[[#This Row],[Data Masked States only]]),FALSE),"Change",""))</f>
        <v/>
      </c>
      <c r="AZ814" s="40"/>
    </row>
    <row r="815" spans="1:52" hidden="1" x14ac:dyDescent="0.25">
      <c r="A815" s="32">
        <v>30.09</v>
      </c>
      <c r="B815" s="32">
        <v>401</v>
      </c>
      <c r="C815" s="32">
        <v>8</v>
      </c>
      <c r="D815" s="33" t="s">
        <v>28</v>
      </c>
      <c r="E815" s="34" t="s">
        <v>23</v>
      </c>
      <c r="F815" s="34">
        <v>0</v>
      </c>
      <c r="G815" s="34">
        <v>0</v>
      </c>
      <c r="H815" s="34">
        <v>0</v>
      </c>
      <c r="I815" s="34">
        <v>0</v>
      </c>
      <c r="J815" s="34">
        <v>0</v>
      </c>
      <c r="K815" s="34">
        <v>0</v>
      </c>
      <c r="L815" s="32"/>
      <c r="M815" s="35" t="str">
        <f t="shared" si="241"/>
        <v>…</v>
      </c>
      <c r="N815" s="32" t="str">
        <f t="shared" si="242"/>
        <v>…</v>
      </c>
      <c r="O815" s="32" t="str">
        <f t="shared" si="243"/>
        <v>…</v>
      </c>
      <c r="P815" s="32" t="str">
        <f t="shared" si="244"/>
        <v>…</v>
      </c>
      <c r="Q815" s="32" t="str">
        <f t="shared" si="245"/>
        <v>…</v>
      </c>
      <c r="R815" s="32" t="str">
        <f t="shared" si="246"/>
        <v>…</v>
      </c>
      <c r="S815" s="32" t="str">
        <f t="shared" si="247"/>
        <v>…</v>
      </c>
      <c r="T815" s="32" t="str">
        <f t="shared" si="248"/>
        <v>…</v>
      </c>
      <c r="U815" s="35"/>
      <c r="V815" s="36">
        <f t="shared" si="249"/>
        <v>154</v>
      </c>
      <c r="W815" s="32">
        <f t="shared" si="250"/>
        <v>210</v>
      </c>
      <c r="X815" s="32">
        <f t="shared" si="251"/>
        <v>0</v>
      </c>
      <c r="Y815" s="32">
        <f t="shared" si="252"/>
        <v>0</v>
      </c>
      <c r="Z815" s="32">
        <f t="shared" si="253"/>
        <v>0</v>
      </c>
      <c r="AA815" s="32">
        <f t="shared" si="254"/>
        <v>0</v>
      </c>
      <c r="AB815" s="32">
        <f t="shared" si="255"/>
        <v>0</v>
      </c>
      <c r="AC815" s="32">
        <f t="shared" si="256"/>
        <v>0</v>
      </c>
      <c r="AD815" s="35"/>
      <c r="AE815" s="37">
        <f t="shared" si="257"/>
        <v>53914</v>
      </c>
      <c r="AF815" s="38">
        <f t="shared" si="258"/>
        <v>0</v>
      </c>
      <c r="AG815" s="38">
        <f t="shared" si="259"/>
        <v>0</v>
      </c>
      <c r="AH815" s="38">
        <f t="shared" si="260"/>
        <v>0</v>
      </c>
      <c r="AI815" s="35"/>
      <c r="AJ81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15" s="40" t="str" cm="1">
        <f t="array" ref="AK81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15" s="40" cm="1">
        <f t="array" ref="AL815">IF(ROW(Table4[[#This Row],[ID]])-1=ROW(Table4[[#Headers],[ID]]),0,SUMPRODUCT(MAX(($B$5:$B814=Table4[[#This Row],[ID]])*ROW($B$5:$B814))))</f>
        <v>813</v>
      </c>
      <c r="AM815" s="39" cm="1">
        <f t="array" aca="1" ref="AM815" ca="1">IF(Table4[[#This Row],[Prior of This Frm]]&lt;&gt;0,Table4[[#This Row],[Time]]-INDIRECT("R"&amp;Table4[[#This Row],[Prior of This Frm]]&amp;"C"&amp;COLUMN(Table4[[#This Row],[Time]]),FALSE),"")</f>
        <v>0.1059999999999981</v>
      </c>
      <c r="AN815" s="41">
        <f>IF(ROW(Table4[[#This Row],[Time]])-1=ROW(Table4[[#Headers],[Time]]),0,IF(A815&lt;A814,AN814+1,AN814))</f>
        <v>1</v>
      </c>
      <c r="AO815" s="42">
        <f>(Table4[[#This Row],[Time]]+(Table4[[#This Row],[Mins]]*60)-$A$5)/60/60/24</f>
        <v>4.4806712962962964E-4</v>
      </c>
      <c r="AP815" s="39">
        <f ca="1">IF(Table4[[#This Row],[Prior of This Frm]]&lt;&gt;0,IF(Table4[[#This Row],[Per Raw]]&lt;0,Table4[[#This Row],[Per Raw]]+60,Table4[[#This Row],[Per Raw]]),"")</f>
        <v>0.1059999999999981</v>
      </c>
      <c r="AQ815" s="43">
        <f>IF(Table4[[#This Row],[ID]]=401,(HEX2DEC(Table4[[#This Row],[H1]])+256*HEX2DEC(Table4[[#This Row],[H2]]))/1000,NA())</f>
        <v>53.914000000000001</v>
      </c>
      <c r="AR815" s="44">
        <f>IF(Table4[[#This Row],[ID]]=401,(HEX2DEC(Table4[[#This Row],[H5]])+256*HEX2DEC(Table4[[#This Row],[H6]]))/1000,NA())</f>
        <v>0</v>
      </c>
      <c r="AS815" s="45" t="e">
        <f>IF(Table4[[#This Row],[ID]]=402,HEX2DEC(Table4[[#This Row],[H1]])/100,NA())</f>
        <v>#N/A</v>
      </c>
      <c r="AT815" s="46" t="e">
        <f>IF(Table4[[#This Row],[ID]]=404,((HEX2DEC(F815)+256*HEX2DEC(G815))/10)*(9/5)+32,NA())</f>
        <v>#N/A</v>
      </c>
      <c r="AU815" s="38">
        <f>IF(Table4[[#This Row],[ID]]=402,(HEX2DEC(Table4[[#This Row],[H7]])*256*256+HEX2DEC(Table4[[#This Row],[H6]])*256+HEX2DEC(Table4[[#This Row],[H5]]))/AU$3,IF(ISNUMBER(AU814),AU814,NA()))</f>
        <v>1073427</v>
      </c>
      <c r="AV815" s="38">
        <f>IF(Table4[[#This Row],[ID]]=403,(HEX2DEC(Table4[[#This Row],[H7]])*256*256+HEX2DEC(Table4[[#This Row],[H6]])*256+HEX2DEC(Table4[[#This Row],[H5]]))/AV$3,IF(ISNUMBER(AV814),AV814,NA()))</f>
        <v>1073427</v>
      </c>
      <c r="AW815" s="47">
        <f>Table4[[#This Row],[Unk 402-D7,6,5]]/Table4[[#This Row],[Batt V]]</f>
        <v>19909.986274437066</v>
      </c>
      <c r="AX815" s="41" t="str" cm="1">
        <f t="array" aca="1" ref="AX815" ca="1">IF(Table4[[#This Row],[Prior of This Frm]]=0,"First",IF(Table4[[#This Row],[Data as String]]&lt;&gt;INDIRECT("R"&amp;AL815&amp;"C"&amp;COLUMN(Table4[[#This Row],[Data as String]]),FALSE),"Change",""))</f>
        <v/>
      </c>
      <c r="AY815" s="40" t="str" cm="1">
        <f t="array" aca="1" ref="AY815" ca="1">IF(Table4[[#This Row],[Prior of This Frm]]=0,"First",IF(Table4[[#This Row],[Data Masked States only]]&lt;&gt;INDIRECT("R"&amp;AL815&amp;"C"&amp;COLUMN(Table4[[#This Row],[Data Masked States only]]),FALSE),"Change",""))</f>
        <v/>
      </c>
      <c r="AZ815" s="40"/>
    </row>
    <row r="816" spans="1:52" hidden="1" x14ac:dyDescent="0.25">
      <c r="A816" s="32">
        <v>30.143999999999998</v>
      </c>
      <c r="B816" s="32">
        <v>400</v>
      </c>
      <c r="C816" s="32">
        <v>8</v>
      </c>
      <c r="D816" s="33">
        <v>0</v>
      </c>
      <c r="E816" s="34">
        <v>0</v>
      </c>
      <c r="F816" s="34">
        <v>8</v>
      </c>
      <c r="G816" s="34">
        <v>0</v>
      </c>
      <c r="H816" s="34">
        <v>39</v>
      </c>
      <c r="I816" s="34">
        <v>0</v>
      </c>
      <c r="J816" s="34">
        <v>0</v>
      </c>
      <c r="K816" s="34">
        <v>0</v>
      </c>
      <c r="L816" s="32"/>
      <c r="M816" s="35" t="str">
        <f t="shared" si="241"/>
        <v>…</v>
      </c>
      <c r="N816" s="32" t="str">
        <f t="shared" si="242"/>
        <v>…</v>
      </c>
      <c r="O816" s="32" t="str">
        <f t="shared" si="243"/>
        <v>…</v>
      </c>
      <c r="P816" s="32" t="str">
        <f t="shared" si="244"/>
        <v>…</v>
      </c>
      <c r="Q816" s="32" t="str">
        <f t="shared" si="245"/>
        <v>9</v>
      </c>
      <c r="R816" s="32" t="str">
        <f t="shared" si="246"/>
        <v>…</v>
      </c>
      <c r="S816" s="32" t="str">
        <f t="shared" si="247"/>
        <v>…</v>
      </c>
      <c r="T816" s="32" t="str">
        <f t="shared" si="248"/>
        <v>…</v>
      </c>
      <c r="U816" s="35"/>
      <c r="V816" s="36">
        <f t="shared" si="249"/>
        <v>0</v>
      </c>
      <c r="W816" s="32">
        <f t="shared" si="250"/>
        <v>0</v>
      </c>
      <c r="X816" s="32">
        <f t="shared" si="251"/>
        <v>8</v>
      </c>
      <c r="Y816" s="32">
        <f t="shared" si="252"/>
        <v>0</v>
      </c>
      <c r="Z816" s="32">
        <f t="shared" si="253"/>
        <v>57</v>
      </c>
      <c r="AA816" s="32">
        <f t="shared" si="254"/>
        <v>0</v>
      </c>
      <c r="AB816" s="32">
        <f t="shared" si="255"/>
        <v>0</v>
      </c>
      <c r="AC816" s="32">
        <f t="shared" si="256"/>
        <v>0</v>
      </c>
      <c r="AD816" s="35"/>
      <c r="AE816" s="37">
        <f t="shared" si="257"/>
        <v>0</v>
      </c>
      <c r="AF816" s="38">
        <f t="shared" si="258"/>
        <v>8</v>
      </c>
      <c r="AG816" s="38">
        <f t="shared" si="259"/>
        <v>57</v>
      </c>
      <c r="AH816" s="38">
        <f t="shared" si="260"/>
        <v>0</v>
      </c>
      <c r="AI816" s="35"/>
      <c r="AJ81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16" s="40" t="str" cm="1">
        <f t="array" ref="AK81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16" s="40" cm="1">
        <f t="array" ref="AL816">IF(ROW(Table4[[#This Row],[ID]])-1=ROW(Table4[[#Headers],[ID]]),0,SUMPRODUCT(MAX(($B$5:$B815=Table4[[#This Row],[ID]])*ROW($B$5:$B815))))</f>
        <v>814</v>
      </c>
      <c r="AM816" s="39" cm="1">
        <f t="array" aca="1" ref="AM816" ca="1">IF(Table4[[#This Row],[Prior of This Frm]]&lt;&gt;0,Table4[[#This Row],[Time]]-INDIRECT("R"&amp;Table4[[#This Row],[Prior of This Frm]]&amp;"C"&amp;COLUMN(Table4[[#This Row],[Time]]),FALSE),"")</f>
        <v>0.10699999999999932</v>
      </c>
      <c r="AN816" s="41">
        <f>IF(ROW(Table4[[#This Row],[Time]])-1=ROW(Table4[[#Headers],[Time]]),0,IF(A816&lt;A815,AN815+1,AN815))</f>
        <v>1</v>
      </c>
      <c r="AO816" s="42">
        <f>(Table4[[#This Row],[Time]]+(Table4[[#This Row],[Mins]]*60)-$A$5)/60/60/24</f>
        <v>4.4869212962962961E-4</v>
      </c>
      <c r="AP816" s="39">
        <f ca="1">IF(Table4[[#This Row],[Prior of This Frm]]&lt;&gt;0,IF(Table4[[#This Row],[Per Raw]]&lt;0,Table4[[#This Row],[Per Raw]]+60,Table4[[#This Row],[Per Raw]]),"")</f>
        <v>0.10699999999999932</v>
      </c>
      <c r="AQ816" s="43" t="e">
        <f>IF(Table4[[#This Row],[ID]]=401,(HEX2DEC(Table4[[#This Row],[H1]])+256*HEX2DEC(Table4[[#This Row],[H2]]))/1000,NA())</f>
        <v>#N/A</v>
      </c>
      <c r="AR816" s="44" t="e">
        <f>IF(Table4[[#This Row],[ID]]=401,(HEX2DEC(Table4[[#This Row],[H5]])+256*HEX2DEC(Table4[[#This Row],[H6]]))/1000,NA())</f>
        <v>#N/A</v>
      </c>
      <c r="AS816" s="48" t="e">
        <f>IF(Table4[[#This Row],[ID]]=402,HEX2DEC(Table4[[#This Row],[H1]])/100,NA())</f>
        <v>#N/A</v>
      </c>
      <c r="AT816" s="46" t="e">
        <f>IF(Table4[[#This Row],[ID]]=404,((HEX2DEC(F816)+256*HEX2DEC(G816))/10)*(9/5)+32,NA())</f>
        <v>#N/A</v>
      </c>
      <c r="AU816" s="38">
        <f>IF(Table4[[#This Row],[ID]]=402,(HEX2DEC(Table4[[#This Row],[H7]])*256*256+HEX2DEC(Table4[[#This Row],[H6]])*256+HEX2DEC(Table4[[#This Row],[H5]]))/AU$3,IF(ISNUMBER(AU815),AU815,NA()))</f>
        <v>1073427</v>
      </c>
      <c r="AV816" s="38">
        <f>IF(Table4[[#This Row],[ID]]=403,(HEX2DEC(Table4[[#This Row],[H7]])*256*256+HEX2DEC(Table4[[#This Row],[H6]])*256+HEX2DEC(Table4[[#This Row],[H5]]))/AV$3,IF(ISNUMBER(AV815),AV815,NA()))</f>
        <v>1073427</v>
      </c>
      <c r="AW816" s="47" t="e">
        <f>Table4[[#This Row],[Unk 402-D7,6,5]]/Table4[[#This Row],[Batt V]]</f>
        <v>#N/A</v>
      </c>
      <c r="AX816" s="41" t="str" cm="1">
        <f t="array" aca="1" ref="AX816" ca="1">IF(Table4[[#This Row],[Prior of This Frm]]=0,"First",IF(Table4[[#This Row],[Data as String]]&lt;&gt;INDIRECT("R"&amp;AL816&amp;"C"&amp;COLUMN(Table4[[#This Row],[Data as String]]),FALSE),"Change",""))</f>
        <v/>
      </c>
      <c r="AY816" s="40" t="str" cm="1">
        <f t="array" aca="1" ref="AY816" ca="1">IF(Table4[[#This Row],[Prior of This Frm]]=0,"First",IF(Table4[[#This Row],[Data Masked States only]]&lt;&gt;INDIRECT("R"&amp;AL816&amp;"C"&amp;COLUMN(Table4[[#This Row],[Data Masked States only]]),FALSE),"Change",""))</f>
        <v/>
      </c>
      <c r="AZ816" s="40"/>
    </row>
    <row r="817" spans="1:52" hidden="1" x14ac:dyDescent="0.25">
      <c r="A817" s="32">
        <v>30.196000000000002</v>
      </c>
      <c r="B817" s="32">
        <v>401</v>
      </c>
      <c r="C817" s="32">
        <v>8</v>
      </c>
      <c r="D817" s="33" t="s">
        <v>28</v>
      </c>
      <c r="E817" s="34" t="s">
        <v>23</v>
      </c>
      <c r="F817" s="34">
        <v>0</v>
      </c>
      <c r="G817" s="34">
        <v>0</v>
      </c>
      <c r="H817" s="34">
        <v>0</v>
      </c>
      <c r="I817" s="34">
        <v>0</v>
      </c>
      <c r="J817" s="34">
        <v>0</v>
      </c>
      <c r="K817" s="34">
        <v>0</v>
      </c>
      <c r="L817" s="32"/>
      <c r="M817" s="35" t="str">
        <f t="shared" si="241"/>
        <v>…</v>
      </c>
      <c r="N817" s="32" t="str">
        <f t="shared" si="242"/>
        <v>…</v>
      </c>
      <c r="O817" s="32" t="str">
        <f t="shared" si="243"/>
        <v>…</v>
      </c>
      <c r="P817" s="32" t="str">
        <f t="shared" si="244"/>
        <v>…</v>
      </c>
      <c r="Q817" s="32" t="str">
        <f t="shared" si="245"/>
        <v>…</v>
      </c>
      <c r="R817" s="32" t="str">
        <f t="shared" si="246"/>
        <v>…</v>
      </c>
      <c r="S817" s="32" t="str">
        <f t="shared" si="247"/>
        <v>…</v>
      </c>
      <c r="T817" s="32" t="str">
        <f t="shared" si="248"/>
        <v>…</v>
      </c>
      <c r="U817" s="35"/>
      <c r="V817" s="36">
        <f t="shared" si="249"/>
        <v>154</v>
      </c>
      <c r="W817" s="32">
        <f t="shared" si="250"/>
        <v>210</v>
      </c>
      <c r="X817" s="32">
        <f t="shared" si="251"/>
        <v>0</v>
      </c>
      <c r="Y817" s="32">
        <f t="shared" si="252"/>
        <v>0</v>
      </c>
      <c r="Z817" s="32">
        <f t="shared" si="253"/>
        <v>0</v>
      </c>
      <c r="AA817" s="32">
        <f t="shared" si="254"/>
        <v>0</v>
      </c>
      <c r="AB817" s="32">
        <f t="shared" si="255"/>
        <v>0</v>
      </c>
      <c r="AC817" s="32">
        <f t="shared" si="256"/>
        <v>0</v>
      </c>
      <c r="AD817" s="35"/>
      <c r="AE817" s="37">
        <f t="shared" si="257"/>
        <v>53914</v>
      </c>
      <c r="AF817" s="38">
        <f t="shared" si="258"/>
        <v>0</v>
      </c>
      <c r="AG817" s="38">
        <f t="shared" si="259"/>
        <v>0</v>
      </c>
      <c r="AH817" s="38">
        <f t="shared" si="260"/>
        <v>0</v>
      </c>
      <c r="AI817" s="35"/>
      <c r="AJ81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17" s="40" t="str" cm="1">
        <f t="array" ref="AK81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17" s="40" cm="1">
        <f t="array" ref="AL817">IF(ROW(Table4[[#This Row],[ID]])-1=ROW(Table4[[#Headers],[ID]]),0,SUMPRODUCT(MAX(($B$5:$B816=Table4[[#This Row],[ID]])*ROW($B$5:$B816))))</f>
        <v>815</v>
      </c>
      <c r="AM817" s="39" cm="1">
        <f t="array" aca="1" ref="AM817" ca="1">IF(Table4[[#This Row],[Prior of This Frm]]&lt;&gt;0,Table4[[#This Row],[Time]]-INDIRECT("R"&amp;Table4[[#This Row],[Prior of This Frm]]&amp;"C"&amp;COLUMN(Table4[[#This Row],[Time]]),FALSE),"")</f>
        <v>0.10600000000000165</v>
      </c>
      <c r="AN817" s="41">
        <f>IF(ROW(Table4[[#This Row],[Time]])-1=ROW(Table4[[#Headers],[Time]]),0,IF(A817&lt;A816,AN816+1,AN816))</f>
        <v>1</v>
      </c>
      <c r="AO817" s="42">
        <f>(Table4[[#This Row],[Time]]+(Table4[[#This Row],[Mins]]*60)-$A$5)/60/60/24</f>
        <v>4.4929398148148145E-4</v>
      </c>
      <c r="AP817" s="39">
        <f ca="1">IF(Table4[[#This Row],[Prior of This Frm]]&lt;&gt;0,IF(Table4[[#This Row],[Per Raw]]&lt;0,Table4[[#This Row],[Per Raw]]+60,Table4[[#This Row],[Per Raw]]),"")</f>
        <v>0.10600000000000165</v>
      </c>
      <c r="AQ817" s="43">
        <f>IF(Table4[[#This Row],[ID]]=401,(HEX2DEC(Table4[[#This Row],[H1]])+256*HEX2DEC(Table4[[#This Row],[H2]]))/1000,NA())</f>
        <v>53.914000000000001</v>
      </c>
      <c r="AR817" s="44">
        <f>IF(Table4[[#This Row],[ID]]=401,(HEX2DEC(Table4[[#This Row],[H5]])+256*HEX2DEC(Table4[[#This Row],[H6]]))/1000,NA())</f>
        <v>0</v>
      </c>
      <c r="AS817" s="45" t="e">
        <f>IF(Table4[[#This Row],[ID]]=402,HEX2DEC(Table4[[#This Row],[H1]])/100,NA())</f>
        <v>#N/A</v>
      </c>
      <c r="AT817" s="46" t="e">
        <f>IF(Table4[[#This Row],[ID]]=404,((HEX2DEC(F817)+256*HEX2DEC(G817))/10)*(9/5)+32,NA())</f>
        <v>#N/A</v>
      </c>
      <c r="AU817" s="38">
        <f>IF(Table4[[#This Row],[ID]]=402,(HEX2DEC(Table4[[#This Row],[H7]])*256*256+HEX2DEC(Table4[[#This Row],[H6]])*256+HEX2DEC(Table4[[#This Row],[H5]]))/AU$3,IF(ISNUMBER(AU816),AU816,NA()))</f>
        <v>1073427</v>
      </c>
      <c r="AV817" s="38">
        <f>IF(Table4[[#This Row],[ID]]=403,(HEX2DEC(Table4[[#This Row],[H7]])*256*256+HEX2DEC(Table4[[#This Row],[H6]])*256+HEX2DEC(Table4[[#This Row],[H5]]))/AV$3,IF(ISNUMBER(AV816),AV816,NA()))</f>
        <v>1073427</v>
      </c>
      <c r="AW817" s="47">
        <f>Table4[[#This Row],[Unk 402-D7,6,5]]/Table4[[#This Row],[Batt V]]</f>
        <v>19909.986274437066</v>
      </c>
      <c r="AX817" s="41" t="str" cm="1">
        <f t="array" aca="1" ref="AX817" ca="1">IF(Table4[[#This Row],[Prior of This Frm]]=0,"First",IF(Table4[[#This Row],[Data as String]]&lt;&gt;INDIRECT("R"&amp;AL817&amp;"C"&amp;COLUMN(Table4[[#This Row],[Data as String]]),FALSE),"Change",""))</f>
        <v/>
      </c>
      <c r="AY817" s="40" t="str" cm="1">
        <f t="array" aca="1" ref="AY817" ca="1">IF(Table4[[#This Row],[Prior of This Frm]]=0,"First",IF(Table4[[#This Row],[Data Masked States only]]&lt;&gt;INDIRECT("R"&amp;AL817&amp;"C"&amp;COLUMN(Table4[[#This Row],[Data Masked States only]]),FALSE),"Change",""))</f>
        <v/>
      </c>
      <c r="AZ817" s="40"/>
    </row>
    <row r="818" spans="1:52" hidden="1" x14ac:dyDescent="0.25">
      <c r="A818" s="32">
        <v>30.248999999999999</v>
      </c>
      <c r="B818" s="32">
        <v>400</v>
      </c>
      <c r="C818" s="32">
        <v>8</v>
      </c>
      <c r="D818" s="33">
        <v>0</v>
      </c>
      <c r="E818" s="34">
        <v>0</v>
      </c>
      <c r="F818" s="34">
        <v>8</v>
      </c>
      <c r="G818" s="34">
        <v>0</v>
      </c>
      <c r="H818" s="34">
        <v>39</v>
      </c>
      <c r="I818" s="34">
        <v>0</v>
      </c>
      <c r="J818" s="34">
        <v>0</v>
      </c>
      <c r="K818" s="34">
        <v>0</v>
      </c>
      <c r="L818" s="32"/>
      <c r="M818" s="35" t="str">
        <f t="shared" si="241"/>
        <v>…</v>
      </c>
      <c r="N818" s="32" t="str">
        <f t="shared" si="242"/>
        <v>…</v>
      </c>
      <c r="O818" s="32" t="str">
        <f t="shared" si="243"/>
        <v>…</v>
      </c>
      <c r="P818" s="32" t="str">
        <f t="shared" si="244"/>
        <v>…</v>
      </c>
      <c r="Q818" s="32" t="str">
        <f t="shared" si="245"/>
        <v>9</v>
      </c>
      <c r="R818" s="32" t="str">
        <f t="shared" si="246"/>
        <v>…</v>
      </c>
      <c r="S818" s="32" t="str">
        <f t="shared" si="247"/>
        <v>…</v>
      </c>
      <c r="T818" s="32" t="str">
        <f t="shared" si="248"/>
        <v>…</v>
      </c>
      <c r="U818" s="35"/>
      <c r="V818" s="36">
        <f t="shared" si="249"/>
        <v>0</v>
      </c>
      <c r="W818" s="32">
        <f t="shared" si="250"/>
        <v>0</v>
      </c>
      <c r="X818" s="32">
        <f t="shared" si="251"/>
        <v>8</v>
      </c>
      <c r="Y818" s="32">
        <f t="shared" si="252"/>
        <v>0</v>
      </c>
      <c r="Z818" s="32">
        <f t="shared" si="253"/>
        <v>57</v>
      </c>
      <c r="AA818" s="32">
        <f t="shared" si="254"/>
        <v>0</v>
      </c>
      <c r="AB818" s="32">
        <f t="shared" si="255"/>
        <v>0</v>
      </c>
      <c r="AC818" s="32">
        <f t="shared" si="256"/>
        <v>0</v>
      </c>
      <c r="AD818" s="35"/>
      <c r="AE818" s="37">
        <f t="shared" si="257"/>
        <v>0</v>
      </c>
      <c r="AF818" s="38">
        <f t="shared" si="258"/>
        <v>8</v>
      </c>
      <c r="AG818" s="38">
        <f t="shared" si="259"/>
        <v>57</v>
      </c>
      <c r="AH818" s="38">
        <f t="shared" si="260"/>
        <v>0</v>
      </c>
      <c r="AI818" s="35"/>
      <c r="AJ81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18" s="40" t="str" cm="1">
        <f t="array" ref="AK81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18" s="40" cm="1">
        <f t="array" ref="AL818">IF(ROW(Table4[[#This Row],[ID]])-1=ROW(Table4[[#Headers],[ID]]),0,SUMPRODUCT(MAX(($B$5:$B817=Table4[[#This Row],[ID]])*ROW($B$5:$B817))))</f>
        <v>816</v>
      </c>
      <c r="AM818" s="39" cm="1">
        <f t="array" aca="1" ref="AM818" ca="1">IF(Table4[[#This Row],[Prior of This Frm]]&lt;&gt;0,Table4[[#This Row],[Time]]-INDIRECT("R"&amp;Table4[[#This Row],[Prior of This Frm]]&amp;"C"&amp;COLUMN(Table4[[#This Row],[Time]]),FALSE),"")</f>
        <v>0.10500000000000043</v>
      </c>
      <c r="AN818" s="41">
        <f>IF(ROW(Table4[[#This Row],[Time]])-1=ROW(Table4[[#Headers],[Time]]),0,IF(A818&lt;A817,AN817+1,AN817))</f>
        <v>1</v>
      </c>
      <c r="AO818" s="42">
        <f>(Table4[[#This Row],[Time]]+(Table4[[#This Row],[Mins]]*60)-$A$5)/60/60/24</f>
        <v>4.4990740740740733E-4</v>
      </c>
      <c r="AP818" s="39">
        <f ca="1">IF(Table4[[#This Row],[Prior of This Frm]]&lt;&gt;0,IF(Table4[[#This Row],[Per Raw]]&lt;0,Table4[[#This Row],[Per Raw]]+60,Table4[[#This Row],[Per Raw]]),"")</f>
        <v>0.10500000000000043</v>
      </c>
      <c r="AQ818" s="43" t="e">
        <f>IF(Table4[[#This Row],[ID]]=401,(HEX2DEC(Table4[[#This Row],[H1]])+256*HEX2DEC(Table4[[#This Row],[H2]]))/1000,NA())</f>
        <v>#N/A</v>
      </c>
      <c r="AR818" s="44" t="e">
        <f>IF(Table4[[#This Row],[ID]]=401,(HEX2DEC(Table4[[#This Row],[H5]])+256*HEX2DEC(Table4[[#This Row],[H6]]))/1000,NA())</f>
        <v>#N/A</v>
      </c>
      <c r="AS818" s="48" t="e">
        <f>IF(Table4[[#This Row],[ID]]=402,HEX2DEC(Table4[[#This Row],[H1]])/100,NA())</f>
        <v>#N/A</v>
      </c>
      <c r="AT818" s="46" t="e">
        <f>IF(Table4[[#This Row],[ID]]=404,((HEX2DEC(F818)+256*HEX2DEC(G818))/10)*(9/5)+32,NA())</f>
        <v>#N/A</v>
      </c>
      <c r="AU818" s="38">
        <f>IF(Table4[[#This Row],[ID]]=402,(HEX2DEC(Table4[[#This Row],[H7]])*256*256+HEX2DEC(Table4[[#This Row],[H6]])*256+HEX2DEC(Table4[[#This Row],[H5]]))/AU$3,IF(ISNUMBER(AU817),AU817,NA()))</f>
        <v>1073427</v>
      </c>
      <c r="AV818" s="38">
        <f>IF(Table4[[#This Row],[ID]]=403,(HEX2DEC(Table4[[#This Row],[H7]])*256*256+HEX2DEC(Table4[[#This Row],[H6]])*256+HEX2DEC(Table4[[#This Row],[H5]]))/AV$3,IF(ISNUMBER(AV817),AV817,NA()))</f>
        <v>1073427</v>
      </c>
      <c r="AW818" s="47" t="e">
        <f>Table4[[#This Row],[Unk 402-D7,6,5]]/Table4[[#This Row],[Batt V]]</f>
        <v>#N/A</v>
      </c>
      <c r="AX818" s="41" t="str" cm="1">
        <f t="array" aca="1" ref="AX818" ca="1">IF(Table4[[#This Row],[Prior of This Frm]]=0,"First",IF(Table4[[#This Row],[Data as String]]&lt;&gt;INDIRECT("R"&amp;AL818&amp;"C"&amp;COLUMN(Table4[[#This Row],[Data as String]]),FALSE),"Change",""))</f>
        <v/>
      </c>
      <c r="AY818" s="40" t="str" cm="1">
        <f t="array" aca="1" ref="AY818" ca="1">IF(Table4[[#This Row],[Prior of This Frm]]=0,"First",IF(Table4[[#This Row],[Data Masked States only]]&lt;&gt;INDIRECT("R"&amp;AL818&amp;"C"&amp;COLUMN(Table4[[#This Row],[Data Masked States only]]),FALSE),"Change",""))</f>
        <v/>
      </c>
      <c r="AZ818" s="40"/>
    </row>
    <row r="819" spans="1:52" hidden="1" x14ac:dyDescent="0.25">
      <c r="A819" s="32">
        <v>30.302</v>
      </c>
      <c r="B819" s="32">
        <v>401</v>
      </c>
      <c r="C819" s="32">
        <v>8</v>
      </c>
      <c r="D819" s="33" t="s">
        <v>28</v>
      </c>
      <c r="E819" s="34" t="s">
        <v>23</v>
      </c>
      <c r="F819" s="34">
        <v>0</v>
      </c>
      <c r="G819" s="34">
        <v>0</v>
      </c>
      <c r="H819" s="34">
        <v>0</v>
      </c>
      <c r="I819" s="34">
        <v>0</v>
      </c>
      <c r="J819" s="34">
        <v>0</v>
      </c>
      <c r="K819" s="34">
        <v>0</v>
      </c>
      <c r="L819" s="32"/>
      <c r="M819" s="35" t="str">
        <f t="shared" si="241"/>
        <v>…</v>
      </c>
      <c r="N819" s="32" t="str">
        <f t="shared" si="242"/>
        <v>…</v>
      </c>
      <c r="O819" s="32" t="str">
        <f t="shared" si="243"/>
        <v>…</v>
      </c>
      <c r="P819" s="32" t="str">
        <f t="shared" si="244"/>
        <v>…</v>
      </c>
      <c r="Q819" s="32" t="str">
        <f t="shared" si="245"/>
        <v>…</v>
      </c>
      <c r="R819" s="32" t="str">
        <f t="shared" si="246"/>
        <v>…</v>
      </c>
      <c r="S819" s="32" t="str">
        <f t="shared" si="247"/>
        <v>…</v>
      </c>
      <c r="T819" s="32" t="str">
        <f t="shared" si="248"/>
        <v>…</v>
      </c>
      <c r="U819" s="35"/>
      <c r="V819" s="36">
        <f t="shared" si="249"/>
        <v>154</v>
      </c>
      <c r="W819" s="32">
        <f t="shared" si="250"/>
        <v>210</v>
      </c>
      <c r="X819" s="32">
        <f t="shared" si="251"/>
        <v>0</v>
      </c>
      <c r="Y819" s="32">
        <f t="shared" si="252"/>
        <v>0</v>
      </c>
      <c r="Z819" s="32">
        <f t="shared" si="253"/>
        <v>0</v>
      </c>
      <c r="AA819" s="32">
        <f t="shared" si="254"/>
        <v>0</v>
      </c>
      <c r="AB819" s="32">
        <f t="shared" si="255"/>
        <v>0</v>
      </c>
      <c r="AC819" s="32">
        <f t="shared" si="256"/>
        <v>0</v>
      </c>
      <c r="AD819" s="35"/>
      <c r="AE819" s="37">
        <f t="shared" si="257"/>
        <v>53914</v>
      </c>
      <c r="AF819" s="38">
        <f t="shared" si="258"/>
        <v>0</v>
      </c>
      <c r="AG819" s="38">
        <f t="shared" si="259"/>
        <v>0</v>
      </c>
      <c r="AH819" s="38">
        <f t="shared" si="260"/>
        <v>0</v>
      </c>
      <c r="AI819" s="35"/>
      <c r="AJ81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19" s="40" t="str" cm="1">
        <f t="array" ref="AK81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19" s="40" cm="1">
        <f t="array" ref="AL819">IF(ROW(Table4[[#This Row],[ID]])-1=ROW(Table4[[#Headers],[ID]]),0,SUMPRODUCT(MAX(($B$5:$B818=Table4[[#This Row],[ID]])*ROW($B$5:$B818))))</f>
        <v>817</v>
      </c>
      <c r="AM819" s="39" cm="1">
        <f t="array" aca="1" ref="AM819" ca="1">IF(Table4[[#This Row],[Prior of This Frm]]&lt;&gt;0,Table4[[#This Row],[Time]]-INDIRECT("R"&amp;Table4[[#This Row],[Prior of This Frm]]&amp;"C"&amp;COLUMN(Table4[[#This Row],[Time]]),FALSE),"")</f>
        <v>0.1059999999999981</v>
      </c>
      <c r="AN819" s="41">
        <f>IF(ROW(Table4[[#This Row],[Time]])-1=ROW(Table4[[#Headers],[Time]]),0,IF(A819&lt;A818,AN818+1,AN818))</f>
        <v>1</v>
      </c>
      <c r="AO819" s="42">
        <f>(Table4[[#This Row],[Time]]+(Table4[[#This Row],[Mins]]*60)-$A$5)/60/60/24</f>
        <v>4.5052083333333321E-4</v>
      </c>
      <c r="AP819" s="39">
        <f ca="1">IF(Table4[[#This Row],[Prior of This Frm]]&lt;&gt;0,IF(Table4[[#This Row],[Per Raw]]&lt;0,Table4[[#This Row],[Per Raw]]+60,Table4[[#This Row],[Per Raw]]),"")</f>
        <v>0.1059999999999981</v>
      </c>
      <c r="AQ819" s="43">
        <f>IF(Table4[[#This Row],[ID]]=401,(HEX2DEC(Table4[[#This Row],[H1]])+256*HEX2DEC(Table4[[#This Row],[H2]]))/1000,NA())</f>
        <v>53.914000000000001</v>
      </c>
      <c r="AR819" s="44">
        <f>IF(Table4[[#This Row],[ID]]=401,(HEX2DEC(Table4[[#This Row],[H5]])+256*HEX2DEC(Table4[[#This Row],[H6]]))/1000,NA())</f>
        <v>0</v>
      </c>
      <c r="AS819" s="45" t="e">
        <f>IF(Table4[[#This Row],[ID]]=402,HEX2DEC(Table4[[#This Row],[H1]])/100,NA())</f>
        <v>#N/A</v>
      </c>
      <c r="AT819" s="46" t="e">
        <f>IF(Table4[[#This Row],[ID]]=404,((HEX2DEC(F819)+256*HEX2DEC(G819))/10)*(9/5)+32,NA())</f>
        <v>#N/A</v>
      </c>
      <c r="AU819" s="38">
        <f>IF(Table4[[#This Row],[ID]]=402,(HEX2DEC(Table4[[#This Row],[H7]])*256*256+HEX2DEC(Table4[[#This Row],[H6]])*256+HEX2DEC(Table4[[#This Row],[H5]]))/AU$3,IF(ISNUMBER(AU818),AU818,NA()))</f>
        <v>1073427</v>
      </c>
      <c r="AV819" s="38">
        <f>IF(Table4[[#This Row],[ID]]=403,(HEX2DEC(Table4[[#This Row],[H7]])*256*256+HEX2DEC(Table4[[#This Row],[H6]])*256+HEX2DEC(Table4[[#This Row],[H5]]))/AV$3,IF(ISNUMBER(AV818),AV818,NA()))</f>
        <v>1073427</v>
      </c>
      <c r="AW819" s="47">
        <f>Table4[[#This Row],[Unk 402-D7,6,5]]/Table4[[#This Row],[Batt V]]</f>
        <v>19909.986274437066</v>
      </c>
      <c r="AX819" s="41" t="str" cm="1">
        <f t="array" aca="1" ref="AX819" ca="1">IF(Table4[[#This Row],[Prior of This Frm]]=0,"First",IF(Table4[[#This Row],[Data as String]]&lt;&gt;INDIRECT("R"&amp;AL819&amp;"C"&amp;COLUMN(Table4[[#This Row],[Data as String]]),FALSE),"Change",""))</f>
        <v/>
      </c>
      <c r="AY819" s="40" t="str" cm="1">
        <f t="array" aca="1" ref="AY819" ca="1">IF(Table4[[#This Row],[Prior of This Frm]]=0,"First",IF(Table4[[#This Row],[Data Masked States only]]&lt;&gt;INDIRECT("R"&amp;AL819&amp;"C"&amp;COLUMN(Table4[[#This Row],[Data Masked States only]]),FALSE),"Change",""))</f>
        <v/>
      </c>
      <c r="AZ819" s="40"/>
    </row>
    <row r="820" spans="1:52" hidden="1" x14ac:dyDescent="0.25">
      <c r="A820" s="32">
        <v>30.355</v>
      </c>
      <c r="B820" s="32">
        <v>400</v>
      </c>
      <c r="C820" s="32">
        <v>8</v>
      </c>
      <c r="D820" s="33">
        <v>0</v>
      </c>
      <c r="E820" s="34">
        <v>0</v>
      </c>
      <c r="F820" s="34">
        <v>8</v>
      </c>
      <c r="G820" s="34">
        <v>0</v>
      </c>
      <c r="H820" s="34">
        <v>39</v>
      </c>
      <c r="I820" s="34">
        <v>0</v>
      </c>
      <c r="J820" s="34">
        <v>0</v>
      </c>
      <c r="K820" s="34">
        <v>0</v>
      </c>
      <c r="L820" s="32"/>
      <c r="M820" s="35" t="str">
        <f t="shared" si="241"/>
        <v>…</v>
      </c>
      <c r="N820" s="32" t="str">
        <f t="shared" si="242"/>
        <v>…</v>
      </c>
      <c r="O820" s="32" t="str">
        <f t="shared" si="243"/>
        <v>…</v>
      </c>
      <c r="P820" s="32" t="str">
        <f t="shared" si="244"/>
        <v>…</v>
      </c>
      <c r="Q820" s="32" t="str">
        <f t="shared" si="245"/>
        <v>9</v>
      </c>
      <c r="R820" s="32" t="str">
        <f t="shared" si="246"/>
        <v>…</v>
      </c>
      <c r="S820" s="32" t="str">
        <f t="shared" si="247"/>
        <v>…</v>
      </c>
      <c r="T820" s="32" t="str">
        <f t="shared" si="248"/>
        <v>…</v>
      </c>
      <c r="U820" s="35"/>
      <c r="V820" s="36">
        <f t="shared" si="249"/>
        <v>0</v>
      </c>
      <c r="W820" s="32">
        <f t="shared" si="250"/>
        <v>0</v>
      </c>
      <c r="X820" s="32">
        <f t="shared" si="251"/>
        <v>8</v>
      </c>
      <c r="Y820" s="32">
        <f t="shared" si="252"/>
        <v>0</v>
      </c>
      <c r="Z820" s="32">
        <f t="shared" si="253"/>
        <v>57</v>
      </c>
      <c r="AA820" s="32">
        <f t="shared" si="254"/>
        <v>0</v>
      </c>
      <c r="AB820" s="32">
        <f t="shared" si="255"/>
        <v>0</v>
      </c>
      <c r="AC820" s="32">
        <f t="shared" si="256"/>
        <v>0</v>
      </c>
      <c r="AD820" s="35"/>
      <c r="AE820" s="37">
        <f t="shared" si="257"/>
        <v>0</v>
      </c>
      <c r="AF820" s="38">
        <f t="shared" si="258"/>
        <v>8</v>
      </c>
      <c r="AG820" s="38">
        <f t="shared" si="259"/>
        <v>57</v>
      </c>
      <c r="AH820" s="38">
        <f t="shared" si="260"/>
        <v>0</v>
      </c>
      <c r="AI820" s="35"/>
      <c r="AJ82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20" s="40" t="str" cm="1">
        <f t="array" ref="AK82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20" s="40" cm="1">
        <f t="array" ref="AL820">IF(ROW(Table4[[#This Row],[ID]])-1=ROW(Table4[[#Headers],[ID]]),0,SUMPRODUCT(MAX(($B$5:$B819=Table4[[#This Row],[ID]])*ROW($B$5:$B819))))</f>
        <v>818</v>
      </c>
      <c r="AM820" s="39" cm="1">
        <f t="array" aca="1" ref="AM820" ca="1">IF(Table4[[#This Row],[Prior of This Frm]]&lt;&gt;0,Table4[[#This Row],[Time]]-INDIRECT("R"&amp;Table4[[#This Row],[Prior of This Frm]]&amp;"C"&amp;COLUMN(Table4[[#This Row],[Time]]),FALSE),"")</f>
        <v>0.10600000000000165</v>
      </c>
      <c r="AN820" s="41">
        <f>IF(ROW(Table4[[#This Row],[Time]])-1=ROW(Table4[[#Headers],[Time]]),0,IF(A820&lt;A819,AN819+1,AN819))</f>
        <v>1</v>
      </c>
      <c r="AO820" s="42">
        <f>(Table4[[#This Row],[Time]]+(Table4[[#This Row],[Mins]]*60)-$A$5)/60/60/24</f>
        <v>4.5113425925925925E-4</v>
      </c>
      <c r="AP820" s="39">
        <f ca="1">IF(Table4[[#This Row],[Prior of This Frm]]&lt;&gt;0,IF(Table4[[#This Row],[Per Raw]]&lt;0,Table4[[#This Row],[Per Raw]]+60,Table4[[#This Row],[Per Raw]]),"")</f>
        <v>0.10600000000000165</v>
      </c>
      <c r="AQ820" s="43" t="e">
        <f>IF(Table4[[#This Row],[ID]]=401,(HEX2DEC(Table4[[#This Row],[H1]])+256*HEX2DEC(Table4[[#This Row],[H2]]))/1000,NA())</f>
        <v>#N/A</v>
      </c>
      <c r="AR820" s="44" t="e">
        <f>IF(Table4[[#This Row],[ID]]=401,(HEX2DEC(Table4[[#This Row],[H5]])+256*HEX2DEC(Table4[[#This Row],[H6]]))/1000,NA())</f>
        <v>#N/A</v>
      </c>
      <c r="AS820" s="48" t="e">
        <f>IF(Table4[[#This Row],[ID]]=402,HEX2DEC(Table4[[#This Row],[H1]])/100,NA())</f>
        <v>#N/A</v>
      </c>
      <c r="AT820" s="46" t="e">
        <f>IF(Table4[[#This Row],[ID]]=404,((HEX2DEC(F820)+256*HEX2DEC(G820))/10)*(9/5)+32,NA())</f>
        <v>#N/A</v>
      </c>
      <c r="AU820" s="38">
        <f>IF(Table4[[#This Row],[ID]]=402,(HEX2DEC(Table4[[#This Row],[H7]])*256*256+HEX2DEC(Table4[[#This Row],[H6]])*256+HEX2DEC(Table4[[#This Row],[H5]]))/AU$3,IF(ISNUMBER(AU819),AU819,NA()))</f>
        <v>1073427</v>
      </c>
      <c r="AV820" s="38">
        <f>IF(Table4[[#This Row],[ID]]=403,(HEX2DEC(Table4[[#This Row],[H7]])*256*256+HEX2DEC(Table4[[#This Row],[H6]])*256+HEX2DEC(Table4[[#This Row],[H5]]))/AV$3,IF(ISNUMBER(AV819),AV819,NA()))</f>
        <v>1073427</v>
      </c>
      <c r="AW820" s="47" t="e">
        <f>Table4[[#This Row],[Unk 402-D7,6,5]]/Table4[[#This Row],[Batt V]]</f>
        <v>#N/A</v>
      </c>
      <c r="AX820" s="41" t="str" cm="1">
        <f t="array" aca="1" ref="AX820" ca="1">IF(Table4[[#This Row],[Prior of This Frm]]=0,"First",IF(Table4[[#This Row],[Data as String]]&lt;&gt;INDIRECT("R"&amp;AL820&amp;"C"&amp;COLUMN(Table4[[#This Row],[Data as String]]),FALSE),"Change",""))</f>
        <v/>
      </c>
      <c r="AY820" s="40" t="str" cm="1">
        <f t="array" aca="1" ref="AY820" ca="1">IF(Table4[[#This Row],[Prior of This Frm]]=0,"First",IF(Table4[[#This Row],[Data Masked States only]]&lt;&gt;INDIRECT("R"&amp;AL820&amp;"C"&amp;COLUMN(Table4[[#This Row],[Data Masked States only]]),FALSE),"Change",""))</f>
        <v/>
      </c>
      <c r="AZ820" s="40"/>
    </row>
    <row r="821" spans="1:52" hidden="1" x14ac:dyDescent="0.25">
      <c r="A821" s="32">
        <v>30.408999999999999</v>
      </c>
      <c r="B821" s="32">
        <v>401</v>
      </c>
      <c r="C821" s="32">
        <v>8</v>
      </c>
      <c r="D821" s="33" t="s">
        <v>28</v>
      </c>
      <c r="E821" s="34" t="s">
        <v>23</v>
      </c>
      <c r="F821" s="34">
        <v>0</v>
      </c>
      <c r="G821" s="34">
        <v>0</v>
      </c>
      <c r="H821" s="34">
        <v>0</v>
      </c>
      <c r="I821" s="34">
        <v>0</v>
      </c>
      <c r="J821" s="34">
        <v>0</v>
      </c>
      <c r="K821" s="34">
        <v>0</v>
      </c>
      <c r="L821" s="32"/>
      <c r="M821" s="35" t="str">
        <f t="shared" si="241"/>
        <v>…</v>
      </c>
      <c r="N821" s="32" t="str">
        <f t="shared" si="242"/>
        <v>…</v>
      </c>
      <c r="O821" s="32" t="str">
        <f t="shared" si="243"/>
        <v>…</v>
      </c>
      <c r="P821" s="32" t="str">
        <f t="shared" si="244"/>
        <v>…</v>
      </c>
      <c r="Q821" s="32" t="str">
        <f t="shared" si="245"/>
        <v>…</v>
      </c>
      <c r="R821" s="32" t="str">
        <f t="shared" si="246"/>
        <v>…</v>
      </c>
      <c r="S821" s="32" t="str">
        <f t="shared" si="247"/>
        <v>…</v>
      </c>
      <c r="T821" s="32" t="str">
        <f t="shared" si="248"/>
        <v>…</v>
      </c>
      <c r="U821" s="35"/>
      <c r="V821" s="36">
        <f t="shared" si="249"/>
        <v>154</v>
      </c>
      <c r="W821" s="32">
        <f t="shared" si="250"/>
        <v>210</v>
      </c>
      <c r="X821" s="32">
        <f t="shared" si="251"/>
        <v>0</v>
      </c>
      <c r="Y821" s="32">
        <f t="shared" si="252"/>
        <v>0</v>
      </c>
      <c r="Z821" s="32">
        <f t="shared" si="253"/>
        <v>0</v>
      </c>
      <c r="AA821" s="32">
        <f t="shared" si="254"/>
        <v>0</v>
      </c>
      <c r="AB821" s="32">
        <f t="shared" si="255"/>
        <v>0</v>
      </c>
      <c r="AC821" s="32">
        <f t="shared" si="256"/>
        <v>0</v>
      </c>
      <c r="AD821" s="35"/>
      <c r="AE821" s="37">
        <f t="shared" si="257"/>
        <v>53914</v>
      </c>
      <c r="AF821" s="38">
        <f t="shared" si="258"/>
        <v>0</v>
      </c>
      <c r="AG821" s="38">
        <f t="shared" si="259"/>
        <v>0</v>
      </c>
      <c r="AH821" s="38">
        <f t="shared" si="260"/>
        <v>0</v>
      </c>
      <c r="AI821" s="35"/>
      <c r="AJ82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21" s="40" t="str" cm="1">
        <f t="array" ref="AK82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21" s="40" cm="1">
        <f t="array" ref="AL821">IF(ROW(Table4[[#This Row],[ID]])-1=ROW(Table4[[#Headers],[ID]]),0,SUMPRODUCT(MAX(($B$5:$B820=Table4[[#This Row],[ID]])*ROW($B$5:$B820))))</f>
        <v>819</v>
      </c>
      <c r="AM821" s="39" cm="1">
        <f t="array" aca="1" ref="AM821" ca="1">IF(Table4[[#This Row],[Prior of This Frm]]&lt;&gt;0,Table4[[#This Row],[Time]]-INDIRECT("R"&amp;Table4[[#This Row],[Prior of This Frm]]&amp;"C"&amp;COLUMN(Table4[[#This Row],[Time]]),FALSE),"")</f>
        <v>0.10699999999999932</v>
      </c>
      <c r="AN821" s="41">
        <f>IF(ROW(Table4[[#This Row],[Time]])-1=ROW(Table4[[#Headers],[Time]]),0,IF(A821&lt;A820,AN820+1,AN820))</f>
        <v>1</v>
      </c>
      <c r="AO821" s="42">
        <f>(Table4[[#This Row],[Time]]+(Table4[[#This Row],[Mins]]*60)-$A$5)/60/60/24</f>
        <v>4.5175925925925917E-4</v>
      </c>
      <c r="AP821" s="39">
        <f ca="1">IF(Table4[[#This Row],[Prior of This Frm]]&lt;&gt;0,IF(Table4[[#This Row],[Per Raw]]&lt;0,Table4[[#This Row],[Per Raw]]+60,Table4[[#This Row],[Per Raw]]),"")</f>
        <v>0.10699999999999932</v>
      </c>
      <c r="AQ821" s="43">
        <f>IF(Table4[[#This Row],[ID]]=401,(HEX2DEC(Table4[[#This Row],[H1]])+256*HEX2DEC(Table4[[#This Row],[H2]]))/1000,NA())</f>
        <v>53.914000000000001</v>
      </c>
      <c r="AR821" s="44">
        <f>IF(Table4[[#This Row],[ID]]=401,(HEX2DEC(Table4[[#This Row],[H5]])+256*HEX2DEC(Table4[[#This Row],[H6]]))/1000,NA())</f>
        <v>0</v>
      </c>
      <c r="AS821" s="45" t="e">
        <f>IF(Table4[[#This Row],[ID]]=402,HEX2DEC(Table4[[#This Row],[H1]])/100,NA())</f>
        <v>#N/A</v>
      </c>
      <c r="AT821" s="46" t="e">
        <f>IF(Table4[[#This Row],[ID]]=404,((HEX2DEC(F821)+256*HEX2DEC(G821))/10)*(9/5)+32,NA())</f>
        <v>#N/A</v>
      </c>
      <c r="AU821" s="38">
        <f>IF(Table4[[#This Row],[ID]]=402,(HEX2DEC(Table4[[#This Row],[H7]])*256*256+HEX2DEC(Table4[[#This Row],[H6]])*256+HEX2DEC(Table4[[#This Row],[H5]]))/AU$3,IF(ISNUMBER(AU820),AU820,NA()))</f>
        <v>1073427</v>
      </c>
      <c r="AV821" s="38">
        <f>IF(Table4[[#This Row],[ID]]=403,(HEX2DEC(Table4[[#This Row],[H7]])*256*256+HEX2DEC(Table4[[#This Row],[H6]])*256+HEX2DEC(Table4[[#This Row],[H5]]))/AV$3,IF(ISNUMBER(AV820),AV820,NA()))</f>
        <v>1073427</v>
      </c>
      <c r="AW821" s="47">
        <f>Table4[[#This Row],[Unk 402-D7,6,5]]/Table4[[#This Row],[Batt V]]</f>
        <v>19909.986274437066</v>
      </c>
      <c r="AX821" s="41" t="str" cm="1">
        <f t="array" aca="1" ref="AX821" ca="1">IF(Table4[[#This Row],[Prior of This Frm]]=0,"First",IF(Table4[[#This Row],[Data as String]]&lt;&gt;INDIRECT("R"&amp;AL821&amp;"C"&amp;COLUMN(Table4[[#This Row],[Data as String]]),FALSE),"Change",""))</f>
        <v/>
      </c>
      <c r="AY821" s="40" t="str" cm="1">
        <f t="array" aca="1" ref="AY821" ca="1">IF(Table4[[#This Row],[Prior of This Frm]]=0,"First",IF(Table4[[#This Row],[Data Masked States only]]&lt;&gt;INDIRECT("R"&amp;AL821&amp;"C"&amp;COLUMN(Table4[[#This Row],[Data Masked States only]]),FALSE),"Change",""))</f>
        <v/>
      </c>
      <c r="AZ821" s="40"/>
    </row>
    <row r="822" spans="1:52" hidden="1" x14ac:dyDescent="0.25">
      <c r="A822" s="32">
        <v>30.462</v>
      </c>
      <c r="B822" s="32">
        <v>400</v>
      </c>
      <c r="C822" s="32">
        <v>8</v>
      </c>
      <c r="D822" s="33">
        <v>0</v>
      </c>
      <c r="E822" s="34">
        <v>0</v>
      </c>
      <c r="F822" s="34">
        <v>8</v>
      </c>
      <c r="G822" s="34">
        <v>0</v>
      </c>
      <c r="H822" s="34">
        <v>39</v>
      </c>
      <c r="I822" s="34">
        <v>0</v>
      </c>
      <c r="J822" s="34">
        <v>0</v>
      </c>
      <c r="K822" s="34">
        <v>0</v>
      </c>
      <c r="L822" s="32"/>
      <c r="M822" s="35" t="str">
        <f t="shared" si="241"/>
        <v>…</v>
      </c>
      <c r="N822" s="32" t="str">
        <f t="shared" si="242"/>
        <v>…</v>
      </c>
      <c r="O822" s="32" t="str">
        <f t="shared" si="243"/>
        <v>…</v>
      </c>
      <c r="P822" s="32" t="str">
        <f t="shared" si="244"/>
        <v>…</v>
      </c>
      <c r="Q822" s="32" t="str">
        <f t="shared" si="245"/>
        <v>9</v>
      </c>
      <c r="R822" s="32" t="str">
        <f t="shared" si="246"/>
        <v>…</v>
      </c>
      <c r="S822" s="32" t="str">
        <f t="shared" si="247"/>
        <v>…</v>
      </c>
      <c r="T822" s="32" t="str">
        <f t="shared" si="248"/>
        <v>…</v>
      </c>
      <c r="U822" s="35"/>
      <c r="V822" s="36">
        <f t="shared" si="249"/>
        <v>0</v>
      </c>
      <c r="W822" s="32">
        <f t="shared" si="250"/>
        <v>0</v>
      </c>
      <c r="X822" s="32">
        <f t="shared" si="251"/>
        <v>8</v>
      </c>
      <c r="Y822" s="32">
        <f t="shared" si="252"/>
        <v>0</v>
      </c>
      <c r="Z822" s="32">
        <f t="shared" si="253"/>
        <v>57</v>
      </c>
      <c r="AA822" s="32">
        <f t="shared" si="254"/>
        <v>0</v>
      </c>
      <c r="AB822" s="32">
        <f t="shared" si="255"/>
        <v>0</v>
      </c>
      <c r="AC822" s="32">
        <f t="shared" si="256"/>
        <v>0</v>
      </c>
      <c r="AD822" s="35"/>
      <c r="AE822" s="37">
        <f t="shared" si="257"/>
        <v>0</v>
      </c>
      <c r="AF822" s="38">
        <f t="shared" si="258"/>
        <v>8</v>
      </c>
      <c r="AG822" s="38">
        <f t="shared" si="259"/>
        <v>57</v>
      </c>
      <c r="AH822" s="38">
        <f t="shared" si="260"/>
        <v>0</v>
      </c>
      <c r="AI822" s="35"/>
      <c r="AJ82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22" s="40" t="str" cm="1">
        <f t="array" ref="AK82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22" s="40" cm="1">
        <f t="array" ref="AL822">IF(ROW(Table4[[#This Row],[ID]])-1=ROW(Table4[[#Headers],[ID]]),0,SUMPRODUCT(MAX(($B$5:$B821=Table4[[#This Row],[ID]])*ROW($B$5:$B821))))</f>
        <v>820</v>
      </c>
      <c r="AM822" s="39" cm="1">
        <f t="array" aca="1" ref="AM822" ca="1">IF(Table4[[#This Row],[Prior of This Frm]]&lt;&gt;0,Table4[[#This Row],[Time]]-INDIRECT("R"&amp;Table4[[#This Row],[Prior of This Frm]]&amp;"C"&amp;COLUMN(Table4[[#This Row],[Time]]),FALSE),"")</f>
        <v>0.10699999999999932</v>
      </c>
      <c r="AN822" s="41">
        <f>IF(ROW(Table4[[#This Row],[Time]])-1=ROW(Table4[[#Headers],[Time]]),0,IF(A822&lt;A821,AN821+1,AN821))</f>
        <v>1</v>
      </c>
      <c r="AO822" s="42">
        <f>(Table4[[#This Row],[Time]]+(Table4[[#This Row],[Mins]]*60)-$A$5)/60/60/24</f>
        <v>4.5237268518518516E-4</v>
      </c>
      <c r="AP822" s="39">
        <f ca="1">IF(Table4[[#This Row],[Prior of This Frm]]&lt;&gt;0,IF(Table4[[#This Row],[Per Raw]]&lt;0,Table4[[#This Row],[Per Raw]]+60,Table4[[#This Row],[Per Raw]]),"")</f>
        <v>0.10699999999999932</v>
      </c>
      <c r="AQ822" s="43" t="e">
        <f>IF(Table4[[#This Row],[ID]]=401,(HEX2DEC(Table4[[#This Row],[H1]])+256*HEX2DEC(Table4[[#This Row],[H2]]))/1000,NA())</f>
        <v>#N/A</v>
      </c>
      <c r="AR822" s="44" t="e">
        <f>IF(Table4[[#This Row],[ID]]=401,(HEX2DEC(Table4[[#This Row],[H5]])+256*HEX2DEC(Table4[[#This Row],[H6]]))/1000,NA())</f>
        <v>#N/A</v>
      </c>
      <c r="AS822" s="48" t="e">
        <f>IF(Table4[[#This Row],[ID]]=402,HEX2DEC(Table4[[#This Row],[H1]])/100,NA())</f>
        <v>#N/A</v>
      </c>
      <c r="AT822" s="46" t="e">
        <f>IF(Table4[[#This Row],[ID]]=404,((HEX2DEC(F822)+256*HEX2DEC(G822))/10)*(9/5)+32,NA())</f>
        <v>#N/A</v>
      </c>
      <c r="AU822" s="38">
        <f>IF(Table4[[#This Row],[ID]]=402,(HEX2DEC(Table4[[#This Row],[H7]])*256*256+HEX2DEC(Table4[[#This Row],[H6]])*256+HEX2DEC(Table4[[#This Row],[H5]]))/AU$3,IF(ISNUMBER(AU821),AU821,NA()))</f>
        <v>1073427</v>
      </c>
      <c r="AV822" s="38">
        <f>IF(Table4[[#This Row],[ID]]=403,(HEX2DEC(Table4[[#This Row],[H7]])*256*256+HEX2DEC(Table4[[#This Row],[H6]])*256+HEX2DEC(Table4[[#This Row],[H5]]))/AV$3,IF(ISNUMBER(AV821),AV821,NA()))</f>
        <v>1073427</v>
      </c>
      <c r="AW822" s="47" t="e">
        <f>Table4[[#This Row],[Unk 402-D7,6,5]]/Table4[[#This Row],[Batt V]]</f>
        <v>#N/A</v>
      </c>
      <c r="AX822" s="41" t="str" cm="1">
        <f t="array" aca="1" ref="AX822" ca="1">IF(Table4[[#This Row],[Prior of This Frm]]=0,"First",IF(Table4[[#This Row],[Data as String]]&lt;&gt;INDIRECT("R"&amp;AL822&amp;"C"&amp;COLUMN(Table4[[#This Row],[Data as String]]),FALSE),"Change",""))</f>
        <v/>
      </c>
      <c r="AY822" s="40" t="str" cm="1">
        <f t="array" aca="1" ref="AY822" ca="1">IF(Table4[[#This Row],[Prior of This Frm]]=0,"First",IF(Table4[[#This Row],[Data Masked States only]]&lt;&gt;INDIRECT("R"&amp;AL822&amp;"C"&amp;COLUMN(Table4[[#This Row],[Data Masked States only]]),FALSE),"Change",""))</f>
        <v/>
      </c>
      <c r="AZ822" s="40"/>
    </row>
    <row r="823" spans="1:52" hidden="1" x14ac:dyDescent="0.25">
      <c r="A823" s="32">
        <v>30.513999999999999</v>
      </c>
      <c r="B823" s="32">
        <v>401</v>
      </c>
      <c r="C823" s="32">
        <v>8</v>
      </c>
      <c r="D823" s="33" t="s">
        <v>28</v>
      </c>
      <c r="E823" s="34" t="s">
        <v>23</v>
      </c>
      <c r="F823" s="34">
        <v>0</v>
      </c>
      <c r="G823" s="34">
        <v>0</v>
      </c>
      <c r="H823" s="34">
        <v>0</v>
      </c>
      <c r="I823" s="34">
        <v>0</v>
      </c>
      <c r="J823" s="34">
        <v>0</v>
      </c>
      <c r="K823" s="34">
        <v>0</v>
      </c>
      <c r="L823" s="32"/>
      <c r="M823" s="35" t="str">
        <f t="shared" si="241"/>
        <v>…</v>
      </c>
      <c r="N823" s="32" t="str">
        <f t="shared" si="242"/>
        <v>…</v>
      </c>
      <c r="O823" s="32" t="str">
        <f t="shared" si="243"/>
        <v>…</v>
      </c>
      <c r="P823" s="32" t="str">
        <f t="shared" si="244"/>
        <v>…</v>
      </c>
      <c r="Q823" s="32" t="str">
        <f t="shared" si="245"/>
        <v>…</v>
      </c>
      <c r="R823" s="32" t="str">
        <f t="shared" si="246"/>
        <v>…</v>
      </c>
      <c r="S823" s="32" t="str">
        <f t="shared" si="247"/>
        <v>…</v>
      </c>
      <c r="T823" s="32" t="str">
        <f t="shared" si="248"/>
        <v>…</v>
      </c>
      <c r="U823" s="35"/>
      <c r="V823" s="36">
        <f t="shared" si="249"/>
        <v>154</v>
      </c>
      <c r="W823" s="32">
        <f t="shared" si="250"/>
        <v>210</v>
      </c>
      <c r="X823" s="32">
        <f t="shared" si="251"/>
        <v>0</v>
      </c>
      <c r="Y823" s="32">
        <f t="shared" si="252"/>
        <v>0</v>
      </c>
      <c r="Z823" s="32">
        <f t="shared" si="253"/>
        <v>0</v>
      </c>
      <c r="AA823" s="32">
        <f t="shared" si="254"/>
        <v>0</v>
      </c>
      <c r="AB823" s="32">
        <f t="shared" si="255"/>
        <v>0</v>
      </c>
      <c r="AC823" s="32">
        <f t="shared" si="256"/>
        <v>0</v>
      </c>
      <c r="AD823" s="35"/>
      <c r="AE823" s="37">
        <f t="shared" si="257"/>
        <v>53914</v>
      </c>
      <c r="AF823" s="38">
        <f t="shared" si="258"/>
        <v>0</v>
      </c>
      <c r="AG823" s="38">
        <f t="shared" si="259"/>
        <v>0</v>
      </c>
      <c r="AH823" s="38">
        <f t="shared" si="260"/>
        <v>0</v>
      </c>
      <c r="AI823" s="35"/>
      <c r="AJ82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23" s="40" t="str" cm="1">
        <f t="array" ref="AK82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23" s="40" cm="1">
        <f t="array" ref="AL823">IF(ROW(Table4[[#This Row],[ID]])-1=ROW(Table4[[#Headers],[ID]]),0,SUMPRODUCT(MAX(($B$5:$B822=Table4[[#This Row],[ID]])*ROW($B$5:$B822))))</f>
        <v>821</v>
      </c>
      <c r="AM823" s="39" cm="1">
        <f t="array" aca="1" ref="AM823" ca="1">IF(Table4[[#This Row],[Prior of This Frm]]&lt;&gt;0,Table4[[#This Row],[Time]]-INDIRECT("R"&amp;Table4[[#This Row],[Prior of This Frm]]&amp;"C"&amp;COLUMN(Table4[[#This Row],[Time]]),FALSE),"")</f>
        <v>0.10500000000000043</v>
      </c>
      <c r="AN823" s="41">
        <f>IF(ROW(Table4[[#This Row],[Time]])-1=ROW(Table4[[#Headers],[Time]]),0,IF(A823&lt;A822,AN822+1,AN822))</f>
        <v>1</v>
      </c>
      <c r="AO823" s="42">
        <f>(Table4[[#This Row],[Time]]+(Table4[[#This Row],[Mins]]*60)-$A$5)/60/60/24</f>
        <v>4.5297453703703694E-4</v>
      </c>
      <c r="AP823" s="39">
        <f ca="1">IF(Table4[[#This Row],[Prior of This Frm]]&lt;&gt;0,IF(Table4[[#This Row],[Per Raw]]&lt;0,Table4[[#This Row],[Per Raw]]+60,Table4[[#This Row],[Per Raw]]),"")</f>
        <v>0.10500000000000043</v>
      </c>
      <c r="AQ823" s="43">
        <f>IF(Table4[[#This Row],[ID]]=401,(HEX2DEC(Table4[[#This Row],[H1]])+256*HEX2DEC(Table4[[#This Row],[H2]]))/1000,NA())</f>
        <v>53.914000000000001</v>
      </c>
      <c r="AR823" s="44">
        <f>IF(Table4[[#This Row],[ID]]=401,(HEX2DEC(Table4[[#This Row],[H5]])+256*HEX2DEC(Table4[[#This Row],[H6]]))/1000,NA())</f>
        <v>0</v>
      </c>
      <c r="AS823" s="45" t="e">
        <f>IF(Table4[[#This Row],[ID]]=402,HEX2DEC(Table4[[#This Row],[H1]])/100,NA())</f>
        <v>#N/A</v>
      </c>
      <c r="AT823" s="46" t="e">
        <f>IF(Table4[[#This Row],[ID]]=404,((HEX2DEC(F823)+256*HEX2DEC(G823))/10)*(9/5)+32,NA())</f>
        <v>#N/A</v>
      </c>
      <c r="AU823" s="38">
        <f>IF(Table4[[#This Row],[ID]]=402,(HEX2DEC(Table4[[#This Row],[H7]])*256*256+HEX2DEC(Table4[[#This Row],[H6]])*256+HEX2DEC(Table4[[#This Row],[H5]]))/AU$3,IF(ISNUMBER(AU822),AU822,NA()))</f>
        <v>1073427</v>
      </c>
      <c r="AV823" s="38">
        <f>IF(Table4[[#This Row],[ID]]=403,(HEX2DEC(Table4[[#This Row],[H7]])*256*256+HEX2DEC(Table4[[#This Row],[H6]])*256+HEX2DEC(Table4[[#This Row],[H5]]))/AV$3,IF(ISNUMBER(AV822),AV822,NA()))</f>
        <v>1073427</v>
      </c>
      <c r="AW823" s="47">
        <f>Table4[[#This Row],[Unk 402-D7,6,5]]/Table4[[#This Row],[Batt V]]</f>
        <v>19909.986274437066</v>
      </c>
      <c r="AX823" s="41" t="str" cm="1">
        <f t="array" aca="1" ref="AX823" ca="1">IF(Table4[[#This Row],[Prior of This Frm]]=0,"First",IF(Table4[[#This Row],[Data as String]]&lt;&gt;INDIRECT("R"&amp;AL823&amp;"C"&amp;COLUMN(Table4[[#This Row],[Data as String]]),FALSE),"Change",""))</f>
        <v/>
      </c>
      <c r="AY823" s="40" t="str" cm="1">
        <f t="array" aca="1" ref="AY823" ca="1">IF(Table4[[#This Row],[Prior of This Frm]]=0,"First",IF(Table4[[#This Row],[Data Masked States only]]&lt;&gt;INDIRECT("R"&amp;AL823&amp;"C"&amp;COLUMN(Table4[[#This Row],[Data Masked States only]]),FALSE),"Change",""))</f>
        <v/>
      </c>
      <c r="AZ823" s="40"/>
    </row>
    <row r="824" spans="1:52" hidden="1" x14ac:dyDescent="0.25">
      <c r="A824" s="32">
        <v>30.567</v>
      </c>
      <c r="B824" s="32">
        <v>400</v>
      </c>
      <c r="C824" s="32">
        <v>8</v>
      </c>
      <c r="D824" s="33">
        <v>0</v>
      </c>
      <c r="E824" s="34">
        <v>0</v>
      </c>
      <c r="F824" s="34">
        <v>8</v>
      </c>
      <c r="G824" s="34">
        <v>0</v>
      </c>
      <c r="H824" s="34">
        <v>39</v>
      </c>
      <c r="I824" s="34">
        <v>0</v>
      </c>
      <c r="J824" s="34">
        <v>0</v>
      </c>
      <c r="K824" s="34">
        <v>0</v>
      </c>
      <c r="L824" s="32"/>
      <c r="M824" s="35" t="str">
        <f t="shared" si="241"/>
        <v>…</v>
      </c>
      <c r="N824" s="32" t="str">
        <f t="shared" si="242"/>
        <v>…</v>
      </c>
      <c r="O824" s="32" t="str">
        <f t="shared" si="243"/>
        <v>…</v>
      </c>
      <c r="P824" s="32" t="str">
        <f t="shared" si="244"/>
        <v>…</v>
      </c>
      <c r="Q824" s="32" t="str">
        <f t="shared" si="245"/>
        <v>9</v>
      </c>
      <c r="R824" s="32" t="str">
        <f t="shared" si="246"/>
        <v>…</v>
      </c>
      <c r="S824" s="32" t="str">
        <f t="shared" si="247"/>
        <v>…</v>
      </c>
      <c r="T824" s="32" t="str">
        <f t="shared" si="248"/>
        <v>…</v>
      </c>
      <c r="U824" s="35"/>
      <c r="V824" s="36">
        <f t="shared" si="249"/>
        <v>0</v>
      </c>
      <c r="W824" s="32">
        <f t="shared" si="250"/>
        <v>0</v>
      </c>
      <c r="X824" s="32">
        <f t="shared" si="251"/>
        <v>8</v>
      </c>
      <c r="Y824" s="32">
        <f t="shared" si="252"/>
        <v>0</v>
      </c>
      <c r="Z824" s="32">
        <f t="shared" si="253"/>
        <v>57</v>
      </c>
      <c r="AA824" s="32">
        <f t="shared" si="254"/>
        <v>0</v>
      </c>
      <c r="AB824" s="32">
        <f t="shared" si="255"/>
        <v>0</v>
      </c>
      <c r="AC824" s="32">
        <f t="shared" si="256"/>
        <v>0</v>
      </c>
      <c r="AD824" s="35"/>
      <c r="AE824" s="37">
        <f t="shared" si="257"/>
        <v>0</v>
      </c>
      <c r="AF824" s="38">
        <f t="shared" si="258"/>
        <v>8</v>
      </c>
      <c r="AG824" s="38">
        <f t="shared" si="259"/>
        <v>57</v>
      </c>
      <c r="AH824" s="38">
        <f t="shared" si="260"/>
        <v>0</v>
      </c>
      <c r="AI824" s="35"/>
      <c r="AJ82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24" s="40" t="str" cm="1">
        <f t="array" ref="AK82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24" s="40" cm="1">
        <f t="array" ref="AL824">IF(ROW(Table4[[#This Row],[ID]])-1=ROW(Table4[[#Headers],[ID]]),0,SUMPRODUCT(MAX(($B$5:$B823=Table4[[#This Row],[ID]])*ROW($B$5:$B823))))</f>
        <v>822</v>
      </c>
      <c r="AM824" s="39" cm="1">
        <f t="array" aca="1" ref="AM824" ca="1">IF(Table4[[#This Row],[Prior of This Frm]]&lt;&gt;0,Table4[[#This Row],[Time]]-INDIRECT("R"&amp;Table4[[#This Row],[Prior of This Frm]]&amp;"C"&amp;COLUMN(Table4[[#This Row],[Time]]),FALSE),"")</f>
        <v>0.10500000000000043</v>
      </c>
      <c r="AN824" s="41">
        <f>IF(ROW(Table4[[#This Row],[Time]])-1=ROW(Table4[[#Headers],[Time]]),0,IF(A824&lt;A823,AN823+1,AN823))</f>
        <v>1</v>
      </c>
      <c r="AO824" s="42">
        <f>(Table4[[#This Row],[Time]]+(Table4[[#This Row],[Mins]]*60)-$A$5)/60/60/24</f>
        <v>4.5358796296296309E-4</v>
      </c>
      <c r="AP824" s="39">
        <f ca="1">IF(Table4[[#This Row],[Prior of This Frm]]&lt;&gt;0,IF(Table4[[#This Row],[Per Raw]]&lt;0,Table4[[#This Row],[Per Raw]]+60,Table4[[#This Row],[Per Raw]]),"")</f>
        <v>0.10500000000000043</v>
      </c>
      <c r="AQ824" s="43" t="e">
        <f>IF(Table4[[#This Row],[ID]]=401,(HEX2DEC(Table4[[#This Row],[H1]])+256*HEX2DEC(Table4[[#This Row],[H2]]))/1000,NA())</f>
        <v>#N/A</v>
      </c>
      <c r="AR824" s="44" t="e">
        <f>IF(Table4[[#This Row],[ID]]=401,(HEX2DEC(Table4[[#This Row],[H5]])+256*HEX2DEC(Table4[[#This Row],[H6]]))/1000,NA())</f>
        <v>#N/A</v>
      </c>
      <c r="AS824" s="48" t="e">
        <f>IF(Table4[[#This Row],[ID]]=402,HEX2DEC(Table4[[#This Row],[H1]])/100,NA())</f>
        <v>#N/A</v>
      </c>
      <c r="AT824" s="46" t="e">
        <f>IF(Table4[[#This Row],[ID]]=404,((HEX2DEC(F824)+256*HEX2DEC(G824))/10)*(9/5)+32,NA())</f>
        <v>#N/A</v>
      </c>
      <c r="AU824" s="38">
        <f>IF(Table4[[#This Row],[ID]]=402,(HEX2DEC(Table4[[#This Row],[H7]])*256*256+HEX2DEC(Table4[[#This Row],[H6]])*256+HEX2DEC(Table4[[#This Row],[H5]]))/AU$3,IF(ISNUMBER(AU823),AU823,NA()))</f>
        <v>1073427</v>
      </c>
      <c r="AV824" s="38">
        <f>IF(Table4[[#This Row],[ID]]=403,(HEX2DEC(Table4[[#This Row],[H7]])*256*256+HEX2DEC(Table4[[#This Row],[H6]])*256+HEX2DEC(Table4[[#This Row],[H5]]))/AV$3,IF(ISNUMBER(AV823),AV823,NA()))</f>
        <v>1073427</v>
      </c>
      <c r="AW824" s="47" t="e">
        <f>Table4[[#This Row],[Unk 402-D7,6,5]]/Table4[[#This Row],[Batt V]]</f>
        <v>#N/A</v>
      </c>
      <c r="AX824" s="41" t="str" cm="1">
        <f t="array" aca="1" ref="AX824" ca="1">IF(Table4[[#This Row],[Prior of This Frm]]=0,"First",IF(Table4[[#This Row],[Data as String]]&lt;&gt;INDIRECT("R"&amp;AL824&amp;"C"&amp;COLUMN(Table4[[#This Row],[Data as String]]),FALSE),"Change",""))</f>
        <v/>
      </c>
      <c r="AY824" s="40" t="str" cm="1">
        <f t="array" aca="1" ref="AY824" ca="1">IF(Table4[[#This Row],[Prior of This Frm]]=0,"First",IF(Table4[[#This Row],[Data Masked States only]]&lt;&gt;INDIRECT("R"&amp;AL824&amp;"C"&amp;COLUMN(Table4[[#This Row],[Data Masked States only]]),FALSE),"Change",""))</f>
        <v/>
      </c>
      <c r="AZ824" s="40"/>
    </row>
    <row r="825" spans="1:52" hidden="1" x14ac:dyDescent="0.25">
      <c r="A825" s="32">
        <v>30.620999999999999</v>
      </c>
      <c r="B825" s="32">
        <v>401</v>
      </c>
      <c r="C825" s="32">
        <v>8</v>
      </c>
      <c r="D825" s="33" t="s">
        <v>28</v>
      </c>
      <c r="E825" s="34" t="s">
        <v>23</v>
      </c>
      <c r="F825" s="34">
        <v>0</v>
      </c>
      <c r="G825" s="34">
        <v>0</v>
      </c>
      <c r="H825" s="34">
        <v>0</v>
      </c>
      <c r="I825" s="34">
        <v>0</v>
      </c>
      <c r="J825" s="34">
        <v>0</v>
      </c>
      <c r="K825" s="34">
        <v>0</v>
      </c>
      <c r="L825" s="32"/>
      <c r="M825" s="35" t="str">
        <f t="shared" si="241"/>
        <v>…</v>
      </c>
      <c r="N825" s="32" t="str">
        <f t="shared" si="242"/>
        <v>…</v>
      </c>
      <c r="O825" s="32" t="str">
        <f t="shared" si="243"/>
        <v>…</v>
      </c>
      <c r="P825" s="32" t="str">
        <f t="shared" si="244"/>
        <v>…</v>
      </c>
      <c r="Q825" s="32" t="str">
        <f t="shared" si="245"/>
        <v>…</v>
      </c>
      <c r="R825" s="32" t="str">
        <f t="shared" si="246"/>
        <v>…</v>
      </c>
      <c r="S825" s="32" t="str">
        <f t="shared" si="247"/>
        <v>…</v>
      </c>
      <c r="T825" s="32" t="str">
        <f t="shared" si="248"/>
        <v>…</v>
      </c>
      <c r="U825" s="35"/>
      <c r="V825" s="36">
        <f t="shared" si="249"/>
        <v>154</v>
      </c>
      <c r="W825" s="32">
        <f t="shared" si="250"/>
        <v>210</v>
      </c>
      <c r="X825" s="32">
        <f t="shared" si="251"/>
        <v>0</v>
      </c>
      <c r="Y825" s="32">
        <f t="shared" si="252"/>
        <v>0</v>
      </c>
      <c r="Z825" s="32">
        <f t="shared" si="253"/>
        <v>0</v>
      </c>
      <c r="AA825" s="32">
        <f t="shared" si="254"/>
        <v>0</v>
      </c>
      <c r="AB825" s="32">
        <f t="shared" si="255"/>
        <v>0</v>
      </c>
      <c r="AC825" s="32">
        <f t="shared" si="256"/>
        <v>0</v>
      </c>
      <c r="AD825" s="35"/>
      <c r="AE825" s="37">
        <f t="shared" si="257"/>
        <v>53914</v>
      </c>
      <c r="AF825" s="38">
        <f t="shared" si="258"/>
        <v>0</v>
      </c>
      <c r="AG825" s="38">
        <f t="shared" si="259"/>
        <v>0</v>
      </c>
      <c r="AH825" s="38">
        <f t="shared" si="260"/>
        <v>0</v>
      </c>
      <c r="AI825" s="35"/>
      <c r="AJ82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25" s="40" t="str" cm="1">
        <f t="array" ref="AK82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25" s="40" cm="1">
        <f t="array" ref="AL825">IF(ROW(Table4[[#This Row],[ID]])-1=ROW(Table4[[#Headers],[ID]]),0,SUMPRODUCT(MAX(($B$5:$B824=Table4[[#This Row],[ID]])*ROW($B$5:$B824))))</f>
        <v>823</v>
      </c>
      <c r="AM825" s="39" cm="1">
        <f t="array" aca="1" ref="AM825" ca="1">IF(Table4[[#This Row],[Prior of This Frm]]&lt;&gt;0,Table4[[#This Row],[Time]]-INDIRECT("R"&amp;Table4[[#This Row],[Prior of This Frm]]&amp;"C"&amp;COLUMN(Table4[[#This Row],[Time]]),FALSE),"")</f>
        <v>0.10699999999999932</v>
      </c>
      <c r="AN825" s="41">
        <f>IF(ROW(Table4[[#This Row],[Time]])-1=ROW(Table4[[#Headers],[Time]]),0,IF(A825&lt;A824,AN824+1,AN824))</f>
        <v>1</v>
      </c>
      <c r="AO825" s="42">
        <f>(Table4[[#This Row],[Time]]+(Table4[[#This Row],[Mins]]*60)-$A$5)/60/60/24</f>
        <v>4.542129629629629E-4</v>
      </c>
      <c r="AP825" s="39">
        <f ca="1">IF(Table4[[#This Row],[Prior of This Frm]]&lt;&gt;0,IF(Table4[[#This Row],[Per Raw]]&lt;0,Table4[[#This Row],[Per Raw]]+60,Table4[[#This Row],[Per Raw]]),"")</f>
        <v>0.10699999999999932</v>
      </c>
      <c r="AQ825" s="43">
        <f>IF(Table4[[#This Row],[ID]]=401,(HEX2DEC(Table4[[#This Row],[H1]])+256*HEX2DEC(Table4[[#This Row],[H2]]))/1000,NA())</f>
        <v>53.914000000000001</v>
      </c>
      <c r="AR825" s="44">
        <f>IF(Table4[[#This Row],[ID]]=401,(HEX2DEC(Table4[[#This Row],[H5]])+256*HEX2DEC(Table4[[#This Row],[H6]]))/1000,NA())</f>
        <v>0</v>
      </c>
      <c r="AS825" s="45" t="e">
        <f>IF(Table4[[#This Row],[ID]]=402,HEX2DEC(Table4[[#This Row],[H1]])/100,NA())</f>
        <v>#N/A</v>
      </c>
      <c r="AT825" s="46" t="e">
        <f>IF(Table4[[#This Row],[ID]]=404,((HEX2DEC(F825)+256*HEX2DEC(G825))/10)*(9/5)+32,NA())</f>
        <v>#N/A</v>
      </c>
      <c r="AU825" s="38">
        <f>IF(Table4[[#This Row],[ID]]=402,(HEX2DEC(Table4[[#This Row],[H7]])*256*256+HEX2DEC(Table4[[#This Row],[H6]])*256+HEX2DEC(Table4[[#This Row],[H5]]))/AU$3,IF(ISNUMBER(AU824),AU824,NA()))</f>
        <v>1073427</v>
      </c>
      <c r="AV825" s="38">
        <f>IF(Table4[[#This Row],[ID]]=403,(HEX2DEC(Table4[[#This Row],[H7]])*256*256+HEX2DEC(Table4[[#This Row],[H6]])*256+HEX2DEC(Table4[[#This Row],[H5]]))/AV$3,IF(ISNUMBER(AV824),AV824,NA()))</f>
        <v>1073427</v>
      </c>
      <c r="AW825" s="47">
        <f>Table4[[#This Row],[Unk 402-D7,6,5]]/Table4[[#This Row],[Batt V]]</f>
        <v>19909.986274437066</v>
      </c>
      <c r="AX825" s="41" t="str" cm="1">
        <f t="array" aca="1" ref="AX825" ca="1">IF(Table4[[#This Row],[Prior of This Frm]]=0,"First",IF(Table4[[#This Row],[Data as String]]&lt;&gt;INDIRECT("R"&amp;AL825&amp;"C"&amp;COLUMN(Table4[[#This Row],[Data as String]]),FALSE),"Change",""))</f>
        <v/>
      </c>
      <c r="AY825" s="40" t="str" cm="1">
        <f t="array" aca="1" ref="AY825" ca="1">IF(Table4[[#This Row],[Prior of This Frm]]=0,"First",IF(Table4[[#This Row],[Data Masked States only]]&lt;&gt;INDIRECT("R"&amp;AL825&amp;"C"&amp;COLUMN(Table4[[#This Row],[Data Masked States only]]),FALSE),"Change",""))</f>
        <v/>
      </c>
      <c r="AZ825" s="40"/>
    </row>
    <row r="826" spans="1:52" hidden="1" x14ac:dyDescent="0.25">
      <c r="A826" s="32">
        <v>30.673999999999999</v>
      </c>
      <c r="B826" s="32">
        <v>400</v>
      </c>
      <c r="C826" s="32">
        <v>8</v>
      </c>
      <c r="D826" s="33">
        <v>0</v>
      </c>
      <c r="E826" s="34">
        <v>0</v>
      </c>
      <c r="F826" s="34">
        <v>8</v>
      </c>
      <c r="G826" s="34">
        <v>0</v>
      </c>
      <c r="H826" s="34">
        <v>39</v>
      </c>
      <c r="I826" s="34">
        <v>0</v>
      </c>
      <c r="J826" s="34">
        <v>0</v>
      </c>
      <c r="K826" s="34">
        <v>0</v>
      </c>
      <c r="L826" s="32"/>
      <c r="M826" s="35" t="str">
        <f t="shared" si="241"/>
        <v>…</v>
      </c>
      <c r="N826" s="32" t="str">
        <f t="shared" si="242"/>
        <v>…</v>
      </c>
      <c r="O826" s="32" t="str">
        <f t="shared" si="243"/>
        <v>…</v>
      </c>
      <c r="P826" s="32" t="str">
        <f t="shared" si="244"/>
        <v>…</v>
      </c>
      <c r="Q826" s="32" t="str">
        <f t="shared" si="245"/>
        <v>9</v>
      </c>
      <c r="R826" s="32" t="str">
        <f t="shared" si="246"/>
        <v>…</v>
      </c>
      <c r="S826" s="32" t="str">
        <f t="shared" si="247"/>
        <v>…</v>
      </c>
      <c r="T826" s="32" t="str">
        <f t="shared" si="248"/>
        <v>…</v>
      </c>
      <c r="U826" s="35"/>
      <c r="V826" s="36">
        <f t="shared" si="249"/>
        <v>0</v>
      </c>
      <c r="W826" s="32">
        <f t="shared" si="250"/>
        <v>0</v>
      </c>
      <c r="X826" s="32">
        <f t="shared" si="251"/>
        <v>8</v>
      </c>
      <c r="Y826" s="32">
        <f t="shared" si="252"/>
        <v>0</v>
      </c>
      <c r="Z826" s="32">
        <f t="shared" si="253"/>
        <v>57</v>
      </c>
      <c r="AA826" s="32">
        <f t="shared" si="254"/>
        <v>0</v>
      </c>
      <c r="AB826" s="32">
        <f t="shared" si="255"/>
        <v>0</v>
      </c>
      <c r="AC826" s="32">
        <f t="shared" si="256"/>
        <v>0</v>
      </c>
      <c r="AD826" s="35"/>
      <c r="AE826" s="37">
        <f t="shared" si="257"/>
        <v>0</v>
      </c>
      <c r="AF826" s="38">
        <f t="shared" si="258"/>
        <v>8</v>
      </c>
      <c r="AG826" s="38">
        <f t="shared" si="259"/>
        <v>57</v>
      </c>
      <c r="AH826" s="38">
        <f t="shared" si="260"/>
        <v>0</v>
      </c>
      <c r="AI826" s="35"/>
      <c r="AJ82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26" s="40" t="str" cm="1">
        <f t="array" ref="AK82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26" s="40" cm="1">
        <f t="array" ref="AL826">IF(ROW(Table4[[#This Row],[ID]])-1=ROW(Table4[[#Headers],[ID]]),0,SUMPRODUCT(MAX(($B$5:$B825=Table4[[#This Row],[ID]])*ROW($B$5:$B825))))</f>
        <v>824</v>
      </c>
      <c r="AM826" s="39" cm="1">
        <f t="array" aca="1" ref="AM826" ca="1">IF(Table4[[#This Row],[Prior of This Frm]]&lt;&gt;0,Table4[[#This Row],[Time]]-INDIRECT("R"&amp;Table4[[#This Row],[Prior of This Frm]]&amp;"C"&amp;COLUMN(Table4[[#This Row],[Time]]),FALSE),"")</f>
        <v>0.10699999999999932</v>
      </c>
      <c r="AN826" s="41">
        <f>IF(ROW(Table4[[#This Row],[Time]])-1=ROW(Table4[[#Headers],[Time]]),0,IF(A826&lt;A825,AN825+1,AN825))</f>
        <v>1</v>
      </c>
      <c r="AO826" s="42">
        <f>(Table4[[#This Row],[Time]]+(Table4[[#This Row],[Mins]]*60)-$A$5)/60/60/24</f>
        <v>4.5482638888888894E-4</v>
      </c>
      <c r="AP826" s="39">
        <f ca="1">IF(Table4[[#This Row],[Prior of This Frm]]&lt;&gt;0,IF(Table4[[#This Row],[Per Raw]]&lt;0,Table4[[#This Row],[Per Raw]]+60,Table4[[#This Row],[Per Raw]]),"")</f>
        <v>0.10699999999999932</v>
      </c>
      <c r="AQ826" s="43" t="e">
        <f>IF(Table4[[#This Row],[ID]]=401,(HEX2DEC(Table4[[#This Row],[H1]])+256*HEX2DEC(Table4[[#This Row],[H2]]))/1000,NA())</f>
        <v>#N/A</v>
      </c>
      <c r="AR826" s="44" t="e">
        <f>IF(Table4[[#This Row],[ID]]=401,(HEX2DEC(Table4[[#This Row],[H5]])+256*HEX2DEC(Table4[[#This Row],[H6]]))/1000,NA())</f>
        <v>#N/A</v>
      </c>
      <c r="AS826" s="45" t="e">
        <f>IF(Table4[[#This Row],[ID]]=402,HEX2DEC(Table4[[#This Row],[H1]])/100,NA())</f>
        <v>#N/A</v>
      </c>
      <c r="AT826" s="46" t="e">
        <f>IF(Table4[[#This Row],[ID]]=404,((HEX2DEC(F826)+256*HEX2DEC(G826))/10)*(9/5)+32,NA())</f>
        <v>#N/A</v>
      </c>
      <c r="AU826" s="38">
        <f>IF(Table4[[#This Row],[ID]]=402,(HEX2DEC(Table4[[#This Row],[H7]])*256*256+HEX2DEC(Table4[[#This Row],[H6]])*256+HEX2DEC(Table4[[#This Row],[H5]]))/AU$3,IF(ISNUMBER(AU825),AU825,NA()))</f>
        <v>1073427</v>
      </c>
      <c r="AV826" s="38">
        <f>IF(Table4[[#This Row],[ID]]=403,(HEX2DEC(Table4[[#This Row],[H7]])*256*256+HEX2DEC(Table4[[#This Row],[H6]])*256+HEX2DEC(Table4[[#This Row],[H5]]))/AV$3,IF(ISNUMBER(AV825),AV825,NA()))</f>
        <v>1073427</v>
      </c>
      <c r="AW826" s="47" t="e">
        <f>Table4[[#This Row],[Unk 402-D7,6,5]]/Table4[[#This Row],[Batt V]]</f>
        <v>#N/A</v>
      </c>
      <c r="AX826" s="41" t="str" cm="1">
        <f t="array" aca="1" ref="AX826" ca="1">IF(Table4[[#This Row],[Prior of This Frm]]=0,"First",IF(Table4[[#This Row],[Data as String]]&lt;&gt;INDIRECT("R"&amp;AL826&amp;"C"&amp;COLUMN(Table4[[#This Row],[Data as String]]),FALSE),"Change",""))</f>
        <v/>
      </c>
      <c r="AY826" s="40" t="str" cm="1">
        <f t="array" aca="1" ref="AY826" ca="1">IF(Table4[[#This Row],[Prior of This Frm]]=0,"First",IF(Table4[[#This Row],[Data Masked States only]]&lt;&gt;INDIRECT("R"&amp;AL826&amp;"C"&amp;COLUMN(Table4[[#This Row],[Data Masked States only]]),FALSE),"Change",""))</f>
        <v/>
      </c>
      <c r="AZ826" s="40"/>
    </row>
    <row r="827" spans="1:52" hidden="1" x14ac:dyDescent="0.25">
      <c r="A827" s="32">
        <v>30.727</v>
      </c>
      <c r="B827" s="32">
        <v>401</v>
      </c>
      <c r="C827" s="32">
        <v>8</v>
      </c>
      <c r="D827" s="33" t="s">
        <v>28</v>
      </c>
      <c r="E827" s="34" t="s">
        <v>23</v>
      </c>
      <c r="F827" s="34">
        <v>0</v>
      </c>
      <c r="G827" s="34">
        <v>0</v>
      </c>
      <c r="H827" s="34">
        <v>0</v>
      </c>
      <c r="I827" s="34">
        <v>0</v>
      </c>
      <c r="J827" s="34">
        <v>0</v>
      </c>
      <c r="K827" s="34">
        <v>0</v>
      </c>
      <c r="L827" s="32"/>
      <c r="M827" s="35" t="str">
        <f t="shared" si="241"/>
        <v>…</v>
      </c>
      <c r="N827" s="32" t="str">
        <f t="shared" si="242"/>
        <v>…</v>
      </c>
      <c r="O827" s="32" t="str">
        <f t="shared" si="243"/>
        <v>…</v>
      </c>
      <c r="P827" s="32" t="str">
        <f t="shared" si="244"/>
        <v>…</v>
      </c>
      <c r="Q827" s="32" t="str">
        <f t="shared" si="245"/>
        <v>…</v>
      </c>
      <c r="R827" s="32" t="str">
        <f t="shared" si="246"/>
        <v>…</v>
      </c>
      <c r="S827" s="32" t="str">
        <f t="shared" si="247"/>
        <v>…</v>
      </c>
      <c r="T827" s="32" t="str">
        <f t="shared" si="248"/>
        <v>…</v>
      </c>
      <c r="U827" s="35"/>
      <c r="V827" s="36">
        <f t="shared" si="249"/>
        <v>154</v>
      </c>
      <c r="W827" s="32">
        <f t="shared" si="250"/>
        <v>210</v>
      </c>
      <c r="X827" s="32">
        <f t="shared" si="251"/>
        <v>0</v>
      </c>
      <c r="Y827" s="32">
        <f t="shared" si="252"/>
        <v>0</v>
      </c>
      <c r="Z827" s="32">
        <f t="shared" si="253"/>
        <v>0</v>
      </c>
      <c r="AA827" s="32">
        <f t="shared" si="254"/>
        <v>0</v>
      </c>
      <c r="AB827" s="32">
        <f t="shared" si="255"/>
        <v>0</v>
      </c>
      <c r="AC827" s="32">
        <f t="shared" si="256"/>
        <v>0</v>
      </c>
      <c r="AD827" s="35"/>
      <c r="AE827" s="37">
        <f t="shared" si="257"/>
        <v>53914</v>
      </c>
      <c r="AF827" s="38">
        <f t="shared" si="258"/>
        <v>0</v>
      </c>
      <c r="AG827" s="38">
        <f t="shared" si="259"/>
        <v>0</v>
      </c>
      <c r="AH827" s="38">
        <f t="shared" si="260"/>
        <v>0</v>
      </c>
      <c r="AI827" s="35"/>
      <c r="AJ82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27" s="40" t="str" cm="1">
        <f t="array" ref="AK82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27" s="40" cm="1">
        <f t="array" ref="AL827">IF(ROW(Table4[[#This Row],[ID]])-1=ROW(Table4[[#Headers],[ID]]),0,SUMPRODUCT(MAX(($B$5:$B826=Table4[[#This Row],[ID]])*ROW($B$5:$B826))))</f>
        <v>825</v>
      </c>
      <c r="AM827" s="39" cm="1">
        <f t="array" aca="1" ref="AM827" ca="1">IF(Table4[[#This Row],[Prior of This Frm]]&lt;&gt;0,Table4[[#This Row],[Time]]-INDIRECT("R"&amp;Table4[[#This Row],[Prior of This Frm]]&amp;"C"&amp;COLUMN(Table4[[#This Row],[Time]]),FALSE),"")</f>
        <v>0.10600000000000165</v>
      </c>
      <c r="AN827" s="41">
        <f>IF(ROW(Table4[[#This Row],[Time]])-1=ROW(Table4[[#Headers],[Time]]),0,IF(A827&lt;A826,AN826+1,AN826))</f>
        <v>1</v>
      </c>
      <c r="AO827" s="42">
        <f>(Table4[[#This Row],[Time]]+(Table4[[#This Row],[Mins]]*60)-$A$5)/60/60/24</f>
        <v>4.5543981481481482E-4</v>
      </c>
      <c r="AP827" s="39">
        <f ca="1">IF(Table4[[#This Row],[Prior of This Frm]]&lt;&gt;0,IF(Table4[[#This Row],[Per Raw]]&lt;0,Table4[[#This Row],[Per Raw]]+60,Table4[[#This Row],[Per Raw]]),"")</f>
        <v>0.10600000000000165</v>
      </c>
      <c r="AQ827" s="43">
        <f>IF(Table4[[#This Row],[ID]]=401,(HEX2DEC(Table4[[#This Row],[H1]])+256*HEX2DEC(Table4[[#This Row],[H2]]))/1000,NA())</f>
        <v>53.914000000000001</v>
      </c>
      <c r="AR827" s="44">
        <f>IF(Table4[[#This Row],[ID]]=401,(HEX2DEC(Table4[[#This Row],[H5]])+256*HEX2DEC(Table4[[#This Row],[H6]]))/1000,NA())</f>
        <v>0</v>
      </c>
      <c r="AS827" s="45" t="e">
        <f>IF(Table4[[#This Row],[ID]]=402,HEX2DEC(Table4[[#This Row],[H1]])/100,NA())</f>
        <v>#N/A</v>
      </c>
      <c r="AT827" s="46" t="e">
        <f>IF(Table4[[#This Row],[ID]]=404,((HEX2DEC(F827)+256*HEX2DEC(G827))/10)*(9/5)+32,NA())</f>
        <v>#N/A</v>
      </c>
      <c r="AU827" s="38">
        <f>IF(Table4[[#This Row],[ID]]=402,(HEX2DEC(Table4[[#This Row],[H7]])*256*256+HEX2DEC(Table4[[#This Row],[H6]])*256+HEX2DEC(Table4[[#This Row],[H5]]))/AU$3,IF(ISNUMBER(AU826),AU826,NA()))</f>
        <v>1073427</v>
      </c>
      <c r="AV827" s="38">
        <f>IF(Table4[[#This Row],[ID]]=403,(HEX2DEC(Table4[[#This Row],[H7]])*256*256+HEX2DEC(Table4[[#This Row],[H6]])*256+HEX2DEC(Table4[[#This Row],[H5]]))/AV$3,IF(ISNUMBER(AV826),AV826,NA()))</f>
        <v>1073427</v>
      </c>
      <c r="AW827" s="47">
        <f>Table4[[#This Row],[Unk 402-D7,6,5]]/Table4[[#This Row],[Batt V]]</f>
        <v>19909.986274437066</v>
      </c>
      <c r="AX827" s="41" t="str" cm="1">
        <f t="array" aca="1" ref="AX827" ca="1">IF(Table4[[#This Row],[Prior of This Frm]]=0,"First",IF(Table4[[#This Row],[Data as String]]&lt;&gt;INDIRECT("R"&amp;AL827&amp;"C"&amp;COLUMN(Table4[[#This Row],[Data as String]]),FALSE),"Change",""))</f>
        <v/>
      </c>
      <c r="AY827" s="40" t="str" cm="1">
        <f t="array" aca="1" ref="AY827" ca="1">IF(Table4[[#This Row],[Prior of This Frm]]=0,"First",IF(Table4[[#This Row],[Data Masked States only]]&lt;&gt;INDIRECT("R"&amp;AL827&amp;"C"&amp;COLUMN(Table4[[#This Row],[Data Masked States only]]),FALSE),"Change",""))</f>
        <v/>
      </c>
      <c r="AZ827" s="40"/>
    </row>
    <row r="828" spans="1:52" hidden="1" x14ac:dyDescent="0.25">
      <c r="A828" s="32">
        <v>30.78</v>
      </c>
      <c r="B828" s="32">
        <v>400</v>
      </c>
      <c r="C828" s="32">
        <v>8</v>
      </c>
      <c r="D828" s="33">
        <v>0</v>
      </c>
      <c r="E828" s="34">
        <v>0</v>
      </c>
      <c r="F828" s="34">
        <v>8</v>
      </c>
      <c r="G828" s="34">
        <v>0</v>
      </c>
      <c r="H828" s="34">
        <v>39</v>
      </c>
      <c r="I828" s="34">
        <v>0</v>
      </c>
      <c r="J828" s="34">
        <v>0</v>
      </c>
      <c r="K828" s="34">
        <v>0</v>
      </c>
      <c r="L828" s="32"/>
      <c r="M828" s="35" t="str">
        <f t="shared" si="241"/>
        <v>…</v>
      </c>
      <c r="N828" s="32" t="str">
        <f t="shared" si="242"/>
        <v>…</v>
      </c>
      <c r="O828" s="32" t="str">
        <f t="shared" si="243"/>
        <v>…</v>
      </c>
      <c r="P828" s="32" t="str">
        <f t="shared" si="244"/>
        <v>…</v>
      </c>
      <c r="Q828" s="32" t="str">
        <f t="shared" si="245"/>
        <v>9</v>
      </c>
      <c r="R828" s="32" t="str">
        <f t="shared" si="246"/>
        <v>…</v>
      </c>
      <c r="S828" s="32" t="str">
        <f t="shared" si="247"/>
        <v>…</v>
      </c>
      <c r="T828" s="32" t="str">
        <f t="shared" si="248"/>
        <v>…</v>
      </c>
      <c r="U828" s="35"/>
      <c r="V828" s="36">
        <f t="shared" si="249"/>
        <v>0</v>
      </c>
      <c r="W828" s="32">
        <f t="shared" si="250"/>
        <v>0</v>
      </c>
      <c r="X828" s="32">
        <f t="shared" si="251"/>
        <v>8</v>
      </c>
      <c r="Y828" s="32">
        <f t="shared" si="252"/>
        <v>0</v>
      </c>
      <c r="Z828" s="32">
        <f t="shared" si="253"/>
        <v>57</v>
      </c>
      <c r="AA828" s="32">
        <f t="shared" si="254"/>
        <v>0</v>
      </c>
      <c r="AB828" s="32">
        <f t="shared" si="255"/>
        <v>0</v>
      </c>
      <c r="AC828" s="32">
        <f t="shared" si="256"/>
        <v>0</v>
      </c>
      <c r="AD828" s="35"/>
      <c r="AE828" s="37">
        <f t="shared" si="257"/>
        <v>0</v>
      </c>
      <c r="AF828" s="38">
        <f t="shared" si="258"/>
        <v>8</v>
      </c>
      <c r="AG828" s="38">
        <f t="shared" si="259"/>
        <v>57</v>
      </c>
      <c r="AH828" s="38">
        <f t="shared" si="260"/>
        <v>0</v>
      </c>
      <c r="AI828" s="35"/>
      <c r="AJ82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28" s="40" t="str" cm="1">
        <f t="array" ref="AK82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28" s="40" cm="1">
        <f t="array" ref="AL828">IF(ROW(Table4[[#This Row],[ID]])-1=ROW(Table4[[#Headers],[ID]]),0,SUMPRODUCT(MAX(($B$5:$B827=Table4[[#This Row],[ID]])*ROW($B$5:$B827))))</f>
        <v>826</v>
      </c>
      <c r="AM828" s="39" cm="1">
        <f t="array" aca="1" ref="AM828" ca="1">IF(Table4[[#This Row],[Prior of This Frm]]&lt;&gt;0,Table4[[#This Row],[Time]]-INDIRECT("R"&amp;Table4[[#This Row],[Prior of This Frm]]&amp;"C"&amp;COLUMN(Table4[[#This Row],[Time]]),FALSE),"")</f>
        <v>0.10600000000000165</v>
      </c>
      <c r="AN828" s="41">
        <f>IF(ROW(Table4[[#This Row],[Time]])-1=ROW(Table4[[#Headers],[Time]]),0,IF(A828&lt;A827,AN827+1,AN827))</f>
        <v>1</v>
      </c>
      <c r="AO828" s="42">
        <f>(Table4[[#This Row],[Time]]+(Table4[[#This Row],[Mins]]*60)-$A$5)/60/60/24</f>
        <v>4.5605324074074076E-4</v>
      </c>
      <c r="AP828" s="39">
        <f ca="1">IF(Table4[[#This Row],[Prior of This Frm]]&lt;&gt;0,IF(Table4[[#This Row],[Per Raw]]&lt;0,Table4[[#This Row],[Per Raw]]+60,Table4[[#This Row],[Per Raw]]),"")</f>
        <v>0.10600000000000165</v>
      </c>
      <c r="AQ828" s="43" t="e">
        <f>IF(Table4[[#This Row],[ID]]=401,(HEX2DEC(Table4[[#This Row],[H1]])+256*HEX2DEC(Table4[[#This Row],[H2]]))/1000,NA())</f>
        <v>#N/A</v>
      </c>
      <c r="AR828" s="44" t="e">
        <f>IF(Table4[[#This Row],[ID]]=401,(HEX2DEC(Table4[[#This Row],[H5]])+256*HEX2DEC(Table4[[#This Row],[H6]]))/1000,NA())</f>
        <v>#N/A</v>
      </c>
      <c r="AS828" s="45" t="e">
        <f>IF(Table4[[#This Row],[ID]]=402,HEX2DEC(Table4[[#This Row],[H1]])/100,NA())</f>
        <v>#N/A</v>
      </c>
      <c r="AT828" s="46" t="e">
        <f>IF(Table4[[#This Row],[ID]]=404,((HEX2DEC(F828)+256*HEX2DEC(G828))/10)*(9/5)+32,NA())</f>
        <v>#N/A</v>
      </c>
      <c r="AU828" s="38">
        <f>IF(Table4[[#This Row],[ID]]=402,(HEX2DEC(Table4[[#This Row],[H7]])*256*256+HEX2DEC(Table4[[#This Row],[H6]])*256+HEX2DEC(Table4[[#This Row],[H5]]))/AU$3,IF(ISNUMBER(AU827),AU827,NA()))</f>
        <v>1073427</v>
      </c>
      <c r="AV828" s="38">
        <f>IF(Table4[[#This Row],[ID]]=403,(HEX2DEC(Table4[[#This Row],[H7]])*256*256+HEX2DEC(Table4[[#This Row],[H6]])*256+HEX2DEC(Table4[[#This Row],[H5]]))/AV$3,IF(ISNUMBER(AV827),AV827,NA()))</f>
        <v>1073427</v>
      </c>
      <c r="AW828" s="47" t="e">
        <f>Table4[[#This Row],[Unk 402-D7,6,5]]/Table4[[#This Row],[Batt V]]</f>
        <v>#N/A</v>
      </c>
      <c r="AX828" s="41" t="str" cm="1">
        <f t="array" aca="1" ref="AX828" ca="1">IF(Table4[[#This Row],[Prior of This Frm]]=0,"First",IF(Table4[[#This Row],[Data as String]]&lt;&gt;INDIRECT("R"&amp;AL828&amp;"C"&amp;COLUMN(Table4[[#This Row],[Data as String]]),FALSE),"Change",""))</f>
        <v/>
      </c>
      <c r="AY828" s="40" t="str" cm="1">
        <f t="array" aca="1" ref="AY828" ca="1">IF(Table4[[#This Row],[Prior of This Frm]]=0,"First",IF(Table4[[#This Row],[Data Masked States only]]&lt;&gt;INDIRECT("R"&amp;AL828&amp;"C"&amp;COLUMN(Table4[[#This Row],[Data Masked States only]]),FALSE),"Change",""))</f>
        <v/>
      </c>
      <c r="AZ828" s="40"/>
    </row>
    <row r="829" spans="1:52" hidden="1" x14ac:dyDescent="0.25">
      <c r="A829" s="32">
        <v>30.834</v>
      </c>
      <c r="B829" s="32">
        <v>401</v>
      </c>
      <c r="C829" s="32">
        <v>8</v>
      </c>
      <c r="D829" s="33" t="s">
        <v>28</v>
      </c>
      <c r="E829" s="34" t="s">
        <v>23</v>
      </c>
      <c r="F829" s="34">
        <v>0</v>
      </c>
      <c r="G829" s="34">
        <v>0</v>
      </c>
      <c r="H829" s="34">
        <v>0</v>
      </c>
      <c r="I829" s="34">
        <v>0</v>
      </c>
      <c r="J829" s="34">
        <v>0</v>
      </c>
      <c r="K829" s="34">
        <v>0</v>
      </c>
      <c r="L829" s="32"/>
      <c r="M829" s="35" t="str">
        <f t="shared" si="241"/>
        <v>…</v>
      </c>
      <c r="N829" s="32" t="str">
        <f t="shared" si="242"/>
        <v>…</v>
      </c>
      <c r="O829" s="32" t="str">
        <f t="shared" si="243"/>
        <v>…</v>
      </c>
      <c r="P829" s="32" t="str">
        <f t="shared" si="244"/>
        <v>…</v>
      </c>
      <c r="Q829" s="32" t="str">
        <f t="shared" si="245"/>
        <v>…</v>
      </c>
      <c r="R829" s="32" t="str">
        <f t="shared" si="246"/>
        <v>…</v>
      </c>
      <c r="S829" s="32" t="str">
        <f t="shared" si="247"/>
        <v>…</v>
      </c>
      <c r="T829" s="32" t="str">
        <f t="shared" si="248"/>
        <v>…</v>
      </c>
      <c r="U829" s="35"/>
      <c r="V829" s="36">
        <f t="shared" si="249"/>
        <v>154</v>
      </c>
      <c r="W829" s="32">
        <f t="shared" si="250"/>
        <v>210</v>
      </c>
      <c r="X829" s="32">
        <f t="shared" si="251"/>
        <v>0</v>
      </c>
      <c r="Y829" s="32">
        <f t="shared" si="252"/>
        <v>0</v>
      </c>
      <c r="Z829" s="32">
        <f t="shared" si="253"/>
        <v>0</v>
      </c>
      <c r="AA829" s="32">
        <f t="shared" si="254"/>
        <v>0</v>
      </c>
      <c r="AB829" s="32">
        <f t="shared" si="255"/>
        <v>0</v>
      </c>
      <c r="AC829" s="32">
        <f t="shared" si="256"/>
        <v>0</v>
      </c>
      <c r="AD829" s="35"/>
      <c r="AE829" s="37">
        <f t="shared" si="257"/>
        <v>53914</v>
      </c>
      <c r="AF829" s="38">
        <f t="shared" si="258"/>
        <v>0</v>
      </c>
      <c r="AG829" s="38">
        <f t="shared" si="259"/>
        <v>0</v>
      </c>
      <c r="AH829" s="38">
        <f t="shared" si="260"/>
        <v>0</v>
      </c>
      <c r="AI829" s="35"/>
      <c r="AJ82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29" s="40" t="str" cm="1">
        <f t="array" ref="AK82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29" s="40" cm="1">
        <f t="array" ref="AL829">IF(ROW(Table4[[#This Row],[ID]])-1=ROW(Table4[[#Headers],[ID]]),0,SUMPRODUCT(MAX(($B$5:$B828=Table4[[#This Row],[ID]])*ROW($B$5:$B828))))</f>
        <v>827</v>
      </c>
      <c r="AM829" s="39" cm="1">
        <f t="array" aca="1" ref="AM829" ca="1">IF(Table4[[#This Row],[Prior of This Frm]]&lt;&gt;0,Table4[[#This Row],[Time]]-INDIRECT("R"&amp;Table4[[#This Row],[Prior of This Frm]]&amp;"C"&amp;COLUMN(Table4[[#This Row],[Time]]),FALSE),"")</f>
        <v>0.10699999999999932</v>
      </c>
      <c r="AN829" s="41">
        <f>IF(ROW(Table4[[#This Row],[Time]])-1=ROW(Table4[[#Headers],[Time]]),0,IF(A829&lt;A828,AN828+1,AN828))</f>
        <v>1</v>
      </c>
      <c r="AO829" s="42">
        <f>(Table4[[#This Row],[Time]]+(Table4[[#This Row],[Mins]]*60)-$A$5)/60/60/24</f>
        <v>4.5667824074074073E-4</v>
      </c>
      <c r="AP829" s="39">
        <f ca="1">IF(Table4[[#This Row],[Prior of This Frm]]&lt;&gt;0,IF(Table4[[#This Row],[Per Raw]]&lt;0,Table4[[#This Row],[Per Raw]]+60,Table4[[#This Row],[Per Raw]]),"")</f>
        <v>0.10699999999999932</v>
      </c>
      <c r="AQ829" s="43">
        <f>IF(Table4[[#This Row],[ID]]=401,(HEX2DEC(Table4[[#This Row],[H1]])+256*HEX2DEC(Table4[[#This Row],[H2]]))/1000,NA())</f>
        <v>53.914000000000001</v>
      </c>
      <c r="AR829" s="44">
        <f>IF(Table4[[#This Row],[ID]]=401,(HEX2DEC(Table4[[#This Row],[H5]])+256*HEX2DEC(Table4[[#This Row],[H6]]))/1000,NA())</f>
        <v>0</v>
      </c>
      <c r="AS829" s="48" t="e">
        <f>IF(Table4[[#This Row],[ID]]=402,HEX2DEC(Table4[[#This Row],[H1]])/100,NA())</f>
        <v>#N/A</v>
      </c>
      <c r="AT829" s="46" t="e">
        <f>IF(Table4[[#This Row],[ID]]=404,((HEX2DEC(F829)+256*HEX2DEC(G829))/10)*(9/5)+32,NA())</f>
        <v>#N/A</v>
      </c>
      <c r="AU829" s="38">
        <f>IF(Table4[[#This Row],[ID]]=402,(HEX2DEC(Table4[[#This Row],[H7]])*256*256+HEX2DEC(Table4[[#This Row],[H6]])*256+HEX2DEC(Table4[[#This Row],[H5]]))/AU$3,IF(ISNUMBER(AU828),AU828,NA()))</f>
        <v>1073427</v>
      </c>
      <c r="AV829" s="38">
        <f>IF(Table4[[#This Row],[ID]]=403,(HEX2DEC(Table4[[#This Row],[H7]])*256*256+HEX2DEC(Table4[[#This Row],[H6]])*256+HEX2DEC(Table4[[#This Row],[H5]]))/AV$3,IF(ISNUMBER(AV828),AV828,NA()))</f>
        <v>1073427</v>
      </c>
      <c r="AW829" s="47">
        <f>Table4[[#This Row],[Unk 402-D7,6,5]]/Table4[[#This Row],[Batt V]]</f>
        <v>19909.986274437066</v>
      </c>
      <c r="AX829" s="41" t="str" cm="1">
        <f t="array" aca="1" ref="AX829" ca="1">IF(Table4[[#This Row],[Prior of This Frm]]=0,"First",IF(Table4[[#This Row],[Data as String]]&lt;&gt;INDIRECT("R"&amp;AL829&amp;"C"&amp;COLUMN(Table4[[#This Row],[Data as String]]),FALSE),"Change",""))</f>
        <v/>
      </c>
      <c r="AY829" s="40" t="str" cm="1">
        <f t="array" aca="1" ref="AY829" ca="1">IF(Table4[[#This Row],[Prior of This Frm]]=0,"First",IF(Table4[[#This Row],[Data Masked States only]]&lt;&gt;INDIRECT("R"&amp;AL829&amp;"C"&amp;COLUMN(Table4[[#This Row],[Data Masked States only]]),FALSE),"Change",""))</f>
        <v/>
      </c>
      <c r="AZ829" s="40"/>
    </row>
    <row r="830" spans="1:52" hidden="1" x14ac:dyDescent="0.25">
      <c r="A830" s="32">
        <v>30.887</v>
      </c>
      <c r="B830" s="32">
        <v>400</v>
      </c>
      <c r="C830" s="32">
        <v>8</v>
      </c>
      <c r="D830" s="33">
        <v>0</v>
      </c>
      <c r="E830" s="34">
        <v>0</v>
      </c>
      <c r="F830" s="34">
        <v>8</v>
      </c>
      <c r="G830" s="34">
        <v>0</v>
      </c>
      <c r="H830" s="34">
        <v>39</v>
      </c>
      <c r="I830" s="34">
        <v>0</v>
      </c>
      <c r="J830" s="34">
        <v>0</v>
      </c>
      <c r="K830" s="34">
        <v>0</v>
      </c>
      <c r="L830" s="32"/>
      <c r="M830" s="35" t="str">
        <f t="shared" si="241"/>
        <v>…</v>
      </c>
      <c r="N830" s="32" t="str">
        <f t="shared" si="242"/>
        <v>…</v>
      </c>
      <c r="O830" s="32" t="str">
        <f t="shared" si="243"/>
        <v>…</v>
      </c>
      <c r="P830" s="32" t="str">
        <f t="shared" si="244"/>
        <v>…</v>
      </c>
      <c r="Q830" s="32" t="str">
        <f t="shared" si="245"/>
        <v>9</v>
      </c>
      <c r="R830" s="32" t="str">
        <f t="shared" si="246"/>
        <v>…</v>
      </c>
      <c r="S830" s="32" t="str">
        <f t="shared" si="247"/>
        <v>…</v>
      </c>
      <c r="T830" s="32" t="str">
        <f t="shared" si="248"/>
        <v>…</v>
      </c>
      <c r="U830" s="35"/>
      <c r="V830" s="36">
        <f t="shared" si="249"/>
        <v>0</v>
      </c>
      <c r="W830" s="32">
        <f t="shared" si="250"/>
        <v>0</v>
      </c>
      <c r="X830" s="32">
        <f t="shared" si="251"/>
        <v>8</v>
      </c>
      <c r="Y830" s="32">
        <f t="shared" si="252"/>
        <v>0</v>
      </c>
      <c r="Z830" s="32">
        <f t="shared" si="253"/>
        <v>57</v>
      </c>
      <c r="AA830" s="32">
        <f t="shared" si="254"/>
        <v>0</v>
      </c>
      <c r="AB830" s="32">
        <f t="shared" si="255"/>
        <v>0</v>
      </c>
      <c r="AC830" s="32">
        <f t="shared" si="256"/>
        <v>0</v>
      </c>
      <c r="AD830" s="35"/>
      <c r="AE830" s="37">
        <f t="shared" si="257"/>
        <v>0</v>
      </c>
      <c r="AF830" s="38">
        <f t="shared" si="258"/>
        <v>8</v>
      </c>
      <c r="AG830" s="38">
        <f t="shared" si="259"/>
        <v>57</v>
      </c>
      <c r="AH830" s="38">
        <f t="shared" si="260"/>
        <v>0</v>
      </c>
      <c r="AI830" s="35"/>
      <c r="AJ83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30" s="40" t="str" cm="1">
        <f t="array" ref="AK83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30" s="40" cm="1">
        <f t="array" ref="AL830">IF(ROW(Table4[[#This Row],[ID]])-1=ROW(Table4[[#Headers],[ID]]),0,SUMPRODUCT(MAX(($B$5:$B829=Table4[[#This Row],[ID]])*ROW($B$5:$B829))))</f>
        <v>828</v>
      </c>
      <c r="AM830" s="39" cm="1">
        <f t="array" aca="1" ref="AM830" ca="1">IF(Table4[[#This Row],[Prior of This Frm]]&lt;&gt;0,Table4[[#This Row],[Time]]-INDIRECT("R"&amp;Table4[[#This Row],[Prior of This Frm]]&amp;"C"&amp;COLUMN(Table4[[#This Row],[Time]]),FALSE),"")</f>
        <v>0.10699999999999932</v>
      </c>
      <c r="AN830" s="41">
        <f>IF(ROW(Table4[[#This Row],[Time]])-1=ROW(Table4[[#Headers],[Time]]),0,IF(A830&lt;A829,AN829+1,AN829))</f>
        <v>1</v>
      </c>
      <c r="AO830" s="42">
        <f>(Table4[[#This Row],[Time]]+(Table4[[#This Row],[Mins]]*60)-$A$5)/60/60/24</f>
        <v>4.5729166666666666E-4</v>
      </c>
      <c r="AP830" s="39">
        <f ca="1">IF(Table4[[#This Row],[Prior of This Frm]]&lt;&gt;0,IF(Table4[[#This Row],[Per Raw]]&lt;0,Table4[[#This Row],[Per Raw]]+60,Table4[[#This Row],[Per Raw]]),"")</f>
        <v>0.10699999999999932</v>
      </c>
      <c r="AQ830" s="43" t="e">
        <f>IF(Table4[[#This Row],[ID]]=401,(HEX2DEC(Table4[[#This Row],[H1]])+256*HEX2DEC(Table4[[#This Row],[H2]]))/1000,NA())</f>
        <v>#N/A</v>
      </c>
      <c r="AR830" s="44" t="e">
        <f>IF(Table4[[#This Row],[ID]]=401,(HEX2DEC(Table4[[#This Row],[H5]])+256*HEX2DEC(Table4[[#This Row],[H6]]))/1000,NA())</f>
        <v>#N/A</v>
      </c>
      <c r="AS830" s="45" t="e">
        <f>IF(Table4[[#This Row],[ID]]=402,HEX2DEC(Table4[[#This Row],[H1]])/100,NA())</f>
        <v>#N/A</v>
      </c>
      <c r="AT830" s="46" t="e">
        <f>IF(Table4[[#This Row],[ID]]=404,((HEX2DEC(F830)+256*HEX2DEC(G830))/10)*(9/5)+32,NA())</f>
        <v>#N/A</v>
      </c>
      <c r="AU830" s="38">
        <f>IF(Table4[[#This Row],[ID]]=402,(HEX2DEC(Table4[[#This Row],[H7]])*256*256+HEX2DEC(Table4[[#This Row],[H6]])*256+HEX2DEC(Table4[[#This Row],[H5]]))/AU$3,IF(ISNUMBER(AU829),AU829,NA()))</f>
        <v>1073427</v>
      </c>
      <c r="AV830" s="38">
        <f>IF(Table4[[#This Row],[ID]]=403,(HEX2DEC(Table4[[#This Row],[H7]])*256*256+HEX2DEC(Table4[[#This Row],[H6]])*256+HEX2DEC(Table4[[#This Row],[H5]]))/AV$3,IF(ISNUMBER(AV829),AV829,NA()))</f>
        <v>1073427</v>
      </c>
      <c r="AW830" s="47" t="e">
        <f>Table4[[#This Row],[Unk 402-D7,6,5]]/Table4[[#This Row],[Batt V]]</f>
        <v>#N/A</v>
      </c>
      <c r="AX830" s="41" t="str" cm="1">
        <f t="array" aca="1" ref="AX830" ca="1">IF(Table4[[#This Row],[Prior of This Frm]]=0,"First",IF(Table4[[#This Row],[Data as String]]&lt;&gt;INDIRECT("R"&amp;AL830&amp;"C"&amp;COLUMN(Table4[[#This Row],[Data as String]]),FALSE),"Change",""))</f>
        <v/>
      </c>
      <c r="AY830" s="40" t="str" cm="1">
        <f t="array" aca="1" ref="AY830" ca="1">IF(Table4[[#This Row],[Prior of This Frm]]=0,"First",IF(Table4[[#This Row],[Data Masked States only]]&lt;&gt;INDIRECT("R"&amp;AL830&amp;"C"&amp;COLUMN(Table4[[#This Row],[Data Masked States only]]),FALSE),"Change",""))</f>
        <v/>
      </c>
      <c r="AZ830" s="40"/>
    </row>
    <row r="831" spans="1:52" hidden="1" x14ac:dyDescent="0.25">
      <c r="A831" s="32">
        <v>30.939</v>
      </c>
      <c r="B831" s="32">
        <v>401</v>
      </c>
      <c r="C831" s="32">
        <v>8</v>
      </c>
      <c r="D831" s="33" t="s">
        <v>28</v>
      </c>
      <c r="E831" s="34" t="s">
        <v>23</v>
      </c>
      <c r="F831" s="34">
        <v>0</v>
      </c>
      <c r="G831" s="34">
        <v>0</v>
      </c>
      <c r="H831" s="34">
        <v>0</v>
      </c>
      <c r="I831" s="34">
        <v>0</v>
      </c>
      <c r="J831" s="34">
        <v>0</v>
      </c>
      <c r="K831" s="34">
        <v>0</v>
      </c>
      <c r="L831" s="32"/>
      <c r="M831" s="35" t="str">
        <f t="shared" si="241"/>
        <v>…</v>
      </c>
      <c r="N831" s="32" t="str">
        <f t="shared" si="242"/>
        <v>…</v>
      </c>
      <c r="O831" s="32" t="str">
        <f t="shared" si="243"/>
        <v>…</v>
      </c>
      <c r="P831" s="32" t="str">
        <f t="shared" si="244"/>
        <v>…</v>
      </c>
      <c r="Q831" s="32" t="str">
        <f t="shared" si="245"/>
        <v>…</v>
      </c>
      <c r="R831" s="32" t="str">
        <f t="shared" si="246"/>
        <v>…</v>
      </c>
      <c r="S831" s="32" t="str">
        <f t="shared" si="247"/>
        <v>…</v>
      </c>
      <c r="T831" s="32" t="str">
        <f t="shared" si="248"/>
        <v>…</v>
      </c>
      <c r="U831" s="35"/>
      <c r="V831" s="36">
        <f t="shared" si="249"/>
        <v>154</v>
      </c>
      <c r="W831" s="32">
        <f t="shared" si="250"/>
        <v>210</v>
      </c>
      <c r="X831" s="32">
        <f t="shared" si="251"/>
        <v>0</v>
      </c>
      <c r="Y831" s="32">
        <f t="shared" si="252"/>
        <v>0</v>
      </c>
      <c r="Z831" s="32">
        <f t="shared" si="253"/>
        <v>0</v>
      </c>
      <c r="AA831" s="32">
        <f t="shared" si="254"/>
        <v>0</v>
      </c>
      <c r="AB831" s="32">
        <f t="shared" si="255"/>
        <v>0</v>
      </c>
      <c r="AC831" s="32">
        <f t="shared" si="256"/>
        <v>0</v>
      </c>
      <c r="AD831" s="35"/>
      <c r="AE831" s="37">
        <f t="shared" si="257"/>
        <v>53914</v>
      </c>
      <c r="AF831" s="38">
        <f t="shared" si="258"/>
        <v>0</v>
      </c>
      <c r="AG831" s="38">
        <f t="shared" si="259"/>
        <v>0</v>
      </c>
      <c r="AH831" s="38">
        <f t="shared" si="260"/>
        <v>0</v>
      </c>
      <c r="AI831" s="35"/>
      <c r="AJ83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31" s="40" t="str" cm="1">
        <f t="array" ref="AK83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31" s="40" cm="1">
        <f t="array" ref="AL831">IF(ROW(Table4[[#This Row],[ID]])-1=ROW(Table4[[#Headers],[ID]]),0,SUMPRODUCT(MAX(($B$5:$B830=Table4[[#This Row],[ID]])*ROW($B$5:$B830))))</f>
        <v>829</v>
      </c>
      <c r="AM831" s="39" cm="1">
        <f t="array" aca="1" ref="AM831" ca="1">IF(Table4[[#This Row],[Prior of This Frm]]&lt;&gt;0,Table4[[#This Row],[Time]]-INDIRECT("R"&amp;Table4[[#This Row],[Prior of This Frm]]&amp;"C"&amp;COLUMN(Table4[[#This Row],[Time]]),FALSE),"")</f>
        <v>0.10500000000000043</v>
      </c>
      <c r="AN831" s="41">
        <f>IF(ROW(Table4[[#This Row],[Time]])-1=ROW(Table4[[#Headers],[Time]]),0,IF(A831&lt;A830,AN830+1,AN830))</f>
        <v>1</v>
      </c>
      <c r="AO831" s="42">
        <f>(Table4[[#This Row],[Time]]+(Table4[[#This Row],[Mins]]*60)-$A$5)/60/60/24</f>
        <v>4.5789351851851845E-4</v>
      </c>
      <c r="AP831" s="39">
        <f ca="1">IF(Table4[[#This Row],[Prior of This Frm]]&lt;&gt;0,IF(Table4[[#This Row],[Per Raw]]&lt;0,Table4[[#This Row],[Per Raw]]+60,Table4[[#This Row],[Per Raw]]),"")</f>
        <v>0.10500000000000043</v>
      </c>
      <c r="AQ831" s="43">
        <f>IF(Table4[[#This Row],[ID]]=401,(HEX2DEC(Table4[[#This Row],[H1]])+256*HEX2DEC(Table4[[#This Row],[H2]]))/1000,NA())</f>
        <v>53.914000000000001</v>
      </c>
      <c r="AR831" s="44">
        <f>IF(Table4[[#This Row],[ID]]=401,(HEX2DEC(Table4[[#This Row],[H5]])+256*HEX2DEC(Table4[[#This Row],[H6]]))/1000,NA())</f>
        <v>0</v>
      </c>
      <c r="AS831" s="48" t="e">
        <f>IF(Table4[[#This Row],[ID]]=402,HEX2DEC(Table4[[#This Row],[H1]])/100,NA())</f>
        <v>#N/A</v>
      </c>
      <c r="AT831" s="46" t="e">
        <f>IF(Table4[[#This Row],[ID]]=404,((HEX2DEC(F831)+256*HEX2DEC(G831))/10)*(9/5)+32,NA())</f>
        <v>#N/A</v>
      </c>
      <c r="AU831" s="38">
        <f>IF(Table4[[#This Row],[ID]]=402,(HEX2DEC(Table4[[#This Row],[H7]])*256*256+HEX2DEC(Table4[[#This Row],[H6]])*256+HEX2DEC(Table4[[#This Row],[H5]]))/AU$3,IF(ISNUMBER(AU830),AU830,NA()))</f>
        <v>1073427</v>
      </c>
      <c r="AV831" s="38">
        <f>IF(Table4[[#This Row],[ID]]=403,(HEX2DEC(Table4[[#This Row],[H7]])*256*256+HEX2DEC(Table4[[#This Row],[H6]])*256+HEX2DEC(Table4[[#This Row],[H5]]))/AV$3,IF(ISNUMBER(AV830),AV830,NA()))</f>
        <v>1073427</v>
      </c>
      <c r="AW831" s="47">
        <f>Table4[[#This Row],[Unk 402-D7,6,5]]/Table4[[#This Row],[Batt V]]</f>
        <v>19909.986274437066</v>
      </c>
      <c r="AX831" s="41" t="str" cm="1">
        <f t="array" aca="1" ref="AX831" ca="1">IF(Table4[[#This Row],[Prior of This Frm]]=0,"First",IF(Table4[[#This Row],[Data as String]]&lt;&gt;INDIRECT("R"&amp;AL831&amp;"C"&amp;COLUMN(Table4[[#This Row],[Data as String]]),FALSE),"Change",""))</f>
        <v/>
      </c>
      <c r="AY831" s="40" t="str" cm="1">
        <f t="array" aca="1" ref="AY831" ca="1">IF(Table4[[#This Row],[Prior of This Frm]]=0,"First",IF(Table4[[#This Row],[Data Masked States only]]&lt;&gt;INDIRECT("R"&amp;AL831&amp;"C"&amp;COLUMN(Table4[[#This Row],[Data Masked States only]]),FALSE),"Change",""))</f>
        <v/>
      </c>
      <c r="AZ831" s="40"/>
    </row>
    <row r="832" spans="1:52" hidden="1" x14ac:dyDescent="0.25">
      <c r="A832" s="32">
        <v>30.992000000000001</v>
      </c>
      <c r="B832" s="32">
        <v>400</v>
      </c>
      <c r="C832" s="32">
        <v>8</v>
      </c>
      <c r="D832" s="33">
        <v>0</v>
      </c>
      <c r="E832" s="34">
        <v>0</v>
      </c>
      <c r="F832" s="34">
        <v>8</v>
      </c>
      <c r="G832" s="34">
        <v>0</v>
      </c>
      <c r="H832" s="34">
        <v>39</v>
      </c>
      <c r="I832" s="34">
        <v>0</v>
      </c>
      <c r="J832" s="34">
        <v>0</v>
      </c>
      <c r="K832" s="34">
        <v>0</v>
      </c>
      <c r="L832" s="32"/>
      <c r="M832" s="35" t="str">
        <f t="shared" si="241"/>
        <v>…</v>
      </c>
      <c r="N832" s="32" t="str">
        <f t="shared" si="242"/>
        <v>…</v>
      </c>
      <c r="O832" s="32" t="str">
        <f t="shared" si="243"/>
        <v>…</v>
      </c>
      <c r="P832" s="32" t="str">
        <f t="shared" si="244"/>
        <v>…</v>
      </c>
      <c r="Q832" s="32" t="str">
        <f t="shared" si="245"/>
        <v>9</v>
      </c>
      <c r="R832" s="32" t="str">
        <f t="shared" si="246"/>
        <v>…</v>
      </c>
      <c r="S832" s="32" t="str">
        <f t="shared" si="247"/>
        <v>…</v>
      </c>
      <c r="T832" s="32" t="str">
        <f t="shared" si="248"/>
        <v>…</v>
      </c>
      <c r="U832" s="35"/>
      <c r="V832" s="36">
        <f t="shared" si="249"/>
        <v>0</v>
      </c>
      <c r="W832" s="32">
        <f t="shared" si="250"/>
        <v>0</v>
      </c>
      <c r="X832" s="32">
        <f t="shared" si="251"/>
        <v>8</v>
      </c>
      <c r="Y832" s="32">
        <f t="shared" si="252"/>
        <v>0</v>
      </c>
      <c r="Z832" s="32">
        <f t="shared" si="253"/>
        <v>57</v>
      </c>
      <c r="AA832" s="32">
        <f t="shared" si="254"/>
        <v>0</v>
      </c>
      <c r="AB832" s="32">
        <f t="shared" si="255"/>
        <v>0</v>
      </c>
      <c r="AC832" s="32">
        <f t="shared" si="256"/>
        <v>0</v>
      </c>
      <c r="AD832" s="35"/>
      <c r="AE832" s="37">
        <f t="shared" si="257"/>
        <v>0</v>
      </c>
      <c r="AF832" s="38">
        <f t="shared" si="258"/>
        <v>8</v>
      </c>
      <c r="AG832" s="38">
        <f t="shared" si="259"/>
        <v>57</v>
      </c>
      <c r="AH832" s="38">
        <f t="shared" si="260"/>
        <v>0</v>
      </c>
      <c r="AI832" s="35"/>
      <c r="AJ83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32" s="40" t="str" cm="1">
        <f t="array" ref="AK83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32" s="40" cm="1">
        <f t="array" ref="AL832">IF(ROW(Table4[[#This Row],[ID]])-1=ROW(Table4[[#Headers],[ID]]),0,SUMPRODUCT(MAX(($B$5:$B831=Table4[[#This Row],[ID]])*ROW($B$5:$B831))))</f>
        <v>830</v>
      </c>
      <c r="AM832" s="39" cm="1">
        <f t="array" aca="1" ref="AM832" ca="1">IF(Table4[[#This Row],[Prior of This Frm]]&lt;&gt;0,Table4[[#This Row],[Time]]-INDIRECT("R"&amp;Table4[[#This Row],[Prior of This Frm]]&amp;"C"&amp;COLUMN(Table4[[#This Row],[Time]]),FALSE),"")</f>
        <v>0.10500000000000043</v>
      </c>
      <c r="AN832" s="41">
        <f>IF(ROW(Table4[[#This Row],[Time]])-1=ROW(Table4[[#Headers],[Time]]),0,IF(A832&lt;A831,AN831+1,AN831))</f>
        <v>1</v>
      </c>
      <c r="AO832" s="42">
        <f>(Table4[[#This Row],[Time]]+(Table4[[#This Row],[Mins]]*60)-$A$5)/60/60/24</f>
        <v>4.5850694444444449E-4</v>
      </c>
      <c r="AP832" s="39">
        <f ca="1">IF(Table4[[#This Row],[Prior of This Frm]]&lt;&gt;0,IF(Table4[[#This Row],[Per Raw]]&lt;0,Table4[[#This Row],[Per Raw]]+60,Table4[[#This Row],[Per Raw]]),"")</f>
        <v>0.10500000000000043</v>
      </c>
      <c r="AQ832" s="43" t="e">
        <f>IF(Table4[[#This Row],[ID]]=401,(HEX2DEC(Table4[[#This Row],[H1]])+256*HEX2DEC(Table4[[#This Row],[H2]]))/1000,NA())</f>
        <v>#N/A</v>
      </c>
      <c r="AR832" s="44" t="e">
        <f>IF(Table4[[#This Row],[ID]]=401,(HEX2DEC(Table4[[#This Row],[H5]])+256*HEX2DEC(Table4[[#This Row],[H6]]))/1000,NA())</f>
        <v>#N/A</v>
      </c>
      <c r="AS832" s="45" t="e">
        <f>IF(Table4[[#This Row],[ID]]=402,HEX2DEC(Table4[[#This Row],[H1]])/100,NA())</f>
        <v>#N/A</v>
      </c>
      <c r="AT832" s="46" t="e">
        <f>IF(Table4[[#This Row],[ID]]=404,((HEX2DEC(F832)+256*HEX2DEC(G832))/10)*(9/5)+32,NA())</f>
        <v>#N/A</v>
      </c>
      <c r="AU832" s="38">
        <f>IF(Table4[[#This Row],[ID]]=402,(HEX2DEC(Table4[[#This Row],[H7]])*256*256+HEX2DEC(Table4[[#This Row],[H6]])*256+HEX2DEC(Table4[[#This Row],[H5]]))/AU$3,IF(ISNUMBER(AU831),AU831,NA()))</f>
        <v>1073427</v>
      </c>
      <c r="AV832" s="38">
        <f>IF(Table4[[#This Row],[ID]]=403,(HEX2DEC(Table4[[#This Row],[H7]])*256*256+HEX2DEC(Table4[[#This Row],[H6]])*256+HEX2DEC(Table4[[#This Row],[H5]]))/AV$3,IF(ISNUMBER(AV831),AV831,NA()))</f>
        <v>1073427</v>
      </c>
      <c r="AW832" s="47" t="e">
        <f>Table4[[#This Row],[Unk 402-D7,6,5]]/Table4[[#This Row],[Batt V]]</f>
        <v>#N/A</v>
      </c>
      <c r="AX832" s="41" t="str" cm="1">
        <f t="array" aca="1" ref="AX832" ca="1">IF(Table4[[#This Row],[Prior of This Frm]]=0,"First",IF(Table4[[#This Row],[Data as String]]&lt;&gt;INDIRECT("R"&amp;AL832&amp;"C"&amp;COLUMN(Table4[[#This Row],[Data as String]]),FALSE),"Change",""))</f>
        <v/>
      </c>
      <c r="AY832" s="40" t="str" cm="1">
        <f t="array" aca="1" ref="AY832" ca="1">IF(Table4[[#This Row],[Prior of This Frm]]=0,"First",IF(Table4[[#This Row],[Data Masked States only]]&lt;&gt;INDIRECT("R"&amp;AL832&amp;"C"&amp;COLUMN(Table4[[#This Row],[Data Masked States only]]),FALSE),"Change",""))</f>
        <v/>
      </c>
      <c r="AZ832" s="40"/>
    </row>
    <row r="833" spans="1:52" hidden="1" x14ac:dyDescent="0.25">
      <c r="A833" s="32">
        <v>31.045999999999999</v>
      </c>
      <c r="B833" s="32">
        <v>401</v>
      </c>
      <c r="C833" s="32">
        <v>8</v>
      </c>
      <c r="D833" s="33" t="s">
        <v>28</v>
      </c>
      <c r="E833" s="34" t="s">
        <v>23</v>
      </c>
      <c r="F833" s="34">
        <v>0</v>
      </c>
      <c r="G833" s="34">
        <v>0</v>
      </c>
      <c r="H833" s="34">
        <v>0</v>
      </c>
      <c r="I833" s="34">
        <v>0</v>
      </c>
      <c r="J833" s="34">
        <v>0</v>
      </c>
      <c r="K833" s="34">
        <v>0</v>
      </c>
      <c r="L833" s="32"/>
      <c r="M833" s="35" t="str">
        <f t="shared" si="241"/>
        <v>…</v>
      </c>
      <c r="N833" s="32" t="str">
        <f t="shared" si="242"/>
        <v>…</v>
      </c>
      <c r="O833" s="32" t="str">
        <f t="shared" si="243"/>
        <v>…</v>
      </c>
      <c r="P833" s="32" t="str">
        <f t="shared" si="244"/>
        <v>…</v>
      </c>
      <c r="Q833" s="32" t="str">
        <f t="shared" si="245"/>
        <v>…</v>
      </c>
      <c r="R833" s="32" t="str">
        <f t="shared" si="246"/>
        <v>…</v>
      </c>
      <c r="S833" s="32" t="str">
        <f t="shared" si="247"/>
        <v>…</v>
      </c>
      <c r="T833" s="32" t="str">
        <f t="shared" si="248"/>
        <v>…</v>
      </c>
      <c r="U833" s="35"/>
      <c r="V833" s="36">
        <f t="shared" si="249"/>
        <v>154</v>
      </c>
      <c r="W833" s="32">
        <f t="shared" si="250"/>
        <v>210</v>
      </c>
      <c r="X833" s="32">
        <f t="shared" si="251"/>
        <v>0</v>
      </c>
      <c r="Y833" s="32">
        <f t="shared" si="252"/>
        <v>0</v>
      </c>
      <c r="Z833" s="32">
        <f t="shared" si="253"/>
        <v>0</v>
      </c>
      <c r="AA833" s="32">
        <f t="shared" si="254"/>
        <v>0</v>
      </c>
      <c r="AB833" s="32">
        <f t="shared" si="255"/>
        <v>0</v>
      </c>
      <c r="AC833" s="32">
        <f t="shared" si="256"/>
        <v>0</v>
      </c>
      <c r="AD833" s="35"/>
      <c r="AE833" s="37">
        <f t="shared" si="257"/>
        <v>53914</v>
      </c>
      <c r="AF833" s="38">
        <f t="shared" si="258"/>
        <v>0</v>
      </c>
      <c r="AG833" s="38">
        <f t="shared" si="259"/>
        <v>0</v>
      </c>
      <c r="AH833" s="38">
        <f t="shared" si="260"/>
        <v>0</v>
      </c>
      <c r="AI833" s="35"/>
      <c r="AJ83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33" s="40" t="str" cm="1">
        <f t="array" ref="AK83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33" s="40" cm="1">
        <f t="array" ref="AL833">IF(ROW(Table4[[#This Row],[ID]])-1=ROW(Table4[[#Headers],[ID]]),0,SUMPRODUCT(MAX(($B$5:$B832=Table4[[#This Row],[ID]])*ROW($B$5:$B832))))</f>
        <v>831</v>
      </c>
      <c r="AM833" s="39" cm="1">
        <f t="array" aca="1" ref="AM833" ca="1">IF(Table4[[#This Row],[Prior of This Frm]]&lt;&gt;0,Table4[[#This Row],[Time]]-INDIRECT("R"&amp;Table4[[#This Row],[Prior of This Frm]]&amp;"C"&amp;COLUMN(Table4[[#This Row],[Time]]),FALSE),"")</f>
        <v>0.10699999999999932</v>
      </c>
      <c r="AN833" s="41">
        <f>IF(ROW(Table4[[#This Row],[Time]])-1=ROW(Table4[[#Headers],[Time]]),0,IF(A833&lt;A832,AN832+1,AN832))</f>
        <v>1</v>
      </c>
      <c r="AO833" s="42">
        <f>(Table4[[#This Row],[Time]]+(Table4[[#This Row],[Mins]]*60)-$A$5)/60/60/24</f>
        <v>4.591319444444443E-4</v>
      </c>
      <c r="AP833" s="39">
        <f ca="1">IF(Table4[[#This Row],[Prior of This Frm]]&lt;&gt;0,IF(Table4[[#This Row],[Per Raw]]&lt;0,Table4[[#This Row],[Per Raw]]+60,Table4[[#This Row],[Per Raw]]),"")</f>
        <v>0.10699999999999932</v>
      </c>
      <c r="AQ833" s="43">
        <f>IF(Table4[[#This Row],[ID]]=401,(HEX2DEC(Table4[[#This Row],[H1]])+256*HEX2DEC(Table4[[#This Row],[H2]]))/1000,NA())</f>
        <v>53.914000000000001</v>
      </c>
      <c r="AR833" s="44">
        <f>IF(Table4[[#This Row],[ID]]=401,(HEX2DEC(Table4[[#This Row],[H5]])+256*HEX2DEC(Table4[[#This Row],[H6]]))/1000,NA())</f>
        <v>0</v>
      </c>
      <c r="AS833" s="48" t="e">
        <f>IF(Table4[[#This Row],[ID]]=402,HEX2DEC(Table4[[#This Row],[H1]])/100,NA())</f>
        <v>#N/A</v>
      </c>
      <c r="AT833" s="46" t="e">
        <f>IF(Table4[[#This Row],[ID]]=404,((HEX2DEC(F833)+256*HEX2DEC(G833))/10)*(9/5)+32,NA())</f>
        <v>#N/A</v>
      </c>
      <c r="AU833" s="38">
        <f>IF(Table4[[#This Row],[ID]]=402,(HEX2DEC(Table4[[#This Row],[H7]])*256*256+HEX2DEC(Table4[[#This Row],[H6]])*256+HEX2DEC(Table4[[#This Row],[H5]]))/AU$3,IF(ISNUMBER(AU832),AU832,NA()))</f>
        <v>1073427</v>
      </c>
      <c r="AV833" s="38">
        <f>IF(Table4[[#This Row],[ID]]=403,(HEX2DEC(Table4[[#This Row],[H7]])*256*256+HEX2DEC(Table4[[#This Row],[H6]])*256+HEX2DEC(Table4[[#This Row],[H5]]))/AV$3,IF(ISNUMBER(AV832),AV832,NA()))</f>
        <v>1073427</v>
      </c>
      <c r="AW833" s="47">
        <f>Table4[[#This Row],[Unk 402-D7,6,5]]/Table4[[#This Row],[Batt V]]</f>
        <v>19909.986274437066</v>
      </c>
      <c r="AX833" s="41" t="str" cm="1">
        <f t="array" aca="1" ref="AX833" ca="1">IF(Table4[[#This Row],[Prior of This Frm]]=0,"First",IF(Table4[[#This Row],[Data as String]]&lt;&gt;INDIRECT("R"&amp;AL833&amp;"C"&amp;COLUMN(Table4[[#This Row],[Data as String]]),FALSE),"Change",""))</f>
        <v/>
      </c>
      <c r="AY833" s="40" t="str" cm="1">
        <f t="array" aca="1" ref="AY833" ca="1">IF(Table4[[#This Row],[Prior of This Frm]]=0,"First",IF(Table4[[#This Row],[Data Masked States only]]&lt;&gt;INDIRECT("R"&amp;AL833&amp;"C"&amp;COLUMN(Table4[[#This Row],[Data Masked States only]]),FALSE),"Change",""))</f>
        <v/>
      </c>
      <c r="AZ833" s="40"/>
    </row>
    <row r="834" spans="1:52" hidden="1" x14ac:dyDescent="0.25">
      <c r="A834" s="32">
        <v>31.099</v>
      </c>
      <c r="B834" s="32">
        <v>400</v>
      </c>
      <c r="C834" s="32">
        <v>8</v>
      </c>
      <c r="D834" s="33">
        <v>0</v>
      </c>
      <c r="E834" s="34">
        <v>0</v>
      </c>
      <c r="F834" s="34">
        <v>8</v>
      </c>
      <c r="G834" s="34">
        <v>0</v>
      </c>
      <c r="H834" s="34">
        <v>39</v>
      </c>
      <c r="I834" s="34">
        <v>0</v>
      </c>
      <c r="J834" s="34">
        <v>0</v>
      </c>
      <c r="K834" s="34">
        <v>0</v>
      </c>
      <c r="L834" s="32"/>
      <c r="M834" s="35" t="str">
        <f t="shared" si="241"/>
        <v>…</v>
      </c>
      <c r="N834" s="32" t="str">
        <f t="shared" si="242"/>
        <v>…</v>
      </c>
      <c r="O834" s="32" t="str">
        <f t="shared" si="243"/>
        <v>…</v>
      </c>
      <c r="P834" s="32" t="str">
        <f t="shared" si="244"/>
        <v>…</v>
      </c>
      <c r="Q834" s="32" t="str">
        <f t="shared" si="245"/>
        <v>9</v>
      </c>
      <c r="R834" s="32" t="str">
        <f t="shared" si="246"/>
        <v>…</v>
      </c>
      <c r="S834" s="32" t="str">
        <f t="shared" si="247"/>
        <v>…</v>
      </c>
      <c r="T834" s="32" t="str">
        <f t="shared" si="248"/>
        <v>…</v>
      </c>
      <c r="U834" s="35"/>
      <c r="V834" s="36">
        <f t="shared" si="249"/>
        <v>0</v>
      </c>
      <c r="W834" s="32">
        <f t="shared" si="250"/>
        <v>0</v>
      </c>
      <c r="X834" s="32">
        <f t="shared" si="251"/>
        <v>8</v>
      </c>
      <c r="Y834" s="32">
        <f t="shared" si="252"/>
        <v>0</v>
      </c>
      <c r="Z834" s="32">
        <f t="shared" si="253"/>
        <v>57</v>
      </c>
      <c r="AA834" s="32">
        <f t="shared" si="254"/>
        <v>0</v>
      </c>
      <c r="AB834" s="32">
        <f t="shared" si="255"/>
        <v>0</v>
      </c>
      <c r="AC834" s="32">
        <f t="shared" si="256"/>
        <v>0</v>
      </c>
      <c r="AD834" s="35"/>
      <c r="AE834" s="37">
        <f t="shared" si="257"/>
        <v>0</v>
      </c>
      <c r="AF834" s="38">
        <f t="shared" si="258"/>
        <v>8</v>
      </c>
      <c r="AG834" s="38">
        <f t="shared" si="259"/>
        <v>57</v>
      </c>
      <c r="AH834" s="38">
        <f t="shared" si="260"/>
        <v>0</v>
      </c>
      <c r="AI834" s="35"/>
      <c r="AJ83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34" s="40" t="str" cm="1">
        <f t="array" ref="AK83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34" s="40" cm="1">
        <f t="array" ref="AL834">IF(ROW(Table4[[#This Row],[ID]])-1=ROW(Table4[[#Headers],[ID]]),0,SUMPRODUCT(MAX(($B$5:$B833=Table4[[#This Row],[ID]])*ROW($B$5:$B833))))</f>
        <v>832</v>
      </c>
      <c r="AM834" s="39" cm="1">
        <f t="array" aca="1" ref="AM834" ca="1">IF(Table4[[#This Row],[Prior of This Frm]]&lt;&gt;0,Table4[[#This Row],[Time]]-INDIRECT("R"&amp;Table4[[#This Row],[Prior of This Frm]]&amp;"C"&amp;COLUMN(Table4[[#This Row],[Time]]),FALSE),"")</f>
        <v>0.10699999999999932</v>
      </c>
      <c r="AN834" s="41">
        <f>IF(ROW(Table4[[#This Row],[Time]])-1=ROW(Table4[[#Headers],[Time]]),0,IF(A834&lt;A833,AN833+1,AN833))</f>
        <v>1</v>
      </c>
      <c r="AO834" s="42">
        <f>(Table4[[#This Row],[Time]]+(Table4[[#This Row],[Mins]]*60)-$A$5)/60/60/24</f>
        <v>4.597453703703704E-4</v>
      </c>
      <c r="AP834" s="39">
        <f ca="1">IF(Table4[[#This Row],[Prior of This Frm]]&lt;&gt;0,IF(Table4[[#This Row],[Per Raw]]&lt;0,Table4[[#This Row],[Per Raw]]+60,Table4[[#This Row],[Per Raw]]),"")</f>
        <v>0.10699999999999932</v>
      </c>
      <c r="AQ834" s="43" t="e">
        <f>IF(Table4[[#This Row],[ID]]=401,(HEX2DEC(Table4[[#This Row],[H1]])+256*HEX2DEC(Table4[[#This Row],[H2]]))/1000,NA())</f>
        <v>#N/A</v>
      </c>
      <c r="AR834" s="44" t="e">
        <f>IF(Table4[[#This Row],[ID]]=401,(HEX2DEC(Table4[[#This Row],[H5]])+256*HEX2DEC(Table4[[#This Row],[H6]]))/1000,NA())</f>
        <v>#N/A</v>
      </c>
      <c r="AS834" s="45" t="e">
        <f>IF(Table4[[#This Row],[ID]]=402,HEX2DEC(Table4[[#This Row],[H1]])/100,NA())</f>
        <v>#N/A</v>
      </c>
      <c r="AT834" s="46" t="e">
        <f>IF(Table4[[#This Row],[ID]]=404,((HEX2DEC(F834)+256*HEX2DEC(G834))/10)*(9/5)+32,NA())</f>
        <v>#N/A</v>
      </c>
      <c r="AU834" s="38">
        <f>IF(Table4[[#This Row],[ID]]=402,(HEX2DEC(Table4[[#This Row],[H7]])*256*256+HEX2DEC(Table4[[#This Row],[H6]])*256+HEX2DEC(Table4[[#This Row],[H5]]))/AU$3,IF(ISNUMBER(AU833),AU833,NA()))</f>
        <v>1073427</v>
      </c>
      <c r="AV834" s="38">
        <f>IF(Table4[[#This Row],[ID]]=403,(HEX2DEC(Table4[[#This Row],[H7]])*256*256+HEX2DEC(Table4[[#This Row],[H6]])*256+HEX2DEC(Table4[[#This Row],[H5]]))/AV$3,IF(ISNUMBER(AV833),AV833,NA()))</f>
        <v>1073427</v>
      </c>
      <c r="AW834" s="47" t="e">
        <f>Table4[[#This Row],[Unk 402-D7,6,5]]/Table4[[#This Row],[Batt V]]</f>
        <v>#N/A</v>
      </c>
      <c r="AX834" s="41" t="str" cm="1">
        <f t="array" aca="1" ref="AX834" ca="1">IF(Table4[[#This Row],[Prior of This Frm]]=0,"First",IF(Table4[[#This Row],[Data as String]]&lt;&gt;INDIRECT("R"&amp;AL834&amp;"C"&amp;COLUMN(Table4[[#This Row],[Data as String]]),FALSE),"Change",""))</f>
        <v/>
      </c>
      <c r="AY834" s="40" t="str" cm="1">
        <f t="array" aca="1" ref="AY834" ca="1">IF(Table4[[#This Row],[Prior of This Frm]]=0,"First",IF(Table4[[#This Row],[Data Masked States only]]&lt;&gt;INDIRECT("R"&amp;AL834&amp;"C"&amp;COLUMN(Table4[[#This Row],[Data Masked States only]]),FALSE),"Change",""))</f>
        <v/>
      </c>
      <c r="AZ834" s="40"/>
    </row>
    <row r="835" spans="1:52" hidden="1" x14ac:dyDescent="0.25">
      <c r="A835" s="32">
        <v>31.152000000000001</v>
      </c>
      <c r="B835" s="32">
        <v>401</v>
      </c>
      <c r="C835" s="32">
        <v>8</v>
      </c>
      <c r="D835" s="33" t="s">
        <v>28</v>
      </c>
      <c r="E835" s="34" t="s">
        <v>23</v>
      </c>
      <c r="F835" s="34">
        <v>0</v>
      </c>
      <c r="G835" s="34">
        <v>0</v>
      </c>
      <c r="H835" s="34">
        <v>0</v>
      </c>
      <c r="I835" s="34">
        <v>0</v>
      </c>
      <c r="J835" s="34">
        <v>0</v>
      </c>
      <c r="K835" s="34">
        <v>0</v>
      </c>
      <c r="L835" s="32"/>
      <c r="M835" s="35" t="str">
        <f t="shared" si="241"/>
        <v>…</v>
      </c>
      <c r="N835" s="32" t="str">
        <f t="shared" si="242"/>
        <v>…</v>
      </c>
      <c r="O835" s="32" t="str">
        <f t="shared" si="243"/>
        <v>…</v>
      </c>
      <c r="P835" s="32" t="str">
        <f t="shared" si="244"/>
        <v>…</v>
      </c>
      <c r="Q835" s="32" t="str">
        <f t="shared" si="245"/>
        <v>…</v>
      </c>
      <c r="R835" s="32" t="str">
        <f t="shared" si="246"/>
        <v>…</v>
      </c>
      <c r="S835" s="32" t="str">
        <f t="shared" si="247"/>
        <v>…</v>
      </c>
      <c r="T835" s="32" t="str">
        <f t="shared" si="248"/>
        <v>…</v>
      </c>
      <c r="U835" s="35"/>
      <c r="V835" s="36">
        <f t="shared" si="249"/>
        <v>154</v>
      </c>
      <c r="W835" s="32">
        <f t="shared" si="250"/>
        <v>210</v>
      </c>
      <c r="X835" s="32">
        <f t="shared" si="251"/>
        <v>0</v>
      </c>
      <c r="Y835" s="32">
        <f t="shared" si="252"/>
        <v>0</v>
      </c>
      <c r="Z835" s="32">
        <f t="shared" si="253"/>
        <v>0</v>
      </c>
      <c r="AA835" s="32">
        <f t="shared" si="254"/>
        <v>0</v>
      </c>
      <c r="AB835" s="32">
        <f t="shared" si="255"/>
        <v>0</v>
      </c>
      <c r="AC835" s="32">
        <f t="shared" si="256"/>
        <v>0</v>
      </c>
      <c r="AD835" s="35"/>
      <c r="AE835" s="37">
        <f t="shared" si="257"/>
        <v>53914</v>
      </c>
      <c r="AF835" s="38">
        <f t="shared" si="258"/>
        <v>0</v>
      </c>
      <c r="AG835" s="38">
        <f t="shared" si="259"/>
        <v>0</v>
      </c>
      <c r="AH835" s="38">
        <f t="shared" si="260"/>
        <v>0</v>
      </c>
      <c r="AI835" s="35"/>
      <c r="AJ83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35" s="40" t="str" cm="1">
        <f t="array" ref="AK83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35" s="40" cm="1">
        <f t="array" ref="AL835">IF(ROW(Table4[[#This Row],[ID]])-1=ROW(Table4[[#Headers],[ID]]),0,SUMPRODUCT(MAX(($B$5:$B834=Table4[[#This Row],[ID]])*ROW($B$5:$B834))))</f>
        <v>833</v>
      </c>
      <c r="AM835" s="39" cm="1">
        <f t="array" aca="1" ref="AM835" ca="1">IF(Table4[[#This Row],[Prior of This Frm]]&lt;&gt;0,Table4[[#This Row],[Time]]-INDIRECT("R"&amp;Table4[[#This Row],[Prior of This Frm]]&amp;"C"&amp;COLUMN(Table4[[#This Row],[Time]]),FALSE),"")</f>
        <v>0.10600000000000165</v>
      </c>
      <c r="AN835" s="41">
        <f>IF(ROW(Table4[[#This Row],[Time]])-1=ROW(Table4[[#Headers],[Time]]),0,IF(A835&lt;A834,AN834+1,AN834))</f>
        <v>1</v>
      </c>
      <c r="AO835" s="42">
        <f>(Table4[[#This Row],[Time]]+(Table4[[#This Row],[Mins]]*60)-$A$5)/60/60/24</f>
        <v>4.6035879629629622E-4</v>
      </c>
      <c r="AP835" s="39">
        <f ca="1">IF(Table4[[#This Row],[Prior of This Frm]]&lt;&gt;0,IF(Table4[[#This Row],[Per Raw]]&lt;0,Table4[[#This Row],[Per Raw]]+60,Table4[[#This Row],[Per Raw]]),"")</f>
        <v>0.10600000000000165</v>
      </c>
      <c r="AQ835" s="43">
        <f>IF(Table4[[#This Row],[ID]]=401,(HEX2DEC(Table4[[#This Row],[H1]])+256*HEX2DEC(Table4[[#This Row],[H2]]))/1000,NA())</f>
        <v>53.914000000000001</v>
      </c>
      <c r="AR835" s="44">
        <f>IF(Table4[[#This Row],[ID]]=401,(HEX2DEC(Table4[[#This Row],[H5]])+256*HEX2DEC(Table4[[#This Row],[H6]]))/1000,NA())</f>
        <v>0</v>
      </c>
      <c r="AS835" s="48" t="e">
        <f>IF(Table4[[#This Row],[ID]]=402,HEX2DEC(Table4[[#This Row],[H1]])/100,NA())</f>
        <v>#N/A</v>
      </c>
      <c r="AT835" s="46" t="e">
        <f>IF(Table4[[#This Row],[ID]]=404,((HEX2DEC(F835)+256*HEX2DEC(G835))/10)*(9/5)+32,NA())</f>
        <v>#N/A</v>
      </c>
      <c r="AU835" s="38">
        <f>IF(Table4[[#This Row],[ID]]=402,(HEX2DEC(Table4[[#This Row],[H7]])*256*256+HEX2DEC(Table4[[#This Row],[H6]])*256+HEX2DEC(Table4[[#This Row],[H5]]))/AU$3,IF(ISNUMBER(AU834),AU834,NA()))</f>
        <v>1073427</v>
      </c>
      <c r="AV835" s="38">
        <f>IF(Table4[[#This Row],[ID]]=403,(HEX2DEC(Table4[[#This Row],[H7]])*256*256+HEX2DEC(Table4[[#This Row],[H6]])*256+HEX2DEC(Table4[[#This Row],[H5]]))/AV$3,IF(ISNUMBER(AV834),AV834,NA()))</f>
        <v>1073427</v>
      </c>
      <c r="AW835" s="47">
        <f>Table4[[#This Row],[Unk 402-D7,6,5]]/Table4[[#This Row],[Batt V]]</f>
        <v>19909.986274437066</v>
      </c>
      <c r="AX835" s="41" t="str" cm="1">
        <f t="array" aca="1" ref="AX835" ca="1">IF(Table4[[#This Row],[Prior of This Frm]]=0,"First",IF(Table4[[#This Row],[Data as String]]&lt;&gt;INDIRECT("R"&amp;AL835&amp;"C"&amp;COLUMN(Table4[[#This Row],[Data as String]]),FALSE),"Change",""))</f>
        <v/>
      </c>
      <c r="AY835" s="40" t="str" cm="1">
        <f t="array" aca="1" ref="AY835" ca="1">IF(Table4[[#This Row],[Prior of This Frm]]=0,"First",IF(Table4[[#This Row],[Data Masked States only]]&lt;&gt;INDIRECT("R"&amp;AL835&amp;"C"&amp;COLUMN(Table4[[#This Row],[Data Masked States only]]),FALSE),"Change",""))</f>
        <v/>
      </c>
      <c r="AZ835" s="40"/>
    </row>
    <row r="836" spans="1:52" hidden="1" x14ac:dyDescent="0.25">
      <c r="A836" s="32">
        <v>31.204999999999998</v>
      </c>
      <c r="B836" s="32">
        <v>400</v>
      </c>
      <c r="C836" s="32">
        <v>8</v>
      </c>
      <c r="D836" s="33">
        <v>0</v>
      </c>
      <c r="E836" s="34">
        <v>0</v>
      </c>
      <c r="F836" s="34">
        <v>8</v>
      </c>
      <c r="G836" s="34">
        <v>0</v>
      </c>
      <c r="H836" s="34">
        <v>39</v>
      </c>
      <c r="I836" s="34">
        <v>0</v>
      </c>
      <c r="J836" s="34">
        <v>0</v>
      </c>
      <c r="K836" s="34">
        <v>0</v>
      </c>
      <c r="L836" s="32"/>
      <c r="M836" s="35" t="str">
        <f t="shared" si="241"/>
        <v>…</v>
      </c>
      <c r="N836" s="32" t="str">
        <f t="shared" si="242"/>
        <v>…</v>
      </c>
      <c r="O836" s="32" t="str">
        <f t="shared" si="243"/>
        <v>…</v>
      </c>
      <c r="P836" s="32" t="str">
        <f t="shared" si="244"/>
        <v>…</v>
      </c>
      <c r="Q836" s="32" t="str">
        <f t="shared" si="245"/>
        <v>9</v>
      </c>
      <c r="R836" s="32" t="str">
        <f t="shared" si="246"/>
        <v>…</v>
      </c>
      <c r="S836" s="32" t="str">
        <f t="shared" si="247"/>
        <v>…</v>
      </c>
      <c r="T836" s="32" t="str">
        <f t="shared" si="248"/>
        <v>…</v>
      </c>
      <c r="U836" s="35"/>
      <c r="V836" s="36">
        <f t="shared" si="249"/>
        <v>0</v>
      </c>
      <c r="W836" s="32">
        <f t="shared" si="250"/>
        <v>0</v>
      </c>
      <c r="X836" s="32">
        <f t="shared" si="251"/>
        <v>8</v>
      </c>
      <c r="Y836" s="32">
        <f t="shared" si="252"/>
        <v>0</v>
      </c>
      <c r="Z836" s="32">
        <f t="shared" si="253"/>
        <v>57</v>
      </c>
      <c r="AA836" s="32">
        <f t="shared" si="254"/>
        <v>0</v>
      </c>
      <c r="AB836" s="32">
        <f t="shared" si="255"/>
        <v>0</v>
      </c>
      <c r="AC836" s="32">
        <f t="shared" si="256"/>
        <v>0</v>
      </c>
      <c r="AD836" s="35"/>
      <c r="AE836" s="37">
        <f t="shared" si="257"/>
        <v>0</v>
      </c>
      <c r="AF836" s="38">
        <f t="shared" si="258"/>
        <v>8</v>
      </c>
      <c r="AG836" s="38">
        <f t="shared" si="259"/>
        <v>57</v>
      </c>
      <c r="AH836" s="38">
        <f t="shared" si="260"/>
        <v>0</v>
      </c>
      <c r="AI836" s="35"/>
      <c r="AJ83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36" s="40" t="str" cm="1">
        <f t="array" ref="AK83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36" s="40" cm="1">
        <f t="array" ref="AL836">IF(ROW(Table4[[#This Row],[ID]])-1=ROW(Table4[[#Headers],[ID]]),0,SUMPRODUCT(MAX(($B$5:$B835=Table4[[#This Row],[ID]])*ROW($B$5:$B835))))</f>
        <v>834</v>
      </c>
      <c r="AM836" s="39" cm="1">
        <f t="array" aca="1" ref="AM836" ca="1">IF(Table4[[#This Row],[Prior of This Frm]]&lt;&gt;0,Table4[[#This Row],[Time]]-INDIRECT("R"&amp;Table4[[#This Row],[Prior of This Frm]]&amp;"C"&amp;COLUMN(Table4[[#This Row],[Time]]),FALSE),"")</f>
        <v>0.1059999999999981</v>
      </c>
      <c r="AN836" s="41">
        <f>IF(ROW(Table4[[#This Row],[Time]])-1=ROW(Table4[[#Headers],[Time]]),0,IF(A836&lt;A835,AN835+1,AN835))</f>
        <v>1</v>
      </c>
      <c r="AO836" s="42">
        <f>(Table4[[#This Row],[Time]]+(Table4[[#This Row],[Mins]]*60)-$A$5)/60/60/24</f>
        <v>4.6097222222222221E-4</v>
      </c>
      <c r="AP836" s="39">
        <f ca="1">IF(Table4[[#This Row],[Prior of This Frm]]&lt;&gt;0,IF(Table4[[#This Row],[Per Raw]]&lt;0,Table4[[#This Row],[Per Raw]]+60,Table4[[#This Row],[Per Raw]]),"")</f>
        <v>0.1059999999999981</v>
      </c>
      <c r="AQ836" s="43" t="e">
        <f>IF(Table4[[#This Row],[ID]]=401,(HEX2DEC(Table4[[#This Row],[H1]])+256*HEX2DEC(Table4[[#This Row],[H2]]))/1000,NA())</f>
        <v>#N/A</v>
      </c>
      <c r="AR836" s="44" t="e">
        <f>IF(Table4[[#This Row],[ID]]=401,(HEX2DEC(Table4[[#This Row],[H5]])+256*HEX2DEC(Table4[[#This Row],[H6]]))/1000,NA())</f>
        <v>#N/A</v>
      </c>
      <c r="AS836" s="45" t="e">
        <f>IF(Table4[[#This Row],[ID]]=402,HEX2DEC(Table4[[#This Row],[H1]])/100,NA())</f>
        <v>#N/A</v>
      </c>
      <c r="AT836" s="46" t="e">
        <f>IF(Table4[[#This Row],[ID]]=404,((HEX2DEC(F836)+256*HEX2DEC(G836))/10)*(9/5)+32,NA())</f>
        <v>#N/A</v>
      </c>
      <c r="AU836" s="38">
        <f>IF(Table4[[#This Row],[ID]]=402,(HEX2DEC(Table4[[#This Row],[H7]])*256*256+HEX2DEC(Table4[[#This Row],[H6]])*256+HEX2DEC(Table4[[#This Row],[H5]]))/AU$3,IF(ISNUMBER(AU835),AU835,NA()))</f>
        <v>1073427</v>
      </c>
      <c r="AV836" s="38">
        <f>IF(Table4[[#This Row],[ID]]=403,(HEX2DEC(Table4[[#This Row],[H7]])*256*256+HEX2DEC(Table4[[#This Row],[H6]])*256+HEX2DEC(Table4[[#This Row],[H5]]))/AV$3,IF(ISNUMBER(AV835),AV835,NA()))</f>
        <v>1073427</v>
      </c>
      <c r="AW836" s="47" t="e">
        <f>Table4[[#This Row],[Unk 402-D7,6,5]]/Table4[[#This Row],[Batt V]]</f>
        <v>#N/A</v>
      </c>
      <c r="AX836" s="41" t="str" cm="1">
        <f t="array" aca="1" ref="AX836" ca="1">IF(Table4[[#This Row],[Prior of This Frm]]=0,"First",IF(Table4[[#This Row],[Data as String]]&lt;&gt;INDIRECT("R"&amp;AL836&amp;"C"&amp;COLUMN(Table4[[#This Row],[Data as String]]),FALSE),"Change",""))</f>
        <v/>
      </c>
      <c r="AY836" s="40" t="str" cm="1">
        <f t="array" aca="1" ref="AY836" ca="1">IF(Table4[[#This Row],[Prior of This Frm]]=0,"First",IF(Table4[[#This Row],[Data Masked States only]]&lt;&gt;INDIRECT("R"&amp;AL836&amp;"C"&amp;COLUMN(Table4[[#This Row],[Data Masked States only]]),FALSE),"Change",""))</f>
        <v/>
      </c>
      <c r="AZ836" s="40"/>
    </row>
    <row r="837" spans="1:52" hidden="1" x14ac:dyDescent="0.25">
      <c r="A837" s="32">
        <v>31.259</v>
      </c>
      <c r="B837" s="32">
        <v>401</v>
      </c>
      <c r="C837" s="32">
        <v>8</v>
      </c>
      <c r="D837" s="33" t="s">
        <v>28</v>
      </c>
      <c r="E837" s="34" t="s">
        <v>23</v>
      </c>
      <c r="F837" s="34">
        <v>0</v>
      </c>
      <c r="G837" s="34">
        <v>0</v>
      </c>
      <c r="H837" s="34">
        <v>0</v>
      </c>
      <c r="I837" s="34">
        <v>0</v>
      </c>
      <c r="J837" s="34">
        <v>0</v>
      </c>
      <c r="K837" s="34">
        <v>0</v>
      </c>
      <c r="L837" s="32"/>
      <c r="M837" s="35" t="str">
        <f t="shared" ref="M837:M900" si="261">IF(OR(HEX2DEC(D837)&lt;32,HEX2DEC(D837)&gt;126),"…",CHAR(HEX2DEC(D837)))</f>
        <v>…</v>
      </c>
      <c r="N837" s="32" t="str">
        <f t="shared" ref="N837:N900" si="262">IF(OR(HEX2DEC(E837)&lt;32,HEX2DEC(E837)&gt;126),"…",CHAR(HEX2DEC(E837)))</f>
        <v>…</v>
      </c>
      <c r="O837" s="32" t="str">
        <f t="shared" ref="O837:O900" si="263">IF(OR(HEX2DEC(F837)&lt;32,HEX2DEC(F837)&gt;126),"…",CHAR(HEX2DEC(F837)))</f>
        <v>…</v>
      </c>
      <c r="P837" s="32" t="str">
        <f t="shared" ref="P837:P900" si="264">IF(OR(HEX2DEC(G837)&lt;32,HEX2DEC(G837)&gt;126),"…",CHAR(HEX2DEC(G837)))</f>
        <v>…</v>
      </c>
      <c r="Q837" s="32" t="str">
        <f t="shared" ref="Q837:Q900" si="265">IF(OR(HEX2DEC(H837)&lt;32,HEX2DEC(H837)&gt;126),"…",CHAR(HEX2DEC(H837)))</f>
        <v>…</v>
      </c>
      <c r="R837" s="32" t="str">
        <f t="shared" ref="R837:R900" si="266">IF(OR(HEX2DEC(I837)&lt;32,HEX2DEC(I837)&gt;126),"…",CHAR(HEX2DEC(I837)))</f>
        <v>…</v>
      </c>
      <c r="S837" s="32" t="str">
        <f t="shared" ref="S837:S900" si="267">IF(OR(HEX2DEC(J837)&lt;32,HEX2DEC(J837)&gt;126),"…",CHAR(HEX2DEC(J837)))</f>
        <v>…</v>
      </c>
      <c r="T837" s="32" t="str">
        <f t="shared" ref="T837:T900" si="268">IF(OR(HEX2DEC(K837)&lt;32,HEX2DEC(K837)&gt;126),"…",CHAR(HEX2DEC(K837)))</f>
        <v>…</v>
      </c>
      <c r="U837" s="35"/>
      <c r="V837" s="36">
        <f t="shared" ref="V837:V900" si="269">HEX2DEC(D837)</f>
        <v>154</v>
      </c>
      <c r="W837" s="32">
        <f t="shared" ref="W837:W900" si="270">HEX2DEC(E837)</f>
        <v>210</v>
      </c>
      <c r="X837" s="32">
        <f t="shared" ref="X837:X900" si="271">HEX2DEC(F837)</f>
        <v>0</v>
      </c>
      <c r="Y837" s="32">
        <f t="shared" ref="Y837:Y900" si="272">HEX2DEC(G837)</f>
        <v>0</v>
      </c>
      <c r="Z837" s="32">
        <f t="shared" ref="Z837:Z900" si="273">HEX2DEC(H837)</f>
        <v>0</v>
      </c>
      <c r="AA837" s="32">
        <f t="shared" ref="AA837:AA900" si="274">HEX2DEC(I837)</f>
        <v>0</v>
      </c>
      <c r="AB837" s="32">
        <f t="shared" ref="AB837:AB900" si="275">HEX2DEC(J837)</f>
        <v>0</v>
      </c>
      <c r="AC837" s="32">
        <f t="shared" ref="AC837:AC900" si="276">HEX2DEC(K837)</f>
        <v>0</v>
      </c>
      <c r="AD837" s="35"/>
      <c r="AE837" s="37">
        <f t="shared" ref="AE837:AE900" si="277">HEX2DEC(E837)*256+HEX2DEC(D837)</f>
        <v>53914</v>
      </c>
      <c r="AF837" s="38">
        <f t="shared" ref="AF837:AF900" si="278">HEX2DEC(G837)*256+HEX2DEC(F837)</f>
        <v>0</v>
      </c>
      <c r="AG837" s="38">
        <f t="shared" ref="AG837:AG900" si="279">HEX2DEC(I837)*256+HEX2DEC(H837)</f>
        <v>0</v>
      </c>
      <c r="AH837" s="38">
        <f t="shared" ref="AH837:AH900" si="280">HEX2DEC(K837)*256+HEX2DEC(J837)</f>
        <v>0</v>
      </c>
      <c r="AI837" s="35"/>
      <c r="AJ83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37" s="40" t="str" cm="1">
        <f t="array" ref="AK83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37" s="40" cm="1">
        <f t="array" ref="AL837">IF(ROW(Table4[[#This Row],[ID]])-1=ROW(Table4[[#Headers],[ID]]),0,SUMPRODUCT(MAX(($B$5:$B836=Table4[[#This Row],[ID]])*ROW($B$5:$B836))))</f>
        <v>835</v>
      </c>
      <c r="AM837" s="39" cm="1">
        <f t="array" aca="1" ref="AM837" ca="1">IF(Table4[[#This Row],[Prior of This Frm]]&lt;&gt;0,Table4[[#This Row],[Time]]-INDIRECT("R"&amp;Table4[[#This Row],[Prior of This Frm]]&amp;"C"&amp;COLUMN(Table4[[#This Row],[Time]]),FALSE),"")</f>
        <v>0.10699999999999932</v>
      </c>
      <c r="AN837" s="41">
        <f>IF(ROW(Table4[[#This Row],[Time]])-1=ROW(Table4[[#Headers],[Time]]),0,IF(A837&lt;A836,AN836+1,AN836))</f>
        <v>1</v>
      </c>
      <c r="AO837" s="42">
        <f>(Table4[[#This Row],[Time]]+(Table4[[#This Row],[Mins]]*60)-$A$5)/60/60/24</f>
        <v>4.6159722222222218E-4</v>
      </c>
      <c r="AP837" s="39">
        <f ca="1">IF(Table4[[#This Row],[Prior of This Frm]]&lt;&gt;0,IF(Table4[[#This Row],[Per Raw]]&lt;0,Table4[[#This Row],[Per Raw]]+60,Table4[[#This Row],[Per Raw]]),"")</f>
        <v>0.10699999999999932</v>
      </c>
      <c r="AQ837" s="43">
        <f>IF(Table4[[#This Row],[ID]]=401,(HEX2DEC(Table4[[#This Row],[H1]])+256*HEX2DEC(Table4[[#This Row],[H2]]))/1000,NA())</f>
        <v>53.914000000000001</v>
      </c>
      <c r="AR837" s="44">
        <f>IF(Table4[[#This Row],[ID]]=401,(HEX2DEC(Table4[[#This Row],[H5]])+256*HEX2DEC(Table4[[#This Row],[H6]]))/1000,NA())</f>
        <v>0</v>
      </c>
      <c r="AS837" s="48" t="e">
        <f>IF(Table4[[#This Row],[ID]]=402,HEX2DEC(Table4[[#This Row],[H1]])/100,NA())</f>
        <v>#N/A</v>
      </c>
      <c r="AT837" s="46" t="e">
        <f>IF(Table4[[#This Row],[ID]]=404,((HEX2DEC(F837)+256*HEX2DEC(G837))/10)*(9/5)+32,NA())</f>
        <v>#N/A</v>
      </c>
      <c r="AU837" s="38">
        <f>IF(Table4[[#This Row],[ID]]=402,(HEX2DEC(Table4[[#This Row],[H7]])*256*256+HEX2DEC(Table4[[#This Row],[H6]])*256+HEX2DEC(Table4[[#This Row],[H5]]))/AU$3,IF(ISNUMBER(AU836),AU836,NA()))</f>
        <v>1073427</v>
      </c>
      <c r="AV837" s="38">
        <f>IF(Table4[[#This Row],[ID]]=403,(HEX2DEC(Table4[[#This Row],[H7]])*256*256+HEX2DEC(Table4[[#This Row],[H6]])*256+HEX2DEC(Table4[[#This Row],[H5]]))/AV$3,IF(ISNUMBER(AV836),AV836,NA()))</f>
        <v>1073427</v>
      </c>
      <c r="AW837" s="47">
        <f>Table4[[#This Row],[Unk 402-D7,6,5]]/Table4[[#This Row],[Batt V]]</f>
        <v>19909.986274437066</v>
      </c>
      <c r="AX837" s="41" t="str" cm="1">
        <f t="array" aca="1" ref="AX837" ca="1">IF(Table4[[#This Row],[Prior of This Frm]]=0,"First",IF(Table4[[#This Row],[Data as String]]&lt;&gt;INDIRECT("R"&amp;AL837&amp;"C"&amp;COLUMN(Table4[[#This Row],[Data as String]]),FALSE),"Change",""))</f>
        <v/>
      </c>
      <c r="AY837" s="40" t="str" cm="1">
        <f t="array" aca="1" ref="AY837" ca="1">IF(Table4[[#This Row],[Prior of This Frm]]=0,"First",IF(Table4[[#This Row],[Data Masked States only]]&lt;&gt;INDIRECT("R"&amp;AL837&amp;"C"&amp;COLUMN(Table4[[#This Row],[Data Masked States only]]),FALSE),"Change",""))</f>
        <v/>
      </c>
      <c r="AZ837" s="40"/>
    </row>
    <row r="838" spans="1:52" hidden="1" x14ac:dyDescent="0.25">
      <c r="A838" s="32">
        <v>31.311</v>
      </c>
      <c r="B838" s="32">
        <v>400</v>
      </c>
      <c r="C838" s="32">
        <v>8</v>
      </c>
      <c r="D838" s="33">
        <v>0</v>
      </c>
      <c r="E838" s="34">
        <v>0</v>
      </c>
      <c r="F838" s="34">
        <v>8</v>
      </c>
      <c r="G838" s="34">
        <v>0</v>
      </c>
      <c r="H838" s="34">
        <v>39</v>
      </c>
      <c r="I838" s="34">
        <v>0</v>
      </c>
      <c r="J838" s="34">
        <v>0</v>
      </c>
      <c r="K838" s="34">
        <v>0</v>
      </c>
      <c r="L838" s="32"/>
      <c r="M838" s="35" t="str">
        <f t="shared" si="261"/>
        <v>…</v>
      </c>
      <c r="N838" s="32" t="str">
        <f t="shared" si="262"/>
        <v>…</v>
      </c>
      <c r="O838" s="32" t="str">
        <f t="shared" si="263"/>
        <v>…</v>
      </c>
      <c r="P838" s="32" t="str">
        <f t="shared" si="264"/>
        <v>…</v>
      </c>
      <c r="Q838" s="32" t="str">
        <f t="shared" si="265"/>
        <v>9</v>
      </c>
      <c r="R838" s="32" t="str">
        <f t="shared" si="266"/>
        <v>…</v>
      </c>
      <c r="S838" s="32" t="str">
        <f t="shared" si="267"/>
        <v>…</v>
      </c>
      <c r="T838" s="32" t="str">
        <f t="shared" si="268"/>
        <v>…</v>
      </c>
      <c r="U838" s="35"/>
      <c r="V838" s="36">
        <f t="shared" si="269"/>
        <v>0</v>
      </c>
      <c r="W838" s="32">
        <f t="shared" si="270"/>
        <v>0</v>
      </c>
      <c r="X838" s="32">
        <f t="shared" si="271"/>
        <v>8</v>
      </c>
      <c r="Y838" s="32">
        <f t="shared" si="272"/>
        <v>0</v>
      </c>
      <c r="Z838" s="32">
        <f t="shared" si="273"/>
        <v>57</v>
      </c>
      <c r="AA838" s="32">
        <f t="shared" si="274"/>
        <v>0</v>
      </c>
      <c r="AB838" s="32">
        <f t="shared" si="275"/>
        <v>0</v>
      </c>
      <c r="AC838" s="32">
        <f t="shared" si="276"/>
        <v>0</v>
      </c>
      <c r="AD838" s="35"/>
      <c r="AE838" s="37">
        <f t="shared" si="277"/>
        <v>0</v>
      </c>
      <c r="AF838" s="38">
        <f t="shared" si="278"/>
        <v>8</v>
      </c>
      <c r="AG838" s="38">
        <f t="shared" si="279"/>
        <v>57</v>
      </c>
      <c r="AH838" s="38">
        <f t="shared" si="280"/>
        <v>0</v>
      </c>
      <c r="AI838" s="35"/>
      <c r="AJ83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38" s="40" t="str" cm="1">
        <f t="array" ref="AK83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38" s="40" cm="1">
        <f t="array" ref="AL838">IF(ROW(Table4[[#This Row],[ID]])-1=ROW(Table4[[#Headers],[ID]]),0,SUMPRODUCT(MAX(($B$5:$B837=Table4[[#This Row],[ID]])*ROW($B$5:$B837))))</f>
        <v>836</v>
      </c>
      <c r="AM838" s="39" cm="1">
        <f t="array" aca="1" ref="AM838" ca="1">IF(Table4[[#This Row],[Prior of This Frm]]&lt;&gt;0,Table4[[#This Row],[Time]]-INDIRECT("R"&amp;Table4[[#This Row],[Prior of This Frm]]&amp;"C"&amp;COLUMN(Table4[[#This Row],[Time]]),FALSE),"")</f>
        <v>0.10600000000000165</v>
      </c>
      <c r="AN838" s="41">
        <f>IF(ROW(Table4[[#This Row],[Time]])-1=ROW(Table4[[#Headers],[Time]]),0,IF(A838&lt;A837,AN837+1,AN837))</f>
        <v>1</v>
      </c>
      <c r="AO838" s="42">
        <f>(Table4[[#This Row],[Time]]+(Table4[[#This Row],[Mins]]*60)-$A$5)/60/60/24</f>
        <v>4.6219907407407413E-4</v>
      </c>
      <c r="AP838" s="39">
        <f ca="1">IF(Table4[[#This Row],[Prior of This Frm]]&lt;&gt;0,IF(Table4[[#This Row],[Per Raw]]&lt;0,Table4[[#This Row],[Per Raw]]+60,Table4[[#This Row],[Per Raw]]),"")</f>
        <v>0.10600000000000165</v>
      </c>
      <c r="AQ838" s="43" t="e">
        <f>IF(Table4[[#This Row],[ID]]=401,(HEX2DEC(Table4[[#This Row],[H1]])+256*HEX2DEC(Table4[[#This Row],[H2]]))/1000,NA())</f>
        <v>#N/A</v>
      </c>
      <c r="AR838" s="44" t="e">
        <f>IF(Table4[[#This Row],[ID]]=401,(HEX2DEC(Table4[[#This Row],[H5]])+256*HEX2DEC(Table4[[#This Row],[H6]]))/1000,NA())</f>
        <v>#N/A</v>
      </c>
      <c r="AS838" s="45" t="e">
        <f>IF(Table4[[#This Row],[ID]]=402,HEX2DEC(Table4[[#This Row],[H1]])/100,NA())</f>
        <v>#N/A</v>
      </c>
      <c r="AT838" s="46" t="e">
        <f>IF(Table4[[#This Row],[ID]]=404,((HEX2DEC(F838)+256*HEX2DEC(G838))/10)*(9/5)+32,NA())</f>
        <v>#N/A</v>
      </c>
      <c r="AU838" s="38">
        <f>IF(Table4[[#This Row],[ID]]=402,(HEX2DEC(Table4[[#This Row],[H7]])*256*256+HEX2DEC(Table4[[#This Row],[H6]])*256+HEX2DEC(Table4[[#This Row],[H5]]))/AU$3,IF(ISNUMBER(AU837),AU837,NA()))</f>
        <v>1073427</v>
      </c>
      <c r="AV838" s="38">
        <f>IF(Table4[[#This Row],[ID]]=403,(HEX2DEC(Table4[[#This Row],[H7]])*256*256+HEX2DEC(Table4[[#This Row],[H6]])*256+HEX2DEC(Table4[[#This Row],[H5]]))/AV$3,IF(ISNUMBER(AV837),AV837,NA()))</f>
        <v>1073427</v>
      </c>
      <c r="AW838" s="47" t="e">
        <f>Table4[[#This Row],[Unk 402-D7,6,5]]/Table4[[#This Row],[Batt V]]</f>
        <v>#N/A</v>
      </c>
      <c r="AX838" s="41" t="str" cm="1">
        <f t="array" aca="1" ref="AX838" ca="1">IF(Table4[[#This Row],[Prior of This Frm]]=0,"First",IF(Table4[[#This Row],[Data as String]]&lt;&gt;INDIRECT("R"&amp;AL838&amp;"C"&amp;COLUMN(Table4[[#This Row],[Data as String]]),FALSE),"Change",""))</f>
        <v/>
      </c>
      <c r="AY838" s="40" t="str" cm="1">
        <f t="array" aca="1" ref="AY838" ca="1">IF(Table4[[#This Row],[Prior of This Frm]]=0,"First",IF(Table4[[#This Row],[Data Masked States only]]&lt;&gt;INDIRECT("R"&amp;AL838&amp;"C"&amp;COLUMN(Table4[[#This Row],[Data Masked States only]]),FALSE),"Change",""))</f>
        <v/>
      </c>
      <c r="AZ838" s="40"/>
    </row>
    <row r="839" spans="1:52" hidden="1" x14ac:dyDescent="0.25">
      <c r="A839" s="32">
        <v>31.364000000000001</v>
      </c>
      <c r="B839" s="32">
        <v>401</v>
      </c>
      <c r="C839" s="32">
        <v>8</v>
      </c>
      <c r="D839" s="33" t="s">
        <v>28</v>
      </c>
      <c r="E839" s="34" t="s">
        <v>23</v>
      </c>
      <c r="F839" s="34">
        <v>0</v>
      </c>
      <c r="G839" s="34">
        <v>0</v>
      </c>
      <c r="H839" s="34">
        <v>0</v>
      </c>
      <c r="I839" s="34">
        <v>0</v>
      </c>
      <c r="J839" s="34">
        <v>0</v>
      </c>
      <c r="K839" s="34">
        <v>0</v>
      </c>
      <c r="L839" s="32"/>
      <c r="M839" s="35" t="str">
        <f t="shared" si="261"/>
        <v>…</v>
      </c>
      <c r="N839" s="32" t="str">
        <f t="shared" si="262"/>
        <v>…</v>
      </c>
      <c r="O839" s="32" t="str">
        <f t="shared" si="263"/>
        <v>…</v>
      </c>
      <c r="P839" s="32" t="str">
        <f t="shared" si="264"/>
        <v>…</v>
      </c>
      <c r="Q839" s="32" t="str">
        <f t="shared" si="265"/>
        <v>…</v>
      </c>
      <c r="R839" s="32" t="str">
        <f t="shared" si="266"/>
        <v>…</v>
      </c>
      <c r="S839" s="32" t="str">
        <f t="shared" si="267"/>
        <v>…</v>
      </c>
      <c r="T839" s="32" t="str">
        <f t="shared" si="268"/>
        <v>…</v>
      </c>
      <c r="U839" s="35"/>
      <c r="V839" s="36">
        <f t="shared" si="269"/>
        <v>154</v>
      </c>
      <c r="W839" s="32">
        <f t="shared" si="270"/>
        <v>210</v>
      </c>
      <c r="X839" s="32">
        <f t="shared" si="271"/>
        <v>0</v>
      </c>
      <c r="Y839" s="32">
        <f t="shared" si="272"/>
        <v>0</v>
      </c>
      <c r="Z839" s="32">
        <f t="shared" si="273"/>
        <v>0</v>
      </c>
      <c r="AA839" s="32">
        <f t="shared" si="274"/>
        <v>0</v>
      </c>
      <c r="AB839" s="32">
        <f t="shared" si="275"/>
        <v>0</v>
      </c>
      <c r="AC839" s="32">
        <f t="shared" si="276"/>
        <v>0</v>
      </c>
      <c r="AD839" s="35"/>
      <c r="AE839" s="37">
        <f t="shared" si="277"/>
        <v>53914</v>
      </c>
      <c r="AF839" s="38">
        <f t="shared" si="278"/>
        <v>0</v>
      </c>
      <c r="AG839" s="38">
        <f t="shared" si="279"/>
        <v>0</v>
      </c>
      <c r="AH839" s="38">
        <f t="shared" si="280"/>
        <v>0</v>
      </c>
      <c r="AI839" s="35"/>
      <c r="AJ83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39" s="40" t="str" cm="1">
        <f t="array" ref="AK83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39" s="40" cm="1">
        <f t="array" ref="AL839">IF(ROW(Table4[[#This Row],[ID]])-1=ROW(Table4[[#Headers],[ID]]),0,SUMPRODUCT(MAX(($B$5:$B838=Table4[[#This Row],[ID]])*ROW($B$5:$B838))))</f>
        <v>837</v>
      </c>
      <c r="AM839" s="39" cm="1">
        <f t="array" aca="1" ref="AM839" ca="1">IF(Table4[[#This Row],[Prior of This Frm]]&lt;&gt;0,Table4[[#This Row],[Time]]-INDIRECT("R"&amp;Table4[[#This Row],[Prior of This Frm]]&amp;"C"&amp;COLUMN(Table4[[#This Row],[Time]]),FALSE),"")</f>
        <v>0.10500000000000043</v>
      </c>
      <c r="AN839" s="41">
        <f>IF(ROW(Table4[[#This Row],[Time]])-1=ROW(Table4[[#Headers],[Time]]),0,IF(A839&lt;A838,AN838+1,AN838))</f>
        <v>1</v>
      </c>
      <c r="AO839" s="42">
        <f>(Table4[[#This Row],[Time]]+(Table4[[#This Row],[Mins]]*60)-$A$5)/60/60/24</f>
        <v>4.6281249999999995E-4</v>
      </c>
      <c r="AP839" s="39">
        <f ca="1">IF(Table4[[#This Row],[Prior of This Frm]]&lt;&gt;0,IF(Table4[[#This Row],[Per Raw]]&lt;0,Table4[[#This Row],[Per Raw]]+60,Table4[[#This Row],[Per Raw]]),"")</f>
        <v>0.10500000000000043</v>
      </c>
      <c r="AQ839" s="43">
        <f>IF(Table4[[#This Row],[ID]]=401,(HEX2DEC(Table4[[#This Row],[H1]])+256*HEX2DEC(Table4[[#This Row],[H2]]))/1000,NA())</f>
        <v>53.914000000000001</v>
      </c>
      <c r="AR839" s="44">
        <f>IF(Table4[[#This Row],[ID]]=401,(HEX2DEC(Table4[[#This Row],[H5]])+256*HEX2DEC(Table4[[#This Row],[H6]]))/1000,NA())</f>
        <v>0</v>
      </c>
      <c r="AS839" s="48" t="e">
        <f>IF(Table4[[#This Row],[ID]]=402,HEX2DEC(Table4[[#This Row],[H1]])/100,NA())</f>
        <v>#N/A</v>
      </c>
      <c r="AT839" s="46" t="e">
        <f>IF(Table4[[#This Row],[ID]]=404,((HEX2DEC(F839)+256*HEX2DEC(G839))/10)*(9/5)+32,NA())</f>
        <v>#N/A</v>
      </c>
      <c r="AU839" s="38">
        <f>IF(Table4[[#This Row],[ID]]=402,(HEX2DEC(Table4[[#This Row],[H7]])*256*256+HEX2DEC(Table4[[#This Row],[H6]])*256+HEX2DEC(Table4[[#This Row],[H5]]))/AU$3,IF(ISNUMBER(AU838),AU838,NA()))</f>
        <v>1073427</v>
      </c>
      <c r="AV839" s="38">
        <f>IF(Table4[[#This Row],[ID]]=403,(HEX2DEC(Table4[[#This Row],[H7]])*256*256+HEX2DEC(Table4[[#This Row],[H6]])*256+HEX2DEC(Table4[[#This Row],[H5]]))/AV$3,IF(ISNUMBER(AV838),AV838,NA()))</f>
        <v>1073427</v>
      </c>
      <c r="AW839" s="47">
        <f>Table4[[#This Row],[Unk 402-D7,6,5]]/Table4[[#This Row],[Batt V]]</f>
        <v>19909.986274437066</v>
      </c>
      <c r="AX839" s="41" t="str" cm="1">
        <f t="array" aca="1" ref="AX839" ca="1">IF(Table4[[#This Row],[Prior of This Frm]]=0,"First",IF(Table4[[#This Row],[Data as String]]&lt;&gt;INDIRECT("R"&amp;AL839&amp;"C"&amp;COLUMN(Table4[[#This Row],[Data as String]]),FALSE),"Change",""))</f>
        <v/>
      </c>
      <c r="AY839" s="40" t="str" cm="1">
        <f t="array" aca="1" ref="AY839" ca="1">IF(Table4[[#This Row],[Prior of This Frm]]=0,"First",IF(Table4[[#This Row],[Data Masked States only]]&lt;&gt;INDIRECT("R"&amp;AL839&amp;"C"&amp;COLUMN(Table4[[#This Row],[Data Masked States only]]),FALSE),"Change",""))</f>
        <v/>
      </c>
      <c r="AZ839" s="40"/>
    </row>
    <row r="840" spans="1:52" hidden="1" x14ac:dyDescent="0.25">
      <c r="A840" s="32">
        <v>31.417000000000002</v>
      </c>
      <c r="B840" s="32">
        <v>400</v>
      </c>
      <c r="C840" s="32">
        <v>8</v>
      </c>
      <c r="D840" s="33">
        <v>0</v>
      </c>
      <c r="E840" s="34">
        <v>0</v>
      </c>
      <c r="F840" s="34">
        <v>8</v>
      </c>
      <c r="G840" s="34">
        <v>0</v>
      </c>
      <c r="H840" s="34">
        <v>39</v>
      </c>
      <c r="I840" s="34">
        <v>0</v>
      </c>
      <c r="J840" s="34">
        <v>0</v>
      </c>
      <c r="K840" s="34">
        <v>0</v>
      </c>
      <c r="L840" s="32"/>
      <c r="M840" s="35" t="str">
        <f t="shared" si="261"/>
        <v>…</v>
      </c>
      <c r="N840" s="32" t="str">
        <f t="shared" si="262"/>
        <v>…</v>
      </c>
      <c r="O840" s="32" t="str">
        <f t="shared" si="263"/>
        <v>…</v>
      </c>
      <c r="P840" s="32" t="str">
        <f t="shared" si="264"/>
        <v>…</v>
      </c>
      <c r="Q840" s="32" t="str">
        <f t="shared" si="265"/>
        <v>9</v>
      </c>
      <c r="R840" s="32" t="str">
        <f t="shared" si="266"/>
        <v>…</v>
      </c>
      <c r="S840" s="32" t="str">
        <f t="shared" si="267"/>
        <v>…</v>
      </c>
      <c r="T840" s="32" t="str">
        <f t="shared" si="268"/>
        <v>…</v>
      </c>
      <c r="U840" s="35"/>
      <c r="V840" s="36">
        <f t="shared" si="269"/>
        <v>0</v>
      </c>
      <c r="W840" s="32">
        <f t="shared" si="270"/>
        <v>0</v>
      </c>
      <c r="X840" s="32">
        <f t="shared" si="271"/>
        <v>8</v>
      </c>
      <c r="Y840" s="32">
        <f t="shared" si="272"/>
        <v>0</v>
      </c>
      <c r="Z840" s="32">
        <f t="shared" si="273"/>
        <v>57</v>
      </c>
      <c r="AA840" s="32">
        <f t="shared" si="274"/>
        <v>0</v>
      </c>
      <c r="AB840" s="32">
        <f t="shared" si="275"/>
        <v>0</v>
      </c>
      <c r="AC840" s="32">
        <f t="shared" si="276"/>
        <v>0</v>
      </c>
      <c r="AD840" s="35"/>
      <c r="AE840" s="37">
        <f t="shared" si="277"/>
        <v>0</v>
      </c>
      <c r="AF840" s="38">
        <f t="shared" si="278"/>
        <v>8</v>
      </c>
      <c r="AG840" s="38">
        <f t="shared" si="279"/>
        <v>57</v>
      </c>
      <c r="AH840" s="38">
        <f t="shared" si="280"/>
        <v>0</v>
      </c>
      <c r="AI840" s="35"/>
      <c r="AJ84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40" s="40" t="str" cm="1">
        <f t="array" ref="AK84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40" s="40" cm="1">
        <f t="array" ref="AL840">IF(ROW(Table4[[#This Row],[ID]])-1=ROW(Table4[[#Headers],[ID]]),0,SUMPRODUCT(MAX(($B$5:$B839=Table4[[#This Row],[ID]])*ROW($B$5:$B839))))</f>
        <v>838</v>
      </c>
      <c r="AM840" s="39" cm="1">
        <f t="array" aca="1" ref="AM840" ca="1">IF(Table4[[#This Row],[Prior of This Frm]]&lt;&gt;0,Table4[[#This Row],[Time]]-INDIRECT("R"&amp;Table4[[#This Row],[Prior of This Frm]]&amp;"C"&amp;COLUMN(Table4[[#This Row],[Time]]),FALSE),"")</f>
        <v>0.10600000000000165</v>
      </c>
      <c r="AN840" s="41">
        <f>IF(ROW(Table4[[#This Row],[Time]])-1=ROW(Table4[[#Headers],[Time]]),0,IF(A840&lt;A839,AN839+1,AN839))</f>
        <v>1</v>
      </c>
      <c r="AO840" s="42">
        <f>(Table4[[#This Row],[Time]]+(Table4[[#This Row],[Mins]]*60)-$A$5)/60/60/24</f>
        <v>4.6342592592592594E-4</v>
      </c>
      <c r="AP840" s="39">
        <f ca="1">IF(Table4[[#This Row],[Prior of This Frm]]&lt;&gt;0,IF(Table4[[#This Row],[Per Raw]]&lt;0,Table4[[#This Row],[Per Raw]]+60,Table4[[#This Row],[Per Raw]]),"")</f>
        <v>0.10600000000000165</v>
      </c>
      <c r="AQ840" s="43" t="e">
        <f>IF(Table4[[#This Row],[ID]]=401,(HEX2DEC(Table4[[#This Row],[H1]])+256*HEX2DEC(Table4[[#This Row],[H2]]))/1000,NA())</f>
        <v>#N/A</v>
      </c>
      <c r="AR840" s="44" t="e">
        <f>IF(Table4[[#This Row],[ID]]=401,(HEX2DEC(Table4[[#This Row],[H5]])+256*HEX2DEC(Table4[[#This Row],[H6]]))/1000,NA())</f>
        <v>#N/A</v>
      </c>
      <c r="AS840" s="45" t="e">
        <f>IF(Table4[[#This Row],[ID]]=402,HEX2DEC(Table4[[#This Row],[H1]])/100,NA())</f>
        <v>#N/A</v>
      </c>
      <c r="AT840" s="46" t="e">
        <f>IF(Table4[[#This Row],[ID]]=404,((HEX2DEC(F840)+256*HEX2DEC(G840))/10)*(9/5)+32,NA())</f>
        <v>#N/A</v>
      </c>
      <c r="AU840" s="38">
        <f>IF(Table4[[#This Row],[ID]]=402,(HEX2DEC(Table4[[#This Row],[H7]])*256*256+HEX2DEC(Table4[[#This Row],[H6]])*256+HEX2DEC(Table4[[#This Row],[H5]]))/AU$3,IF(ISNUMBER(AU839),AU839,NA()))</f>
        <v>1073427</v>
      </c>
      <c r="AV840" s="38">
        <f>IF(Table4[[#This Row],[ID]]=403,(HEX2DEC(Table4[[#This Row],[H7]])*256*256+HEX2DEC(Table4[[#This Row],[H6]])*256+HEX2DEC(Table4[[#This Row],[H5]]))/AV$3,IF(ISNUMBER(AV839),AV839,NA()))</f>
        <v>1073427</v>
      </c>
      <c r="AW840" s="47" t="e">
        <f>Table4[[#This Row],[Unk 402-D7,6,5]]/Table4[[#This Row],[Batt V]]</f>
        <v>#N/A</v>
      </c>
      <c r="AX840" s="41" t="str" cm="1">
        <f t="array" aca="1" ref="AX840" ca="1">IF(Table4[[#This Row],[Prior of This Frm]]=0,"First",IF(Table4[[#This Row],[Data as String]]&lt;&gt;INDIRECT("R"&amp;AL840&amp;"C"&amp;COLUMN(Table4[[#This Row],[Data as String]]),FALSE),"Change",""))</f>
        <v/>
      </c>
      <c r="AY840" s="40" t="str" cm="1">
        <f t="array" aca="1" ref="AY840" ca="1">IF(Table4[[#This Row],[Prior of This Frm]]=0,"First",IF(Table4[[#This Row],[Data Masked States only]]&lt;&gt;INDIRECT("R"&amp;AL840&amp;"C"&amp;COLUMN(Table4[[#This Row],[Data Masked States only]]),FALSE),"Change",""))</f>
        <v/>
      </c>
      <c r="AZ840" s="40"/>
    </row>
    <row r="841" spans="1:52" hidden="1" x14ac:dyDescent="0.25">
      <c r="A841" s="32">
        <v>31.471</v>
      </c>
      <c r="B841" s="32">
        <v>401</v>
      </c>
      <c r="C841" s="32">
        <v>8</v>
      </c>
      <c r="D841" s="33" t="s">
        <v>28</v>
      </c>
      <c r="E841" s="34" t="s">
        <v>23</v>
      </c>
      <c r="F841" s="34">
        <v>0</v>
      </c>
      <c r="G841" s="34">
        <v>0</v>
      </c>
      <c r="H841" s="34">
        <v>0</v>
      </c>
      <c r="I841" s="34">
        <v>0</v>
      </c>
      <c r="J841" s="34">
        <v>0</v>
      </c>
      <c r="K841" s="34">
        <v>0</v>
      </c>
      <c r="L841" s="32"/>
      <c r="M841" s="35" t="str">
        <f t="shared" si="261"/>
        <v>…</v>
      </c>
      <c r="N841" s="32" t="str">
        <f t="shared" si="262"/>
        <v>…</v>
      </c>
      <c r="O841" s="32" t="str">
        <f t="shared" si="263"/>
        <v>…</v>
      </c>
      <c r="P841" s="32" t="str">
        <f t="shared" si="264"/>
        <v>…</v>
      </c>
      <c r="Q841" s="32" t="str">
        <f t="shared" si="265"/>
        <v>…</v>
      </c>
      <c r="R841" s="32" t="str">
        <f t="shared" si="266"/>
        <v>…</v>
      </c>
      <c r="S841" s="32" t="str">
        <f t="shared" si="267"/>
        <v>…</v>
      </c>
      <c r="T841" s="32" t="str">
        <f t="shared" si="268"/>
        <v>…</v>
      </c>
      <c r="U841" s="35"/>
      <c r="V841" s="36">
        <f t="shared" si="269"/>
        <v>154</v>
      </c>
      <c r="W841" s="32">
        <f t="shared" si="270"/>
        <v>210</v>
      </c>
      <c r="X841" s="32">
        <f t="shared" si="271"/>
        <v>0</v>
      </c>
      <c r="Y841" s="32">
        <f t="shared" si="272"/>
        <v>0</v>
      </c>
      <c r="Z841" s="32">
        <f t="shared" si="273"/>
        <v>0</v>
      </c>
      <c r="AA841" s="32">
        <f t="shared" si="274"/>
        <v>0</v>
      </c>
      <c r="AB841" s="32">
        <f t="shared" si="275"/>
        <v>0</v>
      </c>
      <c r="AC841" s="32">
        <f t="shared" si="276"/>
        <v>0</v>
      </c>
      <c r="AD841" s="35"/>
      <c r="AE841" s="37">
        <f t="shared" si="277"/>
        <v>53914</v>
      </c>
      <c r="AF841" s="38">
        <f t="shared" si="278"/>
        <v>0</v>
      </c>
      <c r="AG841" s="38">
        <f t="shared" si="279"/>
        <v>0</v>
      </c>
      <c r="AH841" s="38">
        <f t="shared" si="280"/>
        <v>0</v>
      </c>
      <c r="AI841" s="35"/>
      <c r="AJ84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41" s="40" t="str" cm="1">
        <f t="array" ref="AK84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41" s="40" cm="1">
        <f t="array" ref="AL841">IF(ROW(Table4[[#This Row],[ID]])-1=ROW(Table4[[#Headers],[ID]]),0,SUMPRODUCT(MAX(($B$5:$B840=Table4[[#This Row],[ID]])*ROW($B$5:$B840))))</f>
        <v>839</v>
      </c>
      <c r="AM841" s="39" cm="1">
        <f t="array" aca="1" ref="AM841" ca="1">IF(Table4[[#This Row],[Prior of This Frm]]&lt;&gt;0,Table4[[#This Row],[Time]]-INDIRECT("R"&amp;Table4[[#This Row],[Prior of This Frm]]&amp;"C"&amp;COLUMN(Table4[[#This Row],[Time]]),FALSE),"")</f>
        <v>0.10699999999999932</v>
      </c>
      <c r="AN841" s="41">
        <f>IF(ROW(Table4[[#This Row],[Time]])-1=ROW(Table4[[#Headers],[Time]]),0,IF(A841&lt;A840,AN840+1,AN840))</f>
        <v>1</v>
      </c>
      <c r="AO841" s="42">
        <f>(Table4[[#This Row],[Time]]+(Table4[[#This Row],[Mins]]*60)-$A$5)/60/60/24</f>
        <v>4.6405092592592592E-4</v>
      </c>
      <c r="AP841" s="39">
        <f ca="1">IF(Table4[[#This Row],[Prior of This Frm]]&lt;&gt;0,IF(Table4[[#This Row],[Per Raw]]&lt;0,Table4[[#This Row],[Per Raw]]+60,Table4[[#This Row],[Per Raw]]),"")</f>
        <v>0.10699999999999932</v>
      </c>
      <c r="AQ841" s="43">
        <f>IF(Table4[[#This Row],[ID]]=401,(HEX2DEC(Table4[[#This Row],[H1]])+256*HEX2DEC(Table4[[#This Row],[H2]]))/1000,NA())</f>
        <v>53.914000000000001</v>
      </c>
      <c r="AR841" s="44">
        <f>IF(Table4[[#This Row],[ID]]=401,(HEX2DEC(Table4[[#This Row],[H5]])+256*HEX2DEC(Table4[[#This Row],[H6]]))/1000,NA())</f>
        <v>0</v>
      </c>
      <c r="AS841" s="48" t="e">
        <f>IF(Table4[[#This Row],[ID]]=402,HEX2DEC(Table4[[#This Row],[H1]])/100,NA())</f>
        <v>#N/A</v>
      </c>
      <c r="AT841" s="46" t="e">
        <f>IF(Table4[[#This Row],[ID]]=404,((HEX2DEC(F841)+256*HEX2DEC(G841))/10)*(9/5)+32,NA())</f>
        <v>#N/A</v>
      </c>
      <c r="AU841" s="38">
        <f>IF(Table4[[#This Row],[ID]]=402,(HEX2DEC(Table4[[#This Row],[H7]])*256*256+HEX2DEC(Table4[[#This Row],[H6]])*256+HEX2DEC(Table4[[#This Row],[H5]]))/AU$3,IF(ISNUMBER(AU840),AU840,NA()))</f>
        <v>1073427</v>
      </c>
      <c r="AV841" s="38">
        <f>IF(Table4[[#This Row],[ID]]=403,(HEX2DEC(Table4[[#This Row],[H7]])*256*256+HEX2DEC(Table4[[#This Row],[H6]])*256+HEX2DEC(Table4[[#This Row],[H5]]))/AV$3,IF(ISNUMBER(AV840),AV840,NA()))</f>
        <v>1073427</v>
      </c>
      <c r="AW841" s="47">
        <f>Table4[[#This Row],[Unk 402-D7,6,5]]/Table4[[#This Row],[Batt V]]</f>
        <v>19909.986274437066</v>
      </c>
      <c r="AX841" s="41" t="str" cm="1">
        <f t="array" aca="1" ref="AX841" ca="1">IF(Table4[[#This Row],[Prior of This Frm]]=0,"First",IF(Table4[[#This Row],[Data as String]]&lt;&gt;INDIRECT("R"&amp;AL841&amp;"C"&amp;COLUMN(Table4[[#This Row],[Data as String]]),FALSE),"Change",""))</f>
        <v/>
      </c>
      <c r="AY841" s="40" t="str" cm="1">
        <f t="array" aca="1" ref="AY841" ca="1">IF(Table4[[#This Row],[Prior of This Frm]]=0,"First",IF(Table4[[#This Row],[Data Masked States only]]&lt;&gt;INDIRECT("R"&amp;AL841&amp;"C"&amp;COLUMN(Table4[[#This Row],[Data Masked States only]]),FALSE),"Change",""))</f>
        <v/>
      </c>
      <c r="AZ841" s="40"/>
    </row>
    <row r="842" spans="1:52" hidden="1" x14ac:dyDescent="0.25">
      <c r="A842" s="32">
        <v>31.524000000000001</v>
      </c>
      <c r="B842" s="32">
        <v>400</v>
      </c>
      <c r="C842" s="32">
        <v>8</v>
      </c>
      <c r="D842" s="33">
        <v>0</v>
      </c>
      <c r="E842" s="34">
        <v>0</v>
      </c>
      <c r="F842" s="34">
        <v>8</v>
      </c>
      <c r="G842" s="34">
        <v>0</v>
      </c>
      <c r="H842" s="34">
        <v>39</v>
      </c>
      <c r="I842" s="34">
        <v>0</v>
      </c>
      <c r="J842" s="34">
        <v>0</v>
      </c>
      <c r="K842" s="34">
        <v>0</v>
      </c>
      <c r="L842" s="32"/>
      <c r="M842" s="35" t="str">
        <f t="shared" si="261"/>
        <v>…</v>
      </c>
      <c r="N842" s="32" t="str">
        <f t="shared" si="262"/>
        <v>…</v>
      </c>
      <c r="O842" s="32" t="str">
        <f t="shared" si="263"/>
        <v>…</v>
      </c>
      <c r="P842" s="32" t="str">
        <f t="shared" si="264"/>
        <v>…</v>
      </c>
      <c r="Q842" s="32" t="str">
        <f t="shared" si="265"/>
        <v>9</v>
      </c>
      <c r="R842" s="32" t="str">
        <f t="shared" si="266"/>
        <v>…</v>
      </c>
      <c r="S842" s="32" t="str">
        <f t="shared" si="267"/>
        <v>…</v>
      </c>
      <c r="T842" s="32" t="str">
        <f t="shared" si="268"/>
        <v>…</v>
      </c>
      <c r="U842" s="35"/>
      <c r="V842" s="36">
        <f t="shared" si="269"/>
        <v>0</v>
      </c>
      <c r="W842" s="32">
        <f t="shared" si="270"/>
        <v>0</v>
      </c>
      <c r="X842" s="32">
        <f t="shared" si="271"/>
        <v>8</v>
      </c>
      <c r="Y842" s="32">
        <f t="shared" si="272"/>
        <v>0</v>
      </c>
      <c r="Z842" s="32">
        <f t="shared" si="273"/>
        <v>57</v>
      </c>
      <c r="AA842" s="32">
        <f t="shared" si="274"/>
        <v>0</v>
      </c>
      <c r="AB842" s="32">
        <f t="shared" si="275"/>
        <v>0</v>
      </c>
      <c r="AC842" s="32">
        <f t="shared" si="276"/>
        <v>0</v>
      </c>
      <c r="AD842" s="35"/>
      <c r="AE842" s="37">
        <f t="shared" si="277"/>
        <v>0</v>
      </c>
      <c r="AF842" s="38">
        <f t="shared" si="278"/>
        <v>8</v>
      </c>
      <c r="AG842" s="38">
        <f t="shared" si="279"/>
        <v>57</v>
      </c>
      <c r="AH842" s="38">
        <f t="shared" si="280"/>
        <v>0</v>
      </c>
      <c r="AI842" s="35"/>
      <c r="AJ84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42" s="40" t="str" cm="1">
        <f t="array" ref="AK84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42" s="40" cm="1">
        <f t="array" ref="AL842">IF(ROW(Table4[[#This Row],[ID]])-1=ROW(Table4[[#Headers],[ID]]),0,SUMPRODUCT(MAX(($B$5:$B841=Table4[[#This Row],[ID]])*ROW($B$5:$B841))))</f>
        <v>840</v>
      </c>
      <c r="AM842" s="39" cm="1">
        <f t="array" aca="1" ref="AM842" ca="1">IF(Table4[[#This Row],[Prior of This Frm]]&lt;&gt;0,Table4[[#This Row],[Time]]-INDIRECT("R"&amp;Table4[[#This Row],[Prior of This Frm]]&amp;"C"&amp;COLUMN(Table4[[#This Row],[Time]]),FALSE),"")</f>
        <v>0.10699999999999932</v>
      </c>
      <c r="AN842" s="41">
        <f>IF(ROW(Table4[[#This Row],[Time]])-1=ROW(Table4[[#Headers],[Time]]),0,IF(A842&lt;A841,AN841+1,AN841))</f>
        <v>1</v>
      </c>
      <c r="AO842" s="42">
        <f>(Table4[[#This Row],[Time]]+(Table4[[#This Row],[Mins]]*60)-$A$5)/60/60/24</f>
        <v>4.646643518518519E-4</v>
      </c>
      <c r="AP842" s="39">
        <f ca="1">IF(Table4[[#This Row],[Prior of This Frm]]&lt;&gt;0,IF(Table4[[#This Row],[Per Raw]]&lt;0,Table4[[#This Row],[Per Raw]]+60,Table4[[#This Row],[Per Raw]]),"")</f>
        <v>0.10699999999999932</v>
      </c>
      <c r="AQ842" s="43" t="e">
        <f>IF(Table4[[#This Row],[ID]]=401,(HEX2DEC(Table4[[#This Row],[H1]])+256*HEX2DEC(Table4[[#This Row],[H2]]))/1000,NA())</f>
        <v>#N/A</v>
      </c>
      <c r="AR842" s="44" t="e">
        <f>IF(Table4[[#This Row],[ID]]=401,(HEX2DEC(Table4[[#This Row],[H5]])+256*HEX2DEC(Table4[[#This Row],[H6]]))/1000,NA())</f>
        <v>#N/A</v>
      </c>
      <c r="AS842" s="45" t="e">
        <f>IF(Table4[[#This Row],[ID]]=402,HEX2DEC(Table4[[#This Row],[H1]])/100,NA())</f>
        <v>#N/A</v>
      </c>
      <c r="AT842" s="46" t="e">
        <f>IF(Table4[[#This Row],[ID]]=404,((HEX2DEC(F842)+256*HEX2DEC(G842))/10)*(9/5)+32,NA())</f>
        <v>#N/A</v>
      </c>
      <c r="AU842" s="38">
        <f>IF(Table4[[#This Row],[ID]]=402,(HEX2DEC(Table4[[#This Row],[H7]])*256*256+HEX2DEC(Table4[[#This Row],[H6]])*256+HEX2DEC(Table4[[#This Row],[H5]]))/AU$3,IF(ISNUMBER(AU841),AU841,NA()))</f>
        <v>1073427</v>
      </c>
      <c r="AV842" s="38">
        <f>IF(Table4[[#This Row],[ID]]=403,(HEX2DEC(Table4[[#This Row],[H7]])*256*256+HEX2DEC(Table4[[#This Row],[H6]])*256+HEX2DEC(Table4[[#This Row],[H5]]))/AV$3,IF(ISNUMBER(AV841),AV841,NA()))</f>
        <v>1073427</v>
      </c>
      <c r="AW842" s="47" t="e">
        <f>Table4[[#This Row],[Unk 402-D7,6,5]]/Table4[[#This Row],[Batt V]]</f>
        <v>#N/A</v>
      </c>
      <c r="AX842" s="41" t="str" cm="1">
        <f t="array" aca="1" ref="AX842" ca="1">IF(Table4[[#This Row],[Prior of This Frm]]=0,"First",IF(Table4[[#This Row],[Data as String]]&lt;&gt;INDIRECT("R"&amp;AL842&amp;"C"&amp;COLUMN(Table4[[#This Row],[Data as String]]),FALSE),"Change",""))</f>
        <v/>
      </c>
      <c r="AY842" s="40" t="str" cm="1">
        <f t="array" aca="1" ref="AY842" ca="1">IF(Table4[[#This Row],[Prior of This Frm]]=0,"First",IF(Table4[[#This Row],[Data Masked States only]]&lt;&gt;INDIRECT("R"&amp;AL842&amp;"C"&amp;COLUMN(Table4[[#This Row],[Data Masked States only]]),FALSE),"Change",""))</f>
        <v/>
      </c>
      <c r="AZ842" s="40"/>
    </row>
    <row r="843" spans="1:52" hidden="1" x14ac:dyDescent="0.25">
      <c r="A843" s="32">
        <v>31.577000000000002</v>
      </c>
      <c r="B843" s="32">
        <v>401</v>
      </c>
      <c r="C843" s="32">
        <v>8</v>
      </c>
      <c r="D843" s="33" t="s">
        <v>28</v>
      </c>
      <c r="E843" s="34" t="s">
        <v>23</v>
      </c>
      <c r="F843" s="34">
        <v>0</v>
      </c>
      <c r="G843" s="34">
        <v>0</v>
      </c>
      <c r="H843" s="34">
        <v>0</v>
      </c>
      <c r="I843" s="34">
        <v>0</v>
      </c>
      <c r="J843" s="34">
        <v>0</v>
      </c>
      <c r="K843" s="34">
        <v>0</v>
      </c>
      <c r="L843" s="32"/>
      <c r="M843" s="35" t="str">
        <f t="shared" si="261"/>
        <v>…</v>
      </c>
      <c r="N843" s="32" t="str">
        <f t="shared" si="262"/>
        <v>…</v>
      </c>
      <c r="O843" s="32" t="str">
        <f t="shared" si="263"/>
        <v>…</v>
      </c>
      <c r="P843" s="32" t="str">
        <f t="shared" si="264"/>
        <v>…</v>
      </c>
      <c r="Q843" s="32" t="str">
        <f t="shared" si="265"/>
        <v>…</v>
      </c>
      <c r="R843" s="32" t="str">
        <f t="shared" si="266"/>
        <v>…</v>
      </c>
      <c r="S843" s="32" t="str">
        <f t="shared" si="267"/>
        <v>…</v>
      </c>
      <c r="T843" s="32" t="str">
        <f t="shared" si="268"/>
        <v>…</v>
      </c>
      <c r="U843" s="35"/>
      <c r="V843" s="36">
        <f t="shared" si="269"/>
        <v>154</v>
      </c>
      <c r="W843" s="32">
        <f t="shared" si="270"/>
        <v>210</v>
      </c>
      <c r="X843" s="32">
        <f t="shared" si="271"/>
        <v>0</v>
      </c>
      <c r="Y843" s="32">
        <f t="shared" si="272"/>
        <v>0</v>
      </c>
      <c r="Z843" s="32">
        <f t="shared" si="273"/>
        <v>0</v>
      </c>
      <c r="AA843" s="32">
        <f t="shared" si="274"/>
        <v>0</v>
      </c>
      <c r="AB843" s="32">
        <f t="shared" si="275"/>
        <v>0</v>
      </c>
      <c r="AC843" s="32">
        <f t="shared" si="276"/>
        <v>0</v>
      </c>
      <c r="AD843" s="35"/>
      <c r="AE843" s="37">
        <f t="shared" si="277"/>
        <v>53914</v>
      </c>
      <c r="AF843" s="38">
        <f t="shared" si="278"/>
        <v>0</v>
      </c>
      <c r="AG843" s="38">
        <f t="shared" si="279"/>
        <v>0</v>
      </c>
      <c r="AH843" s="38">
        <f t="shared" si="280"/>
        <v>0</v>
      </c>
      <c r="AI843" s="35"/>
      <c r="AJ84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43" s="40" t="str" cm="1">
        <f t="array" ref="AK84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43" s="40" cm="1">
        <f t="array" ref="AL843">IF(ROW(Table4[[#This Row],[ID]])-1=ROW(Table4[[#Headers],[ID]]),0,SUMPRODUCT(MAX(($B$5:$B842=Table4[[#This Row],[ID]])*ROW($B$5:$B842))))</f>
        <v>841</v>
      </c>
      <c r="AM843" s="39" cm="1">
        <f t="array" aca="1" ref="AM843" ca="1">IF(Table4[[#This Row],[Prior of This Frm]]&lt;&gt;0,Table4[[#This Row],[Time]]-INDIRECT("R"&amp;Table4[[#This Row],[Prior of This Frm]]&amp;"C"&amp;COLUMN(Table4[[#This Row],[Time]]),FALSE),"")</f>
        <v>0.10600000000000165</v>
      </c>
      <c r="AN843" s="41">
        <f>IF(ROW(Table4[[#This Row],[Time]])-1=ROW(Table4[[#Headers],[Time]]),0,IF(A843&lt;A842,AN842+1,AN842))</f>
        <v>1</v>
      </c>
      <c r="AO843" s="42">
        <f>(Table4[[#This Row],[Time]]+(Table4[[#This Row],[Mins]]*60)-$A$5)/60/60/24</f>
        <v>4.6527777777777773E-4</v>
      </c>
      <c r="AP843" s="39">
        <f ca="1">IF(Table4[[#This Row],[Prior of This Frm]]&lt;&gt;0,IF(Table4[[#This Row],[Per Raw]]&lt;0,Table4[[#This Row],[Per Raw]]+60,Table4[[#This Row],[Per Raw]]),"")</f>
        <v>0.10600000000000165</v>
      </c>
      <c r="AQ843" s="43">
        <f>IF(Table4[[#This Row],[ID]]=401,(HEX2DEC(Table4[[#This Row],[H1]])+256*HEX2DEC(Table4[[#This Row],[H2]]))/1000,NA())</f>
        <v>53.914000000000001</v>
      </c>
      <c r="AR843" s="44">
        <f>IF(Table4[[#This Row],[ID]]=401,(HEX2DEC(Table4[[#This Row],[H5]])+256*HEX2DEC(Table4[[#This Row],[H6]]))/1000,NA())</f>
        <v>0</v>
      </c>
      <c r="AS843" s="48" t="e">
        <f>IF(Table4[[#This Row],[ID]]=402,HEX2DEC(Table4[[#This Row],[H1]])/100,NA())</f>
        <v>#N/A</v>
      </c>
      <c r="AT843" s="46" t="e">
        <f>IF(Table4[[#This Row],[ID]]=404,((HEX2DEC(F843)+256*HEX2DEC(G843))/10)*(9/5)+32,NA())</f>
        <v>#N/A</v>
      </c>
      <c r="AU843" s="38">
        <f>IF(Table4[[#This Row],[ID]]=402,(HEX2DEC(Table4[[#This Row],[H7]])*256*256+HEX2DEC(Table4[[#This Row],[H6]])*256+HEX2DEC(Table4[[#This Row],[H5]]))/AU$3,IF(ISNUMBER(AU842),AU842,NA()))</f>
        <v>1073427</v>
      </c>
      <c r="AV843" s="38">
        <f>IF(Table4[[#This Row],[ID]]=403,(HEX2DEC(Table4[[#This Row],[H7]])*256*256+HEX2DEC(Table4[[#This Row],[H6]])*256+HEX2DEC(Table4[[#This Row],[H5]]))/AV$3,IF(ISNUMBER(AV842),AV842,NA()))</f>
        <v>1073427</v>
      </c>
      <c r="AW843" s="47">
        <f>Table4[[#This Row],[Unk 402-D7,6,5]]/Table4[[#This Row],[Batt V]]</f>
        <v>19909.986274437066</v>
      </c>
      <c r="AX843" s="41" t="str" cm="1">
        <f t="array" aca="1" ref="AX843" ca="1">IF(Table4[[#This Row],[Prior of This Frm]]=0,"First",IF(Table4[[#This Row],[Data as String]]&lt;&gt;INDIRECT("R"&amp;AL843&amp;"C"&amp;COLUMN(Table4[[#This Row],[Data as String]]),FALSE),"Change",""))</f>
        <v/>
      </c>
      <c r="AY843" s="40" t="str" cm="1">
        <f t="array" aca="1" ref="AY843" ca="1">IF(Table4[[#This Row],[Prior of This Frm]]=0,"First",IF(Table4[[#This Row],[Data Masked States only]]&lt;&gt;INDIRECT("R"&amp;AL843&amp;"C"&amp;COLUMN(Table4[[#This Row],[Data Masked States only]]),FALSE),"Change",""))</f>
        <v/>
      </c>
      <c r="AZ843" s="40"/>
    </row>
    <row r="844" spans="1:52" hidden="1" x14ac:dyDescent="0.25">
      <c r="A844" s="32">
        <v>31.63</v>
      </c>
      <c r="B844" s="32">
        <v>400</v>
      </c>
      <c r="C844" s="32">
        <v>8</v>
      </c>
      <c r="D844" s="33">
        <v>0</v>
      </c>
      <c r="E844" s="34">
        <v>0</v>
      </c>
      <c r="F844" s="34">
        <v>8</v>
      </c>
      <c r="G844" s="34">
        <v>0</v>
      </c>
      <c r="H844" s="34">
        <v>39</v>
      </c>
      <c r="I844" s="34">
        <v>0</v>
      </c>
      <c r="J844" s="34">
        <v>0</v>
      </c>
      <c r="K844" s="34">
        <v>0</v>
      </c>
      <c r="L844" s="32"/>
      <c r="M844" s="35" t="str">
        <f t="shared" si="261"/>
        <v>…</v>
      </c>
      <c r="N844" s="32" t="str">
        <f t="shared" si="262"/>
        <v>…</v>
      </c>
      <c r="O844" s="32" t="str">
        <f t="shared" si="263"/>
        <v>…</v>
      </c>
      <c r="P844" s="32" t="str">
        <f t="shared" si="264"/>
        <v>…</v>
      </c>
      <c r="Q844" s="32" t="str">
        <f t="shared" si="265"/>
        <v>9</v>
      </c>
      <c r="R844" s="32" t="str">
        <f t="shared" si="266"/>
        <v>…</v>
      </c>
      <c r="S844" s="32" t="str">
        <f t="shared" si="267"/>
        <v>…</v>
      </c>
      <c r="T844" s="32" t="str">
        <f t="shared" si="268"/>
        <v>…</v>
      </c>
      <c r="U844" s="35"/>
      <c r="V844" s="36">
        <f t="shared" si="269"/>
        <v>0</v>
      </c>
      <c r="W844" s="32">
        <f t="shared" si="270"/>
        <v>0</v>
      </c>
      <c r="X844" s="32">
        <f t="shared" si="271"/>
        <v>8</v>
      </c>
      <c r="Y844" s="32">
        <f t="shared" si="272"/>
        <v>0</v>
      </c>
      <c r="Z844" s="32">
        <f t="shared" si="273"/>
        <v>57</v>
      </c>
      <c r="AA844" s="32">
        <f t="shared" si="274"/>
        <v>0</v>
      </c>
      <c r="AB844" s="32">
        <f t="shared" si="275"/>
        <v>0</v>
      </c>
      <c r="AC844" s="32">
        <f t="shared" si="276"/>
        <v>0</v>
      </c>
      <c r="AD844" s="35"/>
      <c r="AE844" s="37">
        <f t="shared" si="277"/>
        <v>0</v>
      </c>
      <c r="AF844" s="38">
        <f t="shared" si="278"/>
        <v>8</v>
      </c>
      <c r="AG844" s="38">
        <f t="shared" si="279"/>
        <v>57</v>
      </c>
      <c r="AH844" s="38">
        <f t="shared" si="280"/>
        <v>0</v>
      </c>
      <c r="AI844" s="35"/>
      <c r="AJ84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44" s="40" t="str" cm="1">
        <f t="array" ref="AK84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44" s="40" cm="1">
        <f t="array" ref="AL844">IF(ROW(Table4[[#This Row],[ID]])-1=ROW(Table4[[#Headers],[ID]]),0,SUMPRODUCT(MAX(($B$5:$B843=Table4[[#This Row],[ID]])*ROW($B$5:$B843))))</f>
        <v>842</v>
      </c>
      <c r="AM844" s="39" cm="1">
        <f t="array" aca="1" ref="AM844" ca="1">IF(Table4[[#This Row],[Prior of This Frm]]&lt;&gt;0,Table4[[#This Row],[Time]]-INDIRECT("R"&amp;Table4[[#This Row],[Prior of This Frm]]&amp;"C"&amp;COLUMN(Table4[[#This Row],[Time]]),FALSE),"")</f>
        <v>0.1059999999999981</v>
      </c>
      <c r="AN844" s="41">
        <f>IF(ROW(Table4[[#This Row],[Time]])-1=ROW(Table4[[#Headers],[Time]]),0,IF(A844&lt;A843,AN843+1,AN843))</f>
        <v>1</v>
      </c>
      <c r="AO844" s="42">
        <f>(Table4[[#This Row],[Time]]+(Table4[[#This Row],[Mins]]*60)-$A$5)/60/60/24</f>
        <v>4.6589120370370361E-4</v>
      </c>
      <c r="AP844" s="39">
        <f ca="1">IF(Table4[[#This Row],[Prior of This Frm]]&lt;&gt;0,IF(Table4[[#This Row],[Per Raw]]&lt;0,Table4[[#This Row],[Per Raw]]+60,Table4[[#This Row],[Per Raw]]),"")</f>
        <v>0.1059999999999981</v>
      </c>
      <c r="AQ844" s="43" t="e">
        <f>IF(Table4[[#This Row],[ID]]=401,(HEX2DEC(Table4[[#This Row],[H1]])+256*HEX2DEC(Table4[[#This Row],[H2]]))/1000,NA())</f>
        <v>#N/A</v>
      </c>
      <c r="AR844" s="44" t="e">
        <f>IF(Table4[[#This Row],[ID]]=401,(HEX2DEC(Table4[[#This Row],[H5]])+256*HEX2DEC(Table4[[#This Row],[H6]]))/1000,NA())</f>
        <v>#N/A</v>
      </c>
      <c r="AS844" s="45" t="e">
        <f>IF(Table4[[#This Row],[ID]]=402,HEX2DEC(Table4[[#This Row],[H1]])/100,NA())</f>
        <v>#N/A</v>
      </c>
      <c r="AT844" s="46" t="e">
        <f>IF(Table4[[#This Row],[ID]]=404,((HEX2DEC(F844)+256*HEX2DEC(G844))/10)*(9/5)+32,NA())</f>
        <v>#N/A</v>
      </c>
      <c r="AU844" s="38">
        <f>IF(Table4[[#This Row],[ID]]=402,(HEX2DEC(Table4[[#This Row],[H7]])*256*256+HEX2DEC(Table4[[#This Row],[H6]])*256+HEX2DEC(Table4[[#This Row],[H5]]))/AU$3,IF(ISNUMBER(AU843),AU843,NA()))</f>
        <v>1073427</v>
      </c>
      <c r="AV844" s="38">
        <f>IF(Table4[[#This Row],[ID]]=403,(HEX2DEC(Table4[[#This Row],[H7]])*256*256+HEX2DEC(Table4[[#This Row],[H6]])*256+HEX2DEC(Table4[[#This Row],[H5]]))/AV$3,IF(ISNUMBER(AV843),AV843,NA()))</f>
        <v>1073427</v>
      </c>
      <c r="AW844" s="47" t="e">
        <f>Table4[[#This Row],[Unk 402-D7,6,5]]/Table4[[#This Row],[Batt V]]</f>
        <v>#N/A</v>
      </c>
      <c r="AX844" s="41" t="str" cm="1">
        <f t="array" aca="1" ref="AX844" ca="1">IF(Table4[[#This Row],[Prior of This Frm]]=0,"First",IF(Table4[[#This Row],[Data as String]]&lt;&gt;INDIRECT("R"&amp;AL844&amp;"C"&amp;COLUMN(Table4[[#This Row],[Data as String]]),FALSE),"Change",""))</f>
        <v/>
      </c>
      <c r="AY844" s="40" t="str" cm="1">
        <f t="array" aca="1" ref="AY844" ca="1">IF(Table4[[#This Row],[Prior of This Frm]]=0,"First",IF(Table4[[#This Row],[Data Masked States only]]&lt;&gt;INDIRECT("R"&amp;AL844&amp;"C"&amp;COLUMN(Table4[[#This Row],[Data Masked States only]]),FALSE),"Change",""))</f>
        <v/>
      </c>
      <c r="AZ844" s="40"/>
    </row>
    <row r="845" spans="1:52" hidden="1" x14ac:dyDescent="0.25">
      <c r="A845" s="32">
        <v>31.683</v>
      </c>
      <c r="B845" s="32">
        <v>401</v>
      </c>
      <c r="C845" s="32">
        <v>8</v>
      </c>
      <c r="D845" s="33" t="s">
        <v>28</v>
      </c>
      <c r="E845" s="34" t="s">
        <v>23</v>
      </c>
      <c r="F845" s="34">
        <v>0</v>
      </c>
      <c r="G845" s="34">
        <v>0</v>
      </c>
      <c r="H845" s="34">
        <v>0</v>
      </c>
      <c r="I845" s="34">
        <v>0</v>
      </c>
      <c r="J845" s="34">
        <v>0</v>
      </c>
      <c r="K845" s="34">
        <v>0</v>
      </c>
      <c r="L845" s="32"/>
      <c r="M845" s="35" t="str">
        <f t="shared" si="261"/>
        <v>…</v>
      </c>
      <c r="N845" s="32" t="str">
        <f t="shared" si="262"/>
        <v>…</v>
      </c>
      <c r="O845" s="32" t="str">
        <f t="shared" si="263"/>
        <v>…</v>
      </c>
      <c r="P845" s="32" t="str">
        <f t="shared" si="264"/>
        <v>…</v>
      </c>
      <c r="Q845" s="32" t="str">
        <f t="shared" si="265"/>
        <v>…</v>
      </c>
      <c r="R845" s="32" t="str">
        <f t="shared" si="266"/>
        <v>…</v>
      </c>
      <c r="S845" s="32" t="str">
        <f t="shared" si="267"/>
        <v>…</v>
      </c>
      <c r="T845" s="32" t="str">
        <f t="shared" si="268"/>
        <v>…</v>
      </c>
      <c r="U845" s="35"/>
      <c r="V845" s="36">
        <f t="shared" si="269"/>
        <v>154</v>
      </c>
      <c r="W845" s="32">
        <f t="shared" si="270"/>
        <v>210</v>
      </c>
      <c r="X845" s="32">
        <f t="shared" si="271"/>
        <v>0</v>
      </c>
      <c r="Y845" s="32">
        <f t="shared" si="272"/>
        <v>0</v>
      </c>
      <c r="Z845" s="32">
        <f t="shared" si="273"/>
        <v>0</v>
      </c>
      <c r="AA845" s="32">
        <f t="shared" si="274"/>
        <v>0</v>
      </c>
      <c r="AB845" s="32">
        <f t="shared" si="275"/>
        <v>0</v>
      </c>
      <c r="AC845" s="32">
        <f t="shared" si="276"/>
        <v>0</v>
      </c>
      <c r="AD845" s="35"/>
      <c r="AE845" s="37">
        <f t="shared" si="277"/>
        <v>53914</v>
      </c>
      <c r="AF845" s="38">
        <f t="shared" si="278"/>
        <v>0</v>
      </c>
      <c r="AG845" s="38">
        <f t="shared" si="279"/>
        <v>0</v>
      </c>
      <c r="AH845" s="38">
        <f t="shared" si="280"/>
        <v>0</v>
      </c>
      <c r="AI845" s="35"/>
      <c r="AJ84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45" s="40" t="str" cm="1">
        <f t="array" ref="AK84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45" s="40" cm="1">
        <f t="array" ref="AL845">IF(ROW(Table4[[#This Row],[ID]])-1=ROW(Table4[[#Headers],[ID]]),0,SUMPRODUCT(MAX(($B$5:$B844=Table4[[#This Row],[ID]])*ROW($B$5:$B844))))</f>
        <v>843</v>
      </c>
      <c r="AM845" s="39" cm="1">
        <f t="array" aca="1" ref="AM845" ca="1">IF(Table4[[#This Row],[Prior of This Frm]]&lt;&gt;0,Table4[[#This Row],[Time]]-INDIRECT("R"&amp;Table4[[#This Row],[Prior of This Frm]]&amp;"C"&amp;COLUMN(Table4[[#This Row],[Time]]),FALSE),"")</f>
        <v>0.1059999999999981</v>
      </c>
      <c r="AN845" s="41">
        <f>IF(ROW(Table4[[#This Row],[Time]])-1=ROW(Table4[[#Headers],[Time]]),0,IF(A845&lt;A844,AN844+1,AN844))</f>
        <v>1</v>
      </c>
      <c r="AO845" s="42">
        <f>(Table4[[#This Row],[Time]]+(Table4[[#This Row],[Mins]]*60)-$A$5)/60/60/24</f>
        <v>4.6650462962962948E-4</v>
      </c>
      <c r="AP845" s="39">
        <f ca="1">IF(Table4[[#This Row],[Prior of This Frm]]&lt;&gt;0,IF(Table4[[#This Row],[Per Raw]]&lt;0,Table4[[#This Row],[Per Raw]]+60,Table4[[#This Row],[Per Raw]]),"")</f>
        <v>0.1059999999999981</v>
      </c>
      <c r="AQ845" s="43">
        <f>IF(Table4[[#This Row],[ID]]=401,(HEX2DEC(Table4[[#This Row],[H1]])+256*HEX2DEC(Table4[[#This Row],[H2]]))/1000,NA())</f>
        <v>53.914000000000001</v>
      </c>
      <c r="AR845" s="44">
        <f>IF(Table4[[#This Row],[ID]]=401,(HEX2DEC(Table4[[#This Row],[H5]])+256*HEX2DEC(Table4[[#This Row],[H6]]))/1000,NA())</f>
        <v>0</v>
      </c>
      <c r="AS845" s="48" t="e">
        <f>IF(Table4[[#This Row],[ID]]=402,HEX2DEC(Table4[[#This Row],[H1]])/100,NA())</f>
        <v>#N/A</v>
      </c>
      <c r="AT845" s="46" t="e">
        <f>IF(Table4[[#This Row],[ID]]=404,((HEX2DEC(F845)+256*HEX2DEC(G845))/10)*(9/5)+32,NA())</f>
        <v>#N/A</v>
      </c>
      <c r="AU845" s="38">
        <f>IF(Table4[[#This Row],[ID]]=402,(HEX2DEC(Table4[[#This Row],[H7]])*256*256+HEX2DEC(Table4[[#This Row],[H6]])*256+HEX2DEC(Table4[[#This Row],[H5]]))/AU$3,IF(ISNUMBER(AU844),AU844,NA()))</f>
        <v>1073427</v>
      </c>
      <c r="AV845" s="38">
        <f>IF(Table4[[#This Row],[ID]]=403,(HEX2DEC(Table4[[#This Row],[H7]])*256*256+HEX2DEC(Table4[[#This Row],[H6]])*256+HEX2DEC(Table4[[#This Row],[H5]]))/AV$3,IF(ISNUMBER(AV844),AV844,NA()))</f>
        <v>1073427</v>
      </c>
      <c r="AW845" s="47">
        <f>Table4[[#This Row],[Unk 402-D7,6,5]]/Table4[[#This Row],[Batt V]]</f>
        <v>19909.986274437066</v>
      </c>
      <c r="AX845" s="41" t="str" cm="1">
        <f t="array" aca="1" ref="AX845" ca="1">IF(Table4[[#This Row],[Prior of This Frm]]=0,"First",IF(Table4[[#This Row],[Data as String]]&lt;&gt;INDIRECT("R"&amp;AL845&amp;"C"&amp;COLUMN(Table4[[#This Row],[Data as String]]),FALSE),"Change",""))</f>
        <v/>
      </c>
      <c r="AY845" s="40" t="str" cm="1">
        <f t="array" aca="1" ref="AY845" ca="1">IF(Table4[[#This Row],[Prior of This Frm]]=0,"First",IF(Table4[[#This Row],[Data Masked States only]]&lt;&gt;INDIRECT("R"&amp;AL845&amp;"C"&amp;COLUMN(Table4[[#This Row],[Data Masked States only]]),FALSE),"Change",""))</f>
        <v/>
      </c>
      <c r="AZ845" s="40"/>
    </row>
    <row r="846" spans="1:52" hidden="1" x14ac:dyDescent="0.25">
      <c r="A846" s="32">
        <v>31.686</v>
      </c>
      <c r="B846" s="32">
        <v>466</v>
      </c>
      <c r="C846" s="32">
        <v>8</v>
      </c>
      <c r="D846" s="33">
        <v>30</v>
      </c>
      <c r="E846" s="34">
        <v>32</v>
      </c>
      <c r="F846" s="34">
        <v>30</v>
      </c>
      <c r="G846" s="34">
        <v>35</v>
      </c>
      <c r="H846" s="34">
        <v>56</v>
      </c>
      <c r="I846" s="34">
        <v>35</v>
      </c>
      <c r="J846" s="34">
        <v>30</v>
      </c>
      <c r="K846" s="34">
        <v>31</v>
      </c>
      <c r="L846" s="32"/>
      <c r="M846" s="35" t="str">
        <f t="shared" si="261"/>
        <v>0</v>
      </c>
      <c r="N846" s="32" t="str">
        <f t="shared" si="262"/>
        <v>2</v>
      </c>
      <c r="O846" s="32" t="str">
        <f t="shared" si="263"/>
        <v>0</v>
      </c>
      <c r="P846" s="32" t="str">
        <f t="shared" si="264"/>
        <v>5</v>
      </c>
      <c r="Q846" s="32" t="str">
        <f t="shared" si="265"/>
        <v>V</v>
      </c>
      <c r="R846" s="32" t="str">
        <f t="shared" si="266"/>
        <v>5</v>
      </c>
      <c r="S846" s="32" t="str">
        <f t="shared" si="267"/>
        <v>0</v>
      </c>
      <c r="T846" s="32" t="str">
        <f t="shared" si="268"/>
        <v>1</v>
      </c>
      <c r="U846" s="35"/>
      <c r="V846" s="36">
        <f t="shared" si="269"/>
        <v>48</v>
      </c>
      <c r="W846" s="32">
        <f t="shared" si="270"/>
        <v>50</v>
      </c>
      <c r="X846" s="32">
        <f t="shared" si="271"/>
        <v>48</v>
      </c>
      <c r="Y846" s="32">
        <f t="shared" si="272"/>
        <v>53</v>
      </c>
      <c r="Z846" s="32">
        <f t="shared" si="273"/>
        <v>86</v>
      </c>
      <c r="AA846" s="32">
        <f t="shared" si="274"/>
        <v>53</v>
      </c>
      <c r="AB846" s="32">
        <f t="shared" si="275"/>
        <v>48</v>
      </c>
      <c r="AC846" s="32">
        <f t="shared" si="276"/>
        <v>49</v>
      </c>
      <c r="AD846" s="35"/>
      <c r="AE846" s="37">
        <f t="shared" si="277"/>
        <v>12848</v>
      </c>
      <c r="AF846" s="38">
        <f t="shared" si="278"/>
        <v>13616</v>
      </c>
      <c r="AG846" s="38">
        <f t="shared" si="279"/>
        <v>13654</v>
      </c>
      <c r="AH846" s="38">
        <f t="shared" si="280"/>
        <v>12592</v>
      </c>
      <c r="AI846" s="35"/>
      <c r="AJ84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846" s="40" t="str" cm="1">
        <f t="array" ref="AK84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846" s="40" cm="1">
        <f t="array" ref="AL846">IF(ROW(Table4[[#This Row],[ID]])-1=ROW(Table4[[#Headers],[ID]]),0,SUMPRODUCT(MAX(($B$5:$B845=Table4[[#This Row],[ID]])*ROW($B$5:$B845))))</f>
        <v>799</v>
      </c>
      <c r="AM846" s="39" cm="1">
        <f t="array" aca="1" ref="AM846" ca="1">IF(Table4[[#This Row],[Prior of This Frm]]&lt;&gt;0,Table4[[#This Row],[Time]]-INDIRECT("R"&amp;Table4[[#This Row],[Prior of This Frm]]&amp;"C"&amp;COLUMN(Table4[[#This Row],[Time]]),FALSE),"")</f>
        <v>2.1239999999999988</v>
      </c>
      <c r="AN846" s="41">
        <f>IF(ROW(Table4[[#This Row],[Time]])-1=ROW(Table4[[#Headers],[Time]]),0,IF(A846&lt;A845,AN845+1,AN845))</f>
        <v>1</v>
      </c>
      <c r="AO846" s="42">
        <f>(Table4[[#This Row],[Time]]+(Table4[[#This Row],[Mins]]*60)-$A$5)/60/60/24</f>
        <v>4.6653935185185188E-4</v>
      </c>
      <c r="AP846" s="39">
        <f ca="1">IF(Table4[[#This Row],[Prior of This Frm]]&lt;&gt;0,IF(Table4[[#This Row],[Per Raw]]&lt;0,Table4[[#This Row],[Per Raw]]+60,Table4[[#This Row],[Per Raw]]),"")</f>
        <v>2.1239999999999988</v>
      </c>
      <c r="AQ846" s="43" t="e">
        <f>IF(Table4[[#This Row],[ID]]=401,(HEX2DEC(Table4[[#This Row],[H1]])+256*HEX2DEC(Table4[[#This Row],[H2]]))/1000,NA())</f>
        <v>#N/A</v>
      </c>
      <c r="AR846" s="44" t="e">
        <f>IF(Table4[[#This Row],[ID]]=401,(HEX2DEC(Table4[[#This Row],[H5]])+256*HEX2DEC(Table4[[#This Row],[H6]]))/1000,NA())</f>
        <v>#N/A</v>
      </c>
      <c r="AS846" s="45" t="e">
        <f>IF(Table4[[#This Row],[ID]]=402,HEX2DEC(Table4[[#This Row],[H1]])/100,NA())</f>
        <v>#N/A</v>
      </c>
      <c r="AT846" s="46" t="e">
        <f>IF(Table4[[#This Row],[ID]]=404,((HEX2DEC(F846)+256*HEX2DEC(G846))/10)*(9/5)+32,NA())</f>
        <v>#N/A</v>
      </c>
      <c r="AU846" s="38">
        <f>IF(Table4[[#This Row],[ID]]=402,(HEX2DEC(Table4[[#This Row],[H7]])*256*256+HEX2DEC(Table4[[#This Row],[H6]])*256+HEX2DEC(Table4[[#This Row],[H5]]))/AU$3,IF(ISNUMBER(AU845),AU845,NA()))</f>
        <v>1073427</v>
      </c>
      <c r="AV846" s="38">
        <f>IF(Table4[[#This Row],[ID]]=403,(HEX2DEC(Table4[[#This Row],[H7]])*256*256+HEX2DEC(Table4[[#This Row],[H6]])*256+HEX2DEC(Table4[[#This Row],[H5]]))/AV$3,IF(ISNUMBER(AV845),AV845,NA()))</f>
        <v>1073427</v>
      </c>
      <c r="AW846" s="47" t="e">
        <f>Table4[[#This Row],[Unk 402-D7,6,5]]/Table4[[#This Row],[Batt V]]</f>
        <v>#N/A</v>
      </c>
      <c r="AX846" s="41" t="str" cm="1">
        <f t="array" aca="1" ref="AX846" ca="1">IF(Table4[[#This Row],[Prior of This Frm]]=0,"First",IF(Table4[[#This Row],[Data as String]]&lt;&gt;INDIRECT("R"&amp;AL846&amp;"C"&amp;COLUMN(Table4[[#This Row],[Data as String]]),FALSE),"Change",""))</f>
        <v/>
      </c>
      <c r="AY846" s="40" t="str" cm="1">
        <f t="array" aca="1" ref="AY846" ca="1">IF(Table4[[#This Row],[Prior of This Frm]]=0,"First",IF(Table4[[#This Row],[Data Masked States only]]&lt;&gt;INDIRECT("R"&amp;AL846&amp;"C"&amp;COLUMN(Table4[[#This Row],[Data Masked States only]]),FALSE),"Change",""))</f>
        <v/>
      </c>
      <c r="AZ846" s="40"/>
    </row>
    <row r="847" spans="1:52" hidden="1" x14ac:dyDescent="0.25">
      <c r="A847" s="32">
        <v>31.736000000000001</v>
      </c>
      <c r="B847" s="32">
        <v>400</v>
      </c>
      <c r="C847" s="32">
        <v>8</v>
      </c>
      <c r="D847" s="33">
        <v>0</v>
      </c>
      <c r="E847" s="34">
        <v>0</v>
      </c>
      <c r="F847" s="34">
        <v>8</v>
      </c>
      <c r="G847" s="34">
        <v>0</v>
      </c>
      <c r="H847" s="34">
        <v>39</v>
      </c>
      <c r="I847" s="34">
        <v>0</v>
      </c>
      <c r="J847" s="34">
        <v>0</v>
      </c>
      <c r="K847" s="34">
        <v>0</v>
      </c>
      <c r="L847" s="32"/>
      <c r="M847" s="35" t="str">
        <f t="shared" si="261"/>
        <v>…</v>
      </c>
      <c r="N847" s="32" t="str">
        <f t="shared" si="262"/>
        <v>…</v>
      </c>
      <c r="O847" s="32" t="str">
        <f t="shared" si="263"/>
        <v>…</v>
      </c>
      <c r="P847" s="32" t="str">
        <f t="shared" si="264"/>
        <v>…</v>
      </c>
      <c r="Q847" s="32" t="str">
        <f t="shared" si="265"/>
        <v>9</v>
      </c>
      <c r="R847" s="32" t="str">
        <f t="shared" si="266"/>
        <v>…</v>
      </c>
      <c r="S847" s="32" t="str">
        <f t="shared" si="267"/>
        <v>…</v>
      </c>
      <c r="T847" s="32" t="str">
        <f t="shared" si="268"/>
        <v>…</v>
      </c>
      <c r="U847" s="35"/>
      <c r="V847" s="36">
        <f t="shared" si="269"/>
        <v>0</v>
      </c>
      <c r="W847" s="32">
        <f t="shared" si="270"/>
        <v>0</v>
      </c>
      <c r="X847" s="32">
        <f t="shared" si="271"/>
        <v>8</v>
      </c>
      <c r="Y847" s="32">
        <f t="shared" si="272"/>
        <v>0</v>
      </c>
      <c r="Z847" s="32">
        <f t="shared" si="273"/>
        <v>57</v>
      </c>
      <c r="AA847" s="32">
        <f t="shared" si="274"/>
        <v>0</v>
      </c>
      <c r="AB847" s="32">
        <f t="shared" si="275"/>
        <v>0</v>
      </c>
      <c r="AC847" s="32">
        <f t="shared" si="276"/>
        <v>0</v>
      </c>
      <c r="AD847" s="35"/>
      <c r="AE847" s="37">
        <f t="shared" si="277"/>
        <v>0</v>
      </c>
      <c r="AF847" s="38">
        <f t="shared" si="278"/>
        <v>8</v>
      </c>
      <c r="AG847" s="38">
        <f t="shared" si="279"/>
        <v>57</v>
      </c>
      <c r="AH847" s="38">
        <f t="shared" si="280"/>
        <v>0</v>
      </c>
      <c r="AI847" s="35"/>
      <c r="AJ84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47" s="40" t="str" cm="1">
        <f t="array" ref="AK84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47" s="40" cm="1">
        <f t="array" ref="AL847">IF(ROW(Table4[[#This Row],[ID]])-1=ROW(Table4[[#Headers],[ID]]),0,SUMPRODUCT(MAX(($B$5:$B846=Table4[[#This Row],[ID]])*ROW($B$5:$B846))))</f>
        <v>844</v>
      </c>
      <c r="AM847" s="39" cm="1">
        <f t="array" aca="1" ref="AM847" ca="1">IF(Table4[[#This Row],[Prior of This Frm]]&lt;&gt;0,Table4[[#This Row],[Time]]-INDIRECT("R"&amp;Table4[[#This Row],[Prior of This Frm]]&amp;"C"&amp;COLUMN(Table4[[#This Row],[Time]]),FALSE),"")</f>
        <v>0.10600000000000165</v>
      </c>
      <c r="AN847" s="41">
        <f>IF(ROW(Table4[[#This Row],[Time]])-1=ROW(Table4[[#Headers],[Time]]),0,IF(A847&lt;A846,AN846+1,AN846))</f>
        <v>1</v>
      </c>
      <c r="AO847" s="42">
        <f>(Table4[[#This Row],[Time]]+(Table4[[#This Row],[Mins]]*60)-$A$5)/60/60/24</f>
        <v>4.6711805555555563E-4</v>
      </c>
      <c r="AP847" s="39">
        <f ca="1">IF(Table4[[#This Row],[Prior of This Frm]]&lt;&gt;0,IF(Table4[[#This Row],[Per Raw]]&lt;0,Table4[[#This Row],[Per Raw]]+60,Table4[[#This Row],[Per Raw]]),"")</f>
        <v>0.10600000000000165</v>
      </c>
      <c r="AQ847" s="43" t="e">
        <f>IF(Table4[[#This Row],[ID]]=401,(HEX2DEC(Table4[[#This Row],[H1]])+256*HEX2DEC(Table4[[#This Row],[H2]]))/1000,NA())</f>
        <v>#N/A</v>
      </c>
      <c r="AR847" s="44" t="e">
        <f>IF(Table4[[#This Row],[ID]]=401,(HEX2DEC(Table4[[#This Row],[H5]])+256*HEX2DEC(Table4[[#This Row],[H6]]))/1000,NA())</f>
        <v>#N/A</v>
      </c>
      <c r="AS847" s="48" t="e">
        <f>IF(Table4[[#This Row],[ID]]=402,HEX2DEC(Table4[[#This Row],[H1]])/100,NA())</f>
        <v>#N/A</v>
      </c>
      <c r="AT847" s="46" t="e">
        <f>IF(Table4[[#This Row],[ID]]=404,((HEX2DEC(F847)+256*HEX2DEC(G847))/10)*(9/5)+32,NA())</f>
        <v>#N/A</v>
      </c>
      <c r="AU847" s="38">
        <f>IF(Table4[[#This Row],[ID]]=402,(HEX2DEC(Table4[[#This Row],[H7]])*256*256+HEX2DEC(Table4[[#This Row],[H6]])*256+HEX2DEC(Table4[[#This Row],[H5]]))/AU$3,IF(ISNUMBER(AU846),AU846,NA()))</f>
        <v>1073427</v>
      </c>
      <c r="AV847" s="38">
        <f>IF(Table4[[#This Row],[ID]]=403,(HEX2DEC(Table4[[#This Row],[H7]])*256*256+HEX2DEC(Table4[[#This Row],[H6]])*256+HEX2DEC(Table4[[#This Row],[H5]]))/AV$3,IF(ISNUMBER(AV846),AV846,NA()))</f>
        <v>1073427</v>
      </c>
      <c r="AW847" s="47" t="e">
        <f>Table4[[#This Row],[Unk 402-D7,6,5]]/Table4[[#This Row],[Batt V]]</f>
        <v>#N/A</v>
      </c>
      <c r="AX847" s="41" t="str" cm="1">
        <f t="array" aca="1" ref="AX847" ca="1">IF(Table4[[#This Row],[Prior of This Frm]]=0,"First",IF(Table4[[#This Row],[Data as String]]&lt;&gt;INDIRECT("R"&amp;AL847&amp;"C"&amp;COLUMN(Table4[[#This Row],[Data as String]]),FALSE),"Change",""))</f>
        <v/>
      </c>
      <c r="AY847" s="40" t="str" cm="1">
        <f t="array" aca="1" ref="AY847" ca="1">IF(Table4[[#This Row],[Prior of This Frm]]=0,"First",IF(Table4[[#This Row],[Data Masked States only]]&lt;&gt;INDIRECT("R"&amp;AL847&amp;"C"&amp;COLUMN(Table4[[#This Row],[Data Masked States only]]),FALSE),"Change",""))</f>
        <v/>
      </c>
      <c r="AZ847" s="40"/>
    </row>
    <row r="848" spans="1:52" hidden="1" x14ac:dyDescent="0.25">
      <c r="A848" s="32">
        <v>31.789000000000001</v>
      </c>
      <c r="B848" s="32">
        <v>401</v>
      </c>
      <c r="C848" s="32">
        <v>8</v>
      </c>
      <c r="D848" s="33" t="s">
        <v>28</v>
      </c>
      <c r="E848" s="34" t="s">
        <v>23</v>
      </c>
      <c r="F848" s="34">
        <v>0</v>
      </c>
      <c r="G848" s="34">
        <v>0</v>
      </c>
      <c r="H848" s="34">
        <v>0</v>
      </c>
      <c r="I848" s="34">
        <v>0</v>
      </c>
      <c r="J848" s="34">
        <v>0</v>
      </c>
      <c r="K848" s="34">
        <v>0</v>
      </c>
      <c r="L848" s="32"/>
      <c r="M848" s="35" t="str">
        <f t="shared" si="261"/>
        <v>…</v>
      </c>
      <c r="N848" s="32" t="str">
        <f t="shared" si="262"/>
        <v>…</v>
      </c>
      <c r="O848" s="32" t="str">
        <f t="shared" si="263"/>
        <v>…</v>
      </c>
      <c r="P848" s="32" t="str">
        <f t="shared" si="264"/>
        <v>…</v>
      </c>
      <c r="Q848" s="32" t="str">
        <f t="shared" si="265"/>
        <v>…</v>
      </c>
      <c r="R848" s="32" t="str">
        <f t="shared" si="266"/>
        <v>…</v>
      </c>
      <c r="S848" s="32" t="str">
        <f t="shared" si="267"/>
        <v>…</v>
      </c>
      <c r="T848" s="32" t="str">
        <f t="shared" si="268"/>
        <v>…</v>
      </c>
      <c r="U848" s="35"/>
      <c r="V848" s="36">
        <f t="shared" si="269"/>
        <v>154</v>
      </c>
      <c r="W848" s="32">
        <f t="shared" si="270"/>
        <v>210</v>
      </c>
      <c r="X848" s="32">
        <f t="shared" si="271"/>
        <v>0</v>
      </c>
      <c r="Y848" s="32">
        <f t="shared" si="272"/>
        <v>0</v>
      </c>
      <c r="Z848" s="32">
        <f t="shared" si="273"/>
        <v>0</v>
      </c>
      <c r="AA848" s="32">
        <f t="shared" si="274"/>
        <v>0</v>
      </c>
      <c r="AB848" s="32">
        <f t="shared" si="275"/>
        <v>0</v>
      </c>
      <c r="AC848" s="32">
        <f t="shared" si="276"/>
        <v>0</v>
      </c>
      <c r="AD848" s="35"/>
      <c r="AE848" s="37">
        <f t="shared" si="277"/>
        <v>53914</v>
      </c>
      <c r="AF848" s="38">
        <f t="shared" si="278"/>
        <v>0</v>
      </c>
      <c r="AG848" s="38">
        <f t="shared" si="279"/>
        <v>0</v>
      </c>
      <c r="AH848" s="38">
        <f t="shared" si="280"/>
        <v>0</v>
      </c>
      <c r="AI848" s="35"/>
      <c r="AJ84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48" s="40" t="str" cm="1">
        <f t="array" ref="AK84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48" s="40" cm="1">
        <f t="array" ref="AL848">IF(ROW(Table4[[#This Row],[ID]])-1=ROW(Table4[[#Headers],[ID]]),0,SUMPRODUCT(MAX(($B$5:$B847=Table4[[#This Row],[ID]])*ROW($B$5:$B847))))</f>
        <v>845</v>
      </c>
      <c r="AM848" s="39" cm="1">
        <f t="array" aca="1" ref="AM848" ca="1">IF(Table4[[#This Row],[Prior of This Frm]]&lt;&gt;0,Table4[[#This Row],[Time]]-INDIRECT("R"&amp;Table4[[#This Row],[Prior of This Frm]]&amp;"C"&amp;COLUMN(Table4[[#This Row],[Time]]),FALSE),"")</f>
        <v>0.10600000000000165</v>
      </c>
      <c r="AN848" s="41">
        <f>IF(ROW(Table4[[#This Row],[Time]])-1=ROW(Table4[[#Headers],[Time]]),0,IF(A848&lt;A847,AN847+1,AN847))</f>
        <v>1</v>
      </c>
      <c r="AO848" s="42">
        <f>(Table4[[#This Row],[Time]]+(Table4[[#This Row],[Mins]]*60)-$A$5)/60/60/24</f>
        <v>4.6773148148148146E-4</v>
      </c>
      <c r="AP848" s="39">
        <f ca="1">IF(Table4[[#This Row],[Prior of This Frm]]&lt;&gt;0,IF(Table4[[#This Row],[Per Raw]]&lt;0,Table4[[#This Row],[Per Raw]]+60,Table4[[#This Row],[Per Raw]]),"")</f>
        <v>0.10600000000000165</v>
      </c>
      <c r="AQ848" s="43">
        <f>IF(Table4[[#This Row],[ID]]=401,(HEX2DEC(Table4[[#This Row],[H1]])+256*HEX2DEC(Table4[[#This Row],[H2]]))/1000,NA())</f>
        <v>53.914000000000001</v>
      </c>
      <c r="AR848" s="44">
        <f>IF(Table4[[#This Row],[ID]]=401,(HEX2DEC(Table4[[#This Row],[H5]])+256*HEX2DEC(Table4[[#This Row],[H6]]))/1000,NA())</f>
        <v>0</v>
      </c>
      <c r="AS848" s="45" t="e">
        <f>IF(Table4[[#This Row],[ID]]=402,HEX2DEC(Table4[[#This Row],[H1]])/100,NA())</f>
        <v>#N/A</v>
      </c>
      <c r="AT848" s="46" t="e">
        <f>IF(Table4[[#This Row],[ID]]=404,((HEX2DEC(F848)+256*HEX2DEC(G848))/10)*(9/5)+32,NA())</f>
        <v>#N/A</v>
      </c>
      <c r="AU848" s="38">
        <f>IF(Table4[[#This Row],[ID]]=402,(HEX2DEC(Table4[[#This Row],[H7]])*256*256+HEX2DEC(Table4[[#This Row],[H6]])*256+HEX2DEC(Table4[[#This Row],[H5]]))/AU$3,IF(ISNUMBER(AU847),AU847,NA()))</f>
        <v>1073427</v>
      </c>
      <c r="AV848" s="38">
        <f>IF(Table4[[#This Row],[ID]]=403,(HEX2DEC(Table4[[#This Row],[H7]])*256*256+HEX2DEC(Table4[[#This Row],[H6]])*256+HEX2DEC(Table4[[#This Row],[H5]]))/AV$3,IF(ISNUMBER(AV847),AV847,NA()))</f>
        <v>1073427</v>
      </c>
      <c r="AW848" s="47">
        <f>Table4[[#This Row],[Unk 402-D7,6,5]]/Table4[[#This Row],[Batt V]]</f>
        <v>19909.986274437066</v>
      </c>
      <c r="AX848" s="41" t="str" cm="1">
        <f t="array" aca="1" ref="AX848" ca="1">IF(Table4[[#This Row],[Prior of This Frm]]=0,"First",IF(Table4[[#This Row],[Data as String]]&lt;&gt;INDIRECT("R"&amp;AL848&amp;"C"&amp;COLUMN(Table4[[#This Row],[Data as String]]),FALSE),"Change",""))</f>
        <v/>
      </c>
      <c r="AY848" s="40" t="str" cm="1">
        <f t="array" aca="1" ref="AY848" ca="1">IF(Table4[[#This Row],[Prior of This Frm]]=0,"First",IF(Table4[[#This Row],[Data Masked States only]]&lt;&gt;INDIRECT("R"&amp;AL848&amp;"C"&amp;COLUMN(Table4[[#This Row],[Data Masked States only]]),FALSE),"Change",""))</f>
        <v/>
      </c>
      <c r="AZ848" s="40"/>
    </row>
    <row r="849" spans="1:52" hidden="1" x14ac:dyDescent="0.25">
      <c r="A849" s="32">
        <v>31.841999999999999</v>
      </c>
      <c r="B849" s="32">
        <v>400</v>
      </c>
      <c r="C849" s="32">
        <v>8</v>
      </c>
      <c r="D849" s="33">
        <v>0</v>
      </c>
      <c r="E849" s="34">
        <v>0</v>
      </c>
      <c r="F849" s="34">
        <v>8</v>
      </c>
      <c r="G849" s="34">
        <v>0</v>
      </c>
      <c r="H849" s="34">
        <v>39</v>
      </c>
      <c r="I849" s="34">
        <v>0</v>
      </c>
      <c r="J849" s="34">
        <v>0</v>
      </c>
      <c r="K849" s="34">
        <v>0</v>
      </c>
      <c r="L849" s="32"/>
      <c r="M849" s="35" t="str">
        <f t="shared" si="261"/>
        <v>…</v>
      </c>
      <c r="N849" s="32" t="str">
        <f t="shared" si="262"/>
        <v>…</v>
      </c>
      <c r="O849" s="32" t="str">
        <f t="shared" si="263"/>
        <v>…</v>
      </c>
      <c r="P849" s="32" t="str">
        <f t="shared" si="264"/>
        <v>…</v>
      </c>
      <c r="Q849" s="32" t="str">
        <f t="shared" si="265"/>
        <v>9</v>
      </c>
      <c r="R849" s="32" t="str">
        <f t="shared" si="266"/>
        <v>…</v>
      </c>
      <c r="S849" s="32" t="str">
        <f t="shared" si="267"/>
        <v>…</v>
      </c>
      <c r="T849" s="32" t="str">
        <f t="shared" si="268"/>
        <v>…</v>
      </c>
      <c r="U849" s="35"/>
      <c r="V849" s="36">
        <f t="shared" si="269"/>
        <v>0</v>
      </c>
      <c r="W849" s="32">
        <f t="shared" si="270"/>
        <v>0</v>
      </c>
      <c r="X849" s="32">
        <f t="shared" si="271"/>
        <v>8</v>
      </c>
      <c r="Y849" s="32">
        <f t="shared" si="272"/>
        <v>0</v>
      </c>
      <c r="Z849" s="32">
        <f t="shared" si="273"/>
        <v>57</v>
      </c>
      <c r="AA849" s="32">
        <f t="shared" si="274"/>
        <v>0</v>
      </c>
      <c r="AB849" s="32">
        <f t="shared" si="275"/>
        <v>0</v>
      </c>
      <c r="AC849" s="32">
        <f t="shared" si="276"/>
        <v>0</v>
      </c>
      <c r="AD849" s="35"/>
      <c r="AE849" s="37">
        <f t="shared" si="277"/>
        <v>0</v>
      </c>
      <c r="AF849" s="38">
        <f t="shared" si="278"/>
        <v>8</v>
      </c>
      <c r="AG849" s="38">
        <f t="shared" si="279"/>
        <v>57</v>
      </c>
      <c r="AH849" s="38">
        <f t="shared" si="280"/>
        <v>0</v>
      </c>
      <c r="AI849" s="35"/>
      <c r="AJ84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49" s="40" t="str" cm="1">
        <f t="array" ref="AK84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49" s="40" cm="1">
        <f t="array" ref="AL849">IF(ROW(Table4[[#This Row],[ID]])-1=ROW(Table4[[#Headers],[ID]]),0,SUMPRODUCT(MAX(($B$5:$B848=Table4[[#This Row],[ID]])*ROW($B$5:$B848))))</f>
        <v>847</v>
      </c>
      <c r="AM849" s="39" cm="1">
        <f t="array" aca="1" ref="AM849" ca="1">IF(Table4[[#This Row],[Prior of This Frm]]&lt;&gt;0,Table4[[#This Row],[Time]]-INDIRECT("R"&amp;Table4[[#This Row],[Prior of This Frm]]&amp;"C"&amp;COLUMN(Table4[[#This Row],[Time]]),FALSE),"")</f>
        <v>0.1059999999999981</v>
      </c>
      <c r="AN849" s="41">
        <f>IF(ROW(Table4[[#This Row],[Time]])-1=ROW(Table4[[#Headers],[Time]]),0,IF(A849&lt;A848,AN848+1,AN848))</f>
        <v>1</v>
      </c>
      <c r="AO849" s="42">
        <f>(Table4[[#This Row],[Time]]+(Table4[[#This Row],[Mins]]*60)-$A$5)/60/60/24</f>
        <v>4.6834490740740734E-4</v>
      </c>
      <c r="AP849" s="39">
        <f ca="1">IF(Table4[[#This Row],[Prior of This Frm]]&lt;&gt;0,IF(Table4[[#This Row],[Per Raw]]&lt;0,Table4[[#This Row],[Per Raw]]+60,Table4[[#This Row],[Per Raw]]),"")</f>
        <v>0.1059999999999981</v>
      </c>
      <c r="AQ849" s="43" t="e">
        <f>IF(Table4[[#This Row],[ID]]=401,(HEX2DEC(Table4[[#This Row],[H1]])+256*HEX2DEC(Table4[[#This Row],[H2]]))/1000,NA())</f>
        <v>#N/A</v>
      </c>
      <c r="AR849" s="44" t="e">
        <f>IF(Table4[[#This Row],[ID]]=401,(HEX2DEC(Table4[[#This Row],[H5]])+256*HEX2DEC(Table4[[#This Row],[H6]]))/1000,NA())</f>
        <v>#N/A</v>
      </c>
      <c r="AS849" s="45" t="e">
        <f>IF(Table4[[#This Row],[ID]]=402,HEX2DEC(Table4[[#This Row],[H1]])/100,NA())</f>
        <v>#N/A</v>
      </c>
      <c r="AT849" s="46" t="e">
        <f>IF(Table4[[#This Row],[ID]]=404,((HEX2DEC(F849)+256*HEX2DEC(G849))/10)*(9/5)+32,NA())</f>
        <v>#N/A</v>
      </c>
      <c r="AU849" s="38">
        <f>IF(Table4[[#This Row],[ID]]=402,(HEX2DEC(Table4[[#This Row],[H7]])*256*256+HEX2DEC(Table4[[#This Row],[H6]])*256+HEX2DEC(Table4[[#This Row],[H5]]))/AU$3,IF(ISNUMBER(AU848),AU848,NA()))</f>
        <v>1073427</v>
      </c>
      <c r="AV849" s="38">
        <f>IF(Table4[[#This Row],[ID]]=403,(HEX2DEC(Table4[[#This Row],[H7]])*256*256+HEX2DEC(Table4[[#This Row],[H6]])*256+HEX2DEC(Table4[[#This Row],[H5]]))/AV$3,IF(ISNUMBER(AV848),AV848,NA()))</f>
        <v>1073427</v>
      </c>
      <c r="AW849" s="47" t="e">
        <f>Table4[[#This Row],[Unk 402-D7,6,5]]/Table4[[#This Row],[Batt V]]</f>
        <v>#N/A</v>
      </c>
      <c r="AX849" s="41" t="str" cm="1">
        <f t="array" aca="1" ref="AX849" ca="1">IF(Table4[[#This Row],[Prior of This Frm]]=0,"First",IF(Table4[[#This Row],[Data as String]]&lt;&gt;INDIRECT("R"&amp;AL849&amp;"C"&amp;COLUMN(Table4[[#This Row],[Data as String]]),FALSE),"Change",""))</f>
        <v/>
      </c>
      <c r="AY849" s="40" t="str" cm="1">
        <f t="array" aca="1" ref="AY849" ca="1">IF(Table4[[#This Row],[Prior of This Frm]]=0,"First",IF(Table4[[#This Row],[Data Masked States only]]&lt;&gt;INDIRECT("R"&amp;AL849&amp;"C"&amp;COLUMN(Table4[[#This Row],[Data Masked States only]]),FALSE),"Change",""))</f>
        <v/>
      </c>
      <c r="AZ849" s="40"/>
    </row>
    <row r="850" spans="1:52" hidden="1" x14ac:dyDescent="0.25">
      <c r="A850" s="32">
        <v>31.896000000000001</v>
      </c>
      <c r="B850" s="32">
        <v>401</v>
      </c>
      <c r="C850" s="32">
        <v>8</v>
      </c>
      <c r="D850" s="33" t="s">
        <v>28</v>
      </c>
      <c r="E850" s="34" t="s">
        <v>23</v>
      </c>
      <c r="F850" s="34">
        <v>0</v>
      </c>
      <c r="G850" s="34">
        <v>0</v>
      </c>
      <c r="H850" s="34">
        <v>0</v>
      </c>
      <c r="I850" s="34">
        <v>0</v>
      </c>
      <c r="J850" s="34">
        <v>0</v>
      </c>
      <c r="K850" s="34">
        <v>0</v>
      </c>
      <c r="L850" s="32"/>
      <c r="M850" s="35" t="str">
        <f t="shared" si="261"/>
        <v>…</v>
      </c>
      <c r="N850" s="32" t="str">
        <f t="shared" si="262"/>
        <v>…</v>
      </c>
      <c r="O850" s="32" t="str">
        <f t="shared" si="263"/>
        <v>…</v>
      </c>
      <c r="P850" s="32" t="str">
        <f t="shared" si="264"/>
        <v>…</v>
      </c>
      <c r="Q850" s="32" t="str">
        <f t="shared" si="265"/>
        <v>…</v>
      </c>
      <c r="R850" s="32" t="str">
        <f t="shared" si="266"/>
        <v>…</v>
      </c>
      <c r="S850" s="32" t="str">
        <f t="shared" si="267"/>
        <v>…</v>
      </c>
      <c r="T850" s="32" t="str">
        <f t="shared" si="268"/>
        <v>…</v>
      </c>
      <c r="U850" s="35"/>
      <c r="V850" s="36">
        <f t="shared" si="269"/>
        <v>154</v>
      </c>
      <c r="W850" s="32">
        <f t="shared" si="270"/>
        <v>210</v>
      </c>
      <c r="X850" s="32">
        <f t="shared" si="271"/>
        <v>0</v>
      </c>
      <c r="Y850" s="32">
        <f t="shared" si="272"/>
        <v>0</v>
      </c>
      <c r="Z850" s="32">
        <f t="shared" si="273"/>
        <v>0</v>
      </c>
      <c r="AA850" s="32">
        <f t="shared" si="274"/>
        <v>0</v>
      </c>
      <c r="AB850" s="32">
        <f t="shared" si="275"/>
        <v>0</v>
      </c>
      <c r="AC850" s="32">
        <f t="shared" si="276"/>
        <v>0</v>
      </c>
      <c r="AD850" s="35"/>
      <c r="AE850" s="37">
        <f t="shared" si="277"/>
        <v>53914</v>
      </c>
      <c r="AF850" s="38">
        <f t="shared" si="278"/>
        <v>0</v>
      </c>
      <c r="AG850" s="38">
        <f t="shared" si="279"/>
        <v>0</v>
      </c>
      <c r="AH850" s="38">
        <f t="shared" si="280"/>
        <v>0</v>
      </c>
      <c r="AI850" s="35"/>
      <c r="AJ85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50" s="40" t="str" cm="1">
        <f t="array" ref="AK85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50" s="40" cm="1">
        <f t="array" ref="AL850">IF(ROW(Table4[[#This Row],[ID]])-1=ROW(Table4[[#Headers],[ID]]),0,SUMPRODUCT(MAX(($B$5:$B849=Table4[[#This Row],[ID]])*ROW($B$5:$B849))))</f>
        <v>848</v>
      </c>
      <c r="AM850" s="39" cm="1">
        <f t="array" aca="1" ref="AM850" ca="1">IF(Table4[[#This Row],[Prior of This Frm]]&lt;&gt;0,Table4[[#This Row],[Time]]-INDIRECT("R"&amp;Table4[[#This Row],[Prior of This Frm]]&amp;"C"&amp;COLUMN(Table4[[#This Row],[Time]]),FALSE),"")</f>
        <v>0.10699999999999932</v>
      </c>
      <c r="AN850" s="41">
        <f>IF(ROW(Table4[[#This Row],[Time]])-1=ROW(Table4[[#Headers],[Time]]),0,IF(A850&lt;A849,AN849+1,AN849))</f>
        <v>1</v>
      </c>
      <c r="AO850" s="42">
        <f>(Table4[[#This Row],[Time]]+(Table4[[#This Row],[Mins]]*60)-$A$5)/60/60/24</f>
        <v>4.6896990740740737E-4</v>
      </c>
      <c r="AP850" s="39">
        <f ca="1">IF(Table4[[#This Row],[Prior of This Frm]]&lt;&gt;0,IF(Table4[[#This Row],[Per Raw]]&lt;0,Table4[[#This Row],[Per Raw]]+60,Table4[[#This Row],[Per Raw]]),"")</f>
        <v>0.10699999999999932</v>
      </c>
      <c r="AQ850" s="43">
        <f>IF(Table4[[#This Row],[ID]]=401,(HEX2DEC(Table4[[#This Row],[H1]])+256*HEX2DEC(Table4[[#This Row],[H2]]))/1000,NA())</f>
        <v>53.914000000000001</v>
      </c>
      <c r="AR850" s="44">
        <f>IF(Table4[[#This Row],[ID]]=401,(HEX2DEC(Table4[[#This Row],[H5]])+256*HEX2DEC(Table4[[#This Row],[H6]]))/1000,NA())</f>
        <v>0</v>
      </c>
      <c r="AS850" s="45" t="e">
        <f>IF(Table4[[#This Row],[ID]]=402,HEX2DEC(Table4[[#This Row],[H1]])/100,NA())</f>
        <v>#N/A</v>
      </c>
      <c r="AT850" s="46" t="e">
        <f>IF(Table4[[#This Row],[ID]]=404,((HEX2DEC(F850)+256*HEX2DEC(G850))/10)*(9/5)+32,NA())</f>
        <v>#N/A</v>
      </c>
      <c r="AU850" s="38">
        <f>IF(Table4[[#This Row],[ID]]=402,(HEX2DEC(Table4[[#This Row],[H7]])*256*256+HEX2DEC(Table4[[#This Row],[H6]])*256+HEX2DEC(Table4[[#This Row],[H5]]))/AU$3,IF(ISNUMBER(AU849),AU849,NA()))</f>
        <v>1073427</v>
      </c>
      <c r="AV850" s="38">
        <f>IF(Table4[[#This Row],[ID]]=403,(HEX2DEC(Table4[[#This Row],[H7]])*256*256+HEX2DEC(Table4[[#This Row],[H6]])*256+HEX2DEC(Table4[[#This Row],[H5]]))/AV$3,IF(ISNUMBER(AV849),AV849,NA()))</f>
        <v>1073427</v>
      </c>
      <c r="AW850" s="47">
        <f>Table4[[#This Row],[Unk 402-D7,6,5]]/Table4[[#This Row],[Batt V]]</f>
        <v>19909.986274437066</v>
      </c>
      <c r="AX850" s="41" t="str" cm="1">
        <f t="array" aca="1" ref="AX850" ca="1">IF(Table4[[#This Row],[Prior of This Frm]]=0,"First",IF(Table4[[#This Row],[Data as String]]&lt;&gt;INDIRECT("R"&amp;AL850&amp;"C"&amp;COLUMN(Table4[[#This Row],[Data as String]]),FALSE),"Change",""))</f>
        <v/>
      </c>
      <c r="AY850" s="40" t="str" cm="1">
        <f t="array" aca="1" ref="AY850" ca="1">IF(Table4[[#This Row],[Prior of This Frm]]=0,"First",IF(Table4[[#This Row],[Data Masked States only]]&lt;&gt;INDIRECT("R"&amp;AL850&amp;"C"&amp;COLUMN(Table4[[#This Row],[Data Masked States only]]),FALSE),"Change",""))</f>
        <v/>
      </c>
      <c r="AZ850" s="40"/>
    </row>
    <row r="851" spans="1:52" hidden="1" x14ac:dyDescent="0.25">
      <c r="A851" s="32">
        <v>31.949000000000002</v>
      </c>
      <c r="B851" s="32">
        <v>400</v>
      </c>
      <c r="C851" s="32">
        <v>8</v>
      </c>
      <c r="D851" s="33">
        <v>0</v>
      </c>
      <c r="E851" s="34">
        <v>0</v>
      </c>
      <c r="F851" s="34">
        <v>8</v>
      </c>
      <c r="G851" s="34">
        <v>0</v>
      </c>
      <c r="H851" s="34">
        <v>39</v>
      </c>
      <c r="I851" s="34">
        <v>0</v>
      </c>
      <c r="J851" s="34">
        <v>0</v>
      </c>
      <c r="K851" s="34">
        <v>0</v>
      </c>
      <c r="L851" s="32"/>
      <c r="M851" s="35" t="str">
        <f t="shared" si="261"/>
        <v>…</v>
      </c>
      <c r="N851" s="32" t="str">
        <f t="shared" si="262"/>
        <v>…</v>
      </c>
      <c r="O851" s="32" t="str">
        <f t="shared" si="263"/>
        <v>…</v>
      </c>
      <c r="P851" s="32" t="str">
        <f t="shared" si="264"/>
        <v>…</v>
      </c>
      <c r="Q851" s="32" t="str">
        <f t="shared" si="265"/>
        <v>9</v>
      </c>
      <c r="R851" s="32" t="str">
        <f t="shared" si="266"/>
        <v>…</v>
      </c>
      <c r="S851" s="32" t="str">
        <f t="shared" si="267"/>
        <v>…</v>
      </c>
      <c r="T851" s="32" t="str">
        <f t="shared" si="268"/>
        <v>…</v>
      </c>
      <c r="U851" s="35"/>
      <c r="V851" s="36">
        <f t="shared" si="269"/>
        <v>0</v>
      </c>
      <c r="W851" s="32">
        <f t="shared" si="270"/>
        <v>0</v>
      </c>
      <c r="X851" s="32">
        <f t="shared" si="271"/>
        <v>8</v>
      </c>
      <c r="Y851" s="32">
        <f t="shared" si="272"/>
        <v>0</v>
      </c>
      <c r="Z851" s="32">
        <f t="shared" si="273"/>
        <v>57</v>
      </c>
      <c r="AA851" s="32">
        <f t="shared" si="274"/>
        <v>0</v>
      </c>
      <c r="AB851" s="32">
        <f t="shared" si="275"/>
        <v>0</v>
      </c>
      <c r="AC851" s="32">
        <f t="shared" si="276"/>
        <v>0</v>
      </c>
      <c r="AD851" s="35"/>
      <c r="AE851" s="37">
        <f t="shared" si="277"/>
        <v>0</v>
      </c>
      <c r="AF851" s="38">
        <f t="shared" si="278"/>
        <v>8</v>
      </c>
      <c r="AG851" s="38">
        <f t="shared" si="279"/>
        <v>57</v>
      </c>
      <c r="AH851" s="38">
        <f t="shared" si="280"/>
        <v>0</v>
      </c>
      <c r="AI851" s="35"/>
      <c r="AJ85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51" s="40" t="str" cm="1">
        <f t="array" ref="AK85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51" s="40" cm="1">
        <f t="array" ref="AL851">IF(ROW(Table4[[#This Row],[ID]])-1=ROW(Table4[[#Headers],[ID]]),0,SUMPRODUCT(MAX(($B$5:$B850=Table4[[#This Row],[ID]])*ROW($B$5:$B850))))</f>
        <v>849</v>
      </c>
      <c r="AM851" s="39" cm="1">
        <f t="array" aca="1" ref="AM851" ca="1">IF(Table4[[#This Row],[Prior of This Frm]]&lt;&gt;0,Table4[[#This Row],[Time]]-INDIRECT("R"&amp;Table4[[#This Row],[Prior of This Frm]]&amp;"C"&amp;COLUMN(Table4[[#This Row],[Time]]),FALSE),"")</f>
        <v>0.10700000000000287</v>
      </c>
      <c r="AN851" s="41">
        <f>IF(ROW(Table4[[#This Row],[Time]])-1=ROW(Table4[[#Headers],[Time]]),0,IF(A851&lt;A850,AN850+1,AN850))</f>
        <v>1</v>
      </c>
      <c r="AO851" s="42">
        <f>(Table4[[#This Row],[Time]]+(Table4[[#This Row],[Mins]]*60)-$A$5)/60/60/24</f>
        <v>4.695833333333333E-4</v>
      </c>
      <c r="AP851" s="39">
        <f ca="1">IF(Table4[[#This Row],[Prior of This Frm]]&lt;&gt;0,IF(Table4[[#This Row],[Per Raw]]&lt;0,Table4[[#This Row],[Per Raw]]+60,Table4[[#This Row],[Per Raw]]),"")</f>
        <v>0.10700000000000287</v>
      </c>
      <c r="AQ851" s="43" t="e">
        <f>IF(Table4[[#This Row],[ID]]=401,(HEX2DEC(Table4[[#This Row],[H1]])+256*HEX2DEC(Table4[[#This Row],[H2]]))/1000,NA())</f>
        <v>#N/A</v>
      </c>
      <c r="AR851" s="44" t="e">
        <f>IF(Table4[[#This Row],[ID]]=401,(HEX2DEC(Table4[[#This Row],[H5]])+256*HEX2DEC(Table4[[#This Row],[H6]]))/1000,NA())</f>
        <v>#N/A</v>
      </c>
      <c r="AS851" s="45" t="e">
        <f>IF(Table4[[#This Row],[ID]]=402,HEX2DEC(Table4[[#This Row],[H1]])/100,NA())</f>
        <v>#N/A</v>
      </c>
      <c r="AT851" s="46" t="e">
        <f>IF(Table4[[#This Row],[ID]]=404,((HEX2DEC(F851)+256*HEX2DEC(G851))/10)*(9/5)+32,NA())</f>
        <v>#N/A</v>
      </c>
      <c r="AU851" s="38">
        <f>IF(Table4[[#This Row],[ID]]=402,(HEX2DEC(Table4[[#This Row],[H7]])*256*256+HEX2DEC(Table4[[#This Row],[H6]])*256+HEX2DEC(Table4[[#This Row],[H5]]))/AU$3,IF(ISNUMBER(AU850),AU850,NA()))</f>
        <v>1073427</v>
      </c>
      <c r="AV851" s="38">
        <f>IF(Table4[[#This Row],[ID]]=403,(HEX2DEC(Table4[[#This Row],[H7]])*256*256+HEX2DEC(Table4[[#This Row],[H6]])*256+HEX2DEC(Table4[[#This Row],[H5]]))/AV$3,IF(ISNUMBER(AV850),AV850,NA()))</f>
        <v>1073427</v>
      </c>
      <c r="AW851" s="47" t="e">
        <f>Table4[[#This Row],[Unk 402-D7,6,5]]/Table4[[#This Row],[Batt V]]</f>
        <v>#N/A</v>
      </c>
      <c r="AX851" s="41" t="str" cm="1">
        <f t="array" aca="1" ref="AX851" ca="1">IF(Table4[[#This Row],[Prior of This Frm]]=0,"First",IF(Table4[[#This Row],[Data as String]]&lt;&gt;INDIRECT("R"&amp;AL851&amp;"C"&amp;COLUMN(Table4[[#This Row],[Data as String]]),FALSE),"Change",""))</f>
        <v/>
      </c>
      <c r="AY851" s="40" t="str" cm="1">
        <f t="array" aca="1" ref="AY851" ca="1">IF(Table4[[#This Row],[Prior of This Frm]]=0,"First",IF(Table4[[#This Row],[Data Masked States only]]&lt;&gt;INDIRECT("R"&amp;AL851&amp;"C"&amp;COLUMN(Table4[[#This Row],[Data Masked States only]]),FALSE),"Change",""))</f>
        <v/>
      </c>
      <c r="AZ851" s="40"/>
    </row>
    <row r="852" spans="1:52" hidden="1" x14ac:dyDescent="0.25">
      <c r="A852" s="32">
        <v>32.000999999999998</v>
      </c>
      <c r="B852" s="32">
        <v>401</v>
      </c>
      <c r="C852" s="32">
        <v>8</v>
      </c>
      <c r="D852" s="33" t="s">
        <v>28</v>
      </c>
      <c r="E852" s="34" t="s">
        <v>23</v>
      </c>
      <c r="F852" s="34">
        <v>0</v>
      </c>
      <c r="G852" s="34">
        <v>0</v>
      </c>
      <c r="H852" s="34">
        <v>0</v>
      </c>
      <c r="I852" s="34">
        <v>0</v>
      </c>
      <c r="J852" s="34">
        <v>0</v>
      </c>
      <c r="K852" s="34">
        <v>0</v>
      </c>
      <c r="L852" s="32"/>
      <c r="M852" s="35" t="str">
        <f t="shared" si="261"/>
        <v>…</v>
      </c>
      <c r="N852" s="32" t="str">
        <f t="shared" si="262"/>
        <v>…</v>
      </c>
      <c r="O852" s="32" t="str">
        <f t="shared" si="263"/>
        <v>…</v>
      </c>
      <c r="P852" s="32" t="str">
        <f t="shared" si="264"/>
        <v>…</v>
      </c>
      <c r="Q852" s="32" t="str">
        <f t="shared" si="265"/>
        <v>…</v>
      </c>
      <c r="R852" s="32" t="str">
        <f t="shared" si="266"/>
        <v>…</v>
      </c>
      <c r="S852" s="32" t="str">
        <f t="shared" si="267"/>
        <v>…</v>
      </c>
      <c r="T852" s="32" t="str">
        <f t="shared" si="268"/>
        <v>…</v>
      </c>
      <c r="U852" s="35"/>
      <c r="V852" s="36">
        <f t="shared" si="269"/>
        <v>154</v>
      </c>
      <c r="W852" s="32">
        <f t="shared" si="270"/>
        <v>210</v>
      </c>
      <c r="X852" s="32">
        <f t="shared" si="271"/>
        <v>0</v>
      </c>
      <c r="Y852" s="32">
        <f t="shared" si="272"/>
        <v>0</v>
      </c>
      <c r="Z852" s="32">
        <f t="shared" si="273"/>
        <v>0</v>
      </c>
      <c r="AA852" s="32">
        <f t="shared" si="274"/>
        <v>0</v>
      </c>
      <c r="AB852" s="32">
        <f t="shared" si="275"/>
        <v>0</v>
      </c>
      <c r="AC852" s="32">
        <f t="shared" si="276"/>
        <v>0</v>
      </c>
      <c r="AD852" s="35"/>
      <c r="AE852" s="37">
        <f t="shared" si="277"/>
        <v>53914</v>
      </c>
      <c r="AF852" s="38">
        <f t="shared" si="278"/>
        <v>0</v>
      </c>
      <c r="AG852" s="38">
        <f t="shared" si="279"/>
        <v>0</v>
      </c>
      <c r="AH852" s="38">
        <f t="shared" si="280"/>
        <v>0</v>
      </c>
      <c r="AI852" s="35"/>
      <c r="AJ85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52" s="40" t="str" cm="1">
        <f t="array" ref="AK85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52" s="40" cm="1">
        <f t="array" ref="AL852">IF(ROW(Table4[[#This Row],[ID]])-1=ROW(Table4[[#Headers],[ID]]),0,SUMPRODUCT(MAX(($B$5:$B851=Table4[[#This Row],[ID]])*ROW($B$5:$B851))))</f>
        <v>850</v>
      </c>
      <c r="AM852" s="39" cm="1">
        <f t="array" aca="1" ref="AM852" ca="1">IF(Table4[[#This Row],[Prior of This Frm]]&lt;&gt;0,Table4[[#This Row],[Time]]-INDIRECT("R"&amp;Table4[[#This Row],[Prior of This Frm]]&amp;"C"&amp;COLUMN(Table4[[#This Row],[Time]]),FALSE),"")</f>
        <v>0.10499999999999687</v>
      </c>
      <c r="AN852" s="41">
        <f>IF(ROW(Table4[[#This Row],[Time]])-1=ROW(Table4[[#Headers],[Time]]),0,IF(A852&lt;A851,AN851+1,AN851))</f>
        <v>1</v>
      </c>
      <c r="AO852" s="42">
        <f>(Table4[[#This Row],[Time]]+(Table4[[#This Row],[Mins]]*60)-$A$5)/60/60/24</f>
        <v>4.7018518518518525E-4</v>
      </c>
      <c r="AP852" s="39">
        <f ca="1">IF(Table4[[#This Row],[Prior of This Frm]]&lt;&gt;0,IF(Table4[[#This Row],[Per Raw]]&lt;0,Table4[[#This Row],[Per Raw]]+60,Table4[[#This Row],[Per Raw]]),"")</f>
        <v>0.10499999999999687</v>
      </c>
      <c r="AQ852" s="43">
        <f>IF(Table4[[#This Row],[ID]]=401,(HEX2DEC(Table4[[#This Row],[H1]])+256*HEX2DEC(Table4[[#This Row],[H2]]))/1000,NA())</f>
        <v>53.914000000000001</v>
      </c>
      <c r="AR852" s="44">
        <f>IF(Table4[[#This Row],[ID]]=401,(HEX2DEC(Table4[[#This Row],[H5]])+256*HEX2DEC(Table4[[#This Row],[H6]]))/1000,NA())</f>
        <v>0</v>
      </c>
      <c r="AS852" s="45" t="e">
        <f>IF(Table4[[#This Row],[ID]]=402,HEX2DEC(Table4[[#This Row],[H1]])/100,NA())</f>
        <v>#N/A</v>
      </c>
      <c r="AT852" s="46" t="e">
        <f>IF(Table4[[#This Row],[ID]]=404,((HEX2DEC(F852)+256*HEX2DEC(G852))/10)*(9/5)+32,NA())</f>
        <v>#N/A</v>
      </c>
      <c r="AU852" s="38">
        <f>IF(Table4[[#This Row],[ID]]=402,(HEX2DEC(Table4[[#This Row],[H7]])*256*256+HEX2DEC(Table4[[#This Row],[H6]])*256+HEX2DEC(Table4[[#This Row],[H5]]))/AU$3,IF(ISNUMBER(AU851),AU851,NA()))</f>
        <v>1073427</v>
      </c>
      <c r="AV852" s="38">
        <f>IF(Table4[[#This Row],[ID]]=403,(HEX2DEC(Table4[[#This Row],[H7]])*256*256+HEX2DEC(Table4[[#This Row],[H6]])*256+HEX2DEC(Table4[[#This Row],[H5]]))/AV$3,IF(ISNUMBER(AV851),AV851,NA()))</f>
        <v>1073427</v>
      </c>
      <c r="AW852" s="47">
        <f>Table4[[#This Row],[Unk 402-D7,6,5]]/Table4[[#This Row],[Batt V]]</f>
        <v>19909.986274437066</v>
      </c>
      <c r="AX852" s="41" t="str" cm="1">
        <f t="array" aca="1" ref="AX852" ca="1">IF(Table4[[#This Row],[Prior of This Frm]]=0,"First",IF(Table4[[#This Row],[Data as String]]&lt;&gt;INDIRECT("R"&amp;AL852&amp;"C"&amp;COLUMN(Table4[[#This Row],[Data as String]]),FALSE),"Change",""))</f>
        <v/>
      </c>
      <c r="AY852" s="40" t="str" cm="1">
        <f t="array" aca="1" ref="AY852" ca="1">IF(Table4[[#This Row],[Prior of This Frm]]=0,"First",IF(Table4[[#This Row],[Data Masked States only]]&lt;&gt;INDIRECT("R"&amp;AL852&amp;"C"&amp;COLUMN(Table4[[#This Row],[Data Masked States only]]),FALSE),"Change",""))</f>
        <v/>
      </c>
      <c r="AZ852" s="40"/>
    </row>
    <row r="853" spans="1:52" hidden="1" x14ac:dyDescent="0.25">
      <c r="A853" s="32">
        <v>32.054000000000002</v>
      </c>
      <c r="B853" s="32">
        <v>400</v>
      </c>
      <c r="C853" s="32">
        <v>8</v>
      </c>
      <c r="D853" s="33">
        <v>0</v>
      </c>
      <c r="E853" s="34">
        <v>0</v>
      </c>
      <c r="F853" s="34">
        <v>8</v>
      </c>
      <c r="G853" s="34">
        <v>0</v>
      </c>
      <c r="H853" s="34">
        <v>39</v>
      </c>
      <c r="I853" s="34">
        <v>0</v>
      </c>
      <c r="J853" s="34">
        <v>0</v>
      </c>
      <c r="K853" s="34">
        <v>0</v>
      </c>
      <c r="L853" s="32"/>
      <c r="M853" s="35" t="str">
        <f t="shared" si="261"/>
        <v>…</v>
      </c>
      <c r="N853" s="32" t="str">
        <f t="shared" si="262"/>
        <v>…</v>
      </c>
      <c r="O853" s="32" t="str">
        <f t="shared" si="263"/>
        <v>…</v>
      </c>
      <c r="P853" s="32" t="str">
        <f t="shared" si="264"/>
        <v>…</v>
      </c>
      <c r="Q853" s="32" t="str">
        <f t="shared" si="265"/>
        <v>9</v>
      </c>
      <c r="R853" s="32" t="str">
        <f t="shared" si="266"/>
        <v>…</v>
      </c>
      <c r="S853" s="32" t="str">
        <f t="shared" si="267"/>
        <v>…</v>
      </c>
      <c r="T853" s="32" t="str">
        <f t="shared" si="268"/>
        <v>…</v>
      </c>
      <c r="U853" s="35"/>
      <c r="V853" s="36">
        <f t="shared" si="269"/>
        <v>0</v>
      </c>
      <c r="W853" s="32">
        <f t="shared" si="270"/>
        <v>0</v>
      </c>
      <c r="X853" s="32">
        <f t="shared" si="271"/>
        <v>8</v>
      </c>
      <c r="Y853" s="32">
        <f t="shared" si="272"/>
        <v>0</v>
      </c>
      <c r="Z853" s="32">
        <f t="shared" si="273"/>
        <v>57</v>
      </c>
      <c r="AA853" s="32">
        <f t="shared" si="274"/>
        <v>0</v>
      </c>
      <c r="AB853" s="32">
        <f t="shared" si="275"/>
        <v>0</v>
      </c>
      <c r="AC853" s="32">
        <f t="shared" si="276"/>
        <v>0</v>
      </c>
      <c r="AD853" s="35"/>
      <c r="AE853" s="37">
        <f t="shared" si="277"/>
        <v>0</v>
      </c>
      <c r="AF853" s="38">
        <f t="shared" si="278"/>
        <v>8</v>
      </c>
      <c r="AG853" s="38">
        <f t="shared" si="279"/>
        <v>57</v>
      </c>
      <c r="AH853" s="38">
        <f t="shared" si="280"/>
        <v>0</v>
      </c>
      <c r="AI853" s="35"/>
      <c r="AJ85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53" s="40" t="str" cm="1">
        <f t="array" ref="AK85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53" s="40" cm="1">
        <f t="array" ref="AL853">IF(ROW(Table4[[#This Row],[ID]])-1=ROW(Table4[[#Headers],[ID]]),0,SUMPRODUCT(MAX(($B$5:$B852=Table4[[#This Row],[ID]])*ROW($B$5:$B852))))</f>
        <v>851</v>
      </c>
      <c r="AM853" s="39" cm="1">
        <f t="array" aca="1" ref="AM853" ca="1">IF(Table4[[#This Row],[Prior of This Frm]]&lt;&gt;0,Table4[[#This Row],[Time]]-INDIRECT("R"&amp;Table4[[#This Row],[Prior of This Frm]]&amp;"C"&amp;COLUMN(Table4[[#This Row],[Time]]),FALSE),"")</f>
        <v>0.10500000000000043</v>
      </c>
      <c r="AN853" s="41">
        <f>IF(ROW(Table4[[#This Row],[Time]])-1=ROW(Table4[[#Headers],[Time]]),0,IF(A853&lt;A852,AN852+1,AN852))</f>
        <v>1</v>
      </c>
      <c r="AO853" s="42">
        <f>(Table4[[#This Row],[Time]]+(Table4[[#This Row],[Mins]]*60)-$A$5)/60/60/24</f>
        <v>4.7079861111111107E-4</v>
      </c>
      <c r="AP853" s="39">
        <f ca="1">IF(Table4[[#This Row],[Prior of This Frm]]&lt;&gt;0,IF(Table4[[#This Row],[Per Raw]]&lt;0,Table4[[#This Row],[Per Raw]]+60,Table4[[#This Row],[Per Raw]]),"")</f>
        <v>0.10500000000000043</v>
      </c>
      <c r="AQ853" s="43" t="e">
        <f>IF(Table4[[#This Row],[ID]]=401,(HEX2DEC(Table4[[#This Row],[H1]])+256*HEX2DEC(Table4[[#This Row],[H2]]))/1000,NA())</f>
        <v>#N/A</v>
      </c>
      <c r="AR853" s="44" t="e">
        <f>IF(Table4[[#This Row],[ID]]=401,(HEX2DEC(Table4[[#This Row],[H5]])+256*HEX2DEC(Table4[[#This Row],[H6]]))/1000,NA())</f>
        <v>#N/A</v>
      </c>
      <c r="AS853" s="48" t="e">
        <f>IF(Table4[[#This Row],[ID]]=402,HEX2DEC(Table4[[#This Row],[H1]])/100,NA())</f>
        <v>#N/A</v>
      </c>
      <c r="AT853" s="46" t="e">
        <f>IF(Table4[[#This Row],[ID]]=404,((HEX2DEC(F853)+256*HEX2DEC(G853))/10)*(9/5)+32,NA())</f>
        <v>#N/A</v>
      </c>
      <c r="AU853" s="38">
        <f>IF(Table4[[#This Row],[ID]]=402,(HEX2DEC(Table4[[#This Row],[H7]])*256*256+HEX2DEC(Table4[[#This Row],[H6]])*256+HEX2DEC(Table4[[#This Row],[H5]]))/AU$3,IF(ISNUMBER(AU852),AU852,NA()))</f>
        <v>1073427</v>
      </c>
      <c r="AV853" s="38">
        <f>IF(Table4[[#This Row],[ID]]=403,(HEX2DEC(Table4[[#This Row],[H7]])*256*256+HEX2DEC(Table4[[#This Row],[H6]])*256+HEX2DEC(Table4[[#This Row],[H5]]))/AV$3,IF(ISNUMBER(AV852),AV852,NA()))</f>
        <v>1073427</v>
      </c>
      <c r="AW853" s="47" t="e">
        <f>Table4[[#This Row],[Unk 402-D7,6,5]]/Table4[[#This Row],[Batt V]]</f>
        <v>#N/A</v>
      </c>
      <c r="AX853" s="41" t="str" cm="1">
        <f t="array" aca="1" ref="AX853" ca="1">IF(Table4[[#This Row],[Prior of This Frm]]=0,"First",IF(Table4[[#This Row],[Data as String]]&lt;&gt;INDIRECT("R"&amp;AL853&amp;"C"&amp;COLUMN(Table4[[#This Row],[Data as String]]),FALSE),"Change",""))</f>
        <v/>
      </c>
      <c r="AY853" s="40" t="str" cm="1">
        <f t="array" aca="1" ref="AY853" ca="1">IF(Table4[[#This Row],[Prior of This Frm]]=0,"First",IF(Table4[[#This Row],[Data Masked States only]]&lt;&gt;INDIRECT("R"&amp;AL853&amp;"C"&amp;COLUMN(Table4[[#This Row],[Data Masked States only]]),FALSE),"Change",""))</f>
        <v/>
      </c>
      <c r="AZ853" s="40"/>
    </row>
    <row r="854" spans="1:52" hidden="1" x14ac:dyDescent="0.25">
      <c r="A854" s="32">
        <v>32.107999999999997</v>
      </c>
      <c r="B854" s="32">
        <v>401</v>
      </c>
      <c r="C854" s="32">
        <v>8</v>
      </c>
      <c r="D854" s="33" t="s">
        <v>28</v>
      </c>
      <c r="E854" s="34" t="s">
        <v>23</v>
      </c>
      <c r="F854" s="34">
        <v>0</v>
      </c>
      <c r="G854" s="34">
        <v>0</v>
      </c>
      <c r="H854" s="34">
        <v>0</v>
      </c>
      <c r="I854" s="34">
        <v>0</v>
      </c>
      <c r="J854" s="34">
        <v>0</v>
      </c>
      <c r="K854" s="34">
        <v>0</v>
      </c>
      <c r="L854" s="32"/>
      <c r="M854" s="35" t="str">
        <f t="shared" si="261"/>
        <v>…</v>
      </c>
      <c r="N854" s="32" t="str">
        <f t="shared" si="262"/>
        <v>…</v>
      </c>
      <c r="O854" s="32" t="str">
        <f t="shared" si="263"/>
        <v>…</v>
      </c>
      <c r="P854" s="32" t="str">
        <f t="shared" si="264"/>
        <v>…</v>
      </c>
      <c r="Q854" s="32" t="str">
        <f t="shared" si="265"/>
        <v>…</v>
      </c>
      <c r="R854" s="32" t="str">
        <f t="shared" si="266"/>
        <v>…</v>
      </c>
      <c r="S854" s="32" t="str">
        <f t="shared" si="267"/>
        <v>…</v>
      </c>
      <c r="T854" s="32" t="str">
        <f t="shared" si="268"/>
        <v>…</v>
      </c>
      <c r="U854" s="35"/>
      <c r="V854" s="36">
        <f t="shared" si="269"/>
        <v>154</v>
      </c>
      <c r="W854" s="32">
        <f t="shared" si="270"/>
        <v>210</v>
      </c>
      <c r="X854" s="32">
        <f t="shared" si="271"/>
        <v>0</v>
      </c>
      <c r="Y854" s="32">
        <f t="shared" si="272"/>
        <v>0</v>
      </c>
      <c r="Z854" s="32">
        <f t="shared" si="273"/>
        <v>0</v>
      </c>
      <c r="AA854" s="32">
        <f t="shared" si="274"/>
        <v>0</v>
      </c>
      <c r="AB854" s="32">
        <f t="shared" si="275"/>
        <v>0</v>
      </c>
      <c r="AC854" s="32">
        <f t="shared" si="276"/>
        <v>0</v>
      </c>
      <c r="AD854" s="35"/>
      <c r="AE854" s="37">
        <f t="shared" si="277"/>
        <v>53914</v>
      </c>
      <c r="AF854" s="38">
        <f t="shared" si="278"/>
        <v>0</v>
      </c>
      <c r="AG854" s="38">
        <f t="shared" si="279"/>
        <v>0</v>
      </c>
      <c r="AH854" s="38">
        <f t="shared" si="280"/>
        <v>0</v>
      </c>
      <c r="AI854" s="35"/>
      <c r="AJ85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54" s="40" t="str" cm="1">
        <f t="array" ref="AK85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54" s="40" cm="1">
        <f t="array" ref="AL854">IF(ROW(Table4[[#This Row],[ID]])-1=ROW(Table4[[#Headers],[ID]]),0,SUMPRODUCT(MAX(($B$5:$B853=Table4[[#This Row],[ID]])*ROW($B$5:$B853))))</f>
        <v>852</v>
      </c>
      <c r="AM854" s="39" cm="1">
        <f t="array" aca="1" ref="AM854" ca="1">IF(Table4[[#This Row],[Prior of This Frm]]&lt;&gt;0,Table4[[#This Row],[Time]]-INDIRECT("R"&amp;Table4[[#This Row],[Prior of This Frm]]&amp;"C"&amp;COLUMN(Table4[[#This Row],[Time]]),FALSE),"")</f>
        <v>0.10699999999999932</v>
      </c>
      <c r="AN854" s="41">
        <f>IF(ROW(Table4[[#This Row],[Time]])-1=ROW(Table4[[#Headers],[Time]]),0,IF(A854&lt;A853,AN853+1,AN853))</f>
        <v>1</v>
      </c>
      <c r="AO854" s="42">
        <f>(Table4[[#This Row],[Time]]+(Table4[[#This Row],[Mins]]*60)-$A$5)/60/60/24</f>
        <v>4.7142361111111121E-4</v>
      </c>
      <c r="AP854" s="39">
        <f ca="1">IF(Table4[[#This Row],[Prior of This Frm]]&lt;&gt;0,IF(Table4[[#This Row],[Per Raw]]&lt;0,Table4[[#This Row],[Per Raw]]+60,Table4[[#This Row],[Per Raw]]),"")</f>
        <v>0.10699999999999932</v>
      </c>
      <c r="AQ854" s="43">
        <f>IF(Table4[[#This Row],[ID]]=401,(HEX2DEC(Table4[[#This Row],[H1]])+256*HEX2DEC(Table4[[#This Row],[H2]]))/1000,NA())</f>
        <v>53.914000000000001</v>
      </c>
      <c r="AR854" s="44">
        <f>IF(Table4[[#This Row],[ID]]=401,(HEX2DEC(Table4[[#This Row],[H5]])+256*HEX2DEC(Table4[[#This Row],[H6]]))/1000,NA())</f>
        <v>0</v>
      </c>
      <c r="AS854" s="45" t="e">
        <f>IF(Table4[[#This Row],[ID]]=402,HEX2DEC(Table4[[#This Row],[H1]])/100,NA())</f>
        <v>#N/A</v>
      </c>
      <c r="AT854" s="46" t="e">
        <f>IF(Table4[[#This Row],[ID]]=404,((HEX2DEC(F854)+256*HEX2DEC(G854))/10)*(9/5)+32,NA())</f>
        <v>#N/A</v>
      </c>
      <c r="AU854" s="38">
        <f>IF(Table4[[#This Row],[ID]]=402,(HEX2DEC(Table4[[#This Row],[H7]])*256*256+HEX2DEC(Table4[[#This Row],[H6]])*256+HEX2DEC(Table4[[#This Row],[H5]]))/AU$3,IF(ISNUMBER(AU853),AU853,NA()))</f>
        <v>1073427</v>
      </c>
      <c r="AV854" s="38">
        <f>IF(Table4[[#This Row],[ID]]=403,(HEX2DEC(Table4[[#This Row],[H7]])*256*256+HEX2DEC(Table4[[#This Row],[H6]])*256+HEX2DEC(Table4[[#This Row],[H5]]))/AV$3,IF(ISNUMBER(AV853),AV853,NA()))</f>
        <v>1073427</v>
      </c>
      <c r="AW854" s="47">
        <f>Table4[[#This Row],[Unk 402-D7,6,5]]/Table4[[#This Row],[Batt V]]</f>
        <v>19909.986274437066</v>
      </c>
      <c r="AX854" s="41" t="str" cm="1">
        <f t="array" aca="1" ref="AX854" ca="1">IF(Table4[[#This Row],[Prior of This Frm]]=0,"First",IF(Table4[[#This Row],[Data as String]]&lt;&gt;INDIRECT("R"&amp;AL854&amp;"C"&amp;COLUMN(Table4[[#This Row],[Data as String]]),FALSE),"Change",""))</f>
        <v/>
      </c>
      <c r="AY854" s="40" t="str" cm="1">
        <f t="array" aca="1" ref="AY854" ca="1">IF(Table4[[#This Row],[Prior of This Frm]]=0,"First",IF(Table4[[#This Row],[Data Masked States only]]&lt;&gt;INDIRECT("R"&amp;AL854&amp;"C"&amp;COLUMN(Table4[[#This Row],[Data Masked States only]]),FALSE),"Change",""))</f>
        <v/>
      </c>
      <c r="AZ854" s="40"/>
    </row>
    <row r="855" spans="1:52" hidden="1" x14ac:dyDescent="0.25">
      <c r="A855" s="32">
        <v>32.161000000000001</v>
      </c>
      <c r="B855" s="32">
        <v>400</v>
      </c>
      <c r="C855" s="32">
        <v>8</v>
      </c>
      <c r="D855" s="33">
        <v>0</v>
      </c>
      <c r="E855" s="34">
        <v>0</v>
      </c>
      <c r="F855" s="34">
        <v>8</v>
      </c>
      <c r="G855" s="34">
        <v>0</v>
      </c>
      <c r="H855" s="34">
        <v>39</v>
      </c>
      <c r="I855" s="34">
        <v>0</v>
      </c>
      <c r="J855" s="34">
        <v>0</v>
      </c>
      <c r="K855" s="34">
        <v>0</v>
      </c>
      <c r="L855" s="32"/>
      <c r="M855" s="35" t="str">
        <f t="shared" si="261"/>
        <v>…</v>
      </c>
      <c r="N855" s="32" t="str">
        <f t="shared" si="262"/>
        <v>…</v>
      </c>
      <c r="O855" s="32" t="str">
        <f t="shared" si="263"/>
        <v>…</v>
      </c>
      <c r="P855" s="32" t="str">
        <f t="shared" si="264"/>
        <v>…</v>
      </c>
      <c r="Q855" s="32" t="str">
        <f t="shared" si="265"/>
        <v>9</v>
      </c>
      <c r="R855" s="32" t="str">
        <f t="shared" si="266"/>
        <v>…</v>
      </c>
      <c r="S855" s="32" t="str">
        <f t="shared" si="267"/>
        <v>…</v>
      </c>
      <c r="T855" s="32" t="str">
        <f t="shared" si="268"/>
        <v>…</v>
      </c>
      <c r="U855" s="35"/>
      <c r="V855" s="36">
        <f t="shared" si="269"/>
        <v>0</v>
      </c>
      <c r="W855" s="32">
        <f t="shared" si="270"/>
        <v>0</v>
      </c>
      <c r="X855" s="32">
        <f t="shared" si="271"/>
        <v>8</v>
      </c>
      <c r="Y855" s="32">
        <f t="shared" si="272"/>
        <v>0</v>
      </c>
      <c r="Z855" s="32">
        <f t="shared" si="273"/>
        <v>57</v>
      </c>
      <c r="AA855" s="32">
        <f t="shared" si="274"/>
        <v>0</v>
      </c>
      <c r="AB855" s="32">
        <f t="shared" si="275"/>
        <v>0</v>
      </c>
      <c r="AC855" s="32">
        <f t="shared" si="276"/>
        <v>0</v>
      </c>
      <c r="AD855" s="35"/>
      <c r="AE855" s="37">
        <f t="shared" si="277"/>
        <v>0</v>
      </c>
      <c r="AF855" s="38">
        <f t="shared" si="278"/>
        <v>8</v>
      </c>
      <c r="AG855" s="38">
        <f t="shared" si="279"/>
        <v>57</v>
      </c>
      <c r="AH855" s="38">
        <f t="shared" si="280"/>
        <v>0</v>
      </c>
      <c r="AI855" s="35"/>
      <c r="AJ85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55" s="40" t="str" cm="1">
        <f t="array" ref="AK85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55" s="40" cm="1">
        <f t="array" ref="AL855">IF(ROW(Table4[[#This Row],[ID]])-1=ROW(Table4[[#Headers],[ID]]),0,SUMPRODUCT(MAX(($B$5:$B854=Table4[[#This Row],[ID]])*ROW($B$5:$B854))))</f>
        <v>853</v>
      </c>
      <c r="AM855" s="39" cm="1">
        <f t="array" aca="1" ref="AM855" ca="1">IF(Table4[[#This Row],[Prior of This Frm]]&lt;&gt;0,Table4[[#This Row],[Time]]-INDIRECT("R"&amp;Table4[[#This Row],[Prior of This Frm]]&amp;"C"&amp;COLUMN(Table4[[#This Row],[Time]]),FALSE),"")</f>
        <v>0.10699999999999932</v>
      </c>
      <c r="AN855" s="41">
        <f>IF(ROW(Table4[[#This Row],[Time]])-1=ROW(Table4[[#Headers],[Time]]),0,IF(A855&lt;A854,AN854+1,AN854))</f>
        <v>1</v>
      </c>
      <c r="AO855" s="42">
        <f>(Table4[[#This Row],[Time]]+(Table4[[#This Row],[Mins]]*60)-$A$5)/60/60/24</f>
        <v>4.7203703703703703E-4</v>
      </c>
      <c r="AP855" s="39">
        <f ca="1">IF(Table4[[#This Row],[Prior of This Frm]]&lt;&gt;0,IF(Table4[[#This Row],[Per Raw]]&lt;0,Table4[[#This Row],[Per Raw]]+60,Table4[[#This Row],[Per Raw]]),"")</f>
        <v>0.10699999999999932</v>
      </c>
      <c r="AQ855" s="43" t="e">
        <f>IF(Table4[[#This Row],[ID]]=401,(HEX2DEC(Table4[[#This Row],[H1]])+256*HEX2DEC(Table4[[#This Row],[H2]]))/1000,NA())</f>
        <v>#N/A</v>
      </c>
      <c r="AR855" s="44" t="e">
        <f>IF(Table4[[#This Row],[ID]]=401,(HEX2DEC(Table4[[#This Row],[H5]])+256*HEX2DEC(Table4[[#This Row],[H6]]))/1000,NA())</f>
        <v>#N/A</v>
      </c>
      <c r="AS855" s="48" t="e">
        <f>IF(Table4[[#This Row],[ID]]=402,HEX2DEC(Table4[[#This Row],[H1]])/100,NA())</f>
        <v>#N/A</v>
      </c>
      <c r="AT855" s="46" t="e">
        <f>IF(Table4[[#This Row],[ID]]=404,((HEX2DEC(F855)+256*HEX2DEC(G855))/10)*(9/5)+32,NA())</f>
        <v>#N/A</v>
      </c>
      <c r="AU855" s="38">
        <f>IF(Table4[[#This Row],[ID]]=402,(HEX2DEC(Table4[[#This Row],[H7]])*256*256+HEX2DEC(Table4[[#This Row],[H6]])*256+HEX2DEC(Table4[[#This Row],[H5]]))/AU$3,IF(ISNUMBER(AU854),AU854,NA()))</f>
        <v>1073427</v>
      </c>
      <c r="AV855" s="38">
        <f>IF(Table4[[#This Row],[ID]]=403,(HEX2DEC(Table4[[#This Row],[H7]])*256*256+HEX2DEC(Table4[[#This Row],[H6]])*256+HEX2DEC(Table4[[#This Row],[H5]]))/AV$3,IF(ISNUMBER(AV854),AV854,NA()))</f>
        <v>1073427</v>
      </c>
      <c r="AW855" s="47" t="e">
        <f>Table4[[#This Row],[Unk 402-D7,6,5]]/Table4[[#This Row],[Batt V]]</f>
        <v>#N/A</v>
      </c>
      <c r="AX855" s="41" t="str" cm="1">
        <f t="array" aca="1" ref="AX855" ca="1">IF(Table4[[#This Row],[Prior of This Frm]]=0,"First",IF(Table4[[#This Row],[Data as String]]&lt;&gt;INDIRECT("R"&amp;AL855&amp;"C"&amp;COLUMN(Table4[[#This Row],[Data as String]]),FALSE),"Change",""))</f>
        <v/>
      </c>
      <c r="AY855" s="40" t="str" cm="1">
        <f t="array" aca="1" ref="AY855" ca="1">IF(Table4[[#This Row],[Prior of This Frm]]=0,"First",IF(Table4[[#This Row],[Data Masked States only]]&lt;&gt;INDIRECT("R"&amp;AL855&amp;"C"&amp;COLUMN(Table4[[#This Row],[Data Masked States only]]),FALSE),"Change",""))</f>
        <v/>
      </c>
      <c r="AZ855" s="40"/>
    </row>
    <row r="856" spans="1:52" hidden="1" x14ac:dyDescent="0.25">
      <c r="A856" s="32">
        <v>32.213999999999999</v>
      </c>
      <c r="B856" s="32">
        <v>401</v>
      </c>
      <c r="C856" s="32">
        <v>8</v>
      </c>
      <c r="D856" s="33" t="s">
        <v>28</v>
      </c>
      <c r="E856" s="34" t="s">
        <v>23</v>
      </c>
      <c r="F856" s="34">
        <v>0</v>
      </c>
      <c r="G856" s="34">
        <v>0</v>
      </c>
      <c r="H856" s="34">
        <v>0</v>
      </c>
      <c r="I856" s="34">
        <v>0</v>
      </c>
      <c r="J856" s="34">
        <v>0</v>
      </c>
      <c r="K856" s="34">
        <v>0</v>
      </c>
      <c r="L856" s="32"/>
      <c r="M856" s="35" t="str">
        <f t="shared" si="261"/>
        <v>…</v>
      </c>
      <c r="N856" s="32" t="str">
        <f t="shared" si="262"/>
        <v>…</v>
      </c>
      <c r="O856" s="32" t="str">
        <f t="shared" si="263"/>
        <v>…</v>
      </c>
      <c r="P856" s="32" t="str">
        <f t="shared" si="264"/>
        <v>…</v>
      </c>
      <c r="Q856" s="32" t="str">
        <f t="shared" si="265"/>
        <v>…</v>
      </c>
      <c r="R856" s="32" t="str">
        <f t="shared" si="266"/>
        <v>…</v>
      </c>
      <c r="S856" s="32" t="str">
        <f t="shared" si="267"/>
        <v>…</v>
      </c>
      <c r="T856" s="32" t="str">
        <f t="shared" si="268"/>
        <v>…</v>
      </c>
      <c r="U856" s="35"/>
      <c r="V856" s="36">
        <f t="shared" si="269"/>
        <v>154</v>
      </c>
      <c r="W856" s="32">
        <f t="shared" si="270"/>
        <v>210</v>
      </c>
      <c r="X856" s="32">
        <f t="shared" si="271"/>
        <v>0</v>
      </c>
      <c r="Y856" s="32">
        <f t="shared" si="272"/>
        <v>0</v>
      </c>
      <c r="Z856" s="32">
        <f t="shared" si="273"/>
        <v>0</v>
      </c>
      <c r="AA856" s="32">
        <f t="shared" si="274"/>
        <v>0</v>
      </c>
      <c r="AB856" s="32">
        <f t="shared" si="275"/>
        <v>0</v>
      </c>
      <c r="AC856" s="32">
        <f t="shared" si="276"/>
        <v>0</v>
      </c>
      <c r="AD856" s="35"/>
      <c r="AE856" s="37">
        <f t="shared" si="277"/>
        <v>53914</v>
      </c>
      <c r="AF856" s="38">
        <f t="shared" si="278"/>
        <v>0</v>
      </c>
      <c r="AG856" s="38">
        <f t="shared" si="279"/>
        <v>0</v>
      </c>
      <c r="AH856" s="38">
        <f t="shared" si="280"/>
        <v>0</v>
      </c>
      <c r="AI856" s="35"/>
      <c r="AJ85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56" s="40" t="str" cm="1">
        <f t="array" ref="AK85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56" s="40" cm="1">
        <f t="array" ref="AL856">IF(ROW(Table4[[#This Row],[ID]])-1=ROW(Table4[[#Headers],[ID]]),0,SUMPRODUCT(MAX(($B$5:$B855=Table4[[#This Row],[ID]])*ROW($B$5:$B855))))</f>
        <v>854</v>
      </c>
      <c r="AM856" s="39" cm="1">
        <f t="array" aca="1" ref="AM856" ca="1">IF(Table4[[#This Row],[Prior of This Frm]]&lt;&gt;0,Table4[[#This Row],[Time]]-INDIRECT("R"&amp;Table4[[#This Row],[Prior of This Frm]]&amp;"C"&amp;COLUMN(Table4[[#This Row],[Time]]),FALSE),"")</f>
        <v>0.10600000000000165</v>
      </c>
      <c r="AN856" s="41">
        <f>IF(ROW(Table4[[#This Row],[Time]])-1=ROW(Table4[[#Headers],[Time]]),0,IF(A856&lt;A855,AN855+1,AN855))</f>
        <v>1</v>
      </c>
      <c r="AO856" s="42">
        <f>(Table4[[#This Row],[Time]]+(Table4[[#This Row],[Mins]]*60)-$A$5)/60/60/24</f>
        <v>4.7265046296296297E-4</v>
      </c>
      <c r="AP856" s="39">
        <f ca="1">IF(Table4[[#This Row],[Prior of This Frm]]&lt;&gt;0,IF(Table4[[#This Row],[Per Raw]]&lt;0,Table4[[#This Row],[Per Raw]]+60,Table4[[#This Row],[Per Raw]]),"")</f>
        <v>0.10600000000000165</v>
      </c>
      <c r="AQ856" s="43">
        <f>IF(Table4[[#This Row],[ID]]=401,(HEX2DEC(Table4[[#This Row],[H1]])+256*HEX2DEC(Table4[[#This Row],[H2]]))/1000,NA())</f>
        <v>53.914000000000001</v>
      </c>
      <c r="AR856" s="44">
        <f>IF(Table4[[#This Row],[ID]]=401,(HEX2DEC(Table4[[#This Row],[H5]])+256*HEX2DEC(Table4[[#This Row],[H6]]))/1000,NA())</f>
        <v>0</v>
      </c>
      <c r="AS856" s="45" t="e">
        <f>IF(Table4[[#This Row],[ID]]=402,HEX2DEC(Table4[[#This Row],[H1]])/100,NA())</f>
        <v>#N/A</v>
      </c>
      <c r="AT856" s="46" t="e">
        <f>IF(Table4[[#This Row],[ID]]=404,((HEX2DEC(F856)+256*HEX2DEC(G856))/10)*(9/5)+32,NA())</f>
        <v>#N/A</v>
      </c>
      <c r="AU856" s="38">
        <f>IF(Table4[[#This Row],[ID]]=402,(HEX2DEC(Table4[[#This Row],[H7]])*256*256+HEX2DEC(Table4[[#This Row],[H6]])*256+HEX2DEC(Table4[[#This Row],[H5]]))/AU$3,IF(ISNUMBER(AU855),AU855,NA()))</f>
        <v>1073427</v>
      </c>
      <c r="AV856" s="38">
        <f>IF(Table4[[#This Row],[ID]]=403,(HEX2DEC(Table4[[#This Row],[H7]])*256*256+HEX2DEC(Table4[[#This Row],[H6]])*256+HEX2DEC(Table4[[#This Row],[H5]]))/AV$3,IF(ISNUMBER(AV855),AV855,NA()))</f>
        <v>1073427</v>
      </c>
      <c r="AW856" s="47">
        <f>Table4[[#This Row],[Unk 402-D7,6,5]]/Table4[[#This Row],[Batt V]]</f>
        <v>19909.986274437066</v>
      </c>
      <c r="AX856" s="41" t="str" cm="1">
        <f t="array" aca="1" ref="AX856" ca="1">IF(Table4[[#This Row],[Prior of This Frm]]=0,"First",IF(Table4[[#This Row],[Data as String]]&lt;&gt;INDIRECT("R"&amp;AL856&amp;"C"&amp;COLUMN(Table4[[#This Row],[Data as String]]),FALSE),"Change",""))</f>
        <v/>
      </c>
      <c r="AY856" s="40" t="str" cm="1">
        <f t="array" aca="1" ref="AY856" ca="1">IF(Table4[[#This Row],[Prior of This Frm]]=0,"First",IF(Table4[[#This Row],[Data Masked States only]]&lt;&gt;INDIRECT("R"&amp;AL856&amp;"C"&amp;COLUMN(Table4[[#This Row],[Data Masked States only]]),FALSE),"Change",""))</f>
        <v/>
      </c>
      <c r="AZ856" s="40"/>
    </row>
    <row r="857" spans="1:52" hidden="1" x14ac:dyDescent="0.25">
      <c r="A857" s="32">
        <v>32.267000000000003</v>
      </c>
      <c r="B857" s="32">
        <v>400</v>
      </c>
      <c r="C857" s="32">
        <v>8</v>
      </c>
      <c r="D857" s="33">
        <v>0</v>
      </c>
      <c r="E857" s="34">
        <v>0</v>
      </c>
      <c r="F857" s="34">
        <v>8</v>
      </c>
      <c r="G857" s="34">
        <v>0</v>
      </c>
      <c r="H857" s="34">
        <v>39</v>
      </c>
      <c r="I857" s="34">
        <v>0</v>
      </c>
      <c r="J857" s="34">
        <v>0</v>
      </c>
      <c r="K857" s="34">
        <v>0</v>
      </c>
      <c r="L857" s="32"/>
      <c r="M857" s="35" t="str">
        <f t="shared" si="261"/>
        <v>…</v>
      </c>
      <c r="N857" s="32" t="str">
        <f t="shared" si="262"/>
        <v>…</v>
      </c>
      <c r="O857" s="32" t="str">
        <f t="shared" si="263"/>
        <v>…</v>
      </c>
      <c r="P857" s="32" t="str">
        <f t="shared" si="264"/>
        <v>…</v>
      </c>
      <c r="Q857" s="32" t="str">
        <f t="shared" si="265"/>
        <v>9</v>
      </c>
      <c r="R857" s="32" t="str">
        <f t="shared" si="266"/>
        <v>…</v>
      </c>
      <c r="S857" s="32" t="str">
        <f t="shared" si="267"/>
        <v>…</v>
      </c>
      <c r="T857" s="32" t="str">
        <f t="shared" si="268"/>
        <v>…</v>
      </c>
      <c r="U857" s="35"/>
      <c r="V857" s="36">
        <f t="shared" si="269"/>
        <v>0</v>
      </c>
      <c r="W857" s="32">
        <f t="shared" si="270"/>
        <v>0</v>
      </c>
      <c r="X857" s="32">
        <f t="shared" si="271"/>
        <v>8</v>
      </c>
      <c r="Y857" s="32">
        <f t="shared" si="272"/>
        <v>0</v>
      </c>
      <c r="Z857" s="32">
        <f t="shared" si="273"/>
        <v>57</v>
      </c>
      <c r="AA857" s="32">
        <f t="shared" si="274"/>
        <v>0</v>
      </c>
      <c r="AB857" s="32">
        <f t="shared" si="275"/>
        <v>0</v>
      </c>
      <c r="AC857" s="32">
        <f t="shared" si="276"/>
        <v>0</v>
      </c>
      <c r="AD857" s="35"/>
      <c r="AE857" s="37">
        <f t="shared" si="277"/>
        <v>0</v>
      </c>
      <c r="AF857" s="38">
        <f t="shared" si="278"/>
        <v>8</v>
      </c>
      <c r="AG857" s="38">
        <f t="shared" si="279"/>
        <v>57</v>
      </c>
      <c r="AH857" s="38">
        <f t="shared" si="280"/>
        <v>0</v>
      </c>
      <c r="AI857" s="35"/>
      <c r="AJ85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57" s="40" t="str" cm="1">
        <f t="array" ref="AK85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57" s="40" cm="1">
        <f t="array" ref="AL857">IF(ROW(Table4[[#This Row],[ID]])-1=ROW(Table4[[#Headers],[ID]]),0,SUMPRODUCT(MAX(($B$5:$B856=Table4[[#This Row],[ID]])*ROW($B$5:$B856))))</f>
        <v>855</v>
      </c>
      <c r="AM857" s="39" cm="1">
        <f t="array" aca="1" ref="AM857" ca="1">IF(Table4[[#This Row],[Prior of This Frm]]&lt;&gt;0,Table4[[#This Row],[Time]]-INDIRECT("R"&amp;Table4[[#This Row],[Prior of This Frm]]&amp;"C"&amp;COLUMN(Table4[[#This Row],[Time]]),FALSE),"")</f>
        <v>0.10600000000000165</v>
      </c>
      <c r="AN857" s="41">
        <f>IF(ROW(Table4[[#This Row],[Time]])-1=ROW(Table4[[#Headers],[Time]]),0,IF(A857&lt;A856,AN856+1,AN856))</f>
        <v>1</v>
      </c>
      <c r="AO857" s="42">
        <f>(Table4[[#This Row],[Time]]+(Table4[[#This Row],[Mins]]*60)-$A$5)/60/60/24</f>
        <v>4.7326388888888879E-4</v>
      </c>
      <c r="AP857" s="39">
        <f ca="1">IF(Table4[[#This Row],[Prior of This Frm]]&lt;&gt;0,IF(Table4[[#This Row],[Per Raw]]&lt;0,Table4[[#This Row],[Per Raw]]+60,Table4[[#This Row],[Per Raw]]),"")</f>
        <v>0.10600000000000165</v>
      </c>
      <c r="AQ857" s="43" t="e">
        <f>IF(Table4[[#This Row],[ID]]=401,(HEX2DEC(Table4[[#This Row],[H1]])+256*HEX2DEC(Table4[[#This Row],[H2]]))/1000,NA())</f>
        <v>#N/A</v>
      </c>
      <c r="AR857" s="44" t="e">
        <f>IF(Table4[[#This Row],[ID]]=401,(HEX2DEC(Table4[[#This Row],[H5]])+256*HEX2DEC(Table4[[#This Row],[H6]]))/1000,NA())</f>
        <v>#N/A</v>
      </c>
      <c r="AS857" s="48" t="e">
        <f>IF(Table4[[#This Row],[ID]]=402,HEX2DEC(Table4[[#This Row],[H1]])/100,NA())</f>
        <v>#N/A</v>
      </c>
      <c r="AT857" s="46" t="e">
        <f>IF(Table4[[#This Row],[ID]]=404,((HEX2DEC(F857)+256*HEX2DEC(G857))/10)*(9/5)+32,NA())</f>
        <v>#N/A</v>
      </c>
      <c r="AU857" s="38">
        <f>IF(Table4[[#This Row],[ID]]=402,(HEX2DEC(Table4[[#This Row],[H7]])*256*256+HEX2DEC(Table4[[#This Row],[H6]])*256+HEX2DEC(Table4[[#This Row],[H5]]))/AU$3,IF(ISNUMBER(AU856),AU856,NA()))</f>
        <v>1073427</v>
      </c>
      <c r="AV857" s="38">
        <f>IF(Table4[[#This Row],[ID]]=403,(HEX2DEC(Table4[[#This Row],[H7]])*256*256+HEX2DEC(Table4[[#This Row],[H6]])*256+HEX2DEC(Table4[[#This Row],[H5]]))/AV$3,IF(ISNUMBER(AV856),AV856,NA()))</f>
        <v>1073427</v>
      </c>
      <c r="AW857" s="47" t="e">
        <f>Table4[[#This Row],[Unk 402-D7,6,5]]/Table4[[#This Row],[Batt V]]</f>
        <v>#N/A</v>
      </c>
      <c r="AX857" s="41" t="str" cm="1">
        <f t="array" aca="1" ref="AX857" ca="1">IF(Table4[[#This Row],[Prior of This Frm]]=0,"First",IF(Table4[[#This Row],[Data as String]]&lt;&gt;INDIRECT("R"&amp;AL857&amp;"C"&amp;COLUMN(Table4[[#This Row],[Data as String]]),FALSE),"Change",""))</f>
        <v/>
      </c>
      <c r="AY857" s="40" t="str" cm="1">
        <f t="array" aca="1" ref="AY857" ca="1">IF(Table4[[#This Row],[Prior of This Frm]]=0,"First",IF(Table4[[#This Row],[Data Masked States only]]&lt;&gt;INDIRECT("R"&amp;AL857&amp;"C"&amp;COLUMN(Table4[[#This Row],[Data Masked States only]]),FALSE),"Change",""))</f>
        <v/>
      </c>
      <c r="AZ857" s="40"/>
    </row>
    <row r="858" spans="1:52" hidden="1" x14ac:dyDescent="0.25">
      <c r="A858" s="32">
        <v>32.320999999999998</v>
      </c>
      <c r="B858" s="32">
        <v>401</v>
      </c>
      <c r="C858" s="32">
        <v>8</v>
      </c>
      <c r="D858" s="33" t="s">
        <v>28</v>
      </c>
      <c r="E858" s="34" t="s">
        <v>23</v>
      </c>
      <c r="F858" s="34">
        <v>0</v>
      </c>
      <c r="G858" s="34">
        <v>0</v>
      </c>
      <c r="H858" s="34">
        <v>0</v>
      </c>
      <c r="I858" s="34">
        <v>0</v>
      </c>
      <c r="J858" s="34">
        <v>0</v>
      </c>
      <c r="K858" s="34">
        <v>0</v>
      </c>
      <c r="L858" s="32"/>
      <c r="M858" s="35" t="str">
        <f t="shared" si="261"/>
        <v>…</v>
      </c>
      <c r="N858" s="32" t="str">
        <f t="shared" si="262"/>
        <v>…</v>
      </c>
      <c r="O858" s="32" t="str">
        <f t="shared" si="263"/>
        <v>…</v>
      </c>
      <c r="P858" s="32" t="str">
        <f t="shared" si="264"/>
        <v>…</v>
      </c>
      <c r="Q858" s="32" t="str">
        <f t="shared" si="265"/>
        <v>…</v>
      </c>
      <c r="R858" s="32" t="str">
        <f t="shared" si="266"/>
        <v>…</v>
      </c>
      <c r="S858" s="32" t="str">
        <f t="shared" si="267"/>
        <v>…</v>
      </c>
      <c r="T858" s="32" t="str">
        <f t="shared" si="268"/>
        <v>…</v>
      </c>
      <c r="U858" s="35"/>
      <c r="V858" s="36">
        <f t="shared" si="269"/>
        <v>154</v>
      </c>
      <c r="W858" s="32">
        <f t="shared" si="270"/>
        <v>210</v>
      </c>
      <c r="X858" s="32">
        <f t="shared" si="271"/>
        <v>0</v>
      </c>
      <c r="Y858" s="32">
        <f t="shared" si="272"/>
        <v>0</v>
      </c>
      <c r="Z858" s="32">
        <f t="shared" si="273"/>
        <v>0</v>
      </c>
      <c r="AA858" s="32">
        <f t="shared" si="274"/>
        <v>0</v>
      </c>
      <c r="AB858" s="32">
        <f t="shared" si="275"/>
        <v>0</v>
      </c>
      <c r="AC858" s="32">
        <f t="shared" si="276"/>
        <v>0</v>
      </c>
      <c r="AD858" s="35"/>
      <c r="AE858" s="37">
        <f t="shared" si="277"/>
        <v>53914</v>
      </c>
      <c r="AF858" s="38">
        <f t="shared" si="278"/>
        <v>0</v>
      </c>
      <c r="AG858" s="38">
        <f t="shared" si="279"/>
        <v>0</v>
      </c>
      <c r="AH858" s="38">
        <f t="shared" si="280"/>
        <v>0</v>
      </c>
      <c r="AI858" s="35"/>
      <c r="AJ85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58" s="40" t="str" cm="1">
        <f t="array" ref="AK85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58" s="40" cm="1">
        <f t="array" ref="AL858">IF(ROW(Table4[[#This Row],[ID]])-1=ROW(Table4[[#Headers],[ID]]),0,SUMPRODUCT(MAX(($B$5:$B857=Table4[[#This Row],[ID]])*ROW($B$5:$B857))))</f>
        <v>856</v>
      </c>
      <c r="AM858" s="39" cm="1">
        <f t="array" aca="1" ref="AM858" ca="1">IF(Table4[[#This Row],[Prior of This Frm]]&lt;&gt;0,Table4[[#This Row],[Time]]-INDIRECT("R"&amp;Table4[[#This Row],[Prior of This Frm]]&amp;"C"&amp;COLUMN(Table4[[#This Row],[Time]]),FALSE),"")</f>
        <v>0.10699999999999932</v>
      </c>
      <c r="AN858" s="41">
        <f>IF(ROW(Table4[[#This Row],[Time]])-1=ROW(Table4[[#Headers],[Time]]),0,IF(A858&lt;A857,AN857+1,AN857))</f>
        <v>1</v>
      </c>
      <c r="AO858" s="42">
        <f>(Table4[[#This Row],[Time]]+(Table4[[#This Row],[Mins]]*60)-$A$5)/60/60/24</f>
        <v>4.7388888888888876E-4</v>
      </c>
      <c r="AP858" s="39">
        <f ca="1">IF(Table4[[#This Row],[Prior of This Frm]]&lt;&gt;0,IF(Table4[[#This Row],[Per Raw]]&lt;0,Table4[[#This Row],[Per Raw]]+60,Table4[[#This Row],[Per Raw]]),"")</f>
        <v>0.10699999999999932</v>
      </c>
      <c r="AQ858" s="43">
        <f>IF(Table4[[#This Row],[ID]]=401,(HEX2DEC(Table4[[#This Row],[H1]])+256*HEX2DEC(Table4[[#This Row],[H2]]))/1000,NA())</f>
        <v>53.914000000000001</v>
      </c>
      <c r="AR858" s="44">
        <f>IF(Table4[[#This Row],[ID]]=401,(HEX2DEC(Table4[[#This Row],[H5]])+256*HEX2DEC(Table4[[#This Row],[H6]]))/1000,NA())</f>
        <v>0</v>
      </c>
      <c r="AS858" s="45" t="e">
        <f>IF(Table4[[#This Row],[ID]]=402,HEX2DEC(Table4[[#This Row],[H1]])/100,NA())</f>
        <v>#N/A</v>
      </c>
      <c r="AT858" s="46" t="e">
        <f>IF(Table4[[#This Row],[ID]]=404,((HEX2DEC(F858)+256*HEX2DEC(G858))/10)*(9/5)+32,NA())</f>
        <v>#N/A</v>
      </c>
      <c r="AU858" s="38">
        <f>IF(Table4[[#This Row],[ID]]=402,(HEX2DEC(Table4[[#This Row],[H7]])*256*256+HEX2DEC(Table4[[#This Row],[H6]])*256+HEX2DEC(Table4[[#This Row],[H5]]))/AU$3,IF(ISNUMBER(AU857),AU857,NA()))</f>
        <v>1073427</v>
      </c>
      <c r="AV858" s="38">
        <f>IF(Table4[[#This Row],[ID]]=403,(HEX2DEC(Table4[[#This Row],[H7]])*256*256+HEX2DEC(Table4[[#This Row],[H6]])*256+HEX2DEC(Table4[[#This Row],[H5]]))/AV$3,IF(ISNUMBER(AV857),AV857,NA()))</f>
        <v>1073427</v>
      </c>
      <c r="AW858" s="47">
        <f>Table4[[#This Row],[Unk 402-D7,6,5]]/Table4[[#This Row],[Batt V]]</f>
        <v>19909.986274437066</v>
      </c>
      <c r="AX858" s="41" t="str" cm="1">
        <f t="array" aca="1" ref="AX858" ca="1">IF(Table4[[#This Row],[Prior of This Frm]]=0,"First",IF(Table4[[#This Row],[Data as String]]&lt;&gt;INDIRECT("R"&amp;AL858&amp;"C"&amp;COLUMN(Table4[[#This Row],[Data as String]]),FALSE),"Change",""))</f>
        <v/>
      </c>
      <c r="AY858" s="40" t="str" cm="1">
        <f t="array" aca="1" ref="AY858" ca="1">IF(Table4[[#This Row],[Prior of This Frm]]=0,"First",IF(Table4[[#This Row],[Data Masked States only]]&lt;&gt;INDIRECT("R"&amp;AL858&amp;"C"&amp;COLUMN(Table4[[#This Row],[Data Masked States only]]),FALSE),"Change",""))</f>
        <v/>
      </c>
      <c r="AZ858" s="40"/>
    </row>
    <row r="859" spans="1:52" hidden="1" x14ac:dyDescent="0.25">
      <c r="A859" s="32">
        <v>32.374000000000002</v>
      </c>
      <c r="B859" s="32">
        <v>400</v>
      </c>
      <c r="C859" s="32">
        <v>8</v>
      </c>
      <c r="D859" s="33">
        <v>0</v>
      </c>
      <c r="E859" s="34">
        <v>0</v>
      </c>
      <c r="F859" s="34">
        <v>8</v>
      </c>
      <c r="G859" s="34">
        <v>0</v>
      </c>
      <c r="H859" s="34">
        <v>39</v>
      </c>
      <c r="I859" s="34">
        <v>0</v>
      </c>
      <c r="J859" s="34">
        <v>0</v>
      </c>
      <c r="K859" s="34">
        <v>0</v>
      </c>
      <c r="L859" s="32"/>
      <c r="M859" s="35" t="str">
        <f t="shared" si="261"/>
        <v>…</v>
      </c>
      <c r="N859" s="32" t="str">
        <f t="shared" si="262"/>
        <v>…</v>
      </c>
      <c r="O859" s="32" t="str">
        <f t="shared" si="263"/>
        <v>…</v>
      </c>
      <c r="P859" s="32" t="str">
        <f t="shared" si="264"/>
        <v>…</v>
      </c>
      <c r="Q859" s="32" t="str">
        <f t="shared" si="265"/>
        <v>9</v>
      </c>
      <c r="R859" s="32" t="str">
        <f t="shared" si="266"/>
        <v>…</v>
      </c>
      <c r="S859" s="32" t="str">
        <f t="shared" si="267"/>
        <v>…</v>
      </c>
      <c r="T859" s="32" t="str">
        <f t="shared" si="268"/>
        <v>…</v>
      </c>
      <c r="U859" s="35"/>
      <c r="V859" s="36">
        <f t="shared" si="269"/>
        <v>0</v>
      </c>
      <c r="W859" s="32">
        <f t="shared" si="270"/>
        <v>0</v>
      </c>
      <c r="X859" s="32">
        <f t="shared" si="271"/>
        <v>8</v>
      </c>
      <c r="Y859" s="32">
        <f t="shared" si="272"/>
        <v>0</v>
      </c>
      <c r="Z859" s="32">
        <f t="shared" si="273"/>
        <v>57</v>
      </c>
      <c r="AA859" s="32">
        <f t="shared" si="274"/>
        <v>0</v>
      </c>
      <c r="AB859" s="32">
        <f t="shared" si="275"/>
        <v>0</v>
      </c>
      <c r="AC859" s="32">
        <f t="shared" si="276"/>
        <v>0</v>
      </c>
      <c r="AD859" s="35"/>
      <c r="AE859" s="37">
        <f t="shared" si="277"/>
        <v>0</v>
      </c>
      <c r="AF859" s="38">
        <f t="shared" si="278"/>
        <v>8</v>
      </c>
      <c r="AG859" s="38">
        <f t="shared" si="279"/>
        <v>57</v>
      </c>
      <c r="AH859" s="38">
        <f t="shared" si="280"/>
        <v>0</v>
      </c>
      <c r="AI859" s="35"/>
      <c r="AJ85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59" s="40" t="str" cm="1">
        <f t="array" ref="AK85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59" s="40" cm="1">
        <f t="array" ref="AL859">IF(ROW(Table4[[#This Row],[ID]])-1=ROW(Table4[[#Headers],[ID]]),0,SUMPRODUCT(MAX(($B$5:$B858=Table4[[#This Row],[ID]])*ROW($B$5:$B858))))</f>
        <v>857</v>
      </c>
      <c r="AM859" s="39" cm="1">
        <f t="array" aca="1" ref="AM859" ca="1">IF(Table4[[#This Row],[Prior of This Frm]]&lt;&gt;0,Table4[[#This Row],[Time]]-INDIRECT("R"&amp;Table4[[#This Row],[Prior of This Frm]]&amp;"C"&amp;COLUMN(Table4[[#This Row],[Time]]),FALSE),"")</f>
        <v>0.10699999999999932</v>
      </c>
      <c r="AN859" s="41">
        <f>IF(ROW(Table4[[#This Row],[Time]])-1=ROW(Table4[[#Headers],[Time]]),0,IF(A859&lt;A858,AN858+1,AN858))</f>
        <v>1</v>
      </c>
      <c r="AO859" s="42">
        <f>(Table4[[#This Row],[Time]]+(Table4[[#This Row],[Mins]]*60)-$A$5)/60/60/24</f>
        <v>4.7450231481481475E-4</v>
      </c>
      <c r="AP859" s="39">
        <f ca="1">IF(Table4[[#This Row],[Prior of This Frm]]&lt;&gt;0,IF(Table4[[#This Row],[Per Raw]]&lt;0,Table4[[#This Row],[Per Raw]]+60,Table4[[#This Row],[Per Raw]]),"")</f>
        <v>0.10699999999999932</v>
      </c>
      <c r="AQ859" s="43" t="e">
        <f>IF(Table4[[#This Row],[ID]]=401,(HEX2DEC(Table4[[#This Row],[H1]])+256*HEX2DEC(Table4[[#This Row],[H2]]))/1000,NA())</f>
        <v>#N/A</v>
      </c>
      <c r="AR859" s="44" t="e">
        <f>IF(Table4[[#This Row],[ID]]=401,(HEX2DEC(Table4[[#This Row],[H5]])+256*HEX2DEC(Table4[[#This Row],[H6]]))/1000,NA())</f>
        <v>#N/A</v>
      </c>
      <c r="AS859" s="48" t="e">
        <f>IF(Table4[[#This Row],[ID]]=402,HEX2DEC(Table4[[#This Row],[H1]])/100,NA())</f>
        <v>#N/A</v>
      </c>
      <c r="AT859" s="46" t="e">
        <f>IF(Table4[[#This Row],[ID]]=404,((HEX2DEC(F859)+256*HEX2DEC(G859))/10)*(9/5)+32,NA())</f>
        <v>#N/A</v>
      </c>
      <c r="AU859" s="38">
        <f>IF(Table4[[#This Row],[ID]]=402,(HEX2DEC(Table4[[#This Row],[H7]])*256*256+HEX2DEC(Table4[[#This Row],[H6]])*256+HEX2DEC(Table4[[#This Row],[H5]]))/AU$3,IF(ISNUMBER(AU858),AU858,NA()))</f>
        <v>1073427</v>
      </c>
      <c r="AV859" s="38">
        <f>IF(Table4[[#This Row],[ID]]=403,(HEX2DEC(Table4[[#This Row],[H7]])*256*256+HEX2DEC(Table4[[#This Row],[H6]])*256+HEX2DEC(Table4[[#This Row],[H5]]))/AV$3,IF(ISNUMBER(AV858),AV858,NA()))</f>
        <v>1073427</v>
      </c>
      <c r="AW859" s="47" t="e">
        <f>Table4[[#This Row],[Unk 402-D7,6,5]]/Table4[[#This Row],[Batt V]]</f>
        <v>#N/A</v>
      </c>
      <c r="AX859" s="41" t="str" cm="1">
        <f t="array" aca="1" ref="AX859" ca="1">IF(Table4[[#This Row],[Prior of This Frm]]=0,"First",IF(Table4[[#This Row],[Data as String]]&lt;&gt;INDIRECT("R"&amp;AL859&amp;"C"&amp;COLUMN(Table4[[#This Row],[Data as String]]),FALSE),"Change",""))</f>
        <v/>
      </c>
      <c r="AY859" s="40" t="str" cm="1">
        <f t="array" aca="1" ref="AY859" ca="1">IF(Table4[[#This Row],[Prior of This Frm]]=0,"First",IF(Table4[[#This Row],[Data Masked States only]]&lt;&gt;INDIRECT("R"&amp;AL859&amp;"C"&amp;COLUMN(Table4[[#This Row],[Data Masked States only]]),FALSE),"Change",""))</f>
        <v/>
      </c>
      <c r="AZ859" s="40"/>
    </row>
    <row r="860" spans="1:52" hidden="1" x14ac:dyDescent="0.25">
      <c r="A860" s="32">
        <v>32.427</v>
      </c>
      <c r="B860" s="32">
        <v>401</v>
      </c>
      <c r="C860" s="32">
        <v>8</v>
      </c>
      <c r="D860" s="33" t="s">
        <v>28</v>
      </c>
      <c r="E860" s="34" t="s">
        <v>23</v>
      </c>
      <c r="F860" s="34">
        <v>0</v>
      </c>
      <c r="G860" s="34">
        <v>0</v>
      </c>
      <c r="H860" s="34">
        <v>0</v>
      </c>
      <c r="I860" s="34">
        <v>0</v>
      </c>
      <c r="J860" s="34">
        <v>0</v>
      </c>
      <c r="K860" s="34">
        <v>0</v>
      </c>
      <c r="L860" s="32"/>
      <c r="M860" s="35" t="str">
        <f t="shared" si="261"/>
        <v>…</v>
      </c>
      <c r="N860" s="32" t="str">
        <f t="shared" si="262"/>
        <v>…</v>
      </c>
      <c r="O860" s="32" t="str">
        <f t="shared" si="263"/>
        <v>…</v>
      </c>
      <c r="P860" s="32" t="str">
        <f t="shared" si="264"/>
        <v>…</v>
      </c>
      <c r="Q860" s="32" t="str">
        <f t="shared" si="265"/>
        <v>…</v>
      </c>
      <c r="R860" s="32" t="str">
        <f t="shared" si="266"/>
        <v>…</v>
      </c>
      <c r="S860" s="32" t="str">
        <f t="shared" si="267"/>
        <v>…</v>
      </c>
      <c r="T860" s="32" t="str">
        <f t="shared" si="268"/>
        <v>…</v>
      </c>
      <c r="U860" s="35"/>
      <c r="V860" s="36">
        <f t="shared" si="269"/>
        <v>154</v>
      </c>
      <c r="W860" s="32">
        <f t="shared" si="270"/>
        <v>210</v>
      </c>
      <c r="X860" s="32">
        <f t="shared" si="271"/>
        <v>0</v>
      </c>
      <c r="Y860" s="32">
        <f t="shared" si="272"/>
        <v>0</v>
      </c>
      <c r="Z860" s="32">
        <f t="shared" si="273"/>
        <v>0</v>
      </c>
      <c r="AA860" s="32">
        <f t="shared" si="274"/>
        <v>0</v>
      </c>
      <c r="AB860" s="32">
        <f t="shared" si="275"/>
        <v>0</v>
      </c>
      <c r="AC860" s="32">
        <f t="shared" si="276"/>
        <v>0</v>
      </c>
      <c r="AD860" s="35"/>
      <c r="AE860" s="37">
        <f t="shared" si="277"/>
        <v>53914</v>
      </c>
      <c r="AF860" s="38">
        <f t="shared" si="278"/>
        <v>0</v>
      </c>
      <c r="AG860" s="38">
        <f t="shared" si="279"/>
        <v>0</v>
      </c>
      <c r="AH860" s="38">
        <f t="shared" si="280"/>
        <v>0</v>
      </c>
      <c r="AI860" s="35"/>
      <c r="AJ86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60" s="40" t="str" cm="1">
        <f t="array" ref="AK86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60" s="40" cm="1">
        <f t="array" ref="AL860">IF(ROW(Table4[[#This Row],[ID]])-1=ROW(Table4[[#Headers],[ID]]),0,SUMPRODUCT(MAX(($B$5:$B859=Table4[[#This Row],[ID]])*ROW($B$5:$B859))))</f>
        <v>858</v>
      </c>
      <c r="AM860" s="39" cm="1">
        <f t="array" aca="1" ref="AM860" ca="1">IF(Table4[[#This Row],[Prior of This Frm]]&lt;&gt;0,Table4[[#This Row],[Time]]-INDIRECT("R"&amp;Table4[[#This Row],[Prior of This Frm]]&amp;"C"&amp;COLUMN(Table4[[#This Row],[Time]]),FALSE),"")</f>
        <v>0.10600000000000165</v>
      </c>
      <c r="AN860" s="41">
        <f>IF(ROW(Table4[[#This Row],[Time]])-1=ROW(Table4[[#Headers],[Time]]),0,IF(A860&lt;A859,AN859+1,AN859))</f>
        <v>1</v>
      </c>
      <c r="AO860" s="42">
        <f>(Table4[[#This Row],[Time]]+(Table4[[#This Row],[Mins]]*60)-$A$5)/60/60/24</f>
        <v>4.7511574074074058E-4</v>
      </c>
      <c r="AP860" s="39">
        <f ca="1">IF(Table4[[#This Row],[Prior of This Frm]]&lt;&gt;0,IF(Table4[[#This Row],[Per Raw]]&lt;0,Table4[[#This Row],[Per Raw]]+60,Table4[[#This Row],[Per Raw]]),"")</f>
        <v>0.10600000000000165</v>
      </c>
      <c r="AQ860" s="43">
        <f>IF(Table4[[#This Row],[ID]]=401,(HEX2DEC(Table4[[#This Row],[H1]])+256*HEX2DEC(Table4[[#This Row],[H2]]))/1000,NA())</f>
        <v>53.914000000000001</v>
      </c>
      <c r="AR860" s="44">
        <f>IF(Table4[[#This Row],[ID]]=401,(HEX2DEC(Table4[[#This Row],[H5]])+256*HEX2DEC(Table4[[#This Row],[H6]]))/1000,NA())</f>
        <v>0</v>
      </c>
      <c r="AS860" s="45" t="e">
        <f>IF(Table4[[#This Row],[ID]]=402,HEX2DEC(Table4[[#This Row],[H1]])/100,NA())</f>
        <v>#N/A</v>
      </c>
      <c r="AT860" s="46" t="e">
        <f>IF(Table4[[#This Row],[ID]]=404,((HEX2DEC(F860)+256*HEX2DEC(G860))/10)*(9/5)+32,NA())</f>
        <v>#N/A</v>
      </c>
      <c r="AU860" s="38">
        <f>IF(Table4[[#This Row],[ID]]=402,(HEX2DEC(Table4[[#This Row],[H7]])*256*256+HEX2DEC(Table4[[#This Row],[H6]])*256+HEX2DEC(Table4[[#This Row],[H5]]))/AU$3,IF(ISNUMBER(AU859),AU859,NA()))</f>
        <v>1073427</v>
      </c>
      <c r="AV860" s="38">
        <f>IF(Table4[[#This Row],[ID]]=403,(HEX2DEC(Table4[[#This Row],[H7]])*256*256+HEX2DEC(Table4[[#This Row],[H6]])*256+HEX2DEC(Table4[[#This Row],[H5]]))/AV$3,IF(ISNUMBER(AV859),AV859,NA()))</f>
        <v>1073427</v>
      </c>
      <c r="AW860" s="47">
        <f>Table4[[#This Row],[Unk 402-D7,6,5]]/Table4[[#This Row],[Batt V]]</f>
        <v>19909.986274437066</v>
      </c>
      <c r="AX860" s="41" t="str" cm="1">
        <f t="array" aca="1" ref="AX860" ca="1">IF(Table4[[#This Row],[Prior of This Frm]]=0,"First",IF(Table4[[#This Row],[Data as String]]&lt;&gt;INDIRECT("R"&amp;AL860&amp;"C"&amp;COLUMN(Table4[[#This Row],[Data as String]]),FALSE),"Change",""))</f>
        <v/>
      </c>
      <c r="AY860" s="40" t="str" cm="1">
        <f t="array" aca="1" ref="AY860" ca="1">IF(Table4[[#This Row],[Prior of This Frm]]=0,"First",IF(Table4[[#This Row],[Data Masked States only]]&lt;&gt;INDIRECT("R"&amp;AL860&amp;"C"&amp;COLUMN(Table4[[#This Row],[Data Masked States only]]),FALSE),"Change",""))</f>
        <v/>
      </c>
      <c r="AZ860" s="40"/>
    </row>
    <row r="861" spans="1:52" hidden="1" x14ac:dyDescent="0.25">
      <c r="A861" s="32">
        <v>32.479999999999997</v>
      </c>
      <c r="B861" s="32">
        <v>400</v>
      </c>
      <c r="C861" s="32">
        <v>8</v>
      </c>
      <c r="D861" s="33">
        <v>0</v>
      </c>
      <c r="E861" s="34">
        <v>0</v>
      </c>
      <c r="F861" s="34">
        <v>8</v>
      </c>
      <c r="G861" s="34">
        <v>0</v>
      </c>
      <c r="H861" s="34">
        <v>39</v>
      </c>
      <c r="I861" s="34">
        <v>0</v>
      </c>
      <c r="J861" s="34">
        <v>0</v>
      </c>
      <c r="K861" s="34">
        <v>0</v>
      </c>
      <c r="L861" s="32"/>
      <c r="M861" s="35" t="str">
        <f t="shared" si="261"/>
        <v>…</v>
      </c>
      <c r="N861" s="32" t="str">
        <f t="shared" si="262"/>
        <v>…</v>
      </c>
      <c r="O861" s="32" t="str">
        <f t="shared" si="263"/>
        <v>…</v>
      </c>
      <c r="P861" s="32" t="str">
        <f t="shared" si="264"/>
        <v>…</v>
      </c>
      <c r="Q861" s="32" t="str">
        <f t="shared" si="265"/>
        <v>9</v>
      </c>
      <c r="R861" s="32" t="str">
        <f t="shared" si="266"/>
        <v>…</v>
      </c>
      <c r="S861" s="32" t="str">
        <f t="shared" si="267"/>
        <v>…</v>
      </c>
      <c r="T861" s="32" t="str">
        <f t="shared" si="268"/>
        <v>…</v>
      </c>
      <c r="U861" s="35"/>
      <c r="V861" s="36">
        <f t="shared" si="269"/>
        <v>0</v>
      </c>
      <c r="W861" s="32">
        <f t="shared" si="270"/>
        <v>0</v>
      </c>
      <c r="X861" s="32">
        <f t="shared" si="271"/>
        <v>8</v>
      </c>
      <c r="Y861" s="32">
        <f t="shared" si="272"/>
        <v>0</v>
      </c>
      <c r="Z861" s="32">
        <f t="shared" si="273"/>
        <v>57</v>
      </c>
      <c r="AA861" s="32">
        <f t="shared" si="274"/>
        <v>0</v>
      </c>
      <c r="AB861" s="32">
        <f t="shared" si="275"/>
        <v>0</v>
      </c>
      <c r="AC861" s="32">
        <f t="shared" si="276"/>
        <v>0</v>
      </c>
      <c r="AD861" s="35"/>
      <c r="AE861" s="37">
        <f t="shared" si="277"/>
        <v>0</v>
      </c>
      <c r="AF861" s="38">
        <f t="shared" si="278"/>
        <v>8</v>
      </c>
      <c r="AG861" s="38">
        <f t="shared" si="279"/>
        <v>57</v>
      </c>
      <c r="AH861" s="38">
        <f t="shared" si="280"/>
        <v>0</v>
      </c>
      <c r="AI861" s="35"/>
      <c r="AJ86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61" s="40" t="str" cm="1">
        <f t="array" ref="AK86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61" s="40" cm="1">
        <f t="array" ref="AL861">IF(ROW(Table4[[#This Row],[ID]])-1=ROW(Table4[[#Headers],[ID]]),0,SUMPRODUCT(MAX(($B$5:$B860=Table4[[#This Row],[ID]])*ROW($B$5:$B860))))</f>
        <v>859</v>
      </c>
      <c r="AM861" s="39" cm="1">
        <f t="array" aca="1" ref="AM861" ca="1">IF(Table4[[#This Row],[Prior of This Frm]]&lt;&gt;0,Table4[[#This Row],[Time]]-INDIRECT("R"&amp;Table4[[#This Row],[Prior of This Frm]]&amp;"C"&amp;COLUMN(Table4[[#This Row],[Time]]),FALSE),"")</f>
        <v>0.10599999999999454</v>
      </c>
      <c r="AN861" s="41">
        <f>IF(ROW(Table4[[#This Row],[Time]])-1=ROW(Table4[[#Headers],[Time]]),0,IF(A861&lt;A860,AN860+1,AN860))</f>
        <v>1</v>
      </c>
      <c r="AO861" s="42">
        <f>(Table4[[#This Row],[Time]]+(Table4[[#This Row],[Mins]]*60)-$A$5)/60/60/24</f>
        <v>4.7572916666666656E-4</v>
      </c>
      <c r="AP861" s="39">
        <f ca="1">IF(Table4[[#This Row],[Prior of This Frm]]&lt;&gt;0,IF(Table4[[#This Row],[Per Raw]]&lt;0,Table4[[#This Row],[Per Raw]]+60,Table4[[#This Row],[Per Raw]]),"")</f>
        <v>0.10599999999999454</v>
      </c>
      <c r="AQ861" s="43" t="e">
        <f>IF(Table4[[#This Row],[ID]]=401,(HEX2DEC(Table4[[#This Row],[H1]])+256*HEX2DEC(Table4[[#This Row],[H2]]))/1000,NA())</f>
        <v>#N/A</v>
      </c>
      <c r="AR861" s="44" t="e">
        <f>IF(Table4[[#This Row],[ID]]=401,(HEX2DEC(Table4[[#This Row],[H5]])+256*HEX2DEC(Table4[[#This Row],[H6]]))/1000,NA())</f>
        <v>#N/A</v>
      </c>
      <c r="AS861" s="48" t="e">
        <f>IF(Table4[[#This Row],[ID]]=402,HEX2DEC(Table4[[#This Row],[H1]])/100,NA())</f>
        <v>#N/A</v>
      </c>
      <c r="AT861" s="46" t="e">
        <f>IF(Table4[[#This Row],[ID]]=404,((HEX2DEC(F861)+256*HEX2DEC(G861))/10)*(9/5)+32,NA())</f>
        <v>#N/A</v>
      </c>
      <c r="AU861" s="38">
        <f>IF(Table4[[#This Row],[ID]]=402,(HEX2DEC(Table4[[#This Row],[H7]])*256*256+HEX2DEC(Table4[[#This Row],[H6]])*256+HEX2DEC(Table4[[#This Row],[H5]]))/AU$3,IF(ISNUMBER(AU860),AU860,NA()))</f>
        <v>1073427</v>
      </c>
      <c r="AV861" s="38">
        <f>IF(Table4[[#This Row],[ID]]=403,(HEX2DEC(Table4[[#This Row],[H7]])*256*256+HEX2DEC(Table4[[#This Row],[H6]])*256+HEX2DEC(Table4[[#This Row],[H5]]))/AV$3,IF(ISNUMBER(AV860),AV860,NA()))</f>
        <v>1073427</v>
      </c>
      <c r="AW861" s="47" t="e">
        <f>Table4[[#This Row],[Unk 402-D7,6,5]]/Table4[[#This Row],[Batt V]]</f>
        <v>#N/A</v>
      </c>
      <c r="AX861" s="41" t="str" cm="1">
        <f t="array" aca="1" ref="AX861" ca="1">IF(Table4[[#This Row],[Prior of This Frm]]=0,"First",IF(Table4[[#This Row],[Data as String]]&lt;&gt;INDIRECT("R"&amp;AL861&amp;"C"&amp;COLUMN(Table4[[#This Row],[Data as String]]),FALSE),"Change",""))</f>
        <v/>
      </c>
      <c r="AY861" s="40" t="str" cm="1">
        <f t="array" aca="1" ref="AY861" ca="1">IF(Table4[[#This Row],[Prior of This Frm]]=0,"First",IF(Table4[[#This Row],[Data Masked States only]]&lt;&gt;INDIRECT("R"&amp;AL861&amp;"C"&amp;COLUMN(Table4[[#This Row],[Data Masked States only]]),FALSE),"Change",""))</f>
        <v/>
      </c>
      <c r="AZ861" s="40"/>
    </row>
    <row r="862" spans="1:52" hidden="1" x14ac:dyDescent="0.25">
      <c r="A862" s="32">
        <v>32.531999999999996</v>
      </c>
      <c r="B862" s="32">
        <v>401</v>
      </c>
      <c r="C862" s="32">
        <v>8</v>
      </c>
      <c r="D862" s="33" t="s">
        <v>28</v>
      </c>
      <c r="E862" s="34" t="s">
        <v>23</v>
      </c>
      <c r="F862" s="34">
        <v>0</v>
      </c>
      <c r="G862" s="34">
        <v>0</v>
      </c>
      <c r="H862" s="34">
        <v>0</v>
      </c>
      <c r="I862" s="34">
        <v>0</v>
      </c>
      <c r="J862" s="34">
        <v>0</v>
      </c>
      <c r="K862" s="34">
        <v>0</v>
      </c>
      <c r="L862" s="32"/>
      <c r="M862" s="35" t="str">
        <f t="shared" si="261"/>
        <v>…</v>
      </c>
      <c r="N862" s="32" t="str">
        <f t="shared" si="262"/>
        <v>…</v>
      </c>
      <c r="O862" s="32" t="str">
        <f t="shared" si="263"/>
        <v>…</v>
      </c>
      <c r="P862" s="32" t="str">
        <f t="shared" si="264"/>
        <v>…</v>
      </c>
      <c r="Q862" s="32" t="str">
        <f t="shared" si="265"/>
        <v>…</v>
      </c>
      <c r="R862" s="32" t="str">
        <f t="shared" si="266"/>
        <v>…</v>
      </c>
      <c r="S862" s="32" t="str">
        <f t="shared" si="267"/>
        <v>…</v>
      </c>
      <c r="T862" s="32" t="str">
        <f t="shared" si="268"/>
        <v>…</v>
      </c>
      <c r="U862" s="35"/>
      <c r="V862" s="36">
        <f t="shared" si="269"/>
        <v>154</v>
      </c>
      <c r="W862" s="32">
        <f t="shared" si="270"/>
        <v>210</v>
      </c>
      <c r="X862" s="32">
        <f t="shared" si="271"/>
        <v>0</v>
      </c>
      <c r="Y862" s="32">
        <f t="shared" si="272"/>
        <v>0</v>
      </c>
      <c r="Z862" s="32">
        <f t="shared" si="273"/>
        <v>0</v>
      </c>
      <c r="AA862" s="32">
        <f t="shared" si="274"/>
        <v>0</v>
      </c>
      <c r="AB862" s="32">
        <f t="shared" si="275"/>
        <v>0</v>
      </c>
      <c r="AC862" s="32">
        <f t="shared" si="276"/>
        <v>0</v>
      </c>
      <c r="AD862" s="35"/>
      <c r="AE862" s="37">
        <f t="shared" si="277"/>
        <v>53914</v>
      </c>
      <c r="AF862" s="38">
        <f t="shared" si="278"/>
        <v>0</v>
      </c>
      <c r="AG862" s="38">
        <f t="shared" si="279"/>
        <v>0</v>
      </c>
      <c r="AH862" s="38">
        <f t="shared" si="280"/>
        <v>0</v>
      </c>
      <c r="AI862" s="35"/>
      <c r="AJ86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62" s="40" t="str" cm="1">
        <f t="array" ref="AK86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62" s="40" cm="1">
        <f t="array" ref="AL862">IF(ROW(Table4[[#This Row],[ID]])-1=ROW(Table4[[#Headers],[ID]]),0,SUMPRODUCT(MAX(($B$5:$B861=Table4[[#This Row],[ID]])*ROW($B$5:$B861))))</f>
        <v>860</v>
      </c>
      <c r="AM862" s="39" cm="1">
        <f t="array" aca="1" ref="AM862" ca="1">IF(Table4[[#This Row],[Prior of This Frm]]&lt;&gt;0,Table4[[#This Row],[Time]]-INDIRECT("R"&amp;Table4[[#This Row],[Prior of This Frm]]&amp;"C"&amp;COLUMN(Table4[[#This Row],[Time]]),FALSE),"")</f>
        <v>0.10499999999999687</v>
      </c>
      <c r="AN862" s="41">
        <f>IF(ROW(Table4[[#This Row],[Time]])-1=ROW(Table4[[#Headers],[Time]]),0,IF(A862&lt;A861,AN861+1,AN861))</f>
        <v>1</v>
      </c>
      <c r="AO862" s="42">
        <f>(Table4[[#This Row],[Time]]+(Table4[[#This Row],[Mins]]*60)-$A$5)/60/60/24</f>
        <v>4.7633101851851851E-4</v>
      </c>
      <c r="AP862" s="39">
        <f ca="1">IF(Table4[[#This Row],[Prior of This Frm]]&lt;&gt;0,IF(Table4[[#This Row],[Per Raw]]&lt;0,Table4[[#This Row],[Per Raw]]+60,Table4[[#This Row],[Per Raw]]),"")</f>
        <v>0.10499999999999687</v>
      </c>
      <c r="AQ862" s="43">
        <f>IF(Table4[[#This Row],[ID]]=401,(HEX2DEC(Table4[[#This Row],[H1]])+256*HEX2DEC(Table4[[#This Row],[H2]]))/1000,NA())</f>
        <v>53.914000000000001</v>
      </c>
      <c r="AR862" s="44">
        <f>IF(Table4[[#This Row],[ID]]=401,(HEX2DEC(Table4[[#This Row],[H5]])+256*HEX2DEC(Table4[[#This Row],[H6]]))/1000,NA())</f>
        <v>0</v>
      </c>
      <c r="AS862" s="45" t="e">
        <f>IF(Table4[[#This Row],[ID]]=402,HEX2DEC(Table4[[#This Row],[H1]])/100,NA())</f>
        <v>#N/A</v>
      </c>
      <c r="AT862" s="46" t="e">
        <f>IF(Table4[[#This Row],[ID]]=404,((HEX2DEC(F862)+256*HEX2DEC(G862))/10)*(9/5)+32,NA())</f>
        <v>#N/A</v>
      </c>
      <c r="AU862" s="38">
        <f>IF(Table4[[#This Row],[ID]]=402,(HEX2DEC(Table4[[#This Row],[H7]])*256*256+HEX2DEC(Table4[[#This Row],[H6]])*256+HEX2DEC(Table4[[#This Row],[H5]]))/AU$3,IF(ISNUMBER(AU861),AU861,NA()))</f>
        <v>1073427</v>
      </c>
      <c r="AV862" s="38">
        <f>IF(Table4[[#This Row],[ID]]=403,(HEX2DEC(Table4[[#This Row],[H7]])*256*256+HEX2DEC(Table4[[#This Row],[H6]])*256+HEX2DEC(Table4[[#This Row],[H5]]))/AV$3,IF(ISNUMBER(AV861),AV861,NA()))</f>
        <v>1073427</v>
      </c>
      <c r="AW862" s="47">
        <f>Table4[[#This Row],[Unk 402-D7,6,5]]/Table4[[#This Row],[Batt V]]</f>
        <v>19909.986274437066</v>
      </c>
      <c r="AX862" s="41" t="str" cm="1">
        <f t="array" aca="1" ref="AX862" ca="1">IF(Table4[[#This Row],[Prior of This Frm]]=0,"First",IF(Table4[[#This Row],[Data as String]]&lt;&gt;INDIRECT("R"&amp;AL862&amp;"C"&amp;COLUMN(Table4[[#This Row],[Data as String]]),FALSE),"Change",""))</f>
        <v/>
      </c>
      <c r="AY862" s="40" t="str" cm="1">
        <f t="array" aca="1" ref="AY862" ca="1">IF(Table4[[#This Row],[Prior of This Frm]]=0,"First",IF(Table4[[#This Row],[Data Masked States only]]&lt;&gt;INDIRECT("R"&amp;AL862&amp;"C"&amp;COLUMN(Table4[[#This Row],[Data Masked States only]]),FALSE),"Change",""))</f>
        <v/>
      </c>
      <c r="AZ862" s="40"/>
    </row>
    <row r="863" spans="1:52" hidden="1" x14ac:dyDescent="0.25">
      <c r="A863" s="32">
        <v>32.585999999999999</v>
      </c>
      <c r="B863" s="32">
        <v>400</v>
      </c>
      <c r="C863" s="32">
        <v>8</v>
      </c>
      <c r="D863" s="33">
        <v>0</v>
      </c>
      <c r="E863" s="34">
        <v>0</v>
      </c>
      <c r="F863" s="34">
        <v>8</v>
      </c>
      <c r="G863" s="34">
        <v>0</v>
      </c>
      <c r="H863" s="34">
        <v>39</v>
      </c>
      <c r="I863" s="34">
        <v>0</v>
      </c>
      <c r="J863" s="34">
        <v>0</v>
      </c>
      <c r="K863" s="34">
        <v>0</v>
      </c>
      <c r="L863" s="32"/>
      <c r="M863" s="35" t="str">
        <f t="shared" si="261"/>
        <v>…</v>
      </c>
      <c r="N863" s="32" t="str">
        <f t="shared" si="262"/>
        <v>…</v>
      </c>
      <c r="O863" s="32" t="str">
        <f t="shared" si="263"/>
        <v>…</v>
      </c>
      <c r="P863" s="32" t="str">
        <f t="shared" si="264"/>
        <v>…</v>
      </c>
      <c r="Q863" s="32" t="str">
        <f t="shared" si="265"/>
        <v>9</v>
      </c>
      <c r="R863" s="32" t="str">
        <f t="shared" si="266"/>
        <v>…</v>
      </c>
      <c r="S863" s="32" t="str">
        <f t="shared" si="267"/>
        <v>…</v>
      </c>
      <c r="T863" s="32" t="str">
        <f t="shared" si="268"/>
        <v>…</v>
      </c>
      <c r="U863" s="35"/>
      <c r="V863" s="36">
        <f t="shared" si="269"/>
        <v>0</v>
      </c>
      <c r="W863" s="32">
        <f t="shared" si="270"/>
        <v>0</v>
      </c>
      <c r="X863" s="32">
        <f t="shared" si="271"/>
        <v>8</v>
      </c>
      <c r="Y863" s="32">
        <f t="shared" si="272"/>
        <v>0</v>
      </c>
      <c r="Z863" s="32">
        <f t="shared" si="273"/>
        <v>57</v>
      </c>
      <c r="AA863" s="32">
        <f t="shared" si="274"/>
        <v>0</v>
      </c>
      <c r="AB863" s="32">
        <f t="shared" si="275"/>
        <v>0</v>
      </c>
      <c r="AC863" s="32">
        <f t="shared" si="276"/>
        <v>0</v>
      </c>
      <c r="AD863" s="35"/>
      <c r="AE863" s="37">
        <f t="shared" si="277"/>
        <v>0</v>
      </c>
      <c r="AF863" s="38">
        <f t="shared" si="278"/>
        <v>8</v>
      </c>
      <c r="AG863" s="38">
        <f t="shared" si="279"/>
        <v>57</v>
      </c>
      <c r="AH863" s="38">
        <f t="shared" si="280"/>
        <v>0</v>
      </c>
      <c r="AI863" s="35"/>
      <c r="AJ86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63" s="40" t="str" cm="1">
        <f t="array" ref="AK86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63" s="40" cm="1">
        <f t="array" ref="AL863">IF(ROW(Table4[[#This Row],[ID]])-1=ROW(Table4[[#Headers],[ID]]),0,SUMPRODUCT(MAX(($B$5:$B862=Table4[[#This Row],[ID]])*ROW($B$5:$B862))))</f>
        <v>861</v>
      </c>
      <c r="AM863" s="39" cm="1">
        <f t="array" aca="1" ref="AM863" ca="1">IF(Table4[[#This Row],[Prior of This Frm]]&lt;&gt;0,Table4[[#This Row],[Time]]-INDIRECT("R"&amp;Table4[[#This Row],[Prior of This Frm]]&amp;"C"&amp;COLUMN(Table4[[#This Row],[Time]]),FALSE),"")</f>
        <v>0.10600000000000165</v>
      </c>
      <c r="AN863" s="41">
        <f>IF(ROW(Table4[[#This Row],[Time]])-1=ROW(Table4[[#Headers],[Time]]),0,IF(A863&lt;A862,AN862+1,AN862))</f>
        <v>1</v>
      </c>
      <c r="AO863" s="42">
        <f>(Table4[[#This Row],[Time]]+(Table4[[#This Row],[Mins]]*60)-$A$5)/60/60/24</f>
        <v>4.7695601851851848E-4</v>
      </c>
      <c r="AP863" s="39">
        <f ca="1">IF(Table4[[#This Row],[Prior of This Frm]]&lt;&gt;0,IF(Table4[[#This Row],[Per Raw]]&lt;0,Table4[[#This Row],[Per Raw]]+60,Table4[[#This Row],[Per Raw]]),"")</f>
        <v>0.10600000000000165</v>
      </c>
      <c r="AQ863" s="43" t="e">
        <f>IF(Table4[[#This Row],[ID]]=401,(HEX2DEC(Table4[[#This Row],[H1]])+256*HEX2DEC(Table4[[#This Row],[H2]]))/1000,NA())</f>
        <v>#N/A</v>
      </c>
      <c r="AR863" s="44" t="e">
        <f>IF(Table4[[#This Row],[ID]]=401,(HEX2DEC(Table4[[#This Row],[H5]])+256*HEX2DEC(Table4[[#This Row],[H6]]))/1000,NA())</f>
        <v>#N/A</v>
      </c>
      <c r="AS863" s="48" t="e">
        <f>IF(Table4[[#This Row],[ID]]=402,HEX2DEC(Table4[[#This Row],[H1]])/100,NA())</f>
        <v>#N/A</v>
      </c>
      <c r="AT863" s="46" t="e">
        <f>IF(Table4[[#This Row],[ID]]=404,((HEX2DEC(F863)+256*HEX2DEC(G863))/10)*(9/5)+32,NA())</f>
        <v>#N/A</v>
      </c>
      <c r="AU863" s="38">
        <f>IF(Table4[[#This Row],[ID]]=402,(HEX2DEC(Table4[[#This Row],[H7]])*256*256+HEX2DEC(Table4[[#This Row],[H6]])*256+HEX2DEC(Table4[[#This Row],[H5]]))/AU$3,IF(ISNUMBER(AU862),AU862,NA()))</f>
        <v>1073427</v>
      </c>
      <c r="AV863" s="38">
        <f>IF(Table4[[#This Row],[ID]]=403,(HEX2DEC(Table4[[#This Row],[H7]])*256*256+HEX2DEC(Table4[[#This Row],[H6]])*256+HEX2DEC(Table4[[#This Row],[H5]]))/AV$3,IF(ISNUMBER(AV862),AV862,NA()))</f>
        <v>1073427</v>
      </c>
      <c r="AW863" s="47" t="e">
        <f>Table4[[#This Row],[Unk 402-D7,6,5]]/Table4[[#This Row],[Batt V]]</f>
        <v>#N/A</v>
      </c>
      <c r="AX863" s="41" t="str" cm="1">
        <f t="array" aca="1" ref="AX863" ca="1">IF(Table4[[#This Row],[Prior of This Frm]]=0,"First",IF(Table4[[#This Row],[Data as String]]&lt;&gt;INDIRECT("R"&amp;AL863&amp;"C"&amp;COLUMN(Table4[[#This Row],[Data as String]]),FALSE),"Change",""))</f>
        <v/>
      </c>
      <c r="AY863" s="40" t="str" cm="1">
        <f t="array" aca="1" ref="AY863" ca="1">IF(Table4[[#This Row],[Prior of This Frm]]=0,"First",IF(Table4[[#This Row],[Data Masked States only]]&lt;&gt;INDIRECT("R"&amp;AL863&amp;"C"&amp;COLUMN(Table4[[#This Row],[Data Masked States only]]),FALSE),"Change",""))</f>
        <v/>
      </c>
      <c r="AZ863" s="40"/>
    </row>
    <row r="864" spans="1:52" hidden="1" x14ac:dyDescent="0.25">
      <c r="A864" s="32">
        <v>32.64</v>
      </c>
      <c r="B864" s="32">
        <v>401</v>
      </c>
      <c r="C864" s="32">
        <v>8</v>
      </c>
      <c r="D864" s="33" t="s">
        <v>28</v>
      </c>
      <c r="E864" s="34" t="s">
        <v>23</v>
      </c>
      <c r="F864" s="34">
        <v>0</v>
      </c>
      <c r="G864" s="34">
        <v>0</v>
      </c>
      <c r="H864" s="34">
        <v>0</v>
      </c>
      <c r="I864" s="34">
        <v>0</v>
      </c>
      <c r="J864" s="34">
        <v>0</v>
      </c>
      <c r="K864" s="34">
        <v>0</v>
      </c>
      <c r="L864" s="32"/>
      <c r="M864" s="35" t="str">
        <f t="shared" si="261"/>
        <v>…</v>
      </c>
      <c r="N864" s="32" t="str">
        <f t="shared" si="262"/>
        <v>…</v>
      </c>
      <c r="O864" s="32" t="str">
        <f t="shared" si="263"/>
        <v>…</v>
      </c>
      <c r="P864" s="32" t="str">
        <f t="shared" si="264"/>
        <v>…</v>
      </c>
      <c r="Q864" s="32" t="str">
        <f t="shared" si="265"/>
        <v>…</v>
      </c>
      <c r="R864" s="32" t="str">
        <f t="shared" si="266"/>
        <v>…</v>
      </c>
      <c r="S864" s="32" t="str">
        <f t="shared" si="267"/>
        <v>…</v>
      </c>
      <c r="T864" s="32" t="str">
        <f t="shared" si="268"/>
        <v>…</v>
      </c>
      <c r="U864" s="35"/>
      <c r="V864" s="36">
        <f t="shared" si="269"/>
        <v>154</v>
      </c>
      <c r="W864" s="32">
        <f t="shared" si="270"/>
        <v>210</v>
      </c>
      <c r="X864" s="32">
        <f t="shared" si="271"/>
        <v>0</v>
      </c>
      <c r="Y864" s="32">
        <f t="shared" si="272"/>
        <v>0</v>
      </c>
      <c r="Z864" s="32">
        <f t="shared" si="273"/>
        <v>0</v>
      </c>
      <c r="AA864" s="32">
        <f t="shared" si="274"/>
        <v>0</v>
      </c>
      <c r="AB864" s="32">
        <f t="shared" si="275"/>
        <v>0</v>
      </c>
      <c r="AC864" s="32">
        <f t="shared" si="276"/>
        <v>0</v>
      </c>
      <c r="AD864" s="35"/>
      <c r="AE864" s="37">
        <f t="shared" si="277"/>
        <v>53914</v>
      </c>
      <c r="AF864" s="38">
        <f t="shared" si="278"/>
        <v>0</v>
      </c>
      <c r="AG864" s="38">
        <f t="shared" si="279"/>
        <v>0</v>
      </c>
      <c r="AH864" s="38">
        <f t="shared" si="280"/>
        <v>0</v>
      </c>
      <c r="AI864" s="35"/>
      <c r="AJ86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64" s="40" t="str" cm="1">
        <f t="array" ref="AK86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64" s="40" cm="1">
        <f t="array" ref="AL864">IF(ROW(Table4[[#This Row],[ID]])-1=ROW(Table4[[#Headers],[ID]]),0,SUMPRODUCT(MAX(($B$5:$B863=Table4[[#This Row],[ID]])*ROW($B$5:$B863))))</f>
        <v>862</v>
      </c>
      <c r="AM864" s="39" cm="1">
        <f t="array" aca="1" ref="AM864" ca="1">IF(Table4[[#This Row],[Prior of This Frm]]&lt;&gt;0,Table4[[#This Row],[Time]]-INDIRECT("R"&amp;Table4[[#This Row],[Prior of This Frm]]&amp;"C"&amp;COLUMN(Table4[[#This Row],[Time]]),FALSE),"")</f>
        <v>0.10800000000000409</v>
      </c>
      <c r="AN864" s="41">
        <f>IF(ROW(Table4[[#This Row],[Time]])-1=ROW(Table4[[#Headers],[Time]]),0,IF(A864&lt;A863,AN863+1,AN863))</f>
        <v>1</v>
      </c>
      <c r="AO864" s="42">
        <f>(Table4[[#This Row],[Time]]+(Table4[[#This Row],[Mins]]*60)-$A$5)/60/60/24</f>
        <v>4.7758101851851851E-4</v>
      </c>
      <c r="AP864" s="39">
        <f ca="1">IF(Table4[[#This Row],[Prior of This Frm]]&lt;&gt;0,IF(Table4[[#This Row],[Per Raw]]&lt;0,Table4[[#This Row],[Per Raw]]+60,Table4[[#This Row],[Per Raw]]),"")</f>
        <v>0.10800000000000409</v>
      </c>
      <c r="AQ864" s="43">
        <f>IF(Table4[[#This Row],[ID]]=401,(HEX2DEC(Table4[[#This Row],[H1]])+256*HEX2DEC(Table4[[#This Row],[H2]]))/1000,NA())</f>
        <v>53.914000000000001</v>
      </c>
      <c r="AR864" s="44">
        <f>IF(Table4[[#This Row],[ID]]=401,(HEX2DEC(Table4[[#This Row],[H5]])+256*HEX2DEC(Table4[[#This Row],[H6]]))/1000,NA())</f>
        <v>0</v>
      </c>
      <c r="AS864" s="45" t="e">
        <f>IF(Table4[[#This Row],[ID]]=402,HEX2DEC(Table4[[#This Row],[H1]])/100,NA())</f>
        <v>#N/A</v>
      </c>
      <c r="AT864" s="46" t="e">
        <f>IF(Table4[[#This Row],[ID]]=404,((HEX2DEC(F864)+256*HEX2DEC(G864))/10)*(9/5)+32,NA())</f>
        <v>#N/A</v>
      </c>
      <c r="AU864" s="38">
        <f>IF(Table4[[#This Row],[ID]]=402,(HEX2DEC(Table4[[#This Row],[H7]])*256*256+HEX2DEC(Table4[[#This Row],[H6]])*256+HEX2DEC(Table4[[#This Row],[H5]]))/AU$3,IF(ISNUMBER(AU863),AU863,NA()))</f>
        <v>1073427</v>
      </c>
      <c r="AV864" s="38">
        <f>IF(Table4[[#This Row],[ID]]=403,(HEX2DEC(Table4[[#This Row],[H7]])*256*256+HEX2DEC(Table4[[#This Row],[H6]])*256+HEX2DEC(Table4[[#This Row],[H5]]))/AV$3,IF(ISNUMBER(AV863),AV863,NA()))</f>
        <v>1073427</v>
      </c>
      <c r="AW864" s="47">
        <f>Table4[[#This Row],[Unk 402-D7,6,5]]/Table4[[#This Row],[Batt V]]</f>
        <v>19909.986274437066</v>
      </c>
      <c r="AX864" s="41" t="str" cm="1">
        <f t="array" aca="1" ref="AX864" ca="1">IF(Table4[[#This Row],[Prior of This Frm]]=0,"First",IF(Table4[[#This Row],[Data as String]]&lt;&gt;INDIRECT("R"&amp;AL864&amp;"C"&amp;COLUMN(Table4[[#This Row],[Data as String]]),FALSE),"Change",""))</f>
        <v/>
      </c>
      <c r="AY864" s="40" t="str" cm="1">
        <f t="array" aca="1" ref="AY864" ca="1">IF(Table4[[#This Row],[Prior of This Frm]]=0,"First",IF(Table4[[#This Row],[Data Masked States only]]&lt;&gt;INDIRECT("R"&amp;AL864&amp;"C"&amp;COLUMN(Table4[[#This Row],[Data Masked States only]]),FALSE),"Change",""))</f>
        <v/>
      </c>
      <c r="AZ864" s="40"/>
    </row>
    <row r="865" spans="1:52" hidden="1" x14ac:dyDescent="0.25">
      <c r="A865" s="32">
        <v>32.692999999999998</v>
      </c>
      <c r="B865" s="32">
        <v>400</v>
      </c>
      <c r="C865" s="32">
        <v>8</v>
      </c>
      <c r="D865" s="33">
        <v>0</v>
      </c>
      <c r="E865" s="34">
        <v>0</v>
      </c>
      <c r="F865" s="34">
        <v>8</v>
      </c>
      <c r="G865" s="34">
        <v>0</v>
      </c>
      <c r="H865" s="34">
        <v>39</v>
      </c>
      <c r="I865" s="34">
        <v>0</v>
      </c>
      <c r="J865" s="34">
        <v>0</v>
      </c>
      <c r="K865" s="34">
        <v>0</v>
      </c>
      <c r="L865" s="32"/>
      <c r="M865" s="35" t="str">
        <f t="shared" si="261"/>
        <v>…</v>
      </c>
      <c r="N865" s="32" t="str">
        <f t="shared" si="262"/>
        <v>…</v>
      </c>
      <c r="O865" s="32" t="str">
        <f t="shared" si="263"/>
        <v>…</v>
      </c>
      <c r="P865" s="32" t="str">
        <f t="shared" si="264"/>
        <v>…</v>
      </c>
      <c r="Q865" s="32" t="str">
        <f t="shared" si="265"/>
        <v>9</v>
      </c>
      <c r="R865" s="32" t="str">
        <f t="shared" si="266"/>
        <v>…</v>
      </c>
      <c r="S865" s="32" t="str">
        <f t="shared" si="267"/>
        <v>…</v>
      </c>
      <c r="T865" s="32" t="str">
        <f t="shared" si="268"/>
        <v>…</v>
      </c>
      <c r="U865" s="35"/>
      <c r="V865" s="36">
        <f t="shared" si="269"/>
        <v>0</v>
      </c>
      <c r="W865" s="32">
        <f t="shared" si="270"/>
        <v>0</v>
      </c>
      <c r="X865" s="32">
        <f t="shared" si="271"/>
        <v>8</v>
      </c>
      <c r="Y865" s="32">
        <f t="shared" si="272"/>
        <v>0</v>
      </c>
      <c r="Z865" s="32">
        <f t="shared" si="273"/>
        <v>57</v>
      </c>
      <c r="AA865" s="32">
        <f t="shared" si="274"/>
        <v>0</v>
      </c>
      <c r="AB865" s="32">
        <f t="shared" si="275"/>
        <v>0</v>
      </c>
      <c r="AC865" s="32">
        <f t="shared" si="276"/>
        <v>0</v>
      </c>
      <c r="AD865" s="35"/>
      <c r="AE865" s="37">
        <f t="shared" si="277"/>
        <v>0</v>
      </c>
      <c r="AF865" s="38">
        <f t="shared" si="278"/>
        <v>8</v>
      </c>
      <c r="AG865" s="38">
        <f t="shared" si="279"/>
        <v>57</v>
      </c>
      <c r="AH865" s="38">
        <f t="shared" si="280"/>
        <v>0</v>
      </c>
      <c r="AI865" s="35"/>
      <c r="AJ86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65" s="40" t="str" cm="1">
        <f t="array" ref="AK86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65" s="40" cm="1">
        <f t="array" ref="AL865">IF(ROW(Table4[[#This Row],[ID]])-1=ROW(Table4[[#Headers],[ID]]),0,SUMPRODUCT(MAX(($B$5:$B864=Table4[[#This Row],[ID]])*ROW($B$5:$B864))))</f>
        <v>863</v>
      </c>
      <c r="AM865" s="39" cm="1">
        <f t="array" aca="1" ref="AM865" ca="1">IF(Table4[[#This Row],[Prior of This Frm]]&lt;&gt;0,Table4[[#This Row],[Time]]-INDIRECT("R"&amp;Table4[[#This Row],[Prior of This Frm]]&amp;"C"&amp;COLUMN(Table4[[#This Row],[Time]]),FALSE),"")</f>
        <v>0.10699999999999932</v>
      </c>
      <c r="AN865" s="41">
        <f>IF(ROW(Table4[[#This Row],[Time]])-1=ROW(Table4[[#Headers],[Time]]),0,IF(A865&lt;A864,AN864+1,AN864))</f>
        <v>1</v>
      </c>
      <c r="AO865" s="42">
        <f>(Table4[[#This Row],[Time]]+(Table4[[#This Row],[Mins]]*60)-$A$5)/60/60/24</f>
        <v>4.7819444444444434E-4</v>
      </c>
      <c r="AP865" s="39">
        <f ca="1">IF(Table4[[#This Row],[Prior of This Frm]]&lt;&gt;0,IF(Table4[[#This Row],[Per Raw]]&lt;0,Table4[[#This Row],[Per Raw]]+60,Table4[[#This Row],[Per Raw]]),"")</f>
        <v>0.10699999999999932</v>
      </c>
      <c r="AQ865" s="43" t="e">
        <f>IF(Table4[[#This Row],[ID]]=401,(HEX2DEC(Table4[[#This Row],[H1]])+256*HEX2DEC(Table4[[#This Row],[H2]]))/1000,NA())</f>
        <v>#N/A</v>
      </c>
      <c r="AR865" s="44" t="e">
        <f>IF(Table4[[#This Row],[ID]]=401,(HEX2DEC(Table4[[#This Row],[H5]])+256*HEX2DEC(Table4[[#This Row],[H6]]))/1000,NA())</f>
        <v>#N/A</v>
      </c>
      <c r="AS865" s="48" t="e">
        <f>IF(Table4[[#This Row],[ID]]=402,HEX2DEC(Table4[[#This Row],[H1]])/100,NA())</f>
        <v>#N/A</v>
      </c>
      <c r="AT865" s="46" t="e">
        <f>IF(Table4[[#This Row],[ID]]=404,((HEX2DEC(F865)+256*HEX2DEC(G865))/10)*(9/5)+32,NA())</f>
        <v>#N/A</v>
      </c>
      <c r="AU865" s="38">
        <f>IF(Table4[[#This Row],[ID]]=402,(HEX2DEC(Table4[[#This Row],[H7]])*256*256+HEX2DEC(Table4[[#This Row],[H6]])*256+HEX2DEC(Table4[[#This Row],[H5]]))/AU$3,IF(ISNUMBER(AU864),AU864,NA()))</f>
        <v>1073427</v>
      </c>
      <c r="AV865" s="38">
        <f>IF(Table4[[#This Row],[ID]]=403,(HEX2DEC(Table4[[#This Row],[H7]])*256*256+HEX2DEC(Table4[[#This Row],[H6]])*256+HEX2DEC(Table4[[#This Row],[H5]]))/AV$3,IF(ISNUMBER(AV864),AV864,NA()))</f>
        <v>1073427</v>
      </c>
      <c r="AW865" s="47" t="e">
        <f>Table4[[#This Row],[Unk 402-D7,6,5]]/Table4[[#This Row],[Batt V]]</f>
        <v>#N/A</v>
      </c>
      <c r="AX865" s="41" t="str" cm="1">
        <f t="array" aca="1" ref="AX865" ca="1">IF(Table4[[#This Row],[Prior of This Frm]]=0,"First",IF(Table4[[#This Row],[Data as String]]&lt;&gt;INDIRECT("R"&amp;AL865&amp;"C"&amp;COLUMN(Table4[[#This Row],[Data as String]]),FALSE),"Change",""))</f>
        <v/>
      </c>
      <c r="AY865" s="40" t="str" cm="1">
        <f t="array" aca="1" ref="AY865" ca="1">IF(Table4[[#This Row],[Prior of This Frm]]=0,"First",IF(Table4[[#This Row],[Data Masked States only]]&lt;&gt;INDIRECT("R"&amp;AL865&amp;"C"&amp;COLUMN(Table4[[#This Row],[Data Masked States only]]),FALSE),"Change",""))</f>
        <v/>
      </c>
      <c r="AZ865" s="40"/>
    </row>
    <row r="866" spans="1:52" hidden="1" x14ac:dyDescent="0.25">
      <c r="A866" s="32">
        <v>32.747</v>
      </c>
      <c r="B866" s="32">
        <v>401</v>
      </c>
      <c r="C866" s="32">
        <v>8</v>
      </c>
      <c r="D866" s="33" t="s">
        <v>28</v>
      </c>
      <c r="E866" s="34" t="s">
        <v>23</v>
      </c>
      <c r="F866" s="34">
        <v>0</v>
      </c>
      <c r="G866" s="34">
        <v>0</v>
      </c>
      <c r="H866" s="34">
        <v>0</v>
      </c>
      <c r="I866" s="34">
        <v>0</v>
      </c>
      <c r="J866" s="34">
        <v>0</v>
      </c>
      <c r="K866" s="34">
        <v>0</v>
      </c>
      <c r="L866" s="32"/>
      <c r="M866" s="35" t="str">
        <f t="shared" si="261"/>
        <v>…</v>
      </c>
      <c r="N866" s="32" t="str">
        <f t="shared" si="262"/>
        <v>…</v>
      </c>
      <c r="O866" s="32" t="str">
        <f t="shared" si="263"/>
        <v>…</v>
      </c>
      <c r="P866" s="32" t="str">
        <f t="shared" si="264"/>
        <v>…</v>
      </c>
      <c r="Q866" s="32" t="str">
        <f t="shared" si="265"/>
        <v>…</v>
      </c>
      <c r="R866" s="32" t="str">
        <f t="shared" si="266"/>
        <v>…</v>
      </c>
      <c r="S866" s="32" t="str">
        <f t="shared" si="267"/>
        <v>…</v>
      </c>
      <c r="T866" s="32" t="str">
        <f t="shared" si="268"/>
        <v>…</v>
      </c>
      <c r="U866" s="35"/>
      <c r="V866" s="36">
        <f t="shared" si="269"/>
        <v>154</v>
      </c>
      <c r="W866" s="32">
        <f t="shared" si="270"/>
        <v>210</v>
      </c>
      <c r="X866" s="32">
        <f t="shared" si="271"/>
        <v>0</v>
      </c>
      <c r="Y866" s="32">
        <f t="shared" si="272"/>
        <v>0</v>
      </c>
      <c r="Z866" s="32">
        <f t="shared" si="273"/>
        <v>0</v>
      </c>
      <c r="AA866" s="32">
        <f t="shared" si="274"/>
        <v>0</v>
      </c>
      <c r="AB866" s="32">
        <f t="shared" si="275"/>
        <v>0</v>
      </c>
      <c r="AC866" s="32">
        <f t="shared" si="276"/>
        <v>0</v>
      </c>
      <c r="AD866" s="35"/>
      <c r="AE866" s="37">
        <f t="shared" si="277"/>
        <v>53914</v>
      </c>
      <c r="AF866" s="38">
        <f t="shared" si="278"/>
        <v>0</v>
      </c>
      <c r="AG866" s="38">
        <f t="shared" si="279"/>
        <v>0</v>
      </c>
      <c r="AH866" s="38">
        <f t="shared" si="280"/>
        <v>0</v>
      </c>
      <c r="AI866" s="35"/>
      <c r="AJ86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66" s="40" t="str" cm="1">
        <f t="array" ref="AK86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66" s="40" cm="1">
        <f t="array" ref="AL866">IF(ROW(Table4[[#This Row],[ID]])-1=ROW(Table4[[#Headers],[ID]]),0,SUMPRODUCT(MAX(($B$5:$B865=Table4[[#This Row],[ID]])*ROW($B$5:$B865))))</f>
        <v>864</v>
      </c>
      <c r="AM866" s="39" cm="1">
        <f t="array" aca="1" ref="AM866" ca="1">IF(Table4[[#This Row],[Prior of This Frm]]&lt;&gt;0,Table4[[#This Row],[Time]]-INDIRECT("R"&amp;Table4[[#This Row],[Prior of This Frm]]&amp;"C"&amp;COLUMN(Table4[[#This Row],[Time]]),FALSE),"")</f>
        <v>0.10699999999999932</v>
      </c>
      <c r="AN866" s="41">
        <f>IF(ROW(Table4[[#This Row],[Time]])-1=ROW(Table4[[#Headers],[Time]]),0,IF(A866&lt;A865,AN865+1,AN865))</f>
        <v>1</v>
      </c>
      <c r="AO866" s="42">
        <f>(Table4[[#This Row],[Time]]+(Table4[[#This Row],[Mins]]*60)-$A$5)/60/60/24</f>
        <v>4.7881944444444447E-4</v>
      </c>
      <c r="AP866" s="39">
        <f ca="1">IF(Table4[[#This Row],[Prior of This Frm]]&lt;&gt;0,IF(Table4[[#This Row],[Per Raw]]&lt;0,Table4[[#This Row],[Per Raw]]+60,Table4[[#This Row],[Per Raw]]),"")</f>
        <v>0.10699999999999932</v>
      </c>
      <c r="AQ866" s="43">
        <f>IF(Table4[[#This Row],[ID]]=401,(HEX2DEC(Table4[[#This Row],[H1]])+256*HEX2DEC(Table4[[#This Row],[H2]]))/1000,NA())</f>
        <v>53.914000000000001</v>
      </c>
      <c r="AR866" s="44">
        <f>IF(Table4[[#This Row],[ID]]=401,(HEX2DEC(Table4[[#This Row],[H5]])+256*HEX2DEC(Table4[[#This Row],[H6]]))/1000,NA())</f>
        <v>0</v>
      </c>
      <c r="AS866" s="45" t="e">
        <f>IF(Table4[[#This Row],[ID]]=402,HEX2DEC(Table4[[#This Row],[H1]])/100,NA())</f>
        <v>#N/A</v>
      </c>
      <c r="AT866" s="46" t="e">
        <f>IF(Table4[[#This Row],[ID]]=404,((HEX2DEC(F866)+256*HEX2DEC(G866))/10)*(9/5)+32,NA())</f>
        <v>#N/A</v>
      </c>
      <c r="AU866" s="38">
        <f>IF(Table4[[#This Row],[ID]]=402,(HEX2DEC(Table4[[#This Row],[H7]])*256*256+HEX2DEC(Table4[[#This Row],[H6]])*256+HEX2DEC(Table4[[#This Row],[H5]]))/AU$3,IF(ISNUMBER(AU865),AU865,NA()))</f>
        <v>1073427</v>
      </c>
      <c r="AV866" s="38">
        <f>IF(Table4[[#This Row],[ID]]=403,(HEX2DEC(Table4[[#This Row],[H7]])*256*256+HEX2DEC(Table4[[#This Row],[H6]])*256+HEX2DEC(Table4[[#This Row],[H5]]))/AV$3,IF(ISNUMBER(AV865),AV865,NA()))</f>
        <v>1073427</v>
      </c>
      <c r="AW866" s="47">
        <f>Table4[[#This Row],[Unk 402-D7,6,5]]/Table4[[#This Row],[Batt V]]</f>
        <v>19909.986274437066</v>
      </c>
      <c r="AX866" s="41" t="str" cm="1">
        <f t="array" aca="1" ref="AX866" ca="1">IF(Table4[[#This Row],[Prior of This Frm]]=0,"First",IF(Table4[[#This Row],[Data as String]]&lt;&gt;INDIRECT("R"&amp;AL866&amp;"C"&amp;COLUMN(Table4[[#This Row],[Data as String]]),FALSE),"Change",""))</f>
        <v/>
      </c>
      <c r="AY866" s="40" t="str" cm="1">
        <f t="array" aca="1" ref="AY866" ca="1">IF(Table4[[#This Row],[Prior of This Frm]]=0,"First",IF(Table4[[#This Row],[Data Masked States only]]&lt;&gt;INDIRECT("R"&amp;AL866&amp;"C"&amp;COLUMN(Table4[[#This Row],[Data Masked States only]]),FALSE),"Change",""))</f>
        <v/>
      </c>
      <c r="AZ866" s="40"/>
    </row>
    <row r="867" spans="1:52" hidden="1" x14ac:dyDescent="0.25">
      <c r="A867" s="32">
        <v>32.749000000000002</v>
      </c>
      <c r="B867" s="32">
        <v>402</v>
      </c>
      <c r="C867" s="32">
        <v>8</v>
      </c>
      <c r="D867" s="33">
        <v>64</v>
      </c>
      <c r="E867" s="34">
        <v>0</v>
      </c>
      <c r="F867" s="34">
        <v>0</v>
      </c>
      <c r="G867" s="34">
        <v>0</v>
      </c>
      <c r="H867" s="34">
        <v>13</v>
      </c>
      <c r="I867" s="34">
        <v>61</v>
      </c>
      <c r="J867" s="34">
        <v>10</v>
      </c>
      <c r="K867" s="34">
        <v>0</v>
      </c>
      <c r="L867" s="32"/>
      <c r="M867" s="35" t="str">
        <f t="shared" si="261"/>
        <v>d</v>
      </c>
      <c r="N867" s="32" t="str">
        <f t="shared" si="262"/>
        <v>…</v>
      </c>
      <c r="O867" s="32" t="str">
        <f t="shared" si="263"/>
        <v>…</v>
      </c>
      <c r="P867" s="32" t="str">
        <f t="shared" si="264"/>
        <v>…</v>
      </c>
      <c r="Q867" s="32" t="str">
        <f t="shared" si="265"/>
        <v>…</v>
      </c>
      <c r="R867" s="32" t="str">
        <f t="shared" si="266"/>
        <v>a</v>
      </c>
      <c r="S867" s="32" t="str">
        <f t="shared" si="267"/>
        <v>…</v>
      </c>
      <c r="T867" s="32" t="str">
        <f t="shared" si="268"/>
        <v>…</v>
      </c>
      <c r="U867" s="35"/>
      <c r="V867" s="36">
        <f t="shared" si="269"/>
        <v>100</v>
      </c>
      <c r="W867" s="32">
        <f t="shared" si="270"/>
        <v>0</v>
      </c>
      <c r="X867" s="32">
        <f t="shared" si="271"/>
        <v>0</v>
      </c>
      <c r="Y867" s="32">
        <f t="shared" si="272"/>
        <v>0</v>
      </c>
      <c r="Z867" s="32">
        <f t="shared" si="273"/>
        <v>19</v>
      </c>
      <c r="AA867" s="32">
        <f t="shared" si="274"/>
        <v>97</v>
      </c>
      <c r="AB867" s="32">
        <f t="shared" si="275"/>
        <v>16</v>
      </c>
      <c r="AC867" s="32">
        <f t="shared" si="276"/>
        <v>0</v>
      </c>
      <c r="AD867" s="35"/>
      <c r="AE867" s="37">
        <f t="shared" si="277"/>
        <v>100</v>
      </c>
      <c r="AF867" s="38">
        <f t="shared" si="278"/>
        <v>0</v>
      </c>
      <c r="AG867" s="38">
        <f t="shared" si="279"/>
        <v>24851</v>
      </c>
      <c r="AH867" s="38">
        <f t="shared" si="280"/>
        <v>16</v>
      </c>
      <c r="AI867" s="35"/>
      <c r="AJ86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867" s="40" t="str" cm="1">
        <f t="array" ref="AK86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867" s="40" cm="1">
        <f t="array" ref="AL867">IF(ROW(Table4[[#This Row],[ID]])-1=ROW(Table4[[#Headers],[ID]]),0,SUMPRODUCT(MAX(($B$5:$B866=Table4[[#This Row],[ID]])*ROW($B$5:$B866))))</f>
        <v>800</v>
      </c>
      <c r="AM867" s="39" cm="1">
        <f t="array" aca="1" ref="AM867" ca="1">IF(Table4[[#This Row],[Prior of This Frm]]&lt;&gt;0,Table4[[#This Row],[Time]]-INDIRECT("R"&amp;Table4[[#This Row],[Prior of This Frm]]&amp;"C"&amp;COLUMN(Table4[[#This Row],[Time]]),FALSE),"")</f>
        <v>3.1850000000000023</v>
      </c>
      <c r="AN867" s="41">
        <f>IF(ROW(Table4[[#This Row],[Time]])-1=ROW(Table4[[#Headers],[Time]]),0,IF(A867&lt;A866,AN866+1,AN866))</f>
        <v>1</v>
      </c>
      <c r="AO867" s="42">
        <f>(Table4[[#This Row],[Time]]+(Table4[[#This Row],[Mins]]*60)-$A$5)/60/60/24</f>
        <v>4.788425925925925E-4</v>
      </c>
      <c r="AP867" s="39">
        <f ca="1">IF(Table4[[#This Row],[Prior of This Frm]]&lt;&gt;0,IF(Table4[[#This Row],[Per Raw]]&lt;0,Table4[[#This Row],[Per Raw]]+60,Table4[[#This Row],[Per Raw]]),"")</f>
        <v>3.1850000000000023</v>
      </c>
      <c r="AQ867" s="43" t="e">
        <f>IF(Table4[[#This Row],[ID]]=401,(HEX2DEC(Table4[[#This Row],[H1]])+256*HEX2DEC(Table4[[#This Row],[H2]]))/1000,NA())</f>
        <v>#N/A</v>
      </c>
      <c r="AR867" s="44" t="e">
        <f>IF(Table4[[#This Row],[ID]]=401,(HEX2DEC(Table4[[#This Row],[H5]])+256*HEX2DEC(Table4[[#This Row],[H6]]))/1000,NA())</f>
        <v>#N/A</v>
      </c>
      <c r="AS867" s="48">
        <f>IF(Table4[[#This Row],[ID]]=402,HEX2DEC(Table4[[#This Row],[H1]])/100,NA())</f>
        <v>1</v>
      </c>
      <c r="AT867" s="46" t="e">
        <f>IF(Table4[[#This Row],[ID]]=404,((HEX2DEC(F867)+256*HEX2DEC(G867))/10)*(9/5)+32,NA())</f>
        <v>#N/A</v>
      </c>
      <c r="AU867" s="38">
        <f>IF(Table4[[#This Row],[ID]]=402,(HEX2DEC(Table4[[#This Row],[H7]])*256*256+HEX2DEC(Table4[[#This Row],[H6]])*256+HEX2DEC(Table4[[#This Row],[H5]]))/AU$3,IF(ISNUMBER(AU866),AU866,NA()))</f>
        <v>1073427</v>
      </c>
      <c r="AV867" s="38">
        <f>IF(Table4[[#This Row],[ID]]=403,(HEX2DEC(Table4[[#This Row],[H7]])*256*256+HEX2DEC(Table4[[#This Row],[H6]])*256+HEX2DEC(Table4[[#This Row],[H5]]))/AV$3,IF(ISNUMBER(AV866),AV866,NA()))</f>
        <v>1073427</v>
      </c>
      <c r="AW867" s="47" t="e">
        <f>Table4[[#This Row],[Unk 402-D7,6,5]]/Table4[[#This Row],[Batt V]]</f>
        <v>#N/A</v>
      </c>
      <c r="AX867" s="41" t="str" cm="1">
        <f t="array" aca="1" ref="AX867" ca="1">IF(Table4[[#This Row],[Prior of This Frm]]=0,"First",IF(Table4[[#This Row],[Data as String]]&lt;&gt;INDIRECT("R"&amp;AL867&amp;"C"&amp;COLUMN(Table4[[#This Row],[Data as String]]),FALSE),"Change",""))</f>
        <v/>
      </c>
      <c r="AY867" s="40" t="str" cm="1">
        <f t="array" aca="1" ref="AY867" ca="1">IF(Table4[[#This Row],[Prior of This Frm]]=0,"First",IF(Table4[[#This Row],[Data Masked States only]]&lt;&gt;INDIRECT("R"&amp;AL867&amp;"C"&amp;COLUMN(Table4[[#This Row],[Data Masked States only]]),FALSE),"Change",""))</f>
        <v/>
      </c>
      <c r="AZ867" s="40"/>
    </row>
    <row r="868" spans="1:52" hidden="1" x14ac:dyDescent="0.25">
      <c r="A868" s="32">
        <v>32.752000000000002</v>
      </c>
      <c r="B868" s="32">
        <v>403</v>
      </c>
      <c r="C868" s="32">
        <v>8</v>
      </c>
      <c r="D868" s="33">
        <v>64</v>
      </c>
      <c r="E868" s="34">
        <v>0</v>
      </c>
      <c r="F868" s="34">
        <v>0</v>
      </c>
      <c r="G868" s="34">
        <v>0</v>
      </c>
      <c r="H868" s="34">
        <v>13</v>
      </c>
      <c r="I868" s="34">
        <v>61</v>
      </c>
      <c r="J868" s="34">
        <v>10</v>
      </c>
      <c r="K868" s="34">
        <v>0</v>
      </c>
      <c r="L868" s="32"/>
      <c r="M868" s="35" t="str">
        <f t="shared" si="261"/>
        <v>d</v>
      </c>
      <c r="N868" s="32" t="str">
        <f t="shared" si="262"/>
        <v>…</v>
      </c>
      <c r="O868" s="32" t="str">
        <f t="shared" si="263"/>
        <v>…</v>
      </c>
      <c r="P868" s="32" t="str">
        <f t="shared" si="264"/>
        <v>…</v>
      </c>
      <c r="Q868" s="32" t="str">
        <f t="shared" si="265"/>
        <v>…</v>
      </c>
      <c r="R868" s="32" t="str">
        <f t="shared" si="266"/>
        <v>a</v>
      </c>
      <c r="S868" s="32" t="str">
        <f t="shared" si="267"/>
        <v>…</v>
      </c>
      <c r="T868" s="32" t="str">
        <f t="shared" si="268"/>
        <v>…</v>
      </c>
      <c r="U868" s="35"/>
      <c r="V868" s="36">
        <f t="shared" si="269"/>
        <v>100</v>
      </c>
      <c r="W868" s="32">
        <f t="shared" si="270"/>
        <v>0</v>
      </c>
      <c r="X868" s="32">
        <f t="shared" si="271"/>
        <v>0</v>
      </c>
      <c r="Y868" s="32">
        <f t="shared" si="272"/>
        <v>0</v>
      </c>
      <c r="Z868" s="32">
        <f t="shared" si="273"/>
        <v>19</v>
      </c>
      <c r="AA868" s="32">
        <f t="shared" si="274"/>
        <v>97</v>
      </c>
      <c r="AB868" s="32">
        <f t="shared" si="275"/>
        <v>16</v>
      </c>
      <c r="AC868" s="32">
        <f t="shared" si="276"/>
        <v>0</v>
      </c>
      <c r="AD868" s="35"/>
      <c r="AE868" s="37">
        <f t="shared" si="277"/>
        <v>100</v>
      </c>
      <c r="AF868" s="38">
        <f t="shared" si="278"/>
        <v>0</v>
      </c>
      <c r="AG868" s="38">
        <f t="shared" si="279"/>
        <v>24851</v>
      </c>
      <c r="AH868" s="38">
        <f t="shared" si="280"/>
        <v>16</v>
      </c>
      <c r="AI868" s="35"/>
      <c r="AJ86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868" s="40" t="str" cm="1">
        <f t="array" ref="AK86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868" s="40" cm="1">
        <f t="array" ref="AL868">IF(ROW(Table4[[#This Row],[ID]])-1=ROW(Table4[[#Headers],[ID]]),0,SUMPRODUCT(MAX(($B$5:$B867=Table4[[#This Row],[ID]])*ROW($B$5:$B867))))</f>
        <v>801</v>
      </c>
      <c r="AM868" s="39" cm="1">
        <f t="array" aca="1" ref="AM868" ca="1">IF(Table4[[#This Row],[Prior of This Frm]]&lt;&gt;0,Table4[[#This Row],[Time]]-INDIRECT("R"&amp;Table4[[#This Row],[Prior of This Frm]]&amp;"C"&amp;COLUMN(Table4[[#This Row],[Time]]),FALSE),"")</f>
        <v>3.1850000000000023</v>
      </c>
      <c r="AN868" s="41">
        <f>IF(ROW(Table4[[#This Row],[Time]])-1=ROW(Table4[[#Headers],[Time]]),0,IF(A868&lt;A867,AN867+1,AN867))</f>
        <v>1</v>
      </c>
      <c r="AO868" s="42">
        <f>(Table4[[#This Row],[Time]]+(Table4[[#This Row],[Mins]]*60)-$A$5)/60/60/24</f>
        <v>4.7887731481481484E-4</v>
      </c>
      <c r="AP868" s="39">
        <f ca="1">IF(Table4[[#This Row],[Prior of This Frm]]&lt;&gt;0,IF(Table4[[#This Row],[Per Raw]]&lt;0,Table4[[#This Row],[Per Raw]]+60,Table4[[#This Row],[Per Raw]]),"")</f>
        <v>3.1850000000000023</v>
      </c>
      <c r="AQ868" s="43" t="e">
        <f>IF(Table4[[#This Row],[ID]]=401,(HEX2DEC(Table4[[#This Row],[H1]])+256*HEX2DEC(Table4[[#This Row],[H2]]))/1000,NA())</f>
        <v>#N/A</v>
      </c>
      <c r="AR868" s="44" t="e">
        <f>IF(Table4[[#This Row],[ID]]=401,(HEX2DEC(Table4[[#This Row],[H5]])+256*HEX2DEC(Table4[[#This Row],[H6]]))/1000,NA())</f>
        <v>#N/A</v>
      </c>
      <c r="AS868" s="45" t="e">
        <f>IF(Table4[[#This Row],[ID]]=402,HEX2DEC(Table4[[#This Row],[H1]])/100,NA())</f>
        <v>#N/A</v>
      </c>
      <c r="AT868" s="46" t="e">
        <f>IF(Table4[[#This Row],[ID]]=404,((HEX2DEC(F868)+256*HEX2DEC(G868))/10)*(9/5)+32,NA())</f>
        <v>#N/A</v>
      </c>
      <c r="AU868" s="38">
        <f>IF(Table4[[#This Row],[ID]]=402,(HEX2DEC(Table4[[#This Row],[H7]])*256*256+HEX2DEC(Table4[[#This Row],[H6]])*256+HEX2DEC(Table4[[#This Row],[H5]]))/AU$3,IF(ISNUMBER(AU867),AU867,NA()))</f>
        <v>1073427</v>
      </c>
      <c r="AV868" s="38">
        <f>IF(Table4[[#This Row],[ID]]=403,(HEX2DEC(Table4[[#This Row],[H7]])*256*256+HEX2DEC(Table4[[#This Row],[H6]])*256+HEX2DEC(Table4[[#This Row],[H5]]))/AV$3,IF(ISNUMBER(AV867),AV867,NA()))</f>
        <v>1073427</v>
      </c>
      <c r="AW868" s="47" t="e">
        <f>Table4[[#This Row],[Unk 402-D7,6,5]]/Table4[[#This Row],[Batt V]]</f>
        <v>#N/A</v>
      </c>
      <c r="AX868" s="41" t="str" cm="1">
        <f t="array" aca="1" ref="AX868" ca="1">IF(Table4[[#This Row],[Prior of This Frm]]=0,"First",IF(Table4[[#This Row],[Data as String]]&lt;&gt;INDIRECT("R"&amp;AL868&amp;"C"&amp;COLUMN(Table4[[#This Row],[Data as String]]),FALSE),"Change",""))</f>
        <v/>
      </c>
      <c r="AY868" s="40" t="str" cm="1">
        <f t="array" aca="1" ref="AY868" ca="1">IF(Table4[[#This Row],[Prior of This Frm]]=0,"First",IF(Table4[[#This Row],[Data Masked States only]]&lt;&gt;INDIRECT("R"&amp;AL868&amp;"C"&amp;COLUMN(Table4[[#This Row],[Data Masked States only]]),FALSE),"Change",""))</f>
        <v/>
      </c>
      <c r="AZ868" s="40"/>
    </row>
    <row r="869" spans="1:52" hidden="1" x14ac:dyDescent="0.25">
      <c r="A869" s="32">
        <v>32.753999999999998</v>
      </c>
      <c r="B869" s="32">
        <v>404</v>
      </c>
      <c r="C869" s="32">
        <v>8</v>
      </c>
      <c r="D869" s="33">
        <v>0</v>
      </c>
      <c r="E869" s="34">
        <v>5</v>
      </c>
      <c r="F869" s="34" t="s">
        <v>29</v>
      </c>
      <c r="G869" s="34">
        <v>0</v>
      </c>
      <c r="H869" s="34" t="s">
        <v>2</v>
      </c>
      <c r="I869" s="34" t="s">
        <v>2</v>
      </c>
      <c r="J869" s="34" t="s">
        <v>2</v>
      </c>
      <c r="K869" s="34" t="s">
        <v>2</v>
      </c>
      <c r="L869" s="32"/>
      <c r="M869" s="35" t="str">
        <f t="shared" si="261"/>
        <v>…</v>
      </c>
      <c r="N869" s="32" t="str">
        <f t="shared" si="262"/>
        <v>…</v>
      </c>
      <c r="O869" s="32" t="str">
        <f t="shared" si="263"/>
        <v>…</v>
      </c>
      <c r="P869" s="32" t="str">
        <f t="shared" si="264"/>
        <v>…</v>
      </c>
      <c r="Q869" s="32" t="str">
        <f t="shared" si="265"/>
        <v>…</v>
      </c>
      <c r="R869" s="32" t="str">
        <f t="shared" si="266"/>
        <v>…</v>
      </c>
      <c r="S869" s="32" t="str">
        <f t="shared" si="267"/>
        <v>…</v>
      </c>
      <c r="T869" s="32" t="str">
        <f t="shared" si="268"/>
        <v>…</v>
      </c>
      <c r="U869" s="35"/>
      <c r="V869" s="36">
        <f t="shared" si="269"/>
        <v>0</v>
      </c>
      <c r="W869" s="32">
        <f t="shared" si="270"/>
        <v>5</v>
      </c>
      <c r="X869" s="32">
        <f t="shared" si="271"/>
        <v>160</v>
      </c>
      <c r="Y869" s="32">
        <f t="shared" si="272"/>
        <v>0</v>
      </c>
      <c r="Z869" s="32">
        <f t="shared" si="273"/>
        <v>255</v>
      </c>
      <c r="AA869" s="32">
        <f t="shared" si="274"/>
        <v>255</v>
      </c>
      <c r="AB869" s="32">
        <f t="shared" si="275"/>
        <v>255</v>
      </c>
      <c r="AC869" s="32">
        <f t="shared" si="276"/>
        <v>255</v>
      </c>
      <c r="AD869" s="35"/>
      <c r="AE869" s="37">
        <f t="shared" si="277"/>
        <v>1280</v>
      </c>
      <c r="AF869" s="38">
        <f t="shared" si="278"/>
        <v>160</v>
      </c>
      <c r="AG869" s="38">
        <f t="shared" si="279"/>
        <v>65535</v>
      </c>
      <c r="AH869" s="38">
        <f t="shared" si="280"/>
        <v>65535</v>
      </c>
      <c r="AI869" s="35"/>
      <c r="AJ86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869" s="40" t="str" cm="1">
        <f t="array" ref="AK86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869" s="40" cm="1">
        <f t="array" ref="AL869">IF(ROW(Table4[[#This Row],[ID]])-1=ROW(Table4[[#Headers],[ID]]),0,SUMPRODUCT(MAX(($B$5:$B868=Table4[[#This Row],[ID]])*ROW($B$5:$B868))))</f>
        <v>802</v>
      </c>
      <c r="AM869" s="39" cm="1">
        <f t="array" aca="1" ref="AM869" ca="1">IF(Table4[[#This Row],[Prior of This Frm]]&lt;&gt;0,Table4[[#This Row],[Time]]-INDIRECT("R"&amp;Table4[[#This Row],[Prior of This Frm]]&amp;"C"&amp;COLUMN(Table4[[#This Row],[Time]]),FALSE),"")</f>
        <v>3.1839999999999975</v>
      </c>
      <c r="AN869" s="41">
        <f>IF(ROW(Table4[[#This Row],[Time]])-1=ROW(Table4[[#Headers],[Time]]),0,IF(A869&lt;A868,AN868+1,AN868))</f>
        <v>1</v>
      </c>
      <c r="AO869" s="42">
        <f>(Table4[[#This Row],[Time]]+(Table4[[#This Row],[Mins]]*60)-$A$5)/60/60/24</f>
        <v>4.7890046296296282E-4</v>
      </c>
      <c r="AP869" s="39">
        <f ca="1">IF(Table4[[#This Row],[Prior of This Frm]]&lt;&gt;0,IF(Table4[[#This Row],[Per Raw]]&lt;0,Table4[[#This Row],[Per Raw]]+60,Table4[[#This Row],[Per Raw]]),"")</f>
        <v>3.1839999999999975</v>
      </c>
      <c r="AQ869" s="43" t="e">
        <f>IF(Table4[[#This Row],[ID]]=401,(HEX2DEC(Table4[[#This Row],[H1]])+256*HEX2DEC(Table4[[#This Row],[H2]]))/1000,NA())</f>
        <v>#N/A</v>
      </c>
      <c r="AR869" s="44" t="e">
        <f>IF(Table4[[#This Row],[ID]]=401,(HEX2DEC(Table4[[#This Row],[H5]])+256*HEX2DEC(Table4[[#This Row],[H6]]))/1000,NA())</f>
        <v>#N/A</v>
      </c>
      <c r="AS869" s="48" t="e">
        <f>IF(Table4[[#This Row],[ID]]=402,HEX2DEC(Table4[[#This Row],[H1]])/100,NA())</f>
        <v>#N/A</v>
      </c>
      <c r="AT869" s="46">
        <f>IF(Table4[[#This Row],[ID]]=404,((HEX2DEC(F869)+256*HEX2DEC(G869))/10)*(9/5)+32,NA())</f>
        <v>60.8</v>
      </c>
      <c r="AU869" s="38">
        <f>IF(Table4[[#This Row],[ID]]=402,(HEX2DEC(Table4[[#This Row],[H7]])*256*256+HEX2DEC(Table4[[#This Row],[H6]])*256+HEX2DEC(Table4[[#This Row],[H5]]))/AU$3,IF(ISNUMBER(AU868),AU868,NA()))</f>
        <v>1073427</v>
      </c>
      <c r="AV869" s="38">
        <f>IF(Table4[[#This Row],[ID]]=403,(HEX2DEC(Table4[[#This Row],[H7]])*256*256+HEX2DEC(Table4[[#This Row],[H6]])*256+HEX2DEC(Table4[[#This Row],[H5]]))/AV$3,IF(ISNUMBER(AV868),AV868,NA()))</f>
        <v>1073427</v>
      </c>
      <c r="AW869" s="47" t="e">
        <f>Table4[[#This Row],[Unk 402-D7,6,5]]/Table4[[#This Row],[Batt V]]</f>
        <v>#N/A</v>
      </c>
      <c r="AX869" s="41" t="str" cm="1">
        <f t="array" aca="1" ref="AX869" ca="1">IF(Table4[[#This Row],[Prior of This Frm]]=0,"First",IF(Table4[[#This Row],[Data as String]]&lt;&gt;INDIRECT("R"&amp;AL869&amp;"C"&amp;COLUMN(Table4[[#This Row],[Data as String]]),FALSE),"Change",""))</f>
        <v/>
      </c>
      <c r="AY869" s="40" t="str" cm="1">
        <f t="array" aca="1" ref="AY869" ca="1">IF(Table4[[#This Row],[Prior of This Frm]]=0,"First",IF(Table4[[#This Row],[Data Masked States only]]&lt;&gt;INDIRECT("R"&amp;AL869&amp;"C"&amp;COLUMN(Table4[[#This Row],[Data Masked States only]]),FALSE),"Change",""))</f>
        <v/>
      </c>
      <c r="AZ869" s="40"/>
    </row>
    <row r="870" spans="1:52" hidden="1" x14ac:dyDescent="0.25">
      <c r="A870" s="32">
        <v>32.798000000000002</v>
      </c>
      <c r="B870" s="32">
        <v>400</v>
      </c>
      <c r="C870" s="32">
        <v>8</v>
      </c>
      <c r="D870" s="33">
        <v>0</v>
      </c>
      <c r="E870" s="34">
        <v>0</v>
      </c>
      <c r="F870" s="34">
        <v>8</v>
      </c>
      <c r="G870" s="34">
        <v>0</v>
      </c>
      <c r="H870" s="34">
        <v>39</v>
      </c>
      <c r="I870" s="34">
        <v>0</v>
      </c>
      <c r="J870" s="34">
        <v>0</v>
      </c>
      <c r="K870" s="34">
        <v>0</v>
      </c>
      <c r="L870" s="32"/>
      <c r="M870" s="35" t="str">
        <f t="shared" si="261"/>
        <v>…</v>
      </c>
      <c r="N870" s="32" t="str">
        <f t="shared" si="262"/>
        <v>…</v>
      </c>
      <c r="O870" s="32" t="str">
        <f t="shared" si="263"/>
        <v>…</v>
      </c>
      <c r="P870" s="32" t="str">
        <f t="shared" si="264"/>
        <v>…</v>
      </c>
      <c r="Q870" s="32" t="str">
        <f t="shared" si="265"/>
        <v>9</v>
      </c>
      <c r="R870" s="32" t="str">
        <f t="shared" si="266"/>
        <v>…</v>
      </c>
      <c r="S870" s="32" t="str">
        <f t="shared" si="267"/>
        <v>…</v>
      </c>
      <c r="T870" s="32" t="str">
        <f t="shared" si="268"/>
        <v>…</v>
      </c>
      <c r="U870" s="35"/>
      <c r="V870" s="36">
        <f t="shared" si="269"/>
        <v>0</v>
      </c>
      <c r="W870" s="32">
        <f t="shared" si="270"/>
        <v>0</v>
      </c>
      <c r="X870" s="32">
        <f t="shared" si="271"/>
        <v>8</v>
      </c>
      <c r="Y870" s="32">
        <f t="shared" si="272"/>
        <v>0</v>
      </c>
      <c r="Z870" s="32">
        <f t="shared" si="273"/>
        <v>57</v>
      </c>
      <c r="AA870" s="32">
        <f t="shared" si="274"/>
        <v>0</v>
      </c>
      <c r="AB870" s="32">
        <f t="shared" si="275"/>
        <v>0</v>
      </c>
      <c r="AC870" s="32">
        <f t="shared" si="276"/>
        <v>0</v>
      </c>
      <c r="AD870" s="35"/>
      <c r="AE870" s="37">
        <f t="shared" si="277"/>
        <v>0</v>
      </c>
      <c r="AF870" s="38">
        <f t="shared" si="278"/>
        <v>8</v>
      </c>
      <c r="AG870" s="38">
        <f t="shared" si="279"/>
        <v>57</v>
      </c>
      <c r="AH870" s="38">
        <f t="shared" si="280"/>
        <v>0</v>
      </c>
      <c r="AI870" s="35"/>
      <c r="AJ87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70" s="40" t="str" cm="1">
        <f t="array" ref="AK87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70" s="40" cm="1">
        <f t="array" ref="AL870">IF(ROW(Table4[[#This Row],[ID]])-1=ROW(Table4[[#Headers],[ID]]),0,SUMPRODUCT(MAX(($B$5:$B869=Table4[[#This Row],[ID]])*ROW($B$5:$B869))))</f>
        <v>865</v>
      </c>
      <c r="AM870" s="39" cm="1">
        <f t="array" aca="1" ref="AM870" ca="1">IF(Table4[[#This Row],[Prior of This Frm]]&lt;&gt;0,Table4[[#This Row],[Time]]-INDIRECT("R"&amp;Table4[[#This Row],[Prior of This Frm]]&amp;"C"&amp;COLUMN(Table4[[#This Row],[Time]]),FALSE),"")</f>
        <v>0.10500000000000398</v>
      </c>
      <c r="AN870" s="41">
        <f>IF(ROW(Table4[[#This Row],[Time]])-1=ROW(Table4[[#Headers],[Time]]),0,IF(A870&lt;A869,AN869+1,AN869))</f>
        <v>1</v>
      </c>
      <c r="AO870" s="42">
        <f>(Table4[[#This Row],[Time]]+(Table4[[#This Row],[Mins]]*60)-$A$5)/60/60/24</f>
        <v>4.7940972222222222E-4</v>
      </c>
      <c r="AP870" s="39">
        <f ca="1">IF(Table4[[#This Row],[Prior of This Frm]]&lt;&gt;0,IF(Table4[[#This Row],[Per Raw]]&lt;0,Table4[[#This Row],[Per Raw]]+60,Table4[[#This Row],[Per Raw]]),"")</f>
        <v>0.10500000000000398</v>
      </c>
      <c r="AQ870" s="43" t="e">
        <f>IF(Table4[[#This Row],[ID]]=401,(HEX2DEC(Table4[[#This Row],[H1]])+256*HEX2DEC(Table4[[#This Row],[H2]]))/1000,NA())</f>
        <v>#N/A</v>
      </c>
      <c r="AR870" s="44" t="e">
        <f>IF(Table4[[#This Row],[ID]]=401,(HEX2DEC(Table4[[#This Row],[H5]])+256*HEX2DEC(Table4[[#This Row],[H6]]))/1000,NA())</f>
        <v>#N/A</v>
      </c>
      <c r="AS870" s="45" t="e">
        <f>IF(Table4[[#This Row],[ID]]=402,HEX2DEC(Table4[[#This Row],[H1]])/100,NA())</f>
        <v>#N/A</v>
      </c>
      <c r="AT870" s="46" t="e">
        <f>IF(Table4[[#This Row],[ID]]=404,((HEX2DEC(F870)+256*HEX2DEC(G870))/10)*(9/5)+32,NA())</f>
        <v>#N/A</v>
      </c>
      <c r="AU870" s="38">
        <f>IF(Table4[[#This Row],[ID]]=402,(HEX2DEC(Table4[[#This Row],[H7]])*256*256+HEX2DEC(Table4[[#This Row],[H6]])*256+HEX2DEC(Table4[[#This Row],[H5]]))/AU$3,IF(ISNUMBER(AU869),AU869,NA()))</f>
        <v>1073427</v>
      </c>
      <c r="AV870" s="38">
        <f>IF(Table4[[#This Row],[ID]]=403,(HEX2DEC(Table4[[#This Row],[H7]])*256*256+HEX2DEC(Table4[[#This Row],[H6]])*256+HEX2DEC(Table4[[#This Row],[H5]]))/AV$3,IF(ISNUMBER(AV869),AV869,NA()))</f>
        <v>1073427</v>
      </c>
      <c r="AW870" s="47" t="e">
        <f>Table4[[#This Row],[Unk 402-D7,6,5]]/Table4[[#This Row],[Batt V]]</f>
        <v>#N/A</v>
      </c>
      <c r="AX870" s="41" t="str" cm="1">
        <f t="array" aca="1" ref="AX870" ca="1">IF(Table4[[#This Row],[Prior of This Frm]]=0,"First",IF(Table4[[#This Row],[Data as String]]&lt;&gt;INDIRECT("R"&amp;AL870&amp;"C"&amp;COLUMN(Table4[[#This Row],[Data as String]]),FALSE),"Change",""))</f>
        <v/>
      </c>
      <c r="AY870" s="40" t="str" cm="1">
        <f t="array" aca="1" ref="AY870" ca="1">IF(Table4[[#This Row],[Prior of This Frm]]=0,"First",IF(Table4[[#This Row],[Data Masked States only]]&lt;&gt;INDIRECT("R"&amp;AL870&amp;"C"&amp;COLUMN(Table4[[#This Row],[Data Masked States only]]),FALSE),"Change",""))</f>
        <v/>
      </c>
      <c r="AZ870" s="40"/>
    </row>
    <row r="871" spans="1:52" hidden="1" x14ac:dyDescent="0.25">
      <c r="A871" s="32">
        <v>32.850999999999999</v>
      </c>
      <c r="B871" s="32">
        <v>401</v>
      </c>
      <c r="C871" s="32">
        <v>8</v>
      </c>
      <c r="D871" s="33" t="s">
        <v>28</v>
      </c>
      <c r="E871" s="34" t="s">
        <v>23</v>
      </c>
      <c r="F871" s="34">
        <v>0</v>
      </c>
      <c r="G871" s="34">
        <v>0</v>
      </c>
      <c r="H871" s="34">
        <v>0</v>
      </c>
      <c r="I871" s="34">
        <v>0</v>
      </c>
      <c r="J871" s="34">
        <v>0</v>
      </c>
      <c r="K871" s="34">
        <v>0</v>
      </c>
      <c r="L871" s="32"/>
      <c r="M871" s="35" t="str">
        <f t="shared" si="261"/>
        <v>…</v>
      </c>
      <c r="N871" s="32" t="str">
        <f t="shared" si="262"/>
        <v>…</v>
      </c>
      <c r="O871" s="32" t="str">
        <f t="shared" si="263"/>
        <v>…</v>
      </c>
      <c r="P871" s="32" t="str">
        <f t="shared" si="264"/>
        <v>…</v>
      </c>
      <c r="Q871" s="32" t="str">
        <f t="shared" si="265"/>
        <v>…</v>
      </c>
      <c r="R871" s="32" t="str">
        <f t="shared" si="266"/>
        <v>…</v>
      </c>
      <c r="S871" s="32" t="str">
        <f t="shared" si="267"/>
        <v>…</v>
      </c>
      <c r="T871" s="32" t="str">
        <f t="shared" si="268"/>
        <v>…</v>
      </c>
      <c r="U871" s="35"/>
      <c r="V871" s="36">
        <f t="shared" si="269"/>
        <v>154</v>
      </c>
      <c r="W871" s="32">
        <f t="shared" si="270"/>
        <v>210</v>
      </c>
      <c r="X871" s="32">
        <f t="shared" si="271"/>
        <v>0</v>
      </c>
      <c r="Y871" s="32">
        <f t="shared" si="272"/>
        <v>0</v>
      </c>
      <c r="Z871" s="32">
        <f t="shared" si="273"/>
        <v>0</v>
      </c>
      <c r="AA871" s="32">
        <f t="shared" si="274"/>
        <v>0</v>
      </c>
      <c r="AB871" s="32">
        <f t="shared" si="275"/>
        <v>0</v>
      </c>
      <c r="AC871" s="32">
        <f t="shared" si="276"/>
        <v>0</v>
      </c>
      <c r="AD871" s="35"/>
      <c r="AE871" s="37">
        <f t="shared" si="277"/>
        <v>53914</v>
      </c>
      <c r="AF871" s="38">
        <f t="shared" si="278"/>
        <v>0</v>
      </c>
      <c r="AG871" s="38">
        <f t="shared" si="279"/>
        <v>0</v>
      </c>
      <c r="AH871" s="38">
        <f t="shared" si="280"/>
        <v>0</v>
      </c>
      <c r="AI871" s="35"/>
      <c r="AJ87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71" s="40" t="str" cm="1">
        <f t="array" ref="AK87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71" s="40" cm="1">
        <f t="array" ref="AL871">IF(ROW(Table4[[#This Row],[ID]])-1=ROW(Table4[[#Headers],[ID]]),0,SUMPRODUCT(MAX(($B$5:$B870=Table4[[#This Row],[ID]])*ROW($B$5:$B870))))</f>
        <v>866</v>
      </c>
      <c r="AM871" s="39" cm="1">
        <f t="array" aca="1" ref="AM871" ca="1">IF(Table4[[#This Row],[Prior of This Frm]]&lt;&gt;0,Table4[[#This Row],[Time]]-INDIRECT("R"&amp;Table4[[#This Row],[Prior of This Frm]]&amp;"C"&amp;COLUMN(Table4[[#This Row],[Time]]),FALSE),"")</f>
        <v>0.1039999999999992</v>
      </c>
      <c r="AN871" s="41">
        <f>IF(ROW(Table4[[#This Row],[Time]])-1=ROW(Table4[[#Headers],[Time]]),0,IF(A871&lt;A870,AN870+1,AN870))</f>
        <v>1</v>
      </c>
      <c r="AO871" s="42">
        <f>(Table4[[#This Row],[Time]]+(Table4[[#This Row],[Mins]]*60)-$A$5)/60/60/24</f>
        <v>4.800231481481481E-4</v>
      </c>
      <c r="AP871" s="39">
        <f ca="1">IF(Table4[[#This Row],[Prior of This Frm]]&lt;&gt;0,IF(Table4[[#This Row],[Per Raw]]&lt;0,Table4[[#This Row],[Per Raw]]+60,Table4[[#This Row],[Per Raw]]),"")</f>
        <v>0.1039999999999992</v>
      </c>
      <c r="AQ871" s="43">
        <f>IF(Table4[[#This Row],[ID]]=401,(HEX2DEC(Table4[[#This Row],[H1]])+256*HEX2DEC(Table4[[#This Row],[H2]]))/1000,NA())</f>
        <v>53.914000000000001</v>
      </c>
      <c r="AR871" s="44">
        <f>IF(Table4[[#This Row],[ID]]=401,(HEX2DEC(Table4[[#This Row],[H5]])+256*HEX2DEC(Table4[[#This Row],[H6]]))/1000,NA())</f>
        <v>0</v>
      </c>
      <c r="AS871" s="48" t="e">
        <f>IF(Table4[[#This Row],[ID]]=402,HEX2DEC(Table4[[#This Row],[H1]])/100,NA())</f>
        <v>#N/A</v>
      </c>
      <c r="AT871" s="46" t="e">
        <f>IF(Table4[[#This Row],[ID]]=404,((HEX2DEC(F871)+256*HEX2DEC(G871))/10)*(9/5)+32,NA())</f>
        <v>#N/A</v>
      </c>
      <c r="AU871" s="38">
        <f>IF(Table4[[#This Row],[ID]]=402,(HEX2DEC(Table4[[#This Row],[H7]])*256*256+HEX2DEC(Table4[[#This Row],[H6]])*256+HEX2DEC(Table4[[#This Row],[H5]]))/AU$3,IF(ISNUMBER(AU870),AU870,NA()))</f>
        <v>1073427</v>
      </c>
      <c r="AV871" s="38">
        <f>IF(Table4[[#This Row],[ID]]=403,(HEX2DEC(Table4[[#This Row],[H7]])*256*256+HEX2DEC(Table4[[#This Row],[H6]])*256+HEX2DEC(Table4[[#This Row],[H5]]))/AV$3,IF(ISNUMBER(AV870),AV870,NA()))</f>
        <v>1073427</v>
      </c>
      <c r="AW871" s="47">
        <f>Table4[[#This Row],[Unk 402-D7,6,5]]/Table4[[#This Row],[Batt V]]</f>
        <v>19909.986274437066</v>
      </c>
      <c r="AX871" s="41" t="str" cm="1">
        <f t="array" aca="1" ref="AX871" ca="1">IF(Table4[[#This Row],[Prior of This Frm]]=0,"First",IF(Table4[[#This Row],[Data as String]]&lt;&gt;INDIRECT("R"&amp;AL871&amp;"C"&amp;COLUMN(Table4[[#This Row],[Data as String]]),FALSE),"Change",""))</f>
        <v/>
      </c>
      <c r="AY871" s="40" t="str" cm="1">
        <f t="array" aca="1" ref="AY871" ca="1">IF(Table4[[#This Row],[Prior of This Frm]]=0,"First",IF(Table4[[#This Row],[Data Masked States only]]&lt;&gt;INDIRECT("R"&amp;AL871&amp;"C"&amp;COLUMN(Table4[[#This Row],[Data Masked States only]]),FALSE),"Change",""))</f>
        <v/>
      </c>
      <c r="AZ871" s="40"/>
    </row>
    <row r="872" spans="1:52" hidden="1" x14ac:dyDescent="0.25">
      <c r="A872" s="32">
        <v>32.905999999999999</v>
      </c>
      <c r="B872" s="32">
        <v>400</v>
      </c>
      <c r="C872" s="32">
        <v>8</v>
      </c>
      <c r="D872" s="33">
        <v>0</v>
      </c>
      <c r="E872" s="34">
        <v>0</v>
      </c>
      <c r="F872" s="34">
        <v>8</v>
      </c>
      <c r="G872" s="34">
        <v>0</v>
      </c>
      <c r="H872" s="34">
        <v>39</v>
      </c>
      <c r="I872" s="34">
        <v>0</v>
      </c>
      <c r="J872" s="34">
        <v>0</v>
      </c>
      <c r="K872" s="34">
        <v>0</v>
      </c>
      <c r="L872" s="32"/>
      <c r="M872" s="35" t="str">
        <f t="shared" si="261"/>
        <v>…</v>
      </c>
      <c r="N872" s="32" t="str">
        <f t="shared" si="262"/>
        <v>…</v>
      </c>
      <c r="O872" s="32" t="str">
        <f t="shared" si="263"/>
        <v>…</v>
      </c>
      <c r="P872" s="32" t="str">
        <f t="shared" si="264"/>
        <v>…</v>
      </c>
      <c r="Q872" s="32" t="str">
        <f t="shared" si="265"/>
        <v>9</v>
      </c>
      <c r="R872" s="32" t="str">
        <f t="shared" si="266"/>
        <v>…</v>
      </c>
      <c r="S872" s="32" t="str">
        <f t="shared" si="267"/>
        <v>…</v>
      </c>
      <c r="T872" s="32" t="str">
        <f t="shared" si="268"/>
        <v>…</v>
      </c>
      <c r="U872" s="35"/>
      <c r="V872" s="36">
        <f t="shared" si="269"/>
        <v>0</v>
      </c>
      <c r="W872" s="32">
        <f t="shared" si="270"/>
        <v>0</v>
      </c>
      <c r="X872" s="32">
        <f t="shared" si="271"/>
        <v>8</v>
      </c>
      <c r="Y872" s="32">
        <f t="shared" si="272"/>
        <v>0</v>
      </c>
      <c r="Z872" s="32">
        <f t="shared" si="273"/>
        <v>57</v>
      </c>
      <c r="AA872" s="32">
        <f t="shared" si="274"/>
        <v>0</v>
      </c>
      <c r="AB872" s="32">
        <f t="shared" si="275"/>
        <v>0</v>
      </c>
      <c r="AC872" s="32">
        <f t="shared" si="276"/>
        <v>0</v>
      </c>
      <c r="AD872" s="35"/>
      <c r="AE872" s="37">
        <f t="shared" si="277"/>
        <v>0</v>
      </c>
      <c r="AF872" s="38">
        <f t="shared" si="278"/>
        <v>8</v>
      </c>
      <c r="AG872" s="38">
        <f t="shared" si="279"/>
        <v>57</v>
      </c>
      <c r="AH872" s="38">
        <f t="shared" si="280"/>
        <v>0</v>
      </c>
      <c r="AI872" s="35"/>
      <c r="AJ87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72" s="40" t="str" cm="1">
        <f t="array" ref="AK87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72" s="40" cm="1">
        <f t="array" ref="AL872">IF(ROW(Table4[[#This Row],[ID]])-1=ROW(Table4[[#Headers],[ID]]),0,SUMPRODUCT(MAX(($B$5:$B871=Table4[[#This Row],[ID]])*ROW($B$5:$B871))))</f>
        <v>870</v>
      </c>
      <c r="AM872" s="39" cm="1">
        <f t="array" aca="1" ref="AM872" ca="1">IF(Table4[[#This Row],[Prior of This Frm]]&lt;&gt;0,Table4[[#This Row],[Time]]-INDIRECT("R"&amp;Table4[[#This Row],[Prior of This Frm]]&amp;"C"&amp;COLUMN(Table4[[#This Row],[Time]]),FALSE),"")</f>
        <v>0.10799999999999699</v>
      </c>
      <c r="AN872" s="41">
        <f>IF(ROW(Table4[[#This Row],[Time]])-1=ROW(Table4[[#Headers],[Time]]),0,IF(A872&lt;A871,AN871+1,AN871))</f>
        <v>1</v>
      </c>
      <c r="AO872" s="42">
        <f>(Table4[[#This Row],[Time]]+(Table4[[#This Row],[Mins]]*60)-$A$5)/60/60/24</f>
        <v>4.8065972222222222E-4</v>
      </c>
      <c r="AP872" s="39">
        <f ca="1">IF(Table4[[#This Row],[Prior of This Frm]]&lt;&gt;0,IF(Table4[[#This Row],[Per Raw]]&lt;0,Table4[[#This Row],[Per Raw]]+60,Table4[[#This Row],[Per Raw]]),"")</f>
        <v>0.10799999999999699</v>
      </c>
      <c r="AQ872" s="43" t="e">
        <f>IF(Table4[[#This Row],[ID]]=401,(HEX2DEC(Table4[[#This Row],[H1]])+256*HEX2DEC(Table4[[#This Row],[H2]]))/1000,NA())</f>
        <v>#N/A</v>
      </c>
      <c r="AR872" s="44" t="e">
        <f>IF(Table4[[#This Row],[ID]]=401,(HEX2DEC(Table4[[#This Row],[H5]])+256*HEX2DEC(Table4[[#This Row],[H6]]))/1000,NA())</f>
        <v>#N/A</v>
      </c>
      <c r="AS872" s="45" t="e">
        <f>IF(Table4[[#This Row],[ID]]=402,HEX2DEC(Table4[[#This Row],[H1]])/100,NA())</f>
        <v>#N/A</v>
      </c>
      <c r="AT872" s="46" t="e">
        <f>IF(Table4[[#This Row],[ID]]=404,((HEX2DEC(F872)+256*HEX2DEC(G872))/10)*(9/5)+32,NA())</f>
        <v>#N/A</v>
      </c>
      <c r="AU872" s="38">
        <f>IF(Table4[[#This Row],[ID]]=402,(HEX2DEC(Table4[[#This Row],[H7]])*256*256+HEX2DEC(Table4[[#This Row],[H6]])*256+HEX2DEC(Table4[[#This Row],[H5]]))/AU$3,IF(ISNUMBER(AU871),AU871,NA()))</f>
        <v>1073427</v>
      </c>
      <c r="AV872" s="38">
        <f>IF(Table4[[#This Row],[ID]]=403,(HEX2DEC(Table4[[#This Row],[H7]])*256*256+HEX2DEC(Table4[[#This Row],[H6]])*256+HEX2DEC(Table4[[#This Row],[H5]]))/AV$3,IF(ISNUMBER(AV871),AV871,NA()))</f>
        <v>1073427</v>
      </c>
      <c r="AW872" s="47" t="e">
        <f>Table4[[#This Row],[Unk 402-D7,6,5]]/Table4[[#This Row],[Batt V]]</f>
        <v>#N/A</v>
      </c>
      <c r="AX872" s="41" t="str" cm="1">
        <f t="array" aca="1" ref="AX872" ca="1">IF(Table4[[#This Row],[Prior of This Frm]]=0,"First",IF(Table4[[#This Row],[Data as String]]&lt;&gt;INDIRECT("R"&amp;AL872&amp;"C"&amp;COLUMN(Table4[[#This Row],[Data as String]]),FALSE),"Change",""))</f>
        <v/>
      </c>
      <c r="AY872" s="40" t="str" cm="1">
        <f t="array" aca="1" ref="AY872" ca="1">IF(Table4[[#This Row],[Prior of This Frm]]=0,"First",IF(Table4[[#This Row],[Data Masked States only]]&lt;&gt;INDIRECT("R"&amp;AL872&amp;"C"&amp;COLUMN(Table4[[#This Row],[Data Masked States only]]),FALSE),"Change",""))</f>
        <v/>
      </c>
      <c r="AZ872" s="40"/>
    </row>
    <row r="873" spans="1:52" hidden="1" x14ac:dyDescent="0.25">
      <c r="A873" s="32">
        <v>32.957999999999998</v>
      </c>
      <c r="B873" s="32">
        <v>401</v>
      </c>
      <c r="C873" s="32">
        <v>8</v>
      </c>
      <c r="D873" s="33" t="s">
        <v>28</v>
      </c>
      <c r="E873" s="34" t="s">
        <v>23</v>
      </c>
      <c r="F873" s="34">
        <v>0</v>
      </c>
      <c r="G873" s="34">
        <v>0</v>
      </c>
      <c r="H873" s="34">
        <v>0</v>
      </c>
      <c r="I873" s="34">
        <v>0</v>
      </c>
      <c r="J873" s="34">
        <v>0</v>
      </c>
      <c r="K873" s="34">
        <v>0</v>
      </c>
      <c r="L873" s="32"/>
      <c r="M873" s="35" t="str">
        <f t="shared" si="261"/>
        <v>…</v>
      </c>
      <c r="N873" s="32" t="str">
        <f t="shared" si="262"/>
        <v>…</v>
      </c>
      <c r="O873" s="32" t="str">
        <f t="shared" si="263"/>
        <v>…</v>
      </c>
      <c r="P873" s="32" t="str">
        <f t="shared" si="264"/>
        <v>…</v>
      </c>
      <c r="Q873" s="32" t="str">
        <f t="shared" si="265"/>
        <v>…</v>
      </c>
      <c r="R873" s="32" t="str">
        <f t="shared" si="266"/>
        <v>…</v>
      </c>
      <c r="S873" s="32" t="str">
        <f t="shared" si="267"/>
        <v>…</v>
      </c>
      <c r="T873" s="32" t="str">
        <f t="shared" si="268"/>
        <v>…</v>
      </c>
      <c r="U873" s="35"/>
      <c r="V873" s="36">
        <f t="shared" si="269"/>
        <v>154</v>
      </c>
      <c r="W873" s="32">
        <f t="shared" si="270"/>
        <v>210</v>
      </c>
      <c r="X873" s="32">
        <f t="shared" si="271"/>
        <v>0</v>
      </c>
      <c r="Y873" s="32">
        <f t="shared" si="272"/>
        <v>0</v>
      </c>
      <c r="Z873" s="32">
        <f t="shared" si="273"/>
        <v>0</v>
      </c>
      <c r="AA873" s="32">
        <f t="shared" si="274"/>
        <v>0</v>
      </c>
      <c r="AB873" s="32">
        <f t="shared" si="275"/>
        <v>0</v>
      </c>
      <c r="AC873" s="32">
        <f t="shared" si="276"/>
        <v>0</v>
      </c>
      <c r="AD873" s="35"/>
      <c r="AE873" s="37">
        <f t="shared" si="277"/>
        <v>53914</v>
      </c>
      <c r="AF873" s="38">
        <f t="shared" si="278"/>
        <v>0</v>
      </c>
      <c r="AG873" s="38">
        <f t="shared" si="279"/>
        <v>0</v>
      </c>
      <c r="AH873" s="38">
        <f t="shared" si="280"/>
        <v>0</v>
      </c>
      <c r="AI873" s="35"/>
      <c r="AJ87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73" s="40" t="str" cm="1">
        <f t="array" ref="AK87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73" s="40" cm="1">
        <f t="array" ref="AL873">IF(ROW(Table4[[#This Row],[ID]])-1=ROW(Table4[[#Headers],[ID]]),0,SUMPRODUCT(MAX(($B$5:$B872=Table4[[#This Row],[ID]])*ROW($B$5:$B872))))</f>
        <v>871</v>
      </c>
      <c r="AM873" s="39" cm="1">
        <f t="array" aca="1" ref="AM873" ca="1">IF(Table4[[#This Row],[Prior of This Frm]]&lt;&gt;0,Table4[[#This Row],[Time]]-INDIRECT("R"&amp;Table4[[#This Row],[Prior of This Frm]]&amp;"C"&amp;COLUMN(Table4[[#This Row],[Time]]),FALSE),"")</f>
        <v>0.10699999999999932</v>
      </c>
      <c r="AN873" s="41">
        <f>IF(ROW(Table4[[#This Row],[Time]])-1=ROW(Table4[[#Headers],[Time]]),0,IF(A873&lt;A872,AN872+1,AN872))</f>
        <v>1</v>
      </c>
      <c r="AO873" s="42">
        <f>(Table4[[#This Row],[Time]]+(Table4[[#This Row],[Mins]]*60)-$A$5)/60/60/24</f>
        <v>4.8126157407407406E-4</v>
      </c>
      <c r="AP873" s="39">
        <f ca="1">IF(Table4[[#This Row],[Prior of This Frm]]&lt;&gt;0,IF(Table4[[#This Row],[Per Raw]]&lt;0,Table4[[#This Row],[Per Raw]]+60,Table4[[#This Row],[Per Raw]]),"")</f>
        <v>0.10699999999999932</v>
      </c>
      <c r="AQ873" s="43">
        <f>IF(Table4[[#This Row],[ID]]=401,(HEX2DEC(Table4[[#This Row],[H1]])+256*HEX2DEC(Table4[[#This Row],[H2]]))/1000,NA())</f>
        <v>53.914000000000001</v>
      </c>
      <c r="AR873" s="44">
        <f>IF(Table4[[#This Row],[ID]]=401,(HEX2DEC(Table4[[#This Row],[H5]])+256*HEX2DEC(Table4[[#This Row],[H6]]))/1000,NA())</f>
        <v>0</v>
      </c>
      <c r="AS873" s="48" t="e">
        <f>IF(Table4[[#This Row],[ID]]=402,HEX2DEC(Table4[[#This Row],[H1]])/100,NA())</f>
        <v>#N/A</v>
      </c>
      <c r="AT873" s="46" t="e">
        <f>IF(Table4[[#This Row],[ID]]=404,((HEX2DEC(F873)+256*HEX2DEC(G873))/10)*(9/5)+32,NA())</f>
        <v>#N/A</v>
      </c>
      <c r="AU873" s="38">
        <f>IF(Table4[[#This Row],[ID]]=402,(HEX2DEC(Table4[[#This Row],[H7]])*256*256+HEX2DEC(Table4[[#This Row],[H6]])*256+HEX2DEC(Table4[[#This Row],[H5]]))/AU$3,IF(ISNUMBER(AU872),AU872,NA()))</f>
        <v>1073427</v>
      </c>
      <c r="AV873" s="38">
        <f>IF(Table4[[#This Row],[ID]]=403,(HEX2DEC(Table4[[#This Row],[H7]])*256*256+HEX2DEC(Table4[[#This Row],[H6]])*256+HEX2DEC(Table4[[#This Row],[H5]]))/AV$3,IF(ISNUMBER(AV872),AV872,NA()))</f>
        <v>1073427</v>
      </c>
      <c r="AW873" s="47">
        <f>Table4[[#This Row],[Unk 402-D7,6,5]]/Table4[[#This Row],[Batt V]]</f>
        <v>19909.986274437066</v>
      </c>
      <c r="AX873" s="41" t="str" cm="1">
        <f t="array" aca="1" ref="AX873" ca="1">IF(Table4[[#This Row],[Prior of This Frm]]=0,"First",IF(Table4[[#This Row],[Data as String]]&lt;&gt;INDIRECT("R"&amp;AL873&amp;"C"&amp;COLUMN(Table4[[#This Row],[Data as String]]),FALSE),"Change",""))</f>
        <v/>
      </c>
      <c r="AY873" s="40" t="str" cm="1">
        <f t="array" aca="1" ref="AY873" ca="1">IF(Table4[[#This Row],[Prior of This Frm]]=0,"First",IF(Table4[[#This Row],[Data Masked States only]]&lt;&gt;INDIRECT("R"&amp;AL873&amp;"C"&amp;COLUMN(Table4[[#This Row],[Data Masked States only]]),FALSE),"Change",""))</f>
        <v/>
      </c>
      <c r="AZ873" s="40"/>
    </row>
    <row r="874" spans="1:52" hidden="1" x14ac:dyDescent="0.25">
      <c r="A874" s="32">
        <v>33.012999999999998</v>
      </c>
      <c r="B874" s="32">
        <v>400</v>
      </c>
      <c r="C874" s="32">
        <v>8</v>
      </c>
      <c r="D874" s="33">
        <v>0</v>
      </c>
      <c r="E874" s="34">
        <v>0</v>
      </c>
      <c r="F874" s="34">
        <v>8</v>
      </c>
      <c r="G874" s="34">
        <v>0</v>
      </c>
      <c r="H874" s="34">
        <v>39</v>
      </c>
      <c r="I874" s="34">
        <v>0</v>
      </c>
      <c r="J874" s="34">
        <v>0</v>
      </c>
      <c r="K874" s="34">
        <v>0</v>
      </c>
      <c r="L874" s="32"/>
      <c r="M874" s="35" t="str">
        <f t="shared" si="261"/>
        <v>…</v>
      </c>
      <c r="N874" s="32" t="str">
        <f t="shared" si="262"/>
        <v>…</v>
      </c>
      <c r="O874" s="32" t="str">
        <f t="shared" si="263"/>
        <v>…</v>
      </c>
      <c r="P874" s="32" t="str">
        <f t="shared" si="264"/>
        <v>…</v>
      </c>
      <c r="Q874" s="32" t="str">
        <f t="shared" si="265"/>
        <v>9</v>
      </c>
      <c r="R874" s="32" t="str">
        <f t="shared" si="266"/>
        <v>…</v>
      </c>
      <c r="S874" s="32" t="str">
        <f t="shared" si="267"/>
        <v>…</v>
      </c>
      <c r="T874" s="32" t="str">
        <f t="shared" si="268"/>
        <v>…</v>
      </c>
      <c r="U874" s="35"/>
      <c r="V874" s="36">
        <f t="shared" si="269"/>
        <v>0</v>
      </c>
      <c r="W874" s="32">
        <f t="shared" si="270"/>
        <v>0</v>
      </c>
      <c r="X874" s="32">
        <f t="shared" si="271"/>
        <v>8</v>
      </c>
      <c r="Y874" s="32">
        <f t="shared" si="272"/>
        <v>0</v>
      </c>
      <c r="Z874" s="32">
        <f t="shared" si="273"/>
        <v>57</v>
      </c>
      <c r="AA874" s="32">
        <f t="shared" si="274"/>
        <v>0</v>
      </c>
      <c r="AB874" s="32">
        <f t="shared" si="275"/>
        <v>0</v>
      </c>
      <c r="AC874" s="32">
        <f t="shared" si="276"/>
        <v>0</v>
      </c>
      <c r="AD874" s="35"/>
      <c r="AE874" s="37">
        <f t="shared" si="277"/>
        <v>0</v>
      </c>
      <c r="AF874" s="38">
        <f t="shared" si="278"/>
        <v>8</v>
      </c>
      <c r="AG874" s="38">
        <f t="shared" si="279"/>
        <v>57</v>
      </c>
      <c r="AH874" s="38">
        <f t="shared" si="280"/>
        <v>0</v>
      </c>
      <c r="AI874" s="35"/>
      <c r="AJ87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74" s="40" t="str" cm="1">
        <f t="array" ref="AK87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74" s="40" cm="1">
        <f t="array" ref="AL874">IF(ROW(Table4[[#This Row],[ID]])-1=ROW(Table4[[#Headers],[ID]]),0,SUMPRODUCT(MAX(($B$5:$B873=Table4[[#This Row],[ID]])*ROW($B$5:$B873))))</f>
        <v>872</v>
      </c>
      <c r="AM874" s="39" cm="1">
        <f t="array" aca="1" ref="AM874" ca="1">IF(Table4[[#This Row],[Prior of This Frm]]&lt;&gt;0,Table4[[#This Row],[Time]]-INDIRECT("R"&amp;Table4[[#This Row],[Prior of This Frm]]&amp;"C"&amp;COLUMN(Table4[[#This Row],[Time]]),FALSE),"")</f>
        <v>0.10699999999999932</v>
      </c>
      <c r="AN874" s="41">
        <f>IF(ROW(Table4[[#This Row],[Time]])-1=ROW(Table4[[#Headers],[Time]]),0,IF(A874&lt;A873,AN873+1,AN873))</f>
        <v>1</v>
      </c>
      <c r="AO874" s="42">
        <f>(Table4[[#This Row],[Time]]+(Table4[[#This Row],[Mins]]*60)-$A$5)/60/60/24</f>
        <v>4.8189814814814818E-4</v>
      </c>
      <c r="AP874" s="39">
        <f ca="1">IF(Table4[[#This Row],[Prior of This Frm]]&lt;&gt;0,IF(Table4[[#This Row],[Per Raw]]&lt;0,Table4[[#This Row],[Per Raw]]+60,Table4[[#This Row],[Per Raw]]),"")</f>
        <v>0.10699999999999932</v>
      </c>
      <c r="AQ874" s="43" t="e">
        <f>IF(Table4[[#This Row],[ID]]=401,(HEX2DEC(Table4[[#This Row],[H1]])+256*HEX2DEC(Table4[[#This Row],[H2]]))/1000,NA())</f>
        <v>#N/A</v>
      </c>
      <c r="AR874" s="44" t="e">
        <f>IF(Table4[[#This Row],[ID]]=401,(HEX2DEC(Table4[[#This Row],[H5]])+256*HEX2DEC(Table4[[#This Row],[H6]]))/1000,NA())</f>
        <v>#N/A</v>
      </c>
      <c r="AS874" s="45" t="e">
        <f>IF(Table4[[#This Row],[ID]]=402,HEX2DEC(Table4[[#This Row],[H1]])/100,NA())</f>
        <v>#N/A</v>
      </c>
      <c r="AT874" s="46" t="e">
        <f>IF(Table4[[#This Row],[ID]]=404,((HEX2DEC(F874)+256*HEX2DEC(G874))/10)*(9/5)+32,NA())</f>
        <v>#N/A</v>
      </c>
      <c r="AU874" s="38">
        <f>IF(Table4[[#This Row],[ID]]=402,(HEX2DEC(Table4[[#This Row],[H7]])*256*256+HEX2DEC(Table4[[#This Row],[H6]])*256+HEX2DEC(Table4[[#This Row],[H5]]))/AU$3,IF(ISNUMBER(AU873),AU873,NA()))</f>
        <v>1073427</v>
      </c>
      <c r="AV874" s="38">
        <f>IF(Table4[[#This Row],[ID]]=403,(HEX2DEC(Table4[[#This Row],[H7]])*256*256+HEX2DEC(Table4[[#This Row],[H6]])*256+HEX2DEC(Table4[[#This Row],[H5]]))/AV$3,IF(ISNUMBER(AV873),AV873,NA()))</f>
        <v>1073427</v>
      </c>
      <c r="AW874" s="47" t="e">
        <f>Table4[[#This Row],[Unk 402-D7,6,5]]/Table4[[#This Row],[Batt V]]</f>
        <v>#N/A</v>
      </c>
      <c r="AX874" s="41" t="str" cm="1">
        <f t="array" aca="1" ref="AX874" ca="1">IF(Table4[[#This Row],[Prior of This Frm]]=0,"First",IF(Table4[[#This Row],[Data as String]]&lt;&gt;INDIRECT("R"&amp;AL874&amp;"C"&amp;COLUMN(Table4[[#This Row],[Data as String]]),FALSE),"Change",""))</f>
        <v/>
      </c>
      <c r="AY874" s="40" t="str" cm="1">
        <f t="array" aca="1" ref="AY874" ca="1">IF(Table4[[#This Row],[Prior of This Frm]]=0,"First",IF(Table4[[#This Row],[Data Masked States only]]&lt;&gt;INDIRECT("R"&amp;AL874&amp;"C"&amp;COLUMN(Table4[[#This Row],[Data Masked States only]]),FALSE),"Change",""))</f>
        <v/>
      </c>
      <c r="AZ874" s="40"/>
    </row>
    <row r="875" spans="1:52" hidden="1" x14ac:dyDescent="0.25">
      <c r="A875" s="32">
        <v>33.064</v>
      </c>
      <c r="B875" s="32">
        <v>401</v>
      </c>
      <c r="C875" s="32">
        <v>8</v>
      </c>
      <c r="D875" s="33" t="s">
        <v>28</v>
      </c>
      <c r="E875" s="34" t="s">
        <v>23</v>
      </c>
      <c r="F875" s="34">
        <v>0</v>
      </c>
      <c r="G875" s="34">
        <v>0</v>
      </c>
      <c r="H875" s="34">
        <v>0</v>
      </c>
      <c r="I875" s="34">
        <v>0</v>
      </c>
      <c r="J875" s="34">
        <v>0</v>
      </c>
      <c r="K875" s="34">
        <v>0</v>
      </c>
      <c r="L875" s="32"/>
      <c r="M875" s="35" t="str">
        <f t="shared" si="261"/>
        <v>…</v>
      </c>
      <c r="N875" s="32" t="str">
        <f t="shared" si="262"/>
        <v>…</v>
      </c>
      <c r="O875" s="32" t="str">
        <f t="shared" si="263"/>
        <v>…</v>
      </c>
      <c r="P875" s="32" t="str">
        <f t="shared" si="264"/>
        <v>…</v>
      </c>
      <c r="Q875" s="32" t="str">
        <f t="shared" si="265"/>
        <v>…</v>
      </c>
      <c r="R875" s="32" t="str">
        <f t="shared" si="266"/>
        <v>…</v>
      </c>
      <c r="S875" s="32" t="str">
        <f t="shared" si="267"/>
        <v>…</v>
      </c>
      <c r="T875" s="32" t="str">
        <f t="shared" si="268"/>
        <v>…</v>
      </c>
      <c r="U875" s="35"/>
      <c r="V875" s="36">
        <f t="shared" si="269"/>
        <v>154</v>
      </c>
      <c r="W875" s="32">
        <f t="shared" si="270"/>
        <v>210</v>
      </c>
      <c r="X875" s="32">
        <f t="shared" si="271"/>
        <v>0</v>
      </c>
      <c r="Y875" s="32">
        <f t="shared" si="272"/>
        <v>0</v>
      </c>
      <c r="Z875" s="32">
        <f t="shared" si="273"/>
        <v>0</v>
      </c>
      <c r="AA875" s="32">
        <f t="shared" si="274"/>
        <v>0</v>
      </c>
      <c r="AB875" s="32">
        <f t="shared" si="275"/>
        <v>0</v>
      </c>
      <c r="AC875" s="32">
        <f t="shared" si="276"/>
        <v>0</v>
      </c>
      <c r="AD875" s="35"/>
      <c r="AE875" s="37">
        <f t="shared" si="277"/>
        <v>53914</v>
      </c>
      <c r="AF875" s="38">
        <f t="shared" si="278"/>
        <v>0</v>
      </c>
      <c r="AG875" s="38">
        <f t="shared" si="279"/>
        <v>0</v>
      </c>
      <c r="AH875" s="38">
        <f t="shared" si="280"/>
        <v>0</v>
      </c>
      <c r="AI875" s="35"/>
      <c r="AJ87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75" s="40" t="str" cm="1">
        <f t="array" ref="AK87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75" s="40" cm="1">
        <f t="array" ref="AL875">IF(ROW(Table4[[#This Row],[ID]])-1=ROW(Table4[[#Headers],[ID]]),0,SUMPRODUCT(MAX(($B$5:$B874=Table4[[#This Row],[ID]])*ROW($B$5:$B874))))</f>
        <v>873</v>
      </c>
      <c r="AM875" s="39" cm="1">
        <f t="array" aca="1" ref="AM875" ca="1">IF(Table4[[#This Row],[Prior of This Frm]]&lt;&gt;0,Table4[[#This Row],[Time]]-INDIRECT("R"&amp;Table4[[#This Row],[Prior of This Frm]]&amp;"C"&amp;COLUMN(Table4[[#This Row],[Time]]),FALSE),"")</f>
        <v>0.10600000000000165</v>
      </c>
      <c r="AN875" s="41">
        <f>IF(ROW(Table4[[#This Row],[Time]])-1=ROW(Table4[[#Headers],[Time]]),0,IF(A875&lt;A874,AN874+1,AN874))</f>
        <v>1</v>
      </c>
      <c r="AO875" s="42">
        <f>(Table4[[#This Row],[Time]]+(Table4[[#This Row],[Mins]]*60)-$A$5)/60/60/24</f>
        <v>4.8248842592592587E-4</v>
      </c>
      <c r="AP875" s="39">
        <f ca="1">IF(Table4[[#This Row],[Prior of This Frm]]&lt;&gt;0,IF(Table4[[#This Row],[Per Raw]]&lt;0,Table4[[#This Row],[Per Raw]]+60,Table4[[#This Row],[Per Raw]]),"")</f>
        <v>0.10600000000000165</v>
      </c>
      <c r="AQ875" s="43">
        <f>IF(Table4[[#This Row],[ID]]=401,(HEX2DEC(Table4[[#This Row],[H1]])+256*HEX2DEC(Table4[[#This Row],[H2]]))/1000,NA())</f>
        <v>53.914000000000001</v>
      </c>
      <c r="AR875" s="44">
        <f>IF(Table4[[#This Row],[ID]]=401,(HEX2DEC(Table4[[#This Row],[H5]])+256*HEX2DEC(Table4[[#This Row],[H6]]))/1000,NA())</f>
        <v>0</v>
      </c>
      <c r="AS875" s="48" t="e">
        <f>IF(Table4[[#This Row],[ID]]=402,HEX2DEC(Table4[[#This Row],[H1]])/100,NA())</f>
        <v>#N/A</v>
      </c>
      <c r="AT875" s="46" t="e">
        <f>IF(Table4[[#This Row],[ID]]=404,((HEX2DEC(F875)+256*HEX2DEC(G875))/10)*(9/5)+32,NA())</f>
        <v>#N/A</v>
      </c>
      <c r="AU875" s="38">
        <f>IF(Table4[[#This Row],[ID]]=402,(HEX2DEC(Table4[[#This Row],[H7]])*256*256+HEX2DEC(Table4[[#This Row],[H6]])*256+HEX2DEC(Table4[[#This Row],[H5]]))/AU$3,IF(ISNUMBER(AU874),AU874,NA()))</f>
        <v>1073427</v>
      </c>
      <c r="AV875" s="38">
        <f>IF(Table4[[#This Row],[ID]]=403,(HEX2DEC(Table4[[#This Row],[H7]])*256*256+HEX2DEC(Table4[[#This Row],[H6]])*256+HEX2DEC(Table4[[#This Row],[H5]]))/AV$3,IF(ISNUMBER(AV874),AV874,NA()))</f>
        <v>1073427</v>
      </c>
      <c r="AW875" s="47">
        <f>Table4[[#This Row],[Unk 402-D7,6,5]]/Table4[[#This Row],[Batt V]]</f>
        <v>19909.986274437066</v>
      </c>
      <c r="AX875" s="41" t="str" cm="1">
        <f t="array" aca="1" ref="AX875" ca="1">IF(Table4[[#This Row],[Prior of This Frm]]=0,"First",IF(Table4[[#This Row],[Data as String]]&lt;&gt;INDIRECT("R"&amp;AL875&amp;"C"&amp;COLUMN(Table4[[#This Row],[Data as String]]),FALSE),"Change",""))</f>
        <v/>
      </c>
      <c r="AY875" s="40" t="str" cm="1">
        <f t="array" aca="1" ref="AY875" ca="1">IF(Table4[[#This Row],[Prior of This Frm]]=0,"First",IF(Table4[[#This Row],[Data Masked States only]]&lt;&gt;INDIRECT("R"&amp;AL875&amp;"C"&amp;COLUMN(Table4[[#This Row],[Data Masked States only]]),FALSE),"Change",""))</f>
        <v/>
      </c>
      <c r="AZ875" s="40"/>
    </row>
    <row r="876" spans="1:52" hidden="1" x14ac:dyDescent="0.25">
      <c r="A876" s="32">
        <v>33.116</v>
      </c>
      <c r="B876" s="32">
        <v>400</v>
      </c>
      <c r="C876" s="32">
        <v>8</v>
      </c>
      <c r="D876" s="33">
        <v>0</v>
      </c>
      <c r="E876" s="34">
        <v>0</v>
      </c>
      <c r="F876" s="34">
        <v>8</v>
      </c>
      <c r="G876" s="34">
        <v>0</v>
      </c>
      <c r="H876" s="34">
        <v>39</v>
      </c>
      <c r="I876" s="34">
        <v>0</v>
      </c>
      <c r="J876" s="34">
        <v>0</v>
      </c>
      <c r="K876" s="34">
        <v>0</v>
      </c>
      <c r="L876" s="32"/>
      <c r="M876" s="35" t="str">
        <f t="shared" si="261"/>
        <v>…</v>
      </c>
      <c r="N876" s="32" t="str">
        <f t="shared" si="262"/>
        <v>…</v>
      </c>
      <c r="O876" s="32" t="str">
        <f t="shared" si="263"/>
        <v>…</v>
      </c>
      <c r="P876" s="32" t="str">
        <f t="shared" si="264"/>
        <v>…</v>
      </c>
      <c r="Q876" s="32" t="str">
        <f t="shared" si="265"/>
        <v>9</v>
      </c>
      <c r="R876" s="32" t="str">
        <f t="shared" si="266"/>
        <v>…</v>
      </c>
      <c r="S876" s="32" t="str">
        <f t="shared" si="267"/>
        <v>…</v>
      </c>
      <c r="T876" s="32" t="str">
        <f t="shared" si="268"/>
        <v>…</v>
      </c>
      <c r="U876" s="35"/>
      <c r="V876" s="36">
        <f t="shared" si="269"/>
        <v>0</v>
      </c>
      <c r="W876" s="32">
        <f t="shared" si="270"/>
        <v>0</v>
      </c>
      <c r="X876" s="32">
        <f t="shared" si="271"/>
        <v>8</v>
      </c>
      <c r="Y876" s="32">
        <f t="shared" si="272"/>
        <v>0</v>
      </c>
      <c r="Z876" s="32">
        <f t="shared" si="273"/>
        <v>57</v>
      </c>
      <c r="AA876" s="32">
        <f t="shared" si="274"/>
        <v>0</v>
      </c>
      <c r="AB876" s="32">
        <f t="shared" si="275"/>
        <v>0</v>
      </c>
      <c r="AC876" s="32">
        <f t="shared" si="276"/>
        <v>0</v>
      </c>
      <c r="AD876" s="35"/>
      <c r="AE876" s="37">
        <f t="shared" si="277"/>
        <v>0</v>
      </c>
      <c r="AF876" s="38">
        <f t="shared" si="278"/>
        <v>8</v>
      </c>
      <c r="AG876" s="38">
        <f t="shared" si="279"/>
        <v>57</v>
      </c>
      <c r="AH876" s="38">
        <f t="shared" si="280"/>
        <v>0</v>
      </c>
      <c r="AI876" s="35"/>
      <c r="AJ87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76" s="40" t="str" cm="1">
        <f t="array" ref="AK87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76" s="40" cm="1">
        <f t="array" ref="AL876">IF(ROW(Table4[[#This Row],[ID]])-1=ROW(Table4[[#Headers],[ID]]),0,SUMPRODUCT(MAX(($B$5:$B875=Table4[[#This Row],[ID]])*ROW($B$5:$B875))))</f>
        <v>874</v>
      </c>
      <c r="AM876" s="39" cm="1">
        <f t="array" aca="1" ref="AM876" ca="1">IF(Table4[[#This Row],[Prior of This Frm]]&lt;&gt;0,Table4[[#This Row],[Time]]-INDIRECT("R"&amp;Table4[[#This Row],[Prior of This Frm]]&amp;"C"&amp;COLUMN(Table4[[#This Row],[Time]]),FALSE),"")</f>
        <v>0.10300000000000153</v>
      </c>
      <c r="AN876" s="41">
        <f>IF(ROW(Table4[[#This Row],[Time]])-1=ROW(Table4[[#Headers],[Time]]),0,IF(A876&lt;A875,AN875+1,AN875))</f>
        <v>1</v>
      </c>
      <c r="AO876" s="42">
        <f>(Table4[[#This Row],[Time]]+(Table4[[#This Row],[Mins]]*60)-$A$5)/60/60/24</f>
        <v>4.8309027777777776E-4</v>
      </c>
      <c r="AP876" s="39">
        <f ca="1">IF(Table4[[#This Row],[Prior of This Frm]]&lt;&gt;0,IF(Table4[[#This Row],[Per Raw]]&lt;0,Table4[[#This Row],[Per Raw]]+60,Table4[[#This Row],[Per Raw]]),"")</f>
        <v>0.10300000000000153</v>
      </c>
      <c r="AQ876" s="43" t="e">
        <f>IF(Table4[[#This Row],[ID]]=401,(HEX2DEC(Table4[[#This Row],[H1]])+256*HEX2DEC(Table4[[#This Row],[H2]]))/1000,NA())</f>
        <v>#N/A</v>
      </c>
      <c r="AR876" s="44" t="e">
        <f>IF(Table4[[#This Row],[ID]]=401,(HEX2DEC(Table4[[#This Row],[H5]])+256*HEX2DEC(Table4[[#This Row],[H6]]))/1000,NA())</f>
        <v>#N/A</v>
      </c>
      <c r="AS876" s="45" t="e">
        <f>IF(Table4[[#This Row],[ID]]=402,HEX2DEC(Table4[[#This Row],[H1]])/100,NA())</f>
        <v>#N/A</v>
      </c>
      <c r="AT876" s="46" t="e">
        <f>IF(Table4[[#This Row],[ID]]=404,((HEX2DEC(F876)+256*HEX2DEC(G876))/10)*(9/5)+32,NA())</f>
        <v>#N/A</v>
      </c>
      <c r="AU876" s="38">
        <f>IF(Table4[[#This Row],[ID]]=402,(HEX2DEC(Table4[[#This Row],[H7]])*256*256+HEX2DEC(Table4[[#This Row],[H6]])*256+HEX2DEC(Table4[[#This Row],[H5]]))/AU$3,IF(ISNUMBER(AU875),AU875,NA()))</f>
        <v>1073427</v>
      </c>
      <c r="AV876" s="38">
        <f>IF(Table4[[#This Row],[ID]]=403,(HEX2DEC(Table4[[#This Row],[H7]])*256*256+HEX2DEC(Table4[[#This Row],[H6]])*256+HEX2DEC(Table4[[#This Row],[H5]]))/AV$3,IF(ISNUMBER(AV875),AV875,NA()))</f>
        <v>1073427</v>
      </c>
      <c r="AW876" s="47" t="e">
        <f>Table4[[#This Row],[Unk 402-D7,6,5]]/Table4[[#This Row],[Batt V]]</f>
        <v>#N/A</v>
      </c>
      <c r="AX876" s="41" t="str" cm="1">
        <f t="array" aca="1" ref="AX876" ca="1">IF(Table4[[#This Row],[Prior of This Frm]]=0,"First",IF(Table4[[#This Row],[Data as String]]&lt;&gt;INDIRECT("R"&amp;AL876&amp;"C"&amp;COLUMN(Table4[[#This Row],[Data as String]]),FALSE),"Change",""))</f>
        <v/>
      </c>
      <c r="AY876" s="40" t="str" cm="1">
        <f t="array" aca="1" ref="AY876" ca="1">IF(Table4[[#This Row],[Prior of This Frm]]=0,"First",IF(Table4[[#This Row],[Data Masked States only]]&lt;&gt;INDIRECT("R"&amp;AL876&amp;"C"&amp;COLUMN(Table4[[#This Row],[Data Masked States only]]),FALSE),"Change",""))</f>
        <v/>
      </c>
      <c r="AZ876" s="40"/>
    </row>
    <row r="877" spans="1:52" hidden="1" x14ac:dyDescent="0.25">
      <c r="A877" s="32">
        <v>33.170999999999999</v>
      </c>
      <c r="B877" s="32">
        <v>401</v>
      </c>
      <c r="C877" s="32">
        <v>8</v>
      </c>
      <c r="D877" s="33" t="s">
        <v>28</v>
      </c>
      <c r="E877" s="34" t="s">
        <v>23</v>
      </c>
      <c r="F877" s="34">
        <v>0</v>
      </c>
      <c r="G877" s="34">
        <v>0</v>
      </c>
      <c r="H877" s="34">
        <v>0</v>
      </c>
      <c r="I877" s="34">
        <v>0</v>
      </c>
      <c r="J877" s="34">
        <v>0</v>
      </c>
      <c r="K877" s="34">
        <v>0</v>
      </c>
      <c r="L877" s="32"/>
      <c r="M877" s="35" t="str">
        <f t="shared" si="261"/>
        <v>…</v>
      </c>
      <c r="N877" s="32" t="str">
        <f t="shared" si="262"/>
        <v>…</v>
      </c>
      <c r="O877" s="32" t="str">
        <f t="shared" si="263"/>
        <v>…</v>
      </c>
      <c r="P877" s="32" t="str">
        <f t="shared" si="264"/>
        <v>…</v>
      </c>
      <c r="Q877" s="32" t="str">
        <f t="shared" si="265"/>
        <v>…</v>
      </c>
      <c r="R877" s="32" t="str">
        <f t="shared" si="266"/>
        <v>…</v>
      </c>
      <c r="S877" s="32" t="str">
        <f t="shared" si="267"/>
        <v>…</v>
      </c>
      <c r="T877" s="32" t="str">
        <f t="shared" si="268"/>
        <v>…</v>
      </c>
      <c r="U877" s="35"/>
      <c r="V877" s="36">
        <f t="shared" si="269"/>
        <v>154</v>
      </c>
      <c r="W877" s="32">
        <f t="shared" si="270"/>
        <v>210</v>
      </c>
      <c r="X877" s="32">
        <f t="shared" si="271"/>
        <v>0</v>
      </c>
      <c r="Y877" s="32">
        <f t="shared" si="272"/>
        <v>0</v>
      </c>
      <c r="Z877" s="32">
        <f t="shared" si="273"/>
        <v>0</v>
      </c>
      <c r="AA877" s="32">
        <f t="shared" si="274"/>
        <v>0</v>
      </c>
      <c r="AB877" s="32">
        <f t="shared" si="275"/>
        <v>0</v>
      </c>
      <c r="AC877" s="32">
        <f t="shared" si="276"/>
        <v>0</v>
      </c>
      <c r="AD877" s="35"/>
      <c r="AE877" s="37">
        <f t="shared" si="277"/>
        <v>53914</v>
      </c>
      <c r="AF877" s="38">
        <f t="shared" si="278"/>
        <v>0</v>
      </c>
      <c r="AG877" s="38">
        <f t="shared" si="279"/>
        <v>0</v>
      </c>
      <c r="AH877" s="38">
        <f t="shared" si="280"/>
        <v>0</v>
      </c>
      <c r="AI877" s="35"/>
      <c r="AJ87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77" s="40" t="str" cm="1">
        <f t="array" ref="AK87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77" s="40" cm="1">
        <f t="array" ref="AL877">IF(ROW(Table4[[#This Row],[ID]])-1=ROW(Table4[[#Headers],[ID]]),0,SUMPRODUCT(MAX(($B$5:$B876=Table4[[#This Row],[ID]])*ROW($B$5:$B876))))</f>
        <v>875</v>
      </c>
      <c r="AM877" s="39" cm="1">
        <f t="array" aca="1" ref="AM877" ca="1">IF(Table4[[#This Row],[Prior of This Frm]]&lt;&gt;0,Table4[[#This Row],[Time]]-INDIRECT("R"&amp;Table4[[#This Row],[Prior of This Frm]]&amp;"C"&amp;COLUMN(Table4[[#This Row],[Time]]),FALSE),"")</f>
        <v>0.10699999999999932</v>
      </c>
      <c r="AN877" s="41">
        <f>IF(ROW(Table4[[#This Row],[Time]])-1=ROW(Table4[[#Headers],[Time]]),0,IF(A877&lt;A876,AN876+1,AN876))</f>
        <v>1</v>
      </c>
      <c r="AO877" s="42">
        <f>(Table4[[#This Row],[Time]]+(Table4[[#This Row],[Mins]]*60)-$A$5)/60/60/24</f>
        <v>4.8372685185185172E-4</v>
      </c>
      <c r="AP877" s="39">
        <f ca="1">IF(Table4[[#This Row],[Prior of This Frm]]&lt;&gt;0,IF(Table4[[#This Row],[Per Raw]]&lt;0,Table4[[#This Row],[Per Raw]]+60,Table4[[#This Row],[Per Raw]]),"")</f>
        <v>0.10699999999999932</v>
      </c>
      <c r="AQ877" s="43">
        <f>IF(Table4[[#This Row],[ID]]=401,(HEX2DEC(Table4[[#This Row],[H1]])+256*HEX2DEC(Table4[[#This Row],[H2]]))/1000,NA())</f>
        <v>53.914000000000001</v>
      </c>
      <c r="AR877" s="44">
        <f>IF(Table4[[#This Row],[ID]]=401,(HEX2DEC(Table4[[#This Row],[H5]])+256*HEX2DEC(Table4[[#This Row],[H6]]))/1000,NA())</f>
        <v>0</v>
      </c>
      <c r="AS877" s="48" t="e">
        <f>IF(Table4[[#This Row],[ID]]=402,HEX2DEC(Table4[[#This Row],[H1]])/100,NA())</f>
        <v>#N/A</v>
      </c>
      <c r="AT877" s="46" t="e">
        <f>IF(Table4[[#This Row],[ID]]=404,((HEX2DEC(F877)+256*HEX2DEC(G877))/10)*(9/5)+32,NA())</f>
        <v>#N/A</v>
      </c>
      <c r="AU877" s="38">
        <f>IF(Table4[[#This Row],[ID]]=402,(HEX2DEC(Table4[[#This Row],[H7]])*256*256+HEX2DEC(Table4[[#This Row],[H6]])*256+HEX2DEC(Table4[[#This Row],[H5]]))/AU$3,IF(ISNUMBER(AU876),AU876,NA()))</f>
        <v>1073427</v>
      </c>
      <c r="AV877" s="38">
        <f>IF(Table4[[#This Row],[ID]]=403,(HEX2DEC(Table4[[#This Row],[H7]])*256*256+HEX2DEC(Table4[[#This Row],[H6]])*256+HEX2DEC(Table4[[#This Row],[H5]]))/AV$3,IF(ISNUMBER(AV876),AV876,NA()))</f>
        <v>1073427</v>
      </c>
      <c r="AW877" s="47">
        <f>Table4[[#This Row],[Unk 402-D7,6,5]]/Table4[[#This Row],[Batt V]]</f>
        <v>19909.986274437066</v>
      </c>
      <c r="AX877" s="41" t="str" cm="1">
        <f t="array" aca="1" ref="AX877" ca="1">IF(Table4[[#This Row],[Prior of This Frm]]=0,"First",IF(Table4[[#This Row],[Data as String]]&lt;&gt;INDIRECT("R"&amp;AL877&amp;"C"&amp;COLUMN(Table4[[#This Row],[Data as String]]),FALSE),"Change",""))</f>
        <v/>
      </c>
      <c r="AY877" s="40" t="str" cm="1">
        <f t="array" aca="1" ref="AY877" ca="1">IF(Table4[[#This Row],[Prior of This Frm]]=0,"First",IF(Table4[[#This Row],[Data Masked States only]]&lt;&gt;INDIRECT("R"&amp;AL877&amp;"C"&amp;COLUMN(Table4[[#This Row],[Data Masked States only]]),FALSE),"Change",""))</f>
        <v/>
      </c>
      <c r="AZ877" s="40"/>
    </row>
    <row r="878" spans="1:52" hidden="1" x14ac:dyDescent="0.25">
      <c r="A878" s="32">
        <v>33.225000000000001</v>
      </c>
      <c r="B878" s="32">
        <v>400</v>
      </c>
      <c r="C878" s="32">
        <v>8</v>
      </c>
      <c r="D878" s="33">
        <v>0</v>
      </c>
      <c r="E878" s="34">
        <v>0</v>
      </c>
      <c r="F878" s="34">
        <v>8</v>
      </c>
      <c r="G878" s="34">
        <v>0</v>
      </c>
      <c r="H878" s="34">
        <v>39</v>
      </c>
      <c r="I878" s="34">
        <v>0</v>
      </c>
      <c r="J878" s="34">
        <v>0</v>
      </c>
      <c r="K878" s="34">
        <v>0</v>
      </c>
      <c r="L878" s="32"/>
      <c r="M878" s="35" t="str">
        <f t="shared" si="261"/>
        <v>…</v>
      </c>
      <c r="N878" s="32" t="str">
        <f t="shared" si="262"/>
        <v>…</v>
      </c>
      <c r="O878" s="32" t="str">
        <f t="shared" si="263"/>
        <v>…</v>
      </c>
      <c r="P878" s="32" t="str">
        <f t="shared" si="264"/>
        <v>…</v>
      </c>
      <c r="Q878" s="32" t="str">
        <f t="shared" si="265"/>
        <v>9</v>
      </c>
      <c r="R878" s="32" t="str">
        <f t="shared" si="266"/>
        <v>…</v>
      </c>
      <c r="S878" s="32" t="str">
        <f t="shared" si="267"/>
        <v>…</v>
      </c>
      <c r="T878" s="32" t="str">
        <f t="shared" si="268"/>
        <v>…</v>
      </c>
      <c r="U878" s="35"/>
      <c r="V878" s="36">
        <f t="shared" si="269"/>
        <v>0</v>
      </c>
      <c r="W878" s="32">
        <f t="shared" si="270"/>
        <v>0</v>
      </c>
      <c r="X878" s="32">
        <f t="shared" si="271"/>
        <v>8</v>
      </c>
      <c r="Y878" s="32">
        <f t="shared" si="272"/>
        <v>0</v>
      </c>
      <c r="Z878" s="32">
        <f t="shared" si="273"/>
        <v>57</v>
      </c>
      <c r="AA878" s="32">
        <f t="shared" si="274"/>
        <v>0</v>
      </c>
      <c r="AB878" s="32">
        <f t="shared" si="275"/>
        <v>0</v>
      </c>
      <c r="AC878" s="32">
        <f t="shared" si="276"/>
        <v>0</v>
      </c>
      <c r="AD878" s="35"/>
      <c r="AE878" s="37">
        <f t="shared" si="277"/>
        <v>0</v>
      </c>
      <c r="AF878" s="38">
        <f t="shared" si="278"/>
        <v>8</v>
      </c>
      <c r="AG878" s="38">
        <f t="shared" si="279"/>
        <v>57</v>
      </c>
      <c r="AH878" s="38">
        <f t="shared" si="280"/>
        <v>0</v>
      </c>
      <c r="AI878" s="35"/>
      <c r="AJ87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78" s="40" t="str" cm="1">
        <f t="array" ref="AK87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78" s="40" cm="1">
        <f t="array" ref="AL878">IF(ROW(Table4[[#This Row],[ID]])-1=ROW(Table4[[#Headers],[ID]]),0,SUMPRODUCT(MAX(($B$5:$B877=Table4[[#This Row],[ID]])*ROW($B$5:$B877))))</f>
        <v>876</v>
      </c>
      <c r="AM878" s="39" cm="1">
        <f t="array" aca="1" ref="AM878" ca="1">IF(Table4[[#This Row],[Prior of This Frm]]&lt;&gt;0,Table4[[#This Row],[Time]]-INDIRECT("R"&amp;Table4[[#This Row],[Prior of This Frm]]&amp;"C"&amp;COLUMN(Table4[[#This Row],[Time]]),FALSE),"")</f>
        <v>0.10900000000000176</v>
      </c>
      <c r="AN878" s="41">
        <f>IF(ROW(Table4[[#This Row],[Time]])-1=ROW(Table4[[#Headers],[Time]]),0,IF(A878&lt;A877,AN877+1,AN877))</f>
        <v>1</v>
      </c>
      <c r="AO878" s="42">
        <f>(Table4[[#This Row],[Time]]+(Table4[[#This Row],[Mins]]*60)-$A$5)/60/60/24</f>
        <v>4.8435185185185175E-4</v>
      </c>
      <c r="AP878" s="39">
        <f ca="1">IF(Table4[[#This Row],[Prior of This Frm]]&lt;&gt;0,IF(Table4[[#This Row],[Per Raw]]&lt;0,Table4[[#This Row],[Per Raw]]+60,Table4[[#This Row],[Per Raw]]),"")</f>
        <v>0.10900000000000176</v>
      </c>
      <c r="AQ878" s="43" t="e">
        <f>IF(Table4[[#This Row],[ID]]=401,(HEX2DEC(Table4[[#This Row],[H1]])+256*HEX2DEC(Table4[[#This Row],[H2]]))/1000,NA())</f>
        <v>#N/A</v>
      </c>
      <c r="AR878" s="44" t="e">
        <f>IF(Table4[[#This Row],[ID]]=401,(HEX2DEC(Table4[[#This Row],[H5]])+256*HEX2DEC(Table4[[#This Row],[H6]]))/1000,NA())</f>
        <v>#N/A</v>
      </c>
      <c r="AS878" s="45" t="e">
        <f>IF(Table4[[#This Row],[ID]]=402,HEX2DEC(Table4[[#This Row],[H1]])/100,NA())</f>
        <v>#N/A</v>
      </c>
      <c r="AT878" s="46" t="e">
        <f>IF(Table4[[#This Row],[ID]]=404,((HEX2DEC(F878)+256*HEX2DEC(G878))/10)*(9/5)+32,NA())</f>
        <v>#N/A</v>
      </c>
      <c r="AU878" s="38">
        <f>IF(Table4[[#This Row],[ID]]=402,(HEX2DEC(Table4[[#This Row],[H7]])*256*256+HEX2DEC(Table4[[#This Row],[H6]])*256+HEX2DEC(Table4[[#This Row],[H5]]))/AU$3,IF(ISNUMBER(AU877),AU877,NA()))</f>
        <v>1073427</v>
      </c>
      <c r="AV878" s="38">
        <f>IF(Table4[[#This Row],[ID]]=403,(HEX2DEC(Table4[[#This Row],[H7]])*256*256+HEX2DEC(Table4[[#This Row],[H6]])*256+HEX2DEC(Table4[[#This Row],[H5]]))/AV$3,IF(ISNUMBER(AV877),AV877,NA()))</f>
        <v>1073427</v>
      </c>
      <c r="AW878" s="47" t="e">
        <f>Table4[[#This Row],[Unk 402-D7,6,5]]/Table4[[#This Row],[Batt V]]</f>
        <v>#N/A</v>
      </c>
      <c r="AX878" s="41" t="str" cm="1">
        <f t="array" aca="1" ref="AX878" ca="1">IF(Table4[[#This Row],[Prior of This Frm]]=0,"First",IF(Table4[[#This Row],[Data as String]]&lt;&gt;INDIRECT("R"&amp;AL878&amp;"C"&amp;COLUMN(Table4[[#This Row],[Data as String]]),FALSE),"Change",""))</f>
        <v/>
      </c>
      <c r="AY878" s="40" t="str" cm="1">
        <f t="array" aca="1" ref="AY878" ca="1">IF(Table4[[#This Row],[Prior of This Frm]]=0,"First",IF(Table4[[#This Row],[Data Masked States only]]&lt;&gt;INDIRECT("R"&amp;AL878&amp;"C"&amp;COLUMN(Table4[[#This Row],[Data Masked States only]]),FALSE),"Change",""))</f>
        <v/>
      </c>
      <c r="AZ878" s="40"/>
    </row>
    <row r="879" spans="1:52" hidden="1" x14ac:dyDescent="0.25">
      <c r="A879" s="32">
        <v>33.277999999999999</v>
      </c>
      <c r="B879" s="32">
        <v>401</v>
      </c>
      <c r="C879" s="32">
        <v>8</v>
      </c>
      <c r="D879" s="33" t="s">
        <v>28</v>
      </c>
      <c r="E879" s="34" t="s">
        <v>23</v>
      </c>
      <c r="F879" s="34">
        <v>0</v>
      </c>
      <c r="G879" s="34">
        <v>0</v>
      </c>
      <c r="H879" s="34">
        <v>0</v>
      </c>
      <c r="I879" s="34">
        <v>0</v>
      </c>
      <c r="J879" s="34">
        <v>0</v>
      </c>
      <c r="K879" s="34">
        <v>0</v>
      </c>
      <c r="L879" s="32"/>
      <c r="M879" s="35" t="str">
        <f t="shared" si="261"/>
        <v>…</v>
      </c>
      <c r="N879" s="32" t="str">
        <f t="shared" si="262"/>
        <v>…</v>
      </c>
      <c r="O879" s="32" t="str">
        <f t="shared" si="263"/>
        <v>…</v>
      </c>
      <c r="P879" s="32" t="str">
        <f t="shared" si="264"/>
        <v>…</v>
      </c>
      <c r="Q879" s="32" t="str">
        <f t="shared" si="265"/>
        <v>…</v>
      </c>
      <c r="R879" s="32" t="str">
        <f t="shared" si="266"/>
        <v>…</v>
      </c>
      <c r="S879" s="32" t="str">
        <f t="shared" si="267"/>
        <v>…</v>
      </c>
      <c r="T879" s="32" t="str">
        <f t="shared" si="268"/>
        <v>…</v>
      </c>
      <c r="U879" s="35"/>
      <c r="V879" s="36">
        <f t="shared" si="269"/>
        <v>154</v>
      </c>
      <c r="W879" s="32">
        <f t="shared" si="270"/>
        <v>210</v>
      </c>
      <c r="X879" s="32">
        <f t="shared" si="271"/>
        <v>0</v>
      </c>
      <c r="Y879" s="32">
        <f t="shared" si="272"/>
        <v>0</v>
      </c>
      <c r="Z879" s="32">
        <f t="shared" si="273"/>
        <v>0</v>
      </c>
      <c r="AA879" s="32">
        <f t="shared" si="274"/>
        <v>0</v>
      </c>
      <c r="AB879" s="32">
        <f t="shared" si="275"/>
        <v>0</v>
      </c>
      <c r="AC879" s="32">
        <f t="shared" si="276"/>
        <v>0</v>
      </c>
      <c r="AD879" s="35"/>
      <c r="AE879" s="37">
        <f t="shared" si="277"/>
        <v>53914</v>
      </c>
      <c r="AF879" s="38">
        <f t="shared" si="278"/>
        <v>0</v>
      </c>
      <c r="AG879" s="38">
        <f t="shared" si="279"/>
        <v>0</v>
      </c>
      <c r="AH879" s="38">
        <f t="shared" si="280"/>
        <v>0</v>
      </c>
      <c r="AI879" s="35"/>
      <c r="AJ87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79" s="40" t="str" cm="1">
        <f t="array" ref="AK87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79" s="40" cm="1">
        <f t="array" ref="AL879">IF(ROW(Table4[[#This Row],[ID]])-1=ROW(Table4[[#Headers],[ID]]),0,SUMPRODUCT(MAX(($B$5:$B878=Table4[[#This Row],[ID]])*ROW($B$5:$B878))))</f>
        <v>877</v>
      </c>
      <c r="AM879" s="39" cm="1">
        <f t="array" aca="1" ref="AM879" ca="1">IF(Table4[[#This Row],[Prior of This Frm]]&lt;&gt;0,Table4[[#This Row],[Time]]-INDIRECT("R"&amp;Table4[[#This Row],[Prior of This Frm]]&amp;"C"&amp;COLUMN(Table4[[#This Row],[Time]]),FALSE),"")</f>
        <v>0.10699999999999932</v>
      </c>
      <c r="AN879" s="41">
        <f>IF(ROW(Table4[[#This Row],[Time]])-1=ROW(Table4[[#Headers],[Time]]),0,IF(A879&lt;A878,AN878+1,AN878))</f>
        <v>1</v>
      </c>
      <c r="AO879" s="42">
        <f>(Table4[[#This Row],[Time]]+(Table4[[#This Row],[Mins]]*60)-$A$5)/60/60/24</f>
        <v>4.8496527777777768E-4</v>
      </c>
      <c r="AP879" s="39">
        <f ca="1">IF(Table4[[#This Row],[Prior of This Frm]]&lt;&gt;0,IF(Table4[[#This Row],[Per Raw]]&lt;0,Table4[[#This Row],[Per Raw]]+60,Table4[[#This Row],[Per Raw]]),"")</f>
        <v>0.10699999999999932</v>
      </c>
      <c r="AQ879" s="43">
        <f>IF(Table4[[#This Row],[ID]]=401,(HEX2DEC(Table4[[#This Row],[H1]])+256*HEX2DEC(Table4[[#This Row],[H2]]))/1000,NA())</f>
        <v>53.914000000000001</v>
      </c>
      <c r="AR879" s="44">
        <f>IF(Table4[[#This Row],[ID]]=401,(HEX2DEC(Table4[[#This Row],[H5]])+256*HEX2DEC(Table4[[#This Row],[H6]]))/1000,NA())</f>
        <v>0</v>
      </c>
      <c r="AS879" s="48" t="e">
        <f>IF(Table4[[#This Row],[ID]]=402,HEX2DEC(Table4[[#This Row],[H1]])/100,NA())</f>
        <v>#N/A</v>
      </c>
      <c r="AT879" s="46" t="e">
        <f>IF(Table4[[#This Row],[ID]]=404,((HEX2DEC(F879)+256*HEX2DEC(G879))/10)*(9/5)+32,NA())</f>
        <v>#N/A</v>
      </c>
      <c r="AU879" s="38">
        <f>IF(Table4[[#This Row],[ID]]=402,(HEX2DEC(Table4[[#This Row],[H7]])*256*256+HEX2DEC(Table4[[#This Row],[H6]])*256+HEX2DEC(Table4[[#This Row],[H5]]))/AU$3,IF(ISNUMBER(AU878),AU878,NA()))</f>
        <v>1073427</v>
      </c>
      <c r="AV879" s="38">
        <f>IF(Table4[[#This Row],[ID]]=403,(HEX2DEC(Table4[[#This Row],[H7]])*256*256+HEX2DEC(Table4[[#This Row],[H6]])*256+HEX2DEC(Table4[[#This Row],[H5]]))/AV$3,IF(ISNUMBER(AV878),AV878,NA()))</f>
        <v>1073427</v>
      </c>
      <c r="AW879" s="47">
        <f>Table4[[#This Row],[Unk 402-D7,6,5]]/Table4[[#This Row],[Batt V]]</f>
        <v>19909.986274437066</v>
      </c>
      <c r="AX879" s="41" t="str" cm="1">
        <f t="array" aca="1" ref="AX879" ca="1">IF(Table4[[#This Row],[Prior of This Frm]]=0,"First",IF(Table4[[#This Row],[Data as String]]&lt;&gt;INDIRECT("R"&amp;AL879&amp;"C"&amp;COLUMN(Table4[[#This Row],[Data as String]]),FALSE),"Change",""))</f>
        <v/>
      </c>
      <c r="AY879" s="40" t="str" cm="1">
        <f t="array" aca="1" ref="AY879" ca="1">IF(Table4[[#This Row],[Prior of This Frm]]=0,"First",IF(Table4[[#This Row],[Data Masked States only]]&lt;&gt;INDIRECT("R"&amp;AL879&amp;"C"&amp;COLUMN(Table4[[#This Row],[Data Masked States only]]),FALSE),"Change",""))</f>
        <v/>
      </c>
      <c r="AZ879" s="40"/>
    </row>
    <row r="880" spans="1:52" hidden="1" x14ac:dyDescent="0.25">
      <c r="A880" s="32">
        <v>33.329000000000001</v>
      </c>
      <c r="B880" s="32">
        <v>400</v>
      </c>
      <c r="C880" s="32">
        <v>8</v>
      </c>
      <c r="D880" s="33">
        <v>0</v>
      </c>
      <c r="E880" s="34">
        <v>0</v>
      </c>
      <c r="F880" s="34">
        <v>8</v>
      </c>
      <c r="G880" s="34">
        <v>0</v>
      </c>
      <c r="H880" s="34">
        <v>39</v>
      </c>
      <c r="I880" s="34">
        <v>0</v>
      </c>
      <c r="J880" s="34">
        <v>0</v>
      </c>
      <c r="K880" s="34">
        <v>0</v>
      </c>
      <c r="L880" s="32"/>
      <c r="M880" s="35" t="str">
        <f t="shared" si="261"/>
        <v>…</v>
      </c>
      <c r="N880" s="32" t="str">
        <f t="shared" si="262"/>
        <v>…</v>
      </c>
      <c r="O880" s="32" t="str">
        <f t="shared" si="263"/>
        <v>…</v>
      </c>
      <c r="P880" s="32" t="str">
        <f t="shared" si="264"/>
        <v>…</v>
      </c>
      <c r="Q880" s="32" t="str">
        <f t="shared" si="265"/>
        <v>9</v>
      </c>
      <c r="R880" s="32" t="str">
        <f t="shared" si="266"/>
        <v>…</v>
      </c>
      <c r="S880" s="32" t="str">
        <f t="shared" si="267"/>
        <v>…</v>
      </c>
      <c r="T880" s="32" t="str">
        <f t="shared" si="268"/>
        <v>…</v>
      </c>
      <c r="U880" s="35"/>
      <c r="V880" s="36">
        <f t="shared" si="269"/>
        <v>0</v>
      </c>
      <c r="W880" s="32">
        <f t="shared" si="270"/>
        <v>0</v>
      </c>
      <c r="X880" s="32">
        <f t="shared" si="271"/>
        <v>8</v>
      </c>
      <c r="Y880" s="32">
        <f t="shared" si="272"/>
        <v>0</v>
      </c>
      <c r="Z880" s="32">
        <f t="shared" si="273"/>
        <v>57</v>
      </c>
      <c r="AA880" s="32">
        <f t="shared" si="274"/>
        <v>0</v>
      </c>
      <c r="AB880" s="32">
        <f t="shared" si="275"/>
        <v>0</v>
      </c>
      <c r="AC880" s="32">
        <f t="shared" si="276"/>
        <v>0</v>
      </c>
      <c r="AD880" s="35"/>
      <c r="AE880" s="37">
        <f t="shared" si="277"/>
        <v>0</v>
      </c>
      <c r="AF880" s="38">
        <f t="shared" si="278"/>
        <v>8</v>
      </c>
      <c r="AG880" s="38">
        <f t="shared" si="279"/>
        <v>57</v>
      </c>
      <c r="AH880" s="38">
        <f t="shared" si="280"/>
        <v>0</v>
      </c>
      <c r="AI880" s="35"/>
      <c r="AJ88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80" s="40" t="str" cm="1">
        <f t="array" ref="AK88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80" s="40" cm="1">
        <f t="array" ref="AL880">IF(ROW(Table4[[#This Row],[ID]])-1=ROW(Table4[[#Headers],[ID]]),0,SUMPRODUCT(MAX(($B$5:$B879=Table4[[#This Row],[ID]])*ROW($B$5:$B879))))</f>
        <v>878</v>
      </c>
      <c r="AM880" s="39" cm="1">
        <f t="array" aca="1" ref="AM880" ca="1">IF(Table4[[#This Row],[Prior of This Frm]]&lt;&gt;0,Table4[[#This Row],[Time]]-INDIRECT("R"&amp;Table4[[#This Row],[Prior of This Frm]]&amp;"C"&amp;COLUMN(Table4[[#This Row],[Time]]),FALSE),"")</f>
        <v>0.1039999999999992</v>
      </c>
      <c r="AN880" s="41">
        <f>IF(ROW(Table4[[#This Row],[Time]])-1=ROW(Table4[[#Headers],[Time]]),0,IF(A880&lt;A879,AN879+1,AN879))</f>
        <v>1</v>
      </c>
      <c r="AO880" s="42">
        <f>(Table4[[#This Row],[Time]]+(Table4[[#This Row],[Mins]]*60)-$A$5)/60/60/24</f>
        <v>4.8555555555555553E-4</v>
      </c>
      <c r="AP880" s="39">
        <f ca="1">IF(Table4[[#This Row],[Prior of This Frm]]&lt;&gt;0,IF(Table4[[#This Row],[Per Raw]]&lt;0,Table4[[#This Row],[Per Raw]]+60,Table4[[#This Row],[Per Raw]]),"")</f>
        <v>0.1039999999999992</v>
      </c>
      <c r="AQ880" s="43" t="e">
        <f>IF(Table4[[#This Row],[ID]]=401,(HEX2DEC(Table4[[#This Row],[H1]])+256*HEX2DEC(Table4[[#This Row],[H2]]))/1000,NA())</f>
        <v>#N/A</v>
      </c>
      <c r="AR880" s="44" t="e">
        <f>IF(Table4[[#This Row],[ID]]=401,(HEX2DEC(Table4[[#This Row],[H5]])+256*HEX2DEC(Table4[[#This Row],[H6]]))/1000,NA())</f>
        <v>#N/A</v>
      </c>
      <c r="AS880" s="45" t="e">
        <f>IF(Table4[[#This Row],[ID]]=402,HEX2DEC(Table4[[#This Row],[H1]])/100,NA())</f>
        <v>#N/A</v>
      </c>
      <c r="AT880" s="46" t="e">
        <f>IF(Table4[[#This Row],[ID]]=404,((HEX2DEC(F880)+256*HEX2DEC(G880))/10)*(9/5)+32,NA())</f>
        <v>#N/A</v>
      </c>
      <c r="AU880" s="38">
        <f>IF(Table4[[#This Row],[ID]]=402,(HEX2DEC(Table4[[#This Row],[H7]])*256*256+HEX2DEC(Table4[[#This Row],[H6]])*256+HEX2DEC(Table4[[#This Row],[H5]]))/AU$3,IF(ISNUMBER(AU879),AU879,NA()))</f>
        <v>1073427</v>
      </c>
      <c r="AV880" s="38">
        <f>IF(Table4[[#This Row],[ID]]=403,(HEX2DEC(Table4[[#This Row],[H7]])*256*256+HEX2DEC(Table4[[#This Row],[H6]])*256+HEX2DEC(Table4[[#This Row],[H5]]))/AV$3,IF(ISNUMBER(AV879),AV879,NA()))</f>
        <v>1073427</v>
      </c>
      <c r="AW880" s="47" t="e">
        <f>Table4[[#This Row],[Unk 402-D7,6,5]]/Table4[[#This Row],[Batt V]]</f>
        <v>#N/A</v>
      </c>
      <c r="AX880" s="41" t="str" cm="1">
        <f t="array" aca="1" ref="AX880" ca="1">IF(Table4[[#This Row],[Prior of This Frm]]=0,"First",IF(Table4[[#This Row],[Data as String]]&lt;&gt;INDIRECT("R"&amp;AL880&amp;"C"&amp;COLUMN(Table4[[#This Row],[Data as String]]),FALSE),"Change",""))</f>
        <v/>
      </c>
      <c r="AY880" s="40" t="str" cm="1">
        <f t="array" aca="1" ref="AY880" ca="1">IF(Table4[[#This Row],[Prior of This Frm]]=0,"First",IF(Table4[[#This Row],[Data Masked States only]]&lt;&gt;INDIRECT("R"&amp;AL880&amp;"C"&amp;COLUMN(Table4[[#This Row],[Data Masked States only]]),FALSE),"Change",""))</f>
        <v/>
      </c>
      <c r="AZ880" s="40"/>
    </row>
    <row r="881" spans="1:52" hidden="1" x14ac:dyDescent="0.25">
      <c r="A881" s="32">
        <v>33.381999999999998</v>
      </c>
      <c r="B881" s="32">
        <v>401</v>
      </c>
      <c r="C881" s="32">
        <v>8</v>
      </c>
      <c r="D881" s="33" t="s">
        <v>28</v>
      </c>
      <c r="E881" s="34" t="s">
        <v>23</v>
      </c>
      <c r="F881" s="34">
        <v>0</v>
      </c>
      <c r="G881" s="34">
        <v>0</v>
      </c>
      <c r="H881" s="34">
        <v>0</v>
      </c>
      <c r="I881" s="34">
        <v>0</v>
      </c>
      <c r="J881" s="34">
        <v>0</v>
      </c>
      <c r="K881" s="34">
        <v>0</v>
      </c>
      <c r="L881" s="32"/>
      <c r="M881" s="35" t="str">
        <f t="shared" si="261"/>
        <v>…</v>
      </c>
      <c r="N881" s="32" t="str">
        <f t="shared" si="262"/>
        <v>…</v>
      </c>
      <c r="O881" s="32" t="str">
        <f t="shared" si="263"/>
        <v>…</v>
      </c>
      <c r="P881" s="32" t="str">
        <f t="shared" si="264"/>
        <v>…</v>
      </c>
      <c r="Q881" s="32" t="str">
        <f t="shared" si="265"/>
        <v>…</v>
      </c>
      <c r="R881" s="32" t="str">
        <f t="shared" si="266"/>
        <v>…</v>
      </c>
      <c r="S881" s="32" t="str">
        <f t="shared" si="267"/>
        <v>…</v>
      </c>
      <c r="T881" s="32" t="str">
        <f t="shared" si="268"/>
        <v>…</v>
      </c>
      <c r="U881" s="35"/>
      <c r="V881" s="36">
        <f t="shared" si="269"/>
        <v>154</v>
      </c>
      <c r="W881" s="32">
        <f t="shared" si="270"/>
        <v>210</v>
      </c>
      <c r="X881" s="32">
        <f t="shared" si="271"/>
        <v>0</v>
      </c>
      <c r="Y881" s="32">
        <f t="shared" si="272"/>
        <v>0</v>
      </c>
      <c r="Z881" s="32">
        <f t="shared" si="273"/>
        <v>0</v>
      </c>
      <c r="AA881" s="32">
        <f t="shared" si="274"/>
        <v>0</v>
      </c>
      <c r="AB881" s="32">
        <f t="shared" si="275"/>
        <v>0</v>
      </c>
      <c r="AC881" s="32">
        <f t="shared" si="276"/>
        <v>0</v>
      </c>
      <c r="AD881" s="35"/>
      <c r="AE881" s="37">
        <f t="shared" si="277"/>
        <v>53914</v>
      </c>
      <c r="AF881" s="38">
        <f t="shared" si="278"/>
        <v>0</v>
      </c>
      <c r="AG881" s="38">
        <f t="shared" si="279"/>
        <v>0</v>
      </c>
      <c r="AH881" s="38">
        <f t="shared" si="280"/>
        <v>0</v>
      </c>
      <c r="AI881" s="35"/>
      <c r="AJ88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81" s="40" t="str" cm="1">
        <f t="array" ref="AK88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81" s="40" cm="1">
        <f t="array" ref="AL881">IF(ROW(Table4[[#This Row],[ID]])-1=ROW(Table4[[#Headers],[ID]]),0,SUMPRODUCT(MAX(($B$5:$B880=Table4[[#This Row],[ID]])*ROW($B$5:$B880))))</f>
        <v>879</v>
      </c>
      <c r="AM881" s="39" cm="1">
        <f t="array" aca="1" ref="AM881" ca="1">IF(Table4[[#This Row],[Prior of This Frm]]&lt;&gt;0,Table4[[#This Row],[Time]]-INDIRECT("R"&amp;Table4[[#This Row],[Prior of This Frm]]&amp;"C"&amp;COLUMN(Table4[[#This Row],[Time]]),FALSE),"")</f>
        <v>0.1039999999999992</v>
      </c>
      <c r="AN881" s="41">
        <f>IF(ROW(Table4[[#This Row],[Time]])-1=ROW(Table4[[#Headers],[Time]]),0,IF(A881&lt;A880,AN880+1,AN880))</f>
        <v>1</v>
      </c>
      <c r="AO881" s="42">
        <f>(Table4[[#This Row],[Time]]+(Table4[[#This Row],[Mins]]*60)-$A$5)/60/60/24</f>
        <v>4.8616898148148152E-4</v>
      </c>
      <c r="AP881" s="39">
        <f ca="1">IF(Table4[[#This Row],[Prior of This Frm]]&lt;&gt;0,IF(Table4[[#This Row],[Per Raw]]&lt;0,Table4[[#This Row],[Per Raw]]+60,Table4[[#This Row],[Per Raw]]),"")</f>
        <v>0.1039999999999992</v>
      </c>
      <c r="AQ881" s="43">
        <f>IF(Table4[[#This Row],[ID]]=401,(HEX2DEC(Table4[[#This Row],[H1]])+256*HEX2DEC(Table4[[#This Row],[H2]]))/1000,NA())</f>
        <v>53.914000000000001</v>
      </c>
      <c r="AR881" s="44">
        <f>IF(Table4[[#This Row],[ID]]=401,(HEX2DEC(Table4[[#This Row],[H5]])+256*HEX2DEC(Table4[[#This Row],[H6]]))/1000,NA())</f>
        <v>0</v>
      </c>
      <c r="AS881" s="48" t="e">
        <f>IF(Table4[[#This Row],[ID]]=402,HEX2DEC(Table4[[#This Row],[H1]])/100,NA())</f>
        <v>#N/A</v>
      </c>
      <c r="AT881" s="46" t="e">
        <f>IF(Table4[[#This Row],[ID]]=404,((HEX2DEC(F881)+256*HEX2DEC(G881))/10)*(9/5)+32,NA())</f>
        <v>#N/A</v>
      </c>
      <c r="AU881" s="38">
        <f>IF(Table4[[#This Row],[ID]]=402,(HEX2DEC(Table4[[#This Row],[H7]])*256*256+HEX2DEC(Table4[[#This Row],[H6]])*256+HEX2DEC(Table4[[#This Row],[H5]]))/AU$3,IF(ISNUMBER(AU880),AU880,NA()))</f>
        <v>1073427</v>
      </c>
      <c r="AV881" s="38">
        <f>IF(Table4[[#This Row],[ID]]=403,(HEX2DEC(Table4[[#This Row],[H7]])*256*256+HEX2DEC(Table4[[#This Row],[H6]])*256+HEX2DEC(Table4[[#This Row],[H5]]))/AV$3,IF(ISNUMBER(AV880),AV880,NA()))</f>
        <v>1073427</v>
      </c>
      <c r="AW881" s="47">
        <f>Table4[[#This Row],[Unk 402-D7,6,5]]/Table4[[#This Row],[Batt V]]</f>
        <v>19909.986274437066</v>
      </c>
      <c r="AX881" s="41" t="str" cm="1">
        <f t="array" aca="1" ref="AX881" ca="1">IF(Table4[[#This Row],[Prior of This Frm]]=0,"First",IF(Table4[[#This Row],[Data as String]]&lt;&gt;INDIRECT("R"&amp;AL881&amp;"C"&amp;COLUMN(Table4[[#This Row],[Data as String]]),FALSE),"Change",""))</f>
        <v/>
      </c>
      <c r="AY881" s="40" t="str" cm="1">
        <f t="array" aca="1" ref="AY881" ca="1">IF(Table4[[#This Row],[Prior of This Frm]]=0,"First",IF(Table4[[#This Row],[Data Masked States only]]&lt;&gt;INDIRECT("R"&amp;AL881&amp;"C"&amp;COLUMN(Table4[[#This Row],[Data Masked States only]]),FALSE),"Change",""))</f>
        <v/>
      </c>
      <c r="AZ881" s="40"/>
    </row>
    <row r="882" spans="1:52" hidden="1" x14ac:dyDescent="0.25">
      <c r="A882" s="32">
        <v>33.438000000000002</v>
      </c>
      <c r="B882" s="32">
        <v>400</v>
      </c>
      <c r="C882" s="32">
        <v>8</v>
      </c>
      <c r="D882" s="33">
        <v>0</v>
      </c>
      <c r="E882" s="34">
        <v>0</v>
      </c>
      <c r="F882" s="34">
        <v>8</v>
      </c>
      <c r="G882" s="34">
        <v>0</v>
      </c>
      <c r="H882" s="34">
        <v>39</v>
      </c>
      <c r="I882" s="34">
        <v>0</v>
      </c>
      <c r="J882" s="34">
        <v>0</v>
      </c>
      <c r="K882" s="34">
        <v>0</v>
      </c>
      <c r="L882" s="32"/>
      <c r="M882" s="35" t="str">
        <f t="shared" si="261"/>
        <v>…</v>
      </c>
      <c r="N882" s="32" t="str">
        <f t="shared" si="262"/>
        <v>…</v>
      </c>
      <c r="O882" s="32" t="str">
        <f t="shared" si="263"/>
        <v>…</v>
      </c>
      <c r="P882" s="32" t="str">
        <f t="shared" si="264"/>
        <v>…</v>
      </c>
      <c r="Q882" s="32" t="str">
        <f t="shared" si="265"/>
        <v>9</v>
      </c>
      <c r="R882" s="32" t="str">
        <f t="shared" si="266"/>
        <v>…</v>
      </c>
      <c r="S882" s="32" t="str">
        <f t="shared" si="267"/>
        <v>…</v>
      </c>
      <c r="T882" s="32" t="str">
        <f t="shared" si="268"/>
        <v>…</v>
      </c>
      <c r="U882" s="35"/>
      <c r="V882" s="36">
        <f t="shared" si="269"/>
        <v>0</v>
      </c>
      <c r="W882" s="32">
        <f t="shared" si="270"/>
        <v>0</v>
      </c>
      <c r="X882" s="32">
        <f t="shared" si="271"/>
        <v>8</v>
      </c>
      <c r="Y882" s="32">
        <f t="shared" si="272"/>
        <v>0</v>
      </c>
      <c r="Z882" s="32">
        <f t="shared" si="273"/>
        <v>57</v>
      </c>
      <c r="AA882" s="32">
        <f t="shared" si="274"/>
        <v>0</v>
      </c>
      <c r="AB882" s="32">
        <f t="shared" si="275"/>
        <v>0</v>
      </c>
      <c r="AC882" s="32">
        <f t="shared" si="276"/>
        <v>0</v>
      </c>
      <c r="AD882" s="35"/>
      <c r="AE882" s="37">
        <f t="shared" si="277"/>
        <v>0</v>
      </c>
      <c r="AF882" s="38">
        <f t="shared" si="278"/>
        <v>8</v>
      </c>
      <c r="AG882" s="38">
        <f t="shared" si="279"/>
        <v>57</v>
      </c>
      <c r="AH882" s="38">
        <f t="shared" si="280"/>
        <v>0</v>
      </c>
      <c r="AI882" s="35"/>
      <c r="AJ88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82" s="40" t="str" cm="1">
        <f t="array" ref="AK88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82" s="40" cm="1">
        <f t="array" ref="AL882">IF(ROW(Table4[[#This Row],[ID]])-1=ROW(Table4[[#Headers],[ID]]),0,SUMPRODUCT(MAX(($B$5:$B881=Table4[[#This Row],[ID]])*ROW($B$5:$B881))))</f>
        <v>880</v>
      </c>
      <c r="AM882" s="39" cm="1">
        <f t="array" aca="1" ref="AM882" ca="1">IF(Table4[[#This Row],[Prior of This Frm]]&lt;&gt;0,Table4[[#This Row],[Time]]-INDIRECT("R"&amp;Table4[[#This Row],[Prior of This Frm]]&amp;"C"&amp;COLUMN(Table4[[#This Row],[Time]]),FALSE),"")</f>
        <v>0.10900000000000176</v>
      </c>
      <c r="AN882" s="41">
        <f>IF(ROW(Table4[[#This Row],[Time]])-1=ROW(Table4[[#Headers],[Time]]),0,IF(A882&lt;A881,AN881+1,AN881))</f>
        <v>1</v>
      </c>
      <c r="AO882" s="42">
        <f>(Table4[[#This Row],[Time]]+(Table4[[#This Row],[Mins]]*60)-$A$5)/60/60/24</f>
        <v>4.8681712962962958E-4</v>
      </c>
      <c r="AP882" s="39">
        <f ca="1">IF(Table4[[#This Row],[Prior of This Frm]]&lt;&gt;0,IF(Table4[[#This Row],[Per Raw]]&lt;0,Table4[[#This Row],[Per Raw]]+60,Table4[[#This Row],[Per Raw]]),"")</f>
        <v>0.10900000000000176</v>
      </c>
      <c r="AQ882" s="43" t="e">
        <f>IF(Table4[[#This Row],[ID]]=401,(HEX2DEC(Table4[[#This Row],[H1]])+256*HEX2DEC(Table4[[#This Row],[H2]]))/1000,NA())</f>
        <v>#N/A</v>
      </c>
      <c r="AR882" s="44" t="e">
        <f>IF(Table4[[#This Row],[ID]]=401,(HEX2DEC(Table4[[#This Row],[H5]])+256*HEX2DEC(Table4[[#This Row],[H6]]))/1000,NA())</f>
        <v>#N/A</v>
      </c>
      <c r="AS882" s="45" t="e">
        <f>IF(Table4[[#This Row],[ID]]=402,HEX2DEC(Table4[[#This Row],[H1]])/100,NA())</f>
        <v>#N/A</v>
      </c>
      <c r="AT882" s="46" t="e">
        <f>IF(Table4[[#This Row],[ID]]=404,((HEX2DEC(F882)+256*HEX2DEC(G882))/10)*(9/5)+32,NA())</f>
        <v>#N/A</v>
      </c>
      <c r="AU882" s="38">
        <f>IF(Table4[[#This Row],[ID]]=402,(HEX2DEC(Table4[[#This Row],[H7]])*256*256+HEX2DEC(Table4[[#This Row],[H6]])*256+HEX2DEC(Table4[[#This Row],[H5]]))/AU$3,IF(ISNUMBER(AU881),AU881,NA()))</f>
        <v>1073427</v>
      </c>
      <c r="AV882" s="38">
        <f>IF(Table4[[#This Row],[ID]]=403,(HEX2DEC(Table4[[#This Row],[H7]])*256*256+HEX2DEC(Table4[[#This Row],[H6]])*256+HEX2DEC(Table4[[#This Row],[H5]]))/AV$3,IF(ISNUMBER(AV881),AV881,NA()))</f>
        <v>1073427</v>
      </c>
      <c r="AW882" s="47" t="e">
        <f>Table4[[#This Row],[Unk 402-D7,6,5]]/Table4[[#This Row],[Batt V]]</f>
        <v>#N/A</v>
      </c>
      <c r="AX882" s="41" t="str" cm="1">
        <f t="array" aca="1" ref="AX882" ca="1">IF(Table4[[#This Row],[Prior of This Frm]]=0,"First",IF(Table4[[#This Row],[Data as String]]&lt;&gt;INDIRECT("R"&amp;AL882&amp;"C"&amp;COLUMN(Table4[[#This Row],[Data as String]]),FALSE),"Change",""))</f>
        <v/>
      </c>
      <c r="AY882" s="40" t="str" cm="1">
        <f t="array" aca="1" ref="AY882" ca="1">IF(Table4[[#This Row],[Prior of This Frm]]=0,"First",IF(Table4[[#This Row],[Data Masked States only]]&lt;&gt;INDIRECT("R"&amp;AL882&amp;"C"&amp;COLUMN(Table4[[#This Row],[Data Masked States only]]),FALSE),"Change",""))</f>
        <v/>
      </c>
      <c r="AZ882" s="40"/>
    </row>
    <row r="883" spans="1:52" hidden="1" x14ac:dyDescent="0.25">
      <c r="A883" s="32">
        <v>33.491</v>
      </c>
      <c r="B883" s="32">
        <v>401</v>
      </c>
      <c r="C883" s="32">
        <v>8</v>
      </c>
      <c r="D883" s="33" t="s">
        <v>28</v>
      </c>
      <c r="E883" s="34" t="s">
        <v>23</v>
      </c>
      <c r="F883" s="34">
        <v>0</v>
      </c>
      <c r="G883" s="34">
        <v>0</v>
      </c>
      <c r="H883" s="34">
        <v>0</v>
      </c>
      <c r="I883" s="34">
        <v>0</v>
      </c>
      <c r="J883" s="34">
        <v>0</v>
      </c>
      <c r="K883" s="34">
        <v>0</v>
      </c>
      <c r="L883" s="32"/>
      <c r="M883" s="35" t="str">
        <f t="shared" si="261"/>
        <v>…</v>
      </c>
      <c r="N883" s="32" t="str">
        <f t="shared" si="262"/>
        <v>…</v>
      </c>
      <c r="O883" s="32" t="str">
        <f t="shared" si="263"/>
        <v>…</v>
      </c>
      <c r="P883" s="32" t="str">
        <f t="shared" si="264"/>
        <v>…</v>
      </c>
      <c r="Q883" s="32" t="str">
        <f t="shared" si="265"/>
        <v>…</v>
      </c>
      <c r="R883" s="32" t="str">
        <f t="shared" si="266"/>
        <v>…</v>
      </c>
      <c r="S883" s="32" t="str">
        <f t="shared" si="267"/>
        <v>…</v>
      </c>
      <c r="T883" s="32" t="str">
        <f t="shared" si="268"/>
        <v>…</v>
      </c>
      <c r="U883" s="35"/>
      <c r="V883" s="36">
        <f t="shared" si="269"/>
        <v>154</v>
      </c>
      <c r="W883" s="32">
        <f t="shared" si="270"/>
        <v>210</v>
      </c>
      <c r="X883" s="32">
        <f t="shared" si="271"/>
        <v>0</v>
      </c>
      <c r="Y883" s="32">
        <f t="shared" si="272"/>
        <v>0</v>
      </c>
      <c r="Z883" s="32">
        <f t="shared" si="273"/>
        <v>0</v>
      </c>
      <c r="AA883" s="32">
        <f t="shared" si="274"/>
        <v>0</v>
      </c>
      <c r="AB883" s="32">
        <f t="shared" si="275"/>
        <v>0</v>
      </c>
      <c r="AC883" s="32">
        <f t="shared" si="276"/>
        <v>0</v>
      </c>
      <c r="AD883" s="35"/>
      <c r="AE883" s="37">
        <f t="shared" si="277"/>
        <v>53914</v>
      </c>
      <c r="AF883" s="38">
        <f t="shared" si="278"/>
        <v>0</v>
      </c>
      <c r="AG883" s="38">
        <f t="shared" si="279"/>
        <v>0</v>
      </c>
      <c r="AH883" s="38">
        <f t="shared" si="280"/>
        <v>0</v>
      </c>
      <c r="AI883" s="35"/>
      <c r="AJ88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83" s="40" t="str" cm="1">
        <f t="array" ref="AK88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83" s="40" cm="1">
        <f t="array" ref="AL883">IF(ROW(Table4[[#This Row],[ID]])-1=ROW(Table4[[#Headers],[ID]]),0,SUMPRODUCT(MAX(($B$5:$B882=Table4[[#This Row],[ID]])*ROW($B$5:$B882))))</f>
        <v>881</v>
      </c>
      <c r="AM883" s="39" cm="1">
        <f t="array" aca="1" ref="AM883" ca="1">IF(Table4[[#This Row],[Prior of This Frm]]&lt;&gt;0,Table4[[#This Row],[Time]]-INDIRECT("R"&amp;Table4[[#This Row],[Prior of This Frm]]&amp;"C"&amp;COLUMN(Table4[[#This Row],[Time]]),FALSE),"")</f>
        <v>0.10900000000000176</v>
      </c>
      <c r="AN883" s="41">
        <f>IF(ROW(Table4[[#This Row],[Time]])-1=ROW(Table4[[#Headers],[Time]]),0,IF(A883&lt;A882,AN882+1,AN882))</f>
        <v>1</v>
      </c>
      <c r="AO883" s="42">
        <f>(Table4[[#This Row],[Time]]+(Table4[[#This Row],[Mins]]*60)-$A$5)/60/60/24</f>
        <v>4.8743055555555557E-4</v>
      </c>
      <c r="AP883" s="39">
        <f ca="1">IF(Table4[[#This Row],[Prior of This Frm]]&lt;&gt;0,IF(Table4[[#This Row],[Per Raw]]&lt;0,Table4[[#This Row],[Per Raw]]+60,Table4[[#This Row],[Per Raw]]),"")</f>
        <v>0.10900000000000176</v>
      </c>
      <c r="AQ883" s="43">
        <f>IF(Table4[[#This Row],[ID]]=401,(HEX2DEC(Table4[[#This Row],[H1]])+256*HEX2DEC(Table4[[#This Row],[H2]]))/1000,NA())</f>
        <v>53.914000000000001</v>
      </c>
      <c r="AR883" s="44">
        <f>IF(Table4[[#This Row],[ID]]=401,(HEX2DEC(Table4[[#This Row],[H5]])+256*HEX2DEC(Table4[[#This Row],[H6]]))/1000,NA())</f>
        <v>0</v>
      </c>
      <c r="AS883" s="48" t="e">
        <f>IF(Table4[[#This Row],[ID]]=402,HEX2DEC(Table4[[#This Row],[H1]])/100,NA())</f>
        <v>#N/A</v>
      </c>
      <c r="AT883" s="46" t="e">
        <f>IF(Table4[[#This Row],[ID]]=404,((HEX2DEC(F883)+256*HEX2DEC(G883))/10)*(9/5)+32,NA())</f>
        <v>#N/A</v>
      </c>
      <c r="AU883" s="38">
        <f>IF(Table4[[#This Row],[ID]]=402,(HEX2DEC(Table4[[#This Row],[H7]])*256*256+HEX2DEC(Table4[[#This Row],[H6]])*256+HEX2DEC(Table4[[#This Row],[H5]]))/AU$3,IF(ISNUMBER(AU882),AU882,NA()))</f>
        <v>1073427</v>
      </c>
      <c r="AV883" s="38">
        <f>IF(Table4[[#This Row],[ID]]=403,(HEX2DEC(Table4[[#This Row],[H7]])*256*256+HEX2DEC(Table4[[#This Row],[H6]])*256+HEX2DEC(Table4[[#This Row],[H5]]))/AV$3,IF(ISNUMBER(AV882),AV882,NA()))</f>
        <v>1073427</v>
      </c>
      <c r="AW883" s="47">
        <f>Table4[[#This Row],[Unk 402-D7,6,5]]/Table4[[#This Row],[Batt V]]</f>
        <v>19909.986274437066</v>
      </c>
      <c r="AX883" s="41" t="str" cm="1">
        <f t="array" aca="1" ref="AX883" ca="1">IF(Table4[[#This Row],[Prior of This Frm]]=0,"First",IF(Table4[[#This Row],[Data as String]]&lt;&gt;INDIRECT("R"&amp;AL883&amp;"C"&amp;COLUMN(Table4[[#This Row],[Data as String]]),FALSE),"Change",""))</f>
        <v/>
      </c>
      <c r="AY883" s="40" t="str" cm="1">
        <f t="array" aca="1" ref="AY883" ca="1">IF(Table4[[#This Row],[Prior of This Frm]]=0,"First",IF(Table4[[#This Row],[Data Masked States only]]&lt;&gt;INDIRECT("R"&amp;AL883&amp;"C"&amp;COLUMN(Table4[[#This Row],[Data Masked States only]]),FALSE),"Change",""))</f>
        <v/>
      </c>
      <c r="AZ883" s="40"/>
    </row>
    <row r="884" spans="1:52" hidden="1" x14ac:dyDescent="0.25">
      <c r="A884" s="32">
        <v>33.543999999999997</v>
      </c>
      <c r="B884" s="32">
        <v>400</v>
      </c>
      <c r="C884" s="32">
        <v>8</v>
      </c>
      <c r="D884" s="33">
        <v>0</v>
      </c>
      <c r="E884" s="34">
        <v>0</v>
      </c>
      <c r="F884" s="34">
        <v>8</v>
      </c>
      <c r="G884" s="34">
        <v>0</v>
      </c>
      <c r="H884" s="34">
        <v>39</v>
      </c>
      <c r="I884" s="34">
        <v>0</v>
      </c>
      <c r="J884" s="34">
        <v>0</v>
      </c>
      <c r="K884" s="34">
        <v>0</v>
      </c>
      <c r="L884" s="32"/>
      <c r="M884" s="35" t="str">
        <f t="shared" si="261"/>
        <v>…</v>
      </c>
      <c r="N884" s="32" t="str">
        <f t="shared" si="262"/>
        <v>…</v>
      </c>
      <c r="O884" s="32" t="str">
        <f t="shared" si="263"/>
        <v>…</v>
      </c>
      <c r="P884" s="32" t="str">
        <f t="shared" si="264"/>
        <v>…</v>
      </c>
      <c r="Q884" s="32" t="str">
        <f t="shared" si="265"/>
        <v>9</v>
      </c>
      <c r="R884" s="32" t="str">
        <f t="shared" si="266"/>
        <v>…</v>
      </c>
      <c r="S884" s="32" t="str">
        <f t="shared" si="267"/>
        <v>…</v>
      </c>
      <c r="T884" s="32" t="str">
        <f t="shared" si="268"/>
        <v>…</v>
      </c>
      <c r="U884" s="35"/>
      <c r="V884" s="36">
        <f t="shared" si="269"/>
        <v>0</v>
      </c>
      <c r="W884" s="32">
        <f t="shared" si="270"/>
        <v>0</v>
      </c>
      <c r="X884" s="32">
        <f t="shared" si="271"/>
        <v>8</v>
      </c>
      <c r="Y884" s="32">
        <f t="shared" si="272"/>
        <v>0</v>
      </c>
      <c r="Z884" s="32">
        <f t="shared" si="273"/>
        <v>57</v>
      </c>
      <c r="AA884" s="32">
        <f t="shared" si="274"/>
        <v>0</v>
      </c>
      <c r="AB884" s="32">
        <f t="shared" si="275"/>
        <v>0</v>
      </c>
      <c r="AC884" s="32">
        <f t="shared" si="276"/>
        <v>0</v>
      </c>
      <c r="AD884" s="35"/>
      <c r="AE884" s="37">
        <f t="shared" si="277"/>
        <v>0</v>
      </c>
      <c r="AF884" s="38">
        <f t="shared" si="278"/>
        <v>8</v>
      </c>
      <c r="AG884" s="38">
        <f t="shared" si="279"/>
        <v>57</v>
      </c>
      <c r="AH884" s="38">
        <f t="shared" si="280"/>
        <v>0</v>
      </c>
      <c r="AI884" s="35"/>
      <c r="AJ88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84" s="40" t="str" cm="1">
        <f t="array" ref="AK88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84" s="40" cm="1">
        <f t="array" ref="AL884">IF(ROW(Table4[[#This Row],[ID]])-1=ROW(Table4[[#Headers],[ID]]),0,SUMPRODUCT(MAX(($B$5:$B883=Table4[[#This Row],[ID]])*ROW($B$5:$B883))))</f>
        <v>882</v>
      </c>
      <c r="AM884" s="39" cm="1">
        <f t="array" aca="1" ref="AM884" ca="1">IF(Table4[[#This Row],[Prior of This Frm]]&lt;&gt;0,Table4[[#This Row],[Time]]-INDIRECT("R"&amp;Table4[[#This Row],[Prior of This Frm]]&amp;"C"&amp;COLUMN(Table4[[#This Row],[Time]]),FALSE),"")</f>
        <v>0.10599999999999454</v>
      </c>
      <c r="AN884" s="41">
        <f>IF(ROW(Table4[[#This Row],[Time]])-1=ROW(Table4[[#Headers],[Time]]),0,IF(A884&lt;A883,AN883+1,AN883))</f>
        <v>1</v>
      </c>
      <c r="AO884" s="42">
        <f>(Table4[[#This Row],[Time]]+(Table4[[#This Row],[Mins]]*60)-$A$5)/60/60/24</f>
        <v>4.8804398148148139E-4</v>
      </c>
      <c r="AP884" s="39">
        <f ca="1">IF(Table4[[#This Row],[Prior of This Frm]]&lt;&gt;0,IF(Table4[[#This Row],[Per Raw]]&lt;0,Table4[[#This Row],[Per Raw]]+60,Table4[[#This Row],[Per Raw]]),"")</f>
        <v>0.10599999999999454</v>
      </c>
      <c r="AQ884" s="43" t="e">
        <f>IF(Table4[[#This Row],[ID]]=401,(HEX2DEC(Table4[[#This Row],[H1]])+256*HEX2DEC(Table4[[#This Row],[H2]]))/1000,NA())</f>
        <v>#N/A</v>
      </c>
      <c r="AR884" s="44" t="e">
        <f>IF(Table4[[#This Row],[ID]]=401,(HEX2DEC(Table4[[#This Row],[H5]])+256*HEX2DEC(Table4[[#This Row],[H6]]))/1000,NA())</f>
        <v>#N/A</v>
      </c>
      <c r="AS884" s="45" t="e">
        <f>IF(Table4[[#This Row],[ID]]=402,HEX2DEC(Table4[[#This Row],[H1]])/100,NA())</f>
        <v>#N/A</v>
      </c>
      <c r="AT884" s="46" t="e">
        <f>IF(Table4[[#This Row],[ID]]=404,((HEX2DEC(F884)+256*HEX2DEC(G884))/10)*(9/5)+32,NA())</f>
        <v>#N/A</v>
      </c>
      <c r="AU884" s="38">
        <f>IF(Table4[[#This Row],[ID]]=402,(HEX2DEC(Table4[[#This Row],[H7]])*256*256+HEX2DEC(Table4[[#This Row],[H6]])*256+HEX2DEC(Table4[[#This Row],[H5]]))/AU$3,IF(ISNUMBER(AU883),AU883,NA()))</f>
        <v>1073427</v>
      </c>
      <c r="AV884" s="38">
        <f>IF(Table4[[#This Row],[ID]]=403,(HEX2DEC(Table4[[#This Row],[H7]])*256*256+HEX2DEC(Table4[[#This Row],[H6]])*256+HEX2DEC(Table4[[#This Row],[H5]]))/AV$3,IF(ISNUMBER(AV883),AV883,NA()))</f>
        <v>1073427</v>
      </c>
      <c r="AW884" s="47" t="e">
        <f>Table4[[#This Row],[Unk 402-D7,6,5]]/Table4[[#This Row],[Batt V]]</f>
        <v>#N/A</v>
      </c>
      <c r="AX884" s="41" t="str" cm="1">
        <f t="array" aca="1" ref="AX884" ca="1">IF(Table4[[#This Row],[Prior of This Frm]]=0,"First",IF(Table4[[#This Row],[Data as String]]&lt;&gt;INDIRECT("R"&amp;AL884&amp;"C"&amp;COLUMN(Table4[[#This Row],[Data as String]]),FALSE),"Change",""))</f>
        <v/>
      </c>
      <c r="AY884" s="40" t="str" cm="1">
        <f t="array" aca="1" ref="AY884" ca="1">IF(Table4[[#This Row],[Prior of This Frm]]=0,"First",IF(Table4[[#This Row],[Data Masked States only]]&lt;&gt;INDIRECT("R"&amp;AL884&amp;"C"&amp;COLUMN(Table4[[#This Row],[Data Masked States only]]),FALSE),"Change",""))</f>
        <v/>
      </c>
      <c r="AZ884" s="40"/>
    </row>
    <row r="885" spans="1:52" hidden="1" x14ac:dyDescent="0.25">
      <c r="A885" s="32">
        <v>33.594000000000001</v>
      </c>
      <c r="B885" s="32">
        <v>401</v>
      </c>
      <c r="C885" s="32">
        <v>8</v>
      </c>
      <c r="D885" s="33" t="s">
        <v>28</v>
      </c>
      <c r="E885" s="34" t="s">
        <v>23</v>
      </c>
      <c r="F885" s="34">
        <v>0</v>
      </c>
      <c r="G885" s="34">
        <v>0</v>
      </c>
      <c r="H885" s="34">
        <v>0</v>
      </c>
      <c r="I885" s="34">
        <v>0</v>
      </c>
      <c r="J885" s="34">
        <v>0</v>
      </c>
      <c r="K885" s="34">
        <v>0</v>
      </c>
      <c r="L885" s="32"/>
      <c r="M885" s="35" t="str">
        <f t="shared" si="261"/>
        <v>…</v>
      </c>
      <c r="N885" s="32" t="str">
        <f t="shared" si="262"/>
        <v>…</v>
      </c>
      <c r="O885" s="32" t="str">
        <f t="shared" si="263"/>
        <v>…</v>
      </c>
      <c r="P885" s="32" t="str">
        <f t="shared" si="264"/>
        <v>…</v>
      </c>
      <c r="Q885" s="32" t="str">
        <f t="shared" si="265"/>
        <v>…</v>
      </c>
      <c r="R885" s="32" t="str">
        <f t="shared" si="266"/>
        <v>…</v>
      </c>
      <c r="S885" s="32" t="str">
        <f t="shared" si="267"/>
        <v>…</v>
      </c>
      <c r="T885" s="32" t="str">
        <f t="shared" si="268"/>
        <v>…</v>
      </c>
      <c r="U885" s="35"/>
      <c r="V885" s="36">
        <f t="shared" si="269"/>
        <v>154</v>
      </c>
      <c r="W885" s="32">
        <f t="shared" si="270"/>
        <v>210</v>
      </c>
      <c r="X885" s="32">
        <f t="shared" si="271"/>
        <v>0</v>
      </c>
      <c r="Y885" s="32">
        <f t="shared" si="272"/>
        <v>0</v>
      </c>
      <c r="Z885" s="32">
        <f t="shared" si="273"/>
        <v>0</v>
      </c>
      <c r="AA885" s="32">
        <f t="shared" si="274"/>
        <v>0</v>
      </c>
      <c r="AB885" s="32">
        <f t="shared" si="275"/>
        <v>0</v>
      </c>
      <c r="AC885" s="32">
        <f t="shared" si="276"/>
        <v>0</v>
      </c>
      <c r="AD885" s="35"/>
      <c r="AE885" s="37">
        <f t="shared" si="277"/>
        <v>53914</v>
      </c>
      <c r="AF885" s="38">
        <f t="shared" si="278"/>
        <v>0</v>
      </c>
      <c r="AG885" s="38">
        <f t="shared" si="279"/>
        <v>0</v>
      </c>
      <c r="AH885" s="38">
        <f t="shared" si="280"/>
        <v>0</v>
      </c>
      <c r="AI885" s="35"/>
      <c r="AJ88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85" s="40" t="str" cm="1">
        <f t="array" ref="AK88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85" s="40" cm="1">
        <f t="array" ref="AL885">IF(ROW(Table4[[#This Row],[ID]])-1=ROW(Table4[[#Headers],[ID]]),0,SUMPRODUCT(MAX(($B$5:$B884=Table4[[#This Row],[ID]])*ROW($B$5:$B884))))</f>
        <v>883</v>
      </c>
      <c r="AM885" s="39" cm="1">
        <f t="array" aca="1" ref="AM885" ca="1">IF(Table4[[#This Row],[Prior of This Frm]]&lt;&gt;0,Table4[[#This Row],[Time]]-INDIRECT("R"&amp;Table4[[#This Row],[Prior of This Frm]]&amp;"C"&amp;COLUMN(Table4[[#This Row],[Time]]),FALSE),"")</f>
        <v>0.10300000000000153</v>
      </c>
      <c r="AN885" s="41">
        <f>IF(ROW(Table4[[#This Row],[Time]])-1=ROW(Table4[[#Headers],[Time]]),0,IF(A885&lt;A884,AN884+1,AN884))</f>
        <v>1</v>
      </c>
      <c r="AO885" s="42">
        <f>(Table4[[#This Row],[Time]]+(Table4[[#This Row],[Mins]]*60)-$A$5)/60/60/24</f>
        <v>4.8862268518518515E-4</v>
      </c>
      <c r="AP885" s="39">
        <f ca="1">IF(Table4[[#This Row],[Prior of This Frm]]&lt;&gt;0,IF(Table4[[#This Row],[Per Raw]]&lt;0,Table4[[#This Row],[Per Raw]]+60,Table4[[#This Row],[Per Raw]]),"")</f>
        <v>0.10300000000000153</v>
      </c>
      <c r="AQ885" s="43">
        <f>IF(Table4[[#This Row],[ID]]=401,(HEX2DEC(Table4[[#This Row],[H1]])+256*HEX2DEC(Table4[[#This Row],[H2]]))/1000,NA())</f>
        <v>53.914000000000001</v>
      </c>
      <c r="AR885" s="44">
        <f>IF(Table4[[#This Row],[ID]]=401,(HEX2DEC(Table4[[#This Row],[H5]])+256*HEX2DEC(Table4[[#This Row],[H6]]))/1000,NA())</f>
        <v>0</v>
      </c>
      <c r="AS885" s="48" t="e">
        <f>IF(Table4[[#This Row],[ID]]=402,HEX2DEC(Table4[[#This Row],[H1]])/100,NA())</f>
        <v>#N/A</v>
      </c>
      <c r="AT885" s="46" t="e">
        <f>IF(Table4[[#This Row],[ID]]=404,((HEX2DEC(F885)+256*HEX2DEC(G885))/10)*(9/5)+32,NA())</f>
        <v>#N/A</v>
      </c>
      <c r="AU885" s="38">
        <f>IF(Table4[[#This Row],[ID]]=402,(HEX2DEC(Table4[[#This Row],[H7]])*256*256+HEX2DEC(Table4[[#This Row],[H6]])*256+HEX2DEC(Table4[[#This Row],[H5]]))/AU$3,IF(ISNUMBER(AU884),AU884,NA()))</f>
        <v>1073427</v>
      </c>
      <c r="AV885" s="38">
        <f>IF(Table4[[#This Row],[ID]]=403,(HEX2DEC(Table4[[#This Row],[H7]])*256*256+HEX2DEC(Table4[[#This Row],[H6]])*256+HEX2DEC(Table4[[#This Row],[H5]]))/AV$3,IF(ISNUMBER(AV884),AV884,NA()))</f>
        <v>1073427</v>
      </c>
      <c r="AW885" s="47">
        <f>Table4[[#This Row],[Unk 402-D7,6,5]]/Table4[[#This Row],[Batt V]]</f>
        <v>19909.986274437066</v>
      </c>
      <c r="AX885" s="41" t="str" cm="1">
        <f t="array" aca="1" ref="AX885" ca="1">IF(Table4[[#This Row],[Prior of This Frm]]=0,"First",IF(Table4[[#This Row],[Data as String]]&lt;&gt;INDIRECT("R"&amp;AL885&amp;"C"&amp;COLUMN(Table4[[#This Row],[Data as String]]),FALSE),"Change",""))</f>
        <v/>
      </c>
      <c r="AY885" s="40" t="str" cm="1">
        <f t="array" aca="1" ref="AY885" ca="1">IF(Table4[[#This Row],[Prior of This Frm]]=0,"First",IF(Table4[[#This Row],[Data Masked States only]]&lt;&gt;INDIRECT("R"&amp;AL885&amp;"C"&amp;COLUMN(Table4[[#This Row],[Data Masked States only]]),FALSE),"Change",""))</f>
        <v/>
      </c>
      <c r="AZ885" s="40"/>
    </row>
    <row r="886" spans="1:52" hidden="1" x14ac:dyDescent="0.25">
      <c r="A886" s="32">
        <v>33.648000000000003</v>
      </c>
      <c r="B886" s="32">
        <v>400</v>
      </c>
      <c r="C886" s="32">
        <v>8</v>
      </c>
      <c r="D886" s="33">
        <v>0</v>
      </c>
      <c r="E886" s="34">
        <v>0</v>
      </c>
      <c r="F886" s="34">
        <v>8</v>
      </c>
      <c r="G886" s="34">
        <v>0</v>
      </c>
      <c r="H886" s="34">
        <v>39</v>
      </c>
      <c r="I886" s="34">
        <v>0</v>
      </c>
      <c r="J886" s="34">
        <v>0</v>
      </c>
      <c r="K886" s="34">
        <v>0</v>
      </c>
      <c r="L886" s="32"/>
      <c r="M886" s="35" t="str">
        <f t="shared" si="261"/>
        <v>…</v>
      </c>
      <c r="N886" s="32" t="str">
        <f t="shared" si="262"/>
        <v>…</v>
      </c>
      <c r="O886" s="32" t="str">
        <f t="shared" si="263"/>
        <v>…</v>
      </c>
      <c r="P886" s="32" t="str">
        <f t="shared" si="264"/>
        <v>…</v>
      </c>
      <c r="Q886" s="32" t="str">
        <f t="shared" si="265"/>
        <v>9</v>
      </c>
      <c r="R886" s="32" t="str">
        <f t="shared" si="266"/>
        <v>…</v>
      </c>
      <c r="S886" s="32" t="str">
        <f t="shared" si="267"/>
        <v>…</v>
      </c>
      <c r="T886" s="32" t="str">
        <f t="shared" si="268"/>
        <v>…</v>
      </c>
      <c r="U886" s="35"/>
      <c r="V886" s="36">
        <f t="shared" si="269"/>
        <v>0</v>
      </c>
      <c r="W886" s="32">
        <f t="shared" si="270"/>
        <v>0</v>
      </c>
      <c r="X886" s="32">
        <f t="shared" si="271"/>
        <v>8</v>
      </c>
      <c r="Y886" s="32">
        <f t="shared" si="272"/>
        <v>0</v>
      </c>
      <c r="Z886" s="32">
        <f t="shared" si="273"/>
        <v>57</v>
      </c>
      <c r="AA886" s="32">
        <f t="shared" si="274"/>
        <v>0</v>
      </c>
      <c r="AB886" s="32">
        <f t="shared" si="275"/>
        <v>0</v>
      </c>
      <c r="AC886" s="32">
        <f t="shared" si="276"/>
        <v>0</v>
      </c>
      <c r="AD886" s="35"/>
      <c r="AE886" s="37">
        <f t="shared" si="277"/>
        <v>0</v>
      </c>
      <c r="AF886" s="38">
        <f t="shared" si="278"/>
        <v>8</v>
      </c>
      <c r="AG886" s="38">
        <f t="shared" si="279"/>
        <v>57</v>
      </c>
      <c r="AH886" s="38">
        <f t="shared" si="280"/>
        <v>0</v>
      </c>
      <c r="AI886" s="35"/>
      <c r="AJ88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86" s="40" t="str" cm="1">
        <f t="array" ref="AK88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86" s="40" cm="1">
        <f t="array" ref="AL886">IF(ROW(Table4[[#This Row],[ID]])-1=ROW(Table4[[#Headers],[ID]]),0,SUMPRODUCT(MAX(($B$5:$B885=Table4[[#This Row],[ID]])*ROW($B$5:$B885))))</f>
        <v>884</v>
      </c>
      <c r="AM886" s="39" cm="1">
        <f t="array" aca="1" ref="AM886" ca="1">IF(Table4[[#This Row],[Prior of This Frm]]&lt;&gt;0,Table4[[#This Row],[Time]]-INDIRECT("R"&amp;Table4[[#This Row],[Prior of This Frm]]&amp;"C"&amp;COLUMN(Table4[[#This Row],[Time]]),FALSE),"")</f>
        <v>0.10400000000000631</v>
      </c>
      <c r="AN886" s="41">
        <f>IF(ROW(Table4[[#This Row],[Time]])-1=ROW(Table4[[#Headers],[Time]]),0,IF(A886&lt;A885,AN885+1,AN885))</f>
        <v>1</v>
      </c>
      <c r="AO886" s="42">
        <f>(Table4[[#This Row],[Time]]+(Table4[[#This Row],[Mins]]*60)-$A$5)/60/60/24</f>
        <v>4.8924768518518512E-4</v>
      </c>
      <c r="AP886" s="39">
        <f ca="1">IF(Table4[[#This Row],[Prior of This Frm]]&lt;&gt;0,IF(Table4[[#This Row],[Per Raw]]&lt;0,Table4[[#This Row],[Per Raw]]+60,Table4[[#This Row],[Per Raw]]),"")</f>
        <v>0.10400000000000631</v>
      </c>
      <c r="AQ886" s="43" t="e">
        <f>IF(Table4[[#This Row],[ID]]=401,(HEX2DEC(Table4[[#This Row],[H1]])+256*HEX2DEC(Table4[[#This Row],[H2]]))/1000,NA())</f>
        <v>#N/A</v>
      </c>
      <c r="AR886" s="44" t="e">
        <f>IF(Table4[[#This Row],[ID]]=401,(HEX2DEC(Table4[[#This Row],[H5]])+256*HEX2DEC(Table4[[#This Row],[H6]]))/1000,NA())</f>
        <v>#N/A</v>
      </c>
      <c r="AS886" s="45" t="e">
        <f>IF(Table4[[#This Row],[ID]]=402,HEX2DEC(Table4[[#This Row],[H1]])/100,NA())</f>
        <v>#N/A</v>
      </c>
      <c r="AT886" s="46" t="e">
        <f>IF(Table4[[#This Row],[ID]]=404,((HEX2DEC(F886)+256*HEX2DEC(G886))/10)*(9/5)+32,NA())</f>
        <v>#N/A</v>
      </c>
      <c r="AU886" s="38">
        <f>IF(Table4[[#This Row],[ID]]=402,(HEX2DEC(Table4[[#This Row],[H7]])*256*256+HEX2DEC(Table4[[#This Row],[H6]])*256+HEX2DEC(Table4[[#This Row],[H5]]))/AU$3,IF(ISNUMBER(AU885),AU885,NA()))</f>
        <v>1073427</v>
      </c>
      <c r="AV886" s="38">
        <f>IF(Table4[[#This Row],[ID]]=403,(HEX2DEC(Table4[[#This Row],[H7]])*256*256+HEX2DEC(Table4[[#This Row],[H6]])*256+HEX2DEC(Table4[[#This Row],[H5]]))/AV$3,IF(ISNUMBER(AV885),AV885,NA()))</f>
        <v>1073427</v>
      </c>
      <c r="AW886" s="47" t="e">
        <f>Table4[[#This Row],[Unk 402-D7,6,5]]/Table4[[#This Row],[Batt V]]</f>
        <v>#N/A</v>
      </c>
      <c r="AX886" s="41" t="str" cm="1">
        <f t="array" aca="1" ref="AX886" ca="1">IF(Table4[[#This Row],[Prior of This Frm]]=0,"First",IF(Table4[[#This Row],[Data as String]]&lt;&gt;INDIRECT("R"&amp;AL886&amp;"C"&amp;COLUMN(Table4[[#This Row],[Data as String]]),FALSE),"Change",""))</f>
        <v/>
      </c>
      <c r="AY886" s="40" t="str" cm="1">
        <f t="array" aca="1" ref="AY886" ca="1">IF(Table4[[#This Row],[Prior of This Frm]]=0,"First",IF(Table4[[#This Row],[Data Masked States only]]&lt;&gt;INDIRECT("R"&amp;AL886&amp;"C"&amp;COLUMN(Table4[[#This Row],[Data Masked States only]]),FALSE),"Change",""))</f>
        <v/>
      </c>
      <c r="AZ886" s="40"/>
    </row>
    <row r="887" spans="1:52" hidden="1" x14ac:dyDescent="0.25">
      <c r="A887" s="32">
        <v>33.701000000000001</v>
      </c>
      <c r="B887" s="32">
        <v>401</v>
      </c>
      <c r="C887" s="32">
        <v>8</v>
      </c>
      <c r="D887" s="33" t="s">
        <v>28</v>
      </c>
      <c r="E887" s="34" t="s">
        <v>23</v>
      </c>
      <c r="F887" s="34">
        <v>0</v>
      </c>
      <c r="G887" s="34">
        <v>0</v>
      </c>
      <c r="H887" s="34">
        <v>0</v>
      </c>
      <c r="I887" s="34">
        <v>0</v>
      </c>
      <c r="J887" s="34">
        <v>0</v>
      </c>
      <c r="K887" s="34">
        <v>0</v>
      </c>
      <c r="L887" s="32"/>
      <c r="M887" s="35" t="str">
        <f t="shared" si="261"/>
        <v>…</v>
      </c>
      <c r="N887" s="32" t="str">
        <f t="shared" si="262"/>
        <v>…</v>
      </c>
      <c r="O887" s="32" t="str">
        <f t="shared" si="263"/>
        <v>…</v>
      </c>
      <c r="P887" s="32" t="str">
        <f t="shared" si="264"/>
        <v>…</v>
      </c>
      <c r="Q887" s="32" t="str">
        <f t="shared" si="265"/>
        <v>…</v>
      </c>
      <c r="R887" s="32" t="str">
        <f t="shared" si="266"/>
        <v>…</v>
      </c>
      <c r="S887" s="32" t="str">
        <f t="shared" si="267"/>
        <v>…</v>
      </c>
      <c r="T887" s="32" t="str">
        <f t="shared" si="268"/>
        <v>…</v>
      </c>
      <c r="U887" s="35"/>
      <c r="V887" s="36">
        <f t="shared" si="269"/>
        <v>154</v>
      </c>
      <c r="W887" s="32">
        <f t="shared" si="270"/>
        <v>210</v>
      </c>
      <c r="X887" s="32">
        <f t="shared" si="271"/>
        <v>0</v>
      </c>
      <c r="Y887" s="32">
        <f t="shared" si="272"/>
        <v>0</v>
      </c>
      <c r="Z887" s="32">
        <f t="shared" si="273"/>
        <v>0</v>
      </c>
      <c r="AA887" s="32">
        <f t="shared" si="274"/>
        <v>0</v>
      </c>
      <c r="AB887" s="32">
        <f t="shared" si="275"/>
        <v>0</v>
      </c>
      <c r="AC887" s="32">
        <f t="shared" si="276"/>
        <v>0</v>
      </c>
      <c r="AD887" s="35"/>
      <c r="AE887" s="37">
        <f t="shared" si="277"/>
        <v>53914</v>
      </c>
      <c r="AF887" s="38">
        <f t="shared" si="278"/>
        <v>0</v>
      </c>
      <c r="AG887" s="38">
        <f t="shared" si="279"/>
        <v>0</v>
      </c>
      <c r="AH887" s="38">
        <f t="shared" si="280"/>
        <v>0</v>
      </c>
      <c r="AI887" s="35"/>
      <c r="AJ88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87" s="40" t="str" cm="1">
        <f t="array" ref="AK88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87" s="40" cm="1">
        <f t="array" ref="AL887">IF(ROW(Table4[[#This Row],[ID]])-1=ROW(Table4[[#Headers],[ID]]),0,SUMPRODUCT(MAX(($B$5:$B886=Table4[[#This Row],[ID]])*ROW($B$5:$B886))))</f>
        <v>885</v>
      </c>
      <c r="AM887" s="39" cm="1">
        <f t="array" aca="1" ref="AM887" ca="1">IF(Table4[[#This Row],[Prior of This Frm]]&lt;&gt;0,Table4[[#This Row],[Time]]-INDIRECT("R"&amp;Table4[[#This Row],[Prior of This Frm]]&amp;"C"&amp;COLUMN(Table4[[#This Row],[Time]]),FALSE),"")</f>
        <v>0.10699999999999932</v>
      </c>
      <c r="AN887" s="41">
        <f>IF(ROW(Table4[[#This Row],[Time]])-1=ROW(Table4[[#Headers],[Time]]),0,IF(A887&lt;A886,AN886+1,AN886))</f>
        <v>1</v>
      </c>
      <c r="AO887" s="42">
        <f>(Table4[[#This Row],[Time]]+(Table4[[#This Row],[Mins]]*60)-$A$5)/60/60/24</f>
        <v>4.8986111111111094E-4</v>
      </c>
      <c r="AP887" s="39">
        <f ca="1">IF(Table4[[#This Row],[Prior of This Frm]]&lt;&gt;0,IF(Table4[[#This Row],[Per Raw]]&lt;0,Table4[[#This Row],[Per Raw]]+60,Table4[[#This Row],[Per Raw]]),"")</f>
        <v>0.10699999999999932</v>
      </c>
      <c r="AQ887" s="43">
        <f>IF(Table4[[#This Row],[ID]]=401,(HEX2DEC(Table4[[#This Row],[H1]])+256*HEX2DEC(Table4[[#This Row],[H2]]))/1000,NA())</f>
        <v>53.914000000000001</v>
      </c>
      <c r="AR887" s="44">
        <f>IF(Table4[[#This Row],[ID]]=401,(HEX2DEC(Table4[[#This Row],[H5]])+256*HEX2DEC(Table4[[#This Row],[H6]]))/1000,NA())</f>
        <v>0</v>
      </c>
      <c r="AS887" s="48" t="e">
        <f>IF(Table4[[#This Row],[ID]]=402,HEX2DEC(Table4[[#This Row],[H1]])/100,NA())</f>
        <v>#N/A</v>
      </c>
      <c r="AT887" s="46" t="e">
        <f>IF(Table4[[#This Row],[ID]]=404,((HEX2DEC(F887)+256*HEX2DEC(G887))/10)*(9/5)+32,NA())</f>
        <v>#N/A</v>
      </c>
      <c r="AU887" s="38">
        <f>IF(Table4[[#This Row],[ID]]=402,(HEX2DEC(Table4[[#This Row],[H7]])*256*256+HEX2DEC(Table4[[#This Row],[H6]])*256+HEX2DEC(Table4[[#This Row],[H5]]))/AU$3,IF(ISNUMBER(AU886),AU886,NA()))</f>
        <v>1073427</v>
      </c>
      <c r="AV887" s="38">
        <f>IF(Table4[[#This Row],[ID]]=403,(HEX2DEC(Table4[[#This Row],[H7]])*256*256+HEX2DEC(Table4[[#This Row],[H6]])*256+HEX2DEC(Table4[[#This Row],[H5]]))/AV$3,IF(ISNUMBER(AV886),AV886,NA()))</f>
        <v>1073427</v>
      </c>
      <c r="AW887" s="47">
        <f>Table4[[#This Row],[Unk 402-D7,6,5]]/Table4[[#This Row],[Batt V]]</f>
        <v>19909.986274437066</v>
      </c>
      <c r="AX887" s="41" t="str" cm="1">
        <f t="array" aca="1" ref="AX887" ca="1">IF(Table4[[#This Row],[Prior of This Frm]]=0,"First",IF(Table4[[#This Row],[Data as String]]&lt;&gt;INDIRECT("R"&amp;AL887&amp;"C"&amp;COLUMN(Table4[[#This Row],[Data as String]]),FALSE),"Change",""))</f>
        <v/>
      </c>
      <c r="AY887" s="40" t="str" cm="1">
        <f t="array" aca="1" ref="AY887" ca="1">IF(Table4[[#This Row],[Prior of This Frm]]=0,"First",IF(Table4[[#This Row],[Data Masked States only]]&lt;&gt;INDIRECT("R"&amp;AL887&amp;"C"&amp;COLUMN(Table4[[#This Row],[Data Masked States only]]),FALSE),"Change",""))</f>
        <v/>
      </c>
      <c r="AZ887" s="40"/>
    </row>
    <row r="888" spans="1:52" hidden="1" x14ac:dyDescent="0.25">
      <c r="A888" s="32">
        <v>33.753999999999998</v>
      </c>
      <c r="B888" s="32">
        <v>400</v>
      </c>
      <c r="C888" s="32">
        <v>8</v>
      </c>
      <c r="D888" s="33">
        <v>0</v>
      </c>
      <c r="E888" s="34">
        <v>0</v>
      </c>
      <c r="F888" s="34">
        <v>8</v>
      </c>
      <c r="G888" s="34">
        <v>0</v>
      </c>
      <c r="H888" s="34">
        <v>39</v>
      </c>
      <c r="I888" s="34">
        <v>0</v>
      </c>
      <c r="J888" s="34">
        <v>0</v>
      </c>
      <c r="K888" s="34">
        <v>0</v>
      </c>
      <c r="L888" s="32"/>
      <c r="M888" s="35" t="str">
        <f t="shared" si="261"/>
        <v>…</v>
      </c>
      <c r="N888" s="32" t="str">
        <f t="shared" si="262"/>
        <v>…</v>
      </c>
      <c r="O888" s="32" t="str">
        <f t="shared" si="263"/>
        <v>…</v>
      </c>
      <c r="P888" s="32" t="str">
        <f t="shared" si="264"/>
        <v>…</v>
      </c>
      <c r="Q888" s="32" t="str">
        <f t="shared" si="265"/>
        <v>9</v>
      </c>
      <c r="R888" s="32" t="str">
        <f t="shared" si="266"/>
        <v>…</v>
      </c>
      <c r="S888" s="32" t="str">
        <f t="shared" si="267"/>
        <v>…</v>
      </c>
      <c r="T888" s="32" t="str">
        <f t="shared" si="268"/>
        <v>…</v>
      </c>
      <c r="U888" s="35"/>
      <c r="V888" s="36">
        <f t="shared" si="269"/>
        <v>0</v>
      </c>
      <c r="W888" s="32">
        <f t="shared" si="270"/>
        <v>0</v>
      </c>
      <c r="X888" s="32">
        <f t="shared" si="271"/>
        <v>8</v>
      </c>
      <c r="Y888" s="32">
        <f t="shared" si="272"/>
        <v>0</v>
      </c>
      <c r="Z888" s="32">
        <f t="shared" si="273"/>
        <v>57</v>
      </c>
      <c r="AA888" s="32">
        <f t="shared" si="274"/>
        <v>0</v>
      </c>
      <c r="AB888" s="32">
        <f t="shared" si="275"/>
        <v>0</v>
      </c>
      <c r="AC888" s="32">
        <f t="shared" si="276"/>
        <v>0</v>
      </c>
      <c r="AD888" s="35"/>
      <c r="AE888" s="37">
        <f t="shared" si="277"/>
        <v>0</v>
      </c>
      <c r="AF888" s="38">
        <f t="shared" si="278"/>
        <v>8</v>
      </c>
      <c r="AG888" s="38">
        <f t="shared" si="279"/>
        <v>57</v>
      </c>
      <c r="AH888" s="38">
        <f t="shared" si="280"/>
        <v>0</v>
      </c>
      <c r="AI888" s="35"/>
      <c r="AJ88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88" s="40" t="str" cm="1">
        <f t="array" ref="AK88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88" s="40" cm="1">
        <f t="array" ref="AL888">IF(ROW(Table4[[#This Row],[ID]])-1=ROW(Table4[[#Headers],[ID]]),0,SUMPRODUCT(MAX(($B$5:$B887=Table4[[#This Row],[ID]])*ROW($B$5:$B887))))</f>
        <v>886</v>
      </c>
      <c r="AM888" s="39" cm="1">
        <f t="array" aca="1" ref="AM888" ca="1">IF(Table4[[#This Row],[Prior of This Frm]]&lt;&gt;0,Table4[[#This Row],[Time]]-INDIRECT("R"&amp;Table4[[#This Row],[Prior of This Frm]]&amp;"C"&amp;COLUMN(Table4[[#This Row],[Time]]),FALSE),"")</f>
        <v>0.10599999999999454</v>
      </c>
      <c r="AN888" s="41">
        <f>IF(ROW(Table4[[#This Row],[Time]])-1=ROW(Table4[[#Headers],[Time]]),0,IF(A888&lt;A887,AN887+1,AN887))</f>
        <v>1</v>
      </c>
      <c r="AO888" s="42">
        <f>(Table4[[#This Row],[Time]]+(Table4[[#This Row],[Mins]]*60)-$A$5)/60/60/24</f>
        <v>4.9047453703703688E-4</v>
      </c>
      <c r="AP888" s="39">
        <f ca="1">IF(Table4[[#This Row],[Prior of This Frm]]&lt;&gt;0,IF(Table4[[#This Row],[Per Raw]]&lt;0,Table4[[#This Row],[Per Raw]]+60,Table4[[#This Row],[Per Raw]]),"")</f>
        <v>0.10599999999999454</v>
      </c>
      <c r="AQ888" s="43" t="e">
        <f>IF(Table4[[#This Row],[ID]]=401,(HEX2DEC(Table4[[#This Row],[H1]])+256*HEX2DEC(Table4[[#This Row],[H2]]))/1000,NA())</f>
        <v>#N/A</v>
      </c>
      <c r="AR888" s="44" t="e">
        <f>IF(Table4[[#This Row],[ID]]=401,(HEX2DEC(Table4[[#This Row],[H5]])+256*HEX2DEC(Table4[[#This Row],[H6]]))/1000,NA())</f>
        <v>#N/A</v>
      </c>
      <c r="AS888" s="45" t="e">
        <f>IF(Table4[[#This Row],[ID]]=402,HEX2DEC(Table4[[#This Row],[H1]])/100,NA())</f>
        <v>#N/A</v>
      </c>
      <c r="AT888" s="46" t="e">
        <f>IF(Table4[[#This Row],[ID]]=404,((HEX2DEC(F888)+256*HEX2DEC(G888))/10)*(9/5)+32,NA())</f>
        <v>#N/A</v>
      </c>
      <c r="AU888" s="38">
        <f>IF(Table4[[#This Row],[ID]]=402,(HEX2DEC(Table4[[#This Row],[H7]])*256*256+HEX2DEC(Table4[[#This Row],[H6]])*256+HEX2DEC(Table4[[#This Row],[H5]]))/AU$3,IF(ISNUMBER(AU887),AU887,NA()))</f>
        <v>1073427</v>
      </c>
      <c r="AV888" s="38">
        <f>IF(Table4[[#This Row],[ID]]=403,(HEX2DEC(Table4[[#This Row],[H7]])*256*256+HEX2DEC(Table4[[#This Row],[H6]])*256+HEX2DEC(Table4[[#This Row],[H5]]))/AV$3,IF(ISNUMBER(AV887),AV887,NA()))</f>
        <v>1073427</v>
      </c>
      <c r="AW888" s="47" t="e">
        <f>Table4[[#This Row],[Unk 402-D7,6,5]]/Table4[[#This Row],[Batt V]]</f>
        <v>#N/A</v>
      </c>
      <c r="AX888" s="41" t="str" cm="1">
        <f t="array" aca="1" ref="AX888" ca="1">IF(Table4[[#This Row],[Prior of This Frm]]=0,"First",IF(Table4[[#This Row],[Data as String]]&lt;&gt;INDIRECT("R"&amp;AL888&amp;"C"&amp;COLUMN(Table4[[#This Row],[Data as String]]),FALSE),"Change",""))</f>
        <v/>
      </c>
      <c r="AY888" s="40" t="str" cm="1">
        <f t="array" aca="1" ref="AY888" ca="1">IF(Table4[[#This Row],[Prior of This Frm]]=0,"First",IF(Table4[[#This Row],[Data Masked States only]]&lt;&gt;INDIRECT("R"&amp;AL888&amp;"C"&amp;COLUMN(Table4[[#This Row],[Data Masked States only]]),FALSE),"Change",""))</f>
        <v/>
      </c>
      <c r="AZ888" s="40"/>
    </row>
    <row r="889" spans="1:52" hidden="1" x14ac:dyDescent="0.25">
      <c r="A889" s="32">
        <v>33.805999999999997</v>
      </c>
      <c r="B889" s="32">
        <v>401</v>
      </c>
      <c r="C889" s="32">
        <v>8</v>
      </c>
      <c r="D889" s="33" t="s">
        <v>28</v>
      </c>
      <c r="E889" s="34" t="s">
        <v>23</v>
      </c>
      <c r="F889" s="34">
        <v>0</v>
      </c>
      <c r="G889" s="34">
        <v>0</v>
      </c>
      <c r="H889" s="34">
        <v>0</v>
      </c>
      <c r="I889" s="34">
        <v>0</v>
      </c>
      <c r="J889" s="34">
        <v>0</v>
      </c>
      <c r="K889" s="34">
        <v>0</v>
      </c>
      <c r="L889" s="32"/>
      <c r="M889" s="35" t="str">
        <f t="shared" si="261"/>
        <v>…</v>
      </c>
      <c r="N889" s="32" t="str">
        <f t="shared" si="262"/>
        <v>…</v>
      </c>
      <c r="O889" s="32" t="str">
        <f t="shared" si="263"/>
        <v>…</v>
      </c>
      <c r="P889" s="32" t="str">
        <f t="shared" si="264"/>
        <v>…</v>
      </c>
      <c r="Q889" s="32" t="str">
        <f t="shared" si="265"/>
        <v>…</v>
      </c>
      <c r="R889" s="32" t="str">
        <f t="shared" si="266"/>
        <v>…</v>
      </c>
      <c r="S889" s="32" t="str">
        <f t="shared" si="267"/>
        <v>…</v>
      </c>
      <c r="T889" s="32" t="str">
        <f t="shared" si="268"/>
        <v>…</v>
      </c>
      <c r="U889" s="35"/>
      <c r="V889" s="36">
        <f t="shared" si="269"/>
        <v>154</v>
      </c>
      <c r="W889" s="32">
        <f t="shared" si="270"/>
        <v>210</v>
      </c>
      <c r="X889" s="32">
        <f t="shared" si="271"/>
        <v>0</v>
      </c>
      <c r="Y889" s="32">
        <f t="shared" si="272"/>
        <v>0</v>
      </c>
      <c r="Z889" s="32">
        <f t="shared" si="273"/>
        <v>0</v>
      </c>
      <c r="AA889" s="32">
        <f t="shared" si="274"/>
        <v>0</v>
      </c>
      <c r="AB889" s="32">
        <f t="shared" si="275"/>
        <v>0</v>
      </c>
      <c r="AC889" s="32">
        <f t="shared" si="276"/>
        <v>0</v>
      </c>
      <c r="AD889" s="35"/>
      <c r="AE889" s="37">
        <f t="shared" si="277"/>
        <v>53914</v>
      </c>
      <c r="AF889" s="38">
        <f t="shared" si="278"/>
        <v>0</v>
      </c>
      <c r="AG889" s="38">
        <f t="shared" si="279"/>
        <v>0</v>
      </c>
      <c r="AH889" s="38">
        <f t="shared" si="280"/>
        <v>0</v>
      </c>
      <c r="AI889" s="35"/>
      <c r="AJ88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89" s="40" t="str" cm="1">
        <f t="array" ref="AK88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89" s="40" cm="1">
        <f t="array" ref="AL889">IF(ROW(Table4[[#This Row],[ID]])-1=ROW(Table4[[#Headers],[ID]]),0,SUMPRODUCT(MAX(($B$5:$B888=Table4[[#This Row],[ID]])*ROW($B$5:$B888))))</f>
        <v>887</v>
      </c>
      <c r="AM889" s="39" cm="1">
        <f t="array" aca="1" ref="AM889" ca="1">IF(Table4[[#This Row],[Prior of This Frm]]&lt;&gt;0,Table4[[#This Row],[Time]]-INDIRECT("R"&amp;Table4[[#This Row],[Prior of This Frm]]&amp;"C"&amp;COLUMN(Table4[[#This Row],[Time]]),FALSE),"")</f>
        <v>0.10499999999999687</v>
      </c>
      <c r="AN889" s="41">
        <f>IF(ROW(Table4[[#This Row],[Time]])-1=ROW(Table4[[#Headers],[Time]]),0,IF(A889&lt;A888,AN888+1,AN888))</f>
        <v>1</v>
      </c>
      <c r="AO889" s="42">
        <f>(Table4[[#This Row],[Time]]+(Table4[[#This Row],[Mins]]*60)-$A$5)/60/60/24</f>
        <v>4.9107638888888888E-4</v>
      </c>
      <c r="AP889" s="39">
        <f ca="1">IF(Table4[[#This Row],[Prior of This Frm]]&lt;&gt;0,IF(Table4[[#This Row],[Per Raw]]&lt;0,Table4[[#This Row],[Per Raw]]+60,Table4[[#This Row],[Per Raw]]),"")</f>
        <v>0.10499999999999687</v>
      </c>
      <c r="AQ889" s="43">
        <f>IF(Table4[[#This Row],[ID]]=401,(HEX2DEC(Table4[[#This Row],[H1]])+256*HEX2DEC(Table4[[#This Row],[H2]]))/1000,NA())</f>
        <v>53.914000000000001</v>
      </c>
      <c r="AR889" s="44">
        <f>IF(Table4[[#This Row],[ID]]=401,(HEX2DEC(Table4[[#This Row],[H5]])+256*HEX2DEC(Table4[[#This Row],[H6]]))/1000,NA())</f>
        <v>0</v>
      </c>
      <c r="AS889" s="48" t="e">
        <f>IF(Table4[[#This Row],[ID]]=402,HEX2DEC(Table4[[#This Row],[H1]])/100,NA())</f>
        <v>#N/A</v>
      </c>
      <c r="AT889" s="46" t="e">
        <f>IF(Table4[[#This Row],[ID]]=404,((HEX2DEC(F889)+256*HEX2DEC(G889))/10)*(9/5)+32,NA())</f>
        <v>#N/A</v>
      </c>
      <c r="AU889" s="38">
        <f>IF(Table4[[#This Row],[ID]]=402,(HEX2DEC(Table4[[#This Row],[H7]])*256*256+HEX2DEC(Table4[[#This Row],[H6]])*256+HEX2DEC(Table4[[#This Row],[H5]]))/AU$3,IF(ISNUMBER(AU888),AU888,NA()))</f>
        <v>1073427</v>
      </c>
      <c r="AV889" s="38">
        <f>IF(Table4[[#This Row],[ID]]=403,(HEX2DEC(Table4[[#This Row],[H7]])*256*256+HEX2DEC(Table4[[#This Row],[H6]])*256+HEX2DEC(Table4[[#This Row],[H5]]))/AV$3,IF(ISNUMBER(AV888),AV888,NA()))</f>
        <v>1073427</v>
      </c>
      <c r="AW889" s="47">
        <f>Table4[[#This Row],[Unk 402-D7,6,5]]/Table4[[#This Row],[Batt V]]</f>
        <v>19909.986274437066</v>
      </c>
      <c r="AX889" s="41" t="str" cm="1">
        <f t="array" aca="1" ref="AX889" ca="1">IF(Table4[[#This Row],[Prior of This Frm]]=0,"First",IF(Table4[[#This Row],[Data as String]]&lt;&gt;INDIRECT("R"&amp;AL889&amp;"C"&amp;COLUMN(Table4[[#This Row],[Data as String]]),FALSE),"Change",""))</f>
        <v/>
      </c>
      <c r="AY889" s="40" t="str" cm="1">
        <f t="array" aca="1" ref="AY889" ca="1">IF(Table4[[#This Row],[Prior of This Frm]]=0,"First",IF(Table4[[#This Row],[Data Masked States only]]&lt;&gt;INDIRECT("R"&amp;AL889&amp;"C"&amp;COLUMN(Table4[[#This Row],[Data Masked States only]]),FALSE),"Change",""))</f>
        <v/>
      </c>
      <c r="AZ889" s="40"/>
    </row>
    <row r="890" spans="1:52" hidden="1" x14ac:dyDescent="0.25">
      <c r="A890" s="32">
        <v>33.808999999999997</v>
      </c>
      <c r="B890" s="32">
        <v>466</v>
      </c>
      <c r="C890" s="32">
        <v>8</v>
      </c>
      <c r="D890" s="33">
        <v>30</v>
      </c>
      <c r="E890" s="34">
        <v>32</v>
      </c>
      <c r="F890" s="34">
        <v>30</v>
      </c>
      <c r="G890" s="34">
        <v>35</v>
      </c>
      <c r="H890" s="34">
        <v>56</v>
      </c>
      <c r="I890" s="34">
        <v>35</v>
      </c>
      <c r="J890" s="34">
        <v>30</v>
      </c>
      <c r="K890" s="34">
        <v>31</v>
      </c>
      <c r="L890" s="32"/>
      <c r="M890" s="35" t="str">
        <f t="shared" si="261"/>
        <v>0</v>
      </c>
      <c r="N890" s="32" t="str">
        <f t="shared" si="262"/>
        <v>2</v>
      </c>
      <c r="O890" s="32" t="str">
        <f t="shared" si="263"/>
        <v>0</v>
      </c>
      <c r="P890" s="32" t="str">
        <f t="shared" si="264"/>
        <v>5</v>
      </c>
      <c r="Q890" s="32" t="str">
        <f t="shared" si="265"/>
        <v>V</v>
      </c>
      <c r="R890" s="32" t="str">
        <f t="shared" si="266"/>
        <v>5</v>
      </c>
      <c r="S890" s="32" t="str">
        <f t="shared" si="267"/>
        <v>0</v>
      </c>
      <c r="T890" s="32" t="str">
        <f t="shared" si="268"/>
        <v>1</v>
      </c>
      <c r="U890" s="35"/>
      <c r="V890" s="36">
        <f t="shared" si="269"/>
        <v>48</v>
      </c>
      <c r="W890" s="32">
        <f t="shared" si="270"/>
        <v>50</v>
      </c>
      <c r="X890" s="32">
        <f t="shared" si="271"/>
        <v>48</v>
      </c>
      <c r="Y890" s="32">
        <f t="shared" si="272"/>
        <v>53</v>
      </c>
      <c r="Z890" s="32">
        <f t="shared" si="273"/>
        <v>86</v>
      </c>
      <c r="AA890" s="32">
        <f t="shared" si="274"/>
        <v>53</v>
      </c>
      <c r="AB890" s="32">
        <f t="shared" si="275"/>
        <v>48</v>
      </c>
      <c r="AC890" s="32">
        <f t="shared" si="276"/>
        <v>49</v>
      </c>
      <c r="AD890" s="35"/>
      <c r="AE890" s="37">
        <f t="shared" si="277"/>
        <v>12848</v>
      </c>
      <c r="AF890" s="38">
        <f t="shared" si="278"/>
        <v>13616</v>
      </c>
      <c r="AG890" s="38">
        <f t="shared" si="279"/>
        <v>13654</v>
      </c>
      <c r="AH890" s="38">
        <f t="shared" si="280"/>
        <v>12592</v>
      </c>
      <c r="AI890" s="35"/>
      <c r="AJ89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890" s="40" t="str" cm="1">
        <f t="array" ref="AK89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890" s="40" cm="1">
        <f t="array" ref="AL890">IF(ROW(Table4[[#This Row],[ID]])-1=ROW(Table4[[#Headers],[ID]]),0,SUMPRODUCT(MAX(($B$5:$B889=Table4[[#This Row],[ID]])*ROW($B$5:$B889))))</f>
        <v>846</v>
      </c>
      <c r="AM890" s="39" cm="1">
        <f t="array" aca="1" ref="AM890" ca="1">IF(Table4[[#This Row],[Prior of This Frm]]&lt;&gt;0,Table4[[#This Row],[Time]]-INDIRECT("R"&amp;Table4[[#This Row],[Prior of This Frm]]&amp;"C"&amp;COLUMN(Table4[[#This Row],[Time]]),FALSE),"")</f>
        <v>2.1229999999999976</v>
      </c>
      <c r="AN890" s="41">
        <f>IF(ROW(Table4[[#This Row],[Time]])-1=ROW(Table4[[#Headers],[Time]]),0,IF(A890&lt;A889,AN889+1,AN889))</f>
        <v>1</v>
      </c>
      <c r="AO890" s="42">
        <f>(Table4[[#This Row],[Time]]+(Table4[[#This Row],[Mins]]*60)-$A$5)/60/60/24</f>
        <v>4.9111111111111111E-4</v>
      </c>
      <c r="AP890" s="39">
        <f ca="1">IF(Table4[[#This Row],[Prior of This Frm]]&lt;&gt;0,IF(Table4[[#This Row],[Per Raw]]&lt;0,Table4[[#This Row],[Per Raw]]+60,Table4[[#This Row],[Per Raw]]),"")</f>
        <v>2.1229999999999976</v>
      </c>
      <c r="AQ890" s="43" t="e">
        <f>IF(Table4[[#This Row],[ID]]=401,(HEX2DEC(Table4[[#This Row],[H1]])+256*HEX2DEC(Table4[[#This Row],[H2]]))/1000,NA())</f>
        <v>#N/A</v>
      </c>
      <c r="AR890" s="44" t="e">
        <f>IF(Table4[[#This Row],[ID]]=401,(HEX2DEC(Table4[[#This Row],[H5]])+256*HEX2DEC(Table4[[#This Row],[H6]]))/1000,NA())</f>
        <v>#N/A</v>
      </c>
      <c r="AS890" s="45" t="e">
        <f>IF(Table4[[#This Row],[ID]]=402,HEX2DEC(Table4[[#This Row],[H1]])/100,NA())</f>
        <v>#N/A</v>
      </c>
      <c r="AT890" s="46" t="e">
        <f>IF(Table4[[#This Row],[ID]]=404,((HEX2DEC(F890)+256*HEX2DEC(G890))/10)*(9/5)+32,NA())</f>
        <v>#N/A</v>
      </c>
      <c r="AU890" s="38">
        <f>IF(Table4[[#This Row],[ID]]=402,(HEX2DEC(Table4[[#This Row],[H7]])*256*256+HEX2DEC(Table4[[#This Row],[H6]])*256+HEX2DEC(Table4[[#This Row],[H5]]))/AU$3,IF(ISNUMBER(AU889),AU889,NA()))</f>
        <v>1073427</v>
      </c>
      <c r="AV890" s="38">
        <f>IF(Table4[[#This Row],[ID]]=403,(HEX2DEC(Table4[[#This Row],[H7]])*256*256+HEX2DEC(Table4[[#This Row],[H6]])*256+HEX2DEC(Table4[[#This Row],[H5]]))/AV$3,IF(ISNUMBER(AV889),AV889,NA()))</f>
        <v>1073427</v>
      </c>
      <c r="AW890" s="47" t="e">
        <f>Table4[[#This Row],[Unk 402-D7,6,5]]/Table4[[#This Row],[Batt V]]</f>
        <v>#N/A</v>
      </c>
      <c r="AX890" s="41" t="str" cm="1">
        <f t="array" aca="1" ref="AX890" ca="1">IF(Table4[[#This Row],[Prior of This Frm]]=0,"First",IF(Table4[[#This Row],[Data as String]]&lt;&gt;INDIRECT("R"&amp;AL890&amp;"C"&amp;COLUMN(Table4[[#This Row],[Data as String]]),FALSE),"Change",""))</f>
        <v/>
      </c>
      <c r="AY890" s="40" t="str" cm="1">
        <f t="array" aca="1" ref="AY890" ca="1">IF(Table4[[#This Row],[Prior of This Frm]]=0,"First",IF(Table4[[#This Row],[Data Masked States only]]&lt;&gt;INDIRECT("R"&amp;AL890&amp;"C"&amp;COLUMN(Table4[[#This Row],[Data Masked States only]]),FALSE),"Change",""))</f>
        <v/>
      </c>
      <c r="AZ890" s="40"/>
    </row>
    <row r="891" spans="1:52" hidden="1" x14ac:dyDescent="0.25">
      <c r="A891" s="32">
        <v>33.811999999999998</v>
      </c>
      <c r="B891" s="32">
        <v>410</v>
      </c>
      <c r="C891" s="32">
        <v>8</v>
      </c>
      <c r="D891" s="33">
        <v>53</v>
      </c>
      <c r="E891" s="34">
        <v>37</v>
      </c>
      <c r="F891" s="34">
        <v>33</v>
      </c>
      <c r="G891" s="34" t="s">
        <v>8</v>
      </c>
      <c r="H891" s="34">
        <v>32</v>
      </c>
      <c r="I891" s="34">
        <v>32</v>
      </c>
      <c r="J891" s="34">
        <v>30</v>
      </c>
      <c r="K891" s="34">
        <v>33</v>
      </c>
      <c r="L891" s="32"/>
      <c r="M891" s="35" t="str">
        <f t="shared" si="261"/>
        <v>S</v>
      </c>
      <c r="N891" s="32" t="str">
        <f t="shared" si="262"/>
        <v>7</v>
      </c>
      <c r="O891" s="32" t="str">
        <f t="shared" si="263"/>
        <v>3</v>
      </c>
      <c r="P891" s="32" t="str">
        <f t="shared" si="264"/>
        <v>-</v>
      </c>
      <c r="Q891" s="32" t="str">
        <f t="shared" si="265"/>
        <v>2</v>
      </c>
      <c r="R891" s="32" t="str">
        <f t="shared" si="266"/>
        <v>2</v>
      </c>
      <c r="S891" s="32" t="str">
        <f t="shared" si="267"/>
        <v>0</v>
      </c>
      <c r="T891" s="32" t="str">
        <f t="shared" si="268"/>
        <v>3</v>
      </c>
      <c r="U891" s="35"/>
      <c r="V891" s="36">
        <f t="shared" si="269"/>
        <v>83</v>
      </c>
      <c r="W891" s="32">
        <f t="shared" si="270"/>
        <v>55</v>
      </c>
      <c r="X891" s="32">
        <f t="shared" si="271"/>
        <v>51</v>
      </c>
      <c r="Y891" s="32">
        <f t="shared" si="272"/>
        <v>45</v>
      </c>
      <c r="Z891" s="32">
        <f t="shared" si="273"/>
        <v>50</v>
      </c>
      <c r="AA891" s="32">
        <f t="shared" si="274"/>
        <v>50</v>
      </c>
      <c r="AB891" s="32">
        <f t="shared" si="275"/>
        <v>48</v>
      </c>
      <c r="AC891" s="32">
        <f t="shared" si="276"/>
        <v>51</v>
      </c>
      <c r="AD891" s="35"/>
      <c r="AE891" s="37">
        <f t="shared" si="277"/>
        <v>14163</v>
      </c>
      <c r="AF891" s="38">
        <f t="shared" si="278"/>
        <v>11571</v>
      </c>
      <c r="AG891" s="38">
        <f t="shared" si="279"/>
        <v>12850</v>
      </c>
      <c r="AH891" s="38">
        <f t="shared" si="280"/>
        <v>13104</v>
      </c>
      <c r="AI891" s="35"/>
      <c r="AJ89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53:37:33:2D:32:32:30:33</v>
      </c>
      <c r="AK891" s="40" t="str" cm="1">
        <f t="array" ref="AK89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53:37:33:2D:32:32:30:33</v>
      </c>
      <c r="AL891" s="40" cm="1">
        <f t="array" ref="AL891">IF(ROW(Table4[[#This Row],[ID]])-1=ROW(Table4[[#Headers],[ID]]),0,SUMPRODUCT(MAX(($B$5:$B890=Table4[[#This Row],[ID]])*ROW($B$5:$B890))))</f>
        <v>803</v>
      </c>
      <c r="AM891" s="39" cm="1">
        <f t="array" aca="1" ref="AM891" ca="1">IF(Table4[[#This Row],[Prior of This Frm]]&lt;&gt;0,Table4[[#This Row],[Time]]-INDIRECT("R"&amp;Table4[[#This Row],[Prior of This Frm]]&amp;"C"&amp;COLUMN(Table4[[#This Row],[Time]]),FALSE),"")</f>
        <v>4.2399999999999984</v>
      </c>
      <c r="AN891" s="41">
        <f>IF(ROW(Table4[[#This Row],[Time]])-1=ROW(Table4[[#Headers],[Time]]),0,IF(A891&lt;A890,AN890+1,AN890))</f>
        <v>1</v>
      </c>
      <c r="AO891" s="42">
        <f>(Table4[[#This Row],[Time]]+(Table4[[#This Row],[Mins]]*60)-$A$5)/60/60/24</f>
        <v>4.9114583333333334E-4</v>
      </c>
      <c r="AP891" s="39">
        <f ca="1">IF(Table4[[#This Row],[Prior of This Frm]]&lt;&gt;0,IF(Table4[[#This Row],[Per Raw]]&lt;0,Table4[[#This Row],[Per Raw]]+60,Table4[[#This Row],[Per Raw]]),"")</f>
        <v>4.2399999999999984</v>
      </c>
      <c r="AQ891" s="43" t="e">
        <f>IF(Table4[[#This Row],[ID]]=401,(HEX2DEC(Table4[[#This Row],[H1]])+256*HEX2DEC(Table4[[#This Row],[H2]]))/1000,NA())</f>
        <v>#N/A</v>
      </c>
      <c r="AR891" s="44" t="e">
        <f>IF(Table4[[#This Row],[ID]]=401,(HEX2DEC(Table4[[#This Row],[H5]])+256*HEX2DEC(Table4[[#This Row],[H6]]))/1000,NA())</f>
        <v>#N/A</v>
      </c>
      <c r="AS891" s="48" t="e">
        <f>IF(Table4[[#This Row],[ID]]=402,HEX2DEC(Table4[[#This Row],[H1]])/100,NA())</f>
        <v>#N/A</v>
      </c>
      <c r="AT891" s="46" t="e">
        <f>IF(Table4[[#This Row],[ID]]=404,((HEX2DEC(F891)+256*HEX2DEC(G891))/10)*(9/5)+32,NA())</f>
        <v>#N/A</v>
      </c>
      <c r="AU891" s="38">
        <f>IF(Table4[[#This Row],[ID]]=402,(HEX2DEC(Table4[[#This Row],[H7]])*256*256+HEX2DEC(Table4[[#This Row],[H6]])*256+HEX2DEC(Table4[[#This Row],[H5]]))/AU$3,IF(ISNUMBER(AU890),AU890,NA()))</f>
        <v>1073427</v>
      </c>
      <c r="AV891" s="38">
        <f>IF(Table4[[#This Row],[ID]]=403,(HEX2DEC(Table4[[#This Row],[H7]])*256*256+HEX2DEC(Table4[[#This Row],[H6]])*256+HEX2DEC(Table4[[#This Row],[H5]]))/AV$3,IF(ISNUMBER(AV890),AV890,NA()))</f>
        <v>1073427</v>
      </c>
      <c r="AW891" s="47" t="e">
        <f>Table4[[#This Row],[Unk 402-D7,6,5]]/Table4[[#This Row],[Batt V]]</f>
        <v>#N/A</v>
      </c>
      <c r="AX891" s="41" t="str" cm="1">
        <f t="array" aca="1" ref="AX891" ca="1">IF(Table4[[#This Row],[Prior of This Frm]]=0,"First",IF(Table4[[#This Row],[Data as String]]&lt;&gt;INDIRECT("R"&amp;AL891&amp;"C"&amp;COLUMN(Table4[[#This Row],[Data as String]]),FALSE),"Change",""))</f>
        <v/>
      </c>
      <c r="AY891" s="40" t="str" cm="1">
        <f t="array" aca="1" ref="AY891" ca="1">IF(Table4[[#This Row],[Prior of This Frm]]=0,"First",IF(Table4[[#This Row],[Data Masked States only]]&lt;&gt;INDIRECT("R"&amp;AL891&amp;"C"&amp;COLUMN(Table4[[#This Row],[Data Masked States only]]),FALSE),"Change",""))</f>
        <v/>
      </c>
      <c r="AZ891" s="40"/>
    </row>
    <row r="892" spans="1:52" hidden="1" x14ac:dyDescent="0.25">
      <c r="A892" s="32">
        <v>33.814999999999998</v>
      </c>
      <c r="B892" s="32">
        <v>411</v>
      </c>
      <c r="C892" s="32">
        <v>8</v>
      </c>
      <c r="D892" s="33">
        <v>30</v>
      </c>
      <c r="E892" s="34">
        <v>34</v>
      </c>
      <c r="F892" s="34">
        <v>30</v>
      </c>
      <c r="G892" s="34">
        <v>31</v>
      </c>
      <c r="H892" s="34">
        <v>32</v>
      </c>
      <c r="I892" s="34">
        <v>39</v>
      </c>
      <c r="J892" s="34">
        <v>52</v>
      </c>
      <c r="K892" s="34">
        <v>53</v>
      </c>
      <c r="L892" s="32"/>
      <c r="M892" s="35" t="str">
        <f t="shared" si="261"/>
        <v>0</v>
      </c>
      <c r="N892" s="32" t="str">
        <f t="shared" si="262"/>
        <v>4</v>
      </c>
      <c r="O892" s="32" t="str">
        <f t="shared" si="263"/>
        <v>0</v>
      </c>
      <c r="P892" s="32" t="str">
        <f t="shared" si="264"/>
        <v>1</v>
      </c>
      <c r="Q892" s="32" t="str">
        <f t="shared" si="265"/>
        <v>2</v>
      </c>
      <c r="R892" s="32" t="str">
        <f t="shared" si="266"/>
        <v>9</v>
      </c>
      <c r="S892" s="32" t="str">
        <f t="shared" si="267"/>
        <v>R</v>
      </c>
      <c r="T892" s="32" t="str">
        <f t="shared" si="268"/>
        <v>S</v>
      </c>
      <c r="U892" s="35"/>
      <c r="V892" s="36">
        <f t="shared" si="269"/>
        <v>48</v>
      </c>
      <c r="W892" s="32">
        <f t="shared" si="270"/>
        <v>52</v>
      </c>
      <c r="X892" s="32">
        <f t="shared" si="271"/>
        <v>48</v>
      </c>
      <c r="Y892" s="32">
        <f t="shared" si="272"/>
        <v>49</v>
      </c>
      <c r="Z892" s="32">
        <f t="shared" si="273"/>
        <v>50</v>
      </c>
      <c r="AA892" s="32">
        <f t="shared" si="274"/>
        <v>57</v>
      </c>
      <c r="AB892" s="32">
        <f t="shared" si="275"/>
        <v>82</v>
      </c>
      <c r="AC892" s="32">
        <f t="shared" si="276"/>
        <v>83</v>
      </c>
      <c r="AD892" s="35"/>
      <c r="AE892" s="37">
        <f t="shared" si="277"/>
        <v>13360</v>
      </c>
      <c r="AF892" s="38">
        <f t="shared" si="278"/>
        <v>12592</v>
      </c>
      <c r="AG892" s="38">
        <f t="shared" si="279"/>
        <v>14642</v>
      </c>
      <c r="AH892" s="38">
        <f t="shared" si="280"/>
        <v>21330</v>
      </c>
      <c r="AI892" s="35"/>
      <c r="AJ89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30:34:30:31:32:39:52:53</v>
      </c>
      <c r="AK892" s="40" t="str" cm="1">
        <f t="array" ref="AK89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30:34:30:31:32:39:52:53</v>
      </c>
      <c r="AL892" s="40" cm="1">
        <f t="array" ref="AL892">IF(ROW(Table4[[#This Row],[ID]])-1=ROW(Table4[[#Headers],[ID]]),0,SUMPRODUCT(MAX(($B$5:$B891=Table4[[#This Row],[ID]])*ROW($B$5:$B891))))</f>
        <v>804</v>
      </c>
      <c r="AM892" s="39" cm="1">
        <f t="array" aca="1" ref="AM892" ca="1">IF(Table4[[#This Row],[Prior of This Frm]]&lt;&gt;0,Table4[[#This Row],[Time]]-INDIRECT("R"&amp;Table4[[#This Row],[Prior of This Frm]]&amp;"C"&amp;COLUMN(Table4[[#This Row],[Time]]),FALSE),"")</f>
        <v>4.2399999999999984</v>
      </c>
      <c r="AN892" s="41">
        <f>IF(ROW(Table4[[#This Row],[Time]])-1=ROW(Table4[[#Headers],[Time]]),0,IF(A892&lt;A891,AN891+1,AN891))</f>
        <v>1</v>
      </c>
      <c r="AO892" s="42">
        <f>(Table4[[#This Row],[Time]]+(Table4[[#This Row],[Mins]]*60)-$A$5)/60/60/24</f>
        <v>4.9118055555555558E-4</v>
      </c>
      <c r="AP892" s="39">
        <f ca="1">IF(Table4[[#This Row],[Prior of This Frm]]&lt;&gt;0,IF(Table4[[#This Row],[Per Raw]]&lt;0,Table4[[#This Row],[Per Raw]]+60,Table4[[#This Row],[Per Raw]]),"")</f>
        <v>4.2399999999999984</v>
      </c>
      <c r="AQ892" s="43" t="e">
        <f>IF(Table4[[#This Row],[ID]]=401,(HEX2DEC(Table4[[#This Row],[H1]])+256*HEX2DEC(Table4[[#This Row],[H2]]))/1000,NA())</f>
        <v>#N/A</v>
      </c>
      <c r="AR892" s="44" t="e">
        <f>IF(Table4[[#This Row],[ID]]=401,(HEX2DEC(Table4[[#This Row],[H5]])+256*HEX2DEC(Table4[[#This Row],[H6]]))/1000,NA())</f>
        <v>#N/A</v>
      </c>
      <c r="AS892" s="45" t="e">
        <f>IF(Table4[[#This Row],[ID]]=402,HEX2DEC(Table4[[#This Row],[H1]])/100,NA())</f>
        <v>#N/A</v>
      </c>
      <c r="AT892" s="46" t="e">
        <f>IF(Table4[[#This Row],[ID]]=404,((HEX2DEC(F892)+256*HEX2DEC(G892))/10)*(9/5)+32,NA())</f>
        <v>#N/A</v>
      </c>
      <c r="AU892" s="38">
        <f>IF(Table4[[#This Row],[ID]]=402,(HEX2DEC(Table4[[#This Row],[H7]])*256*256+HEX2DEC(Table4[[#This Row],[H6]])*256+HEX2DEC(Table4[[#This Row],[H5]]))/AU$3,IF(ISNUMBER(AU891),AU891,NA()))</f>
        <v>1073427</v>
      </c>
      <c r="AV892" s="38">
        <f>IF(Table4[[#This Row],[ID]]=403,(HEX2DEC(Table4[[#This Row],[H7]])*256*256+HEX2DEC(Table4[[#This Row],[H6]])*256+HEX2DEC(Table4[[#This Row],[H5]]))/AV$3,IF(ISNUMBER(AV891),AV891,NA()))</f>
        <v>1073427</v>
      </c>
      <c r="AW892" s="47" t="e">
        <f>Table4[[#This Row],[Unk 402-D7,6,5]]/Table4[[#This Row],[Batt V]]</f>
        <v>#N/A</v>
      </c>
      <c r="AX892" s="41" t="str" cm="1">
        <f t="array" aca="1" ref="AX892" ca="1">IF(Table4[[#This Row],[Prior of This Frm]]=0,"First",IF(Table4[[#This Row],[Data as String]]&lt;&gt;INDIRECT("R"&amp;AL892&amp;"C"&amp;COLUMN(Table4[[#This Row],[Data as String]]),FALSE),"Change",""))</f>
        <v/>
      </c>
      <c r="AY892" s="40" t="str" cm="1">
        <f t="array" aca="1" ref="AY892" ca="1">IF(Table4[[#This Row],[Prior of This Frm]]=0,"First",IF(Table4[[#This Row],[Data Masked States only]]&lt;&gt;INDIRECT("R"&amp;AL892&amp;"C"&amp;COLUMN(Table4[[#This Row],[Data Masked States only]]),FALSE),"Change",""))</f>
        <v/>
      </c>
      <c r="AZ892" s="40"/>
    </row>
    <row r="893" spans="1:52" hidden="1" x14ac:dyDescent="0.25">
      <c r="A893" s="32">
        <v>33.817999999999998</v>
      </c>
      <c r="B893" s="32">
        <v>412</v>
      </c>
      <c r="C893" s="32">
        <v>8</v>
      </c>
      <c r="D893" s="33">
        <v>0</v>
      </c>
      <c r="E893" s="34">
        <v>0</v>
      </c>
      <c r="F893" s="34">
        <v>0</v>
      </c>
      <c r="G893" s="34">
        <v>0</v>
      </c>
      <c r="H893" s="34">
        <v>0</v>
      </c>
      <c r="I893" s="34">
        <v>0</v>
      </c>
      <c r="J893" s="34">
        <v>0</v>
      </c>
      <c r="K893" s="34">
        <v>0</v>
      </c>
      <c r="L893" s="32"/>
      <c r="M893" s="35" t="str">
        <f t="shared" si="261"/>
        <v>…</v>
      </c>
      <c r="N893" s="32" t="str">
        <f t="shared" si="262"/>
        <v>…</v>
      </c>
      <c r="O893" s="32" t="str">
        <f t="shared" si="263"/>
        <v>…</v>
      </c>
      <c r="P893" s="32" t="str">
        <f t="shared" si="264"/>
        <v>…</v>
      </c>
      <c r="Q893" s="32" t="str">
        <f t="shared" si="265"/>
        <v>…</v>
      </c>
      <c r="R893" s="32" t="str">
        <f t="shared" si="266"/>
        <v>…</v>
      </c>
      <c r="S893" s="32" t="str">
        <f t="shared" si="267"/>
        <v>…</v>
      </c>
      <c r="T893" s="32" t="str">
        <f t="shared" si="268"/>
        <v>…</v>
      </c>
      <c r="U893" s="35"/>
      <c r="V893" s="36">
        <f t="shared" si="269"/>
        <v>0</v>
      </c>
      <c r="W893" s="32">
        <f t="shared" si="270"/>
        <v>0</v>
      </c>
      <c r="X893" s="32">
        <f t="shared" si="271"/>
        <v>0</v>
      </c>
      <c r="Y893" s="32">
        <f t="shared" si="272"/>
        <v>0</v>
      </c>
      <c r="Z893" s="32">
        <f t="shared" si="273"/>
        <v>0</v>
      </c>
      <c r="AA893" s="32">
        <f t="shared" si="274"/>
        <v>0</v>
      </c>
      <c r="AB893" s="32">
        <f t="shared" si="275"/>
        <v>0</v>
      </c>
      <c r="AC893" s="32">
        <f t="shared" si="276"/>
        <v>0</v>
      </c>
      <c r="AD893" s="35"/>
      <c r="AE893" s="37">
        <f t="shared" si="277"/>
        <v>0</v>
      </c>
      <c r="AF893" s="38">
        <f t="shared" si="278"/>
        <v>0</v>
      </c>
      <c r="AG893" s="38">
        <f t="shared" si="279"/>
        <v>0</v>
      </c>
      <c r="AH893" s="38">
        <f t="shared" si="280"/>
        <v>0</v>
      </c>
      <c r="AI893" s="35"/>
      <c r="AJ89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00:00:00:00:00:00:00:00</v>
      </c>
      <c r="AK893" s="40" t="str" cm="1">
        <f t="array" ref="AK89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00:00:00:00:00:00:00:00</v>
      </c>
      <c r="AL893" s="40" cm="1">
        <f t="array" ref="AL893">IF(ROW(Table4[[#This Row],[ID]])-1=ROW(Table4[[#Headers],[ID]]),0,SUMPRODUCT(MAX(($B$5:$B892=Table4[[#This Row],[ID]])*ROW($B$5:$B892))))</f>
        <v>805</v>
      </c>
      <c r="AM893" s="39" cm="1">
        <f t="array" aca="1" ref="AM893" ca="1">IF(Table4[[#This Row],[Prior of This Frm]]&lt;&gt;0,Table4[[#This Row],[Time]]-INDIRECT("R"&amp;Table4[[#This Row],[Prior of This Frm]]&amp;"C"&amp;COLUMN(Table4[[#This Row],[Time]]),FALSE),"")</f>
        <v>4.2409999999999961</v>
      </c>
      <c r="AN893" s="41">
        <f>IF(ROW(Table4[[#This Row],[Time]])-1=ROW(Table4[[#Headers],[Time]]),0,IF(A893&lt;A892,AN892+1,AN892))</f>
        <v>1</v>
      </c>
      <c r="AO893" s="42">
        <f>(Table4[[#This Row],[Time]]+(Table4[[#This Row],[Mins]]*60)-$A$5)/60/60/24</f>
        <v>4.912152777777777E-4</v>
      </c>
      <c r="AP893" s="39">
        <f ca="1">IF(Table4[[#This Row],[Prior of This Frm]]&lt;&gt;0,IF(Table4[[#This Row],[Per Raw]]&lt;0,Table4[[#This Row],[Per Raw]]+60,Table4[[#This Row],[Per Raw]]),"")</f>
        <v>4.2409999999999961</v>
      </c>
      <c r="AQ893" s="43" t="e">
        <f>IF(Table4[[#This Row],[ID]]=401,(HEX2DEC(Table4[[#This Row],[H1]])+256*HEX2DEC(Table4[[#This Row],[H2]]))/1000,NA())</f>
        <v>#N/A</v>
      </c>
      <c r="AR893" s="44" t="e">
        <f>IF(Table4[[#This Row],[ID]]=401,(HEX2DEC(Table4[[#This Row],[H5]])+256*HEX2DEC(Table4[[#This Row],[H6]]))/1000,NA())</f>
        <v>#N/A</v>
      </c>
      <c r="AS893" s="45" t="e">
        <f>IF(Table4[[#This Row],[ID]]=402,HEX2DEC(Table4[[#This Row],[H1]])/100,NA())</f>
        <v>#N/A</v>
      </c>
      <c r="AT893" s="46" t="e">
        <f>IF(Table4[[#This Row],[ID]]=404,((HEX2DEC(F893)+256*HEX2DEC(G893))/10)*(9/5)+32,NA())</f>
        <v>#N/A</v>
      </c>
      <c r="AU893" s="38">
        <f>IF(Table4[[#This Row],[ID]]=402,(HEX2DEC(Table4[[#This Row],[H7]])*256*256+HEX2DEC(Table4[[#This Row],[H6]])*256+HEX2DEC(Table4[[#This Row],[H5]]))/AU$3,IF(ISNUMBER(AU892),AU892,NA()))</f>
        <v>1073427</v>
      </c>
      <c r="AV893" s="38">
        <f>IF(Table4[[#This Row],[ID]]=403,(HEX2DEC(Table4[[#This Row],[H7]])*256*256+HEX2DEC(Table4[[#This Row],[H6]])*256+HEX2DEC(Table4[[#This Row],[H5]]))/AV$3,IF(ISNUMBER(AV892),AV892,NA()))</f>
        <v>1073427</v>
      </c>
      <c r="AW893" s="47" t="e">
        <f>Table4[[#This Row],[Unk 402-D7,6,5]]/Table4[[#This Row],[Batt V]]</f>
        <v>#N/A</v>
      </c>
      <c r="AX893" s="41" t="str" cm="1">
        <f t="array" aca="1" ref="AX893" ca="1">IF(Table4[[#This Row],[Prior of This Frm]]=0,"First",IF(Table4[[#This Row],[Data as String]]&lt;&gt;INDIRECT("R"&amp;AL893&amp;"C"&amp;COLUMN(Table4[[#This Row],[Data as String]]),FALSE),"Change",""))</f>
        <v/>
      </c>
      <c r="AY893" s="40" t="str" cm="1">
        <f t="array" aca="1" ref="AY893" ca="1">IF(Table4[[#This Row],[Prior of This Frm]]=0,"First",IF(Table4[[#This Row],[Data Masked States only]]&lt;&gt;INDIRECT("R"&amp;AL893&amp;"C"&amp;COLUMN(Table4[[#This Row],[Data Masked States only]]),FALSE),"Change",""))</f>
        <v/>
      </c>
      <c r="AZ893" s="40"/>
    </row>
    <row r="894" spans="1:52" hidden="1" x14ac:dyDescent="0.25">
      <c r="A894" s="32">
        <v>33.86</v>
      </c>
      <c r="B894" s="32">
        <v>400</v>
      </c>
      <c r="C894" s="32">
        <v>8</v>
      </c>
      <c r="D894" s="33">
        <v>0</v>
      </c>
      <c r="E894" s="34">
        <v>0</v>
      </c>
      <c r="F894" s="34">
        <v>8</v>
      </c>
      <c r="G894" s="34">
        <v>0</v>
      </c>
      <c r="H894" s="34">
        <v>39</v>
      </c>
      <c r="I894" s="34">
        <v>0</v>
      </c>
      <c r="J894" s="34">
        <v>0</v>
      </c>
      <c r="K894" s="34">
        <v>0</v>
      </c>
      <c r="L894" s="32"/>
      <c r="M894" s="35" t="str">
        <f t="shared" si="261"/>
        <v>…</v>
      </c>
      <c r="N894" s="32" t="str">
        <f t="shared" si="262"/>
        <v>…</v>
      </c>
      <c r="O894" s="32" t="str">
        <f t="shared" si="263"/>
        <v>…</v>
      </c>
      <c r="P894" s="32" t="str">
        <f t="shared" si="264"/>
        <v>…</v>
      </c>
      <c r="Q894" s="32" t="str">
        <f t="shared" si="265"/>
        <v>9</v>
      </c>
      <c r="R894" s="32" t="str">
        <f t="shared" si="266"/>
        <v>…</v>
      </c>
      <c r="S894" s="32" t="str">
        <f t="shared" si="267"/>
        <v>…</v>
      </c>
      <c r="T894" s="32" t="str">
        <f t="shared" si="268"/>
        <v>…</v>
      </c>
      <c r="U894" s="35"/>
      <c r="V894" s="36">
        <f t="shared" si="269"/>
        <v>0</v>
      </c>
      <c r="W894" s="32">
        <f t="shared" si="270"/>
        <v>0</v>
      </c>
      <c r="X894" s="32">
        <f t="shared" si="271"/>
        <v>8</v>
      </c>
      <c r="Y894" s="32">
        <f t="shared" si="272"/>
        <v>0</v>
      </c>
      <c r="Z894" s="32">
        <f t="shared" si="273"/>
        <v>57</v>
      </c>
      <c r="AA894" s="32">
        <f t="shared" si="274"/>
        <v>0</v>
      </c>
      <c r="AB894" s="32">
        <f t="shared" si="275"/>
        <v>0</v>
      </c>
      <c r="AC894" s="32">
        <f t="shared" si="276"/>
        <v>0</v>
      </c>
      <c r="AD894" s="35"/>
      <c r="AE894" s="37">
        <f t="shared" si="277"/>
        <v>0</v>
      </c>
      <c r="AF894" s="38">
        <f t="shared" si="278"/>
        <v>8</v>
      </c>
      <c r="AG894" s="38">
        <f t="shared" si="279"/>
        <v>57</v>
      </c>
      <c r="AH894" s="38">
        <f t="shared" si="280"/>
        <v>0</v>
      </c>
      <c r="AI894" s="35"/>
      <c r="AJ89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94" s="40" t="str" cm="1">
        <f t="array" ref="AK89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94" s="40" cm="1">
        <f t="array" ref="AL894">IF(ROW(Table4[[#This Row],[ID]])-1=ROW(Table4[[#Headers],[ID]]),0,SUMPRODUCT(MAX(($B$5:$B893=Table4[[#This Row],[ID]])*ROW($B$5:$B893))))</f>
        <v>888</v>
      </c>
      <c r="AM894" s="39" cm="1">
        <f t="array" aca="1" ref="AM894" ca="1">IF(Table4[[#This Row],[Prior of This Frm]]&lt;&gt;0,Table4[[#This Row],[Time]]-INDIRECT("R"&amp;Table4[[#This Row],[Prior of This Frm]]&amp;"C"&amp;COLUMN(Table4[[#This Row],[Time]]),FALSE),"")</f>
        <v>0.10600000000000165</v>
      </c>
      <c r="AN894" s="41">
        <f>IF(ROW(Table4[[#This Row],[Time]])-1=ROW(Table4[[#Headers],[Time]]),0,IF(A894&lt;A893,AN893+1,AN893))</f>
        <v>1</v>
      </c>
      <c r="AO894" s="42">
        <f>(Table4[[#This Row],[Time]]+(Table4[[#This Row],[Mins]]*60)-$A$5)/60/60/24</f>
        <v>4.9170138888888885E-4</v>
      </c>
      <c r="AP894" s="39">
        <f ca="1">IF(Table4[[#This Row],[Prior of This Frm]]&lt;&gt;0,IF(Table4[[#This Row],[Per Raw]]&lt;0,Table4[[#This Row],[Per Raw]]+60,Table4[[#This Row],[Per Raw]]),"")</f>
        <v>0.10600000000000165</v>
      </c>
      <c r="AQ894" s="43" t="e">
        <f>IF(Table4[[#This Row],[ID]]=401,(HEX2DEC(Table4[[#This Row],[H1]])+256*HEX2DEC(Table4[[#This Row],[H2]]))/1000,NA())</f>
        <v>#N/A</v>
      </c>
      <c r="AR894" s="44" t="e">
        <f>IF(Table4[[#This Row],[ID]]=401,(HEX2DEC(Table4[[#This Row],[H5]])+256*HEX2DEC(Table4[[#This Row],[H6]]))/1000,NA())</f>
        <v>#N/A</v>
      </c>
      <c r="AS894" s="45" t="e">
        <f>IF(Table4[[#This Row],[ID]]=402,HEX2DEC(Table4[[#This Row],[H1]])/100,NA())</f>
        <v>#N/A</v>
      </c>
      <c r="AT894" s="46" t="e">
        <f>IF(Table4[[#This Row],[ID]]=404,((HEX2DEC(F894)+256*HEX2DEC(G894))/10)*(9/5)+32,NA())</f>
        <v>#N/A</v>
      </c>
      <c r="AU894" s="38">
        <f>IF(Table4[[#This Row],[ID]]=402,(HEX2DEC(Table4[[#This Row],[H7]])*256*256+HEX2DEC(Table4[[#This Row],[H6]])*256+HEX2DEC(Table4[[#This Row],[H5]]))/AU$3,IF(ISNUMBER(AU893),AU893,NA()))</f>
        <v>1073427</v>
      </c>
      <c r="AV894" s="38">
        <f>IF(Table4[[#This Row],[ID]]=403,(HEX2DEC(Table4[[#This Row],[H7]])*256*256+HEX2DEC(Table4[[#This Row],[H6]])*256+HEX2DEC(Table4[[#This Row],[H5]]))/AV$3,IF(ISNUMBER(AV893),AV893,NA()))</f>
        <v>1073427</v>
      </c>
      <c r="AW894" s="47" t="e">
        <f>Table4[[#This Row],[Unk 402-D7,6,5]]/Table4[[#This Row],[Batt V]]</f>
        <v>#N/A</v>
      </c>
      <c r="AX894" s="41" t="str" cm="1">
        <f t="array" aca="1" ref="AX894" ca="1">IF(Table4[[#This Row],[Prior of This Frm]]=0,"First",IF(Table4[[#This Row],[Data as String]]&lt;&gt;INDIRECT("R"&amp;AL894&amp;"C"&amp;COLUMN(Table4[[#This Row],[Data as String]]),FALSE),"Change",""))</f>
        <v/>
      </c>
      <c r="AY894" s="40" t="str" cm="1">
        <f t="array" aca="1" ref="AY894" ca="1">IF(Table4[[#This Row],[Prior of This Frm]]=0,"First",IF(Table4[[#This Row],[Data Masked States only]]&lt;&gt;INDIRECT("R"&amp;AL894&amp;"C"&amp;COLUMN(Table4[[#This Row],[Data Masked States only]]),FALSE),"Change",""))</f>
        <v/>
      </c>
      <c r="AZ894" s="40"/>
    </row>
    <row r="895" spans="1:52" hidden="1" x14ac:dyDescent="0.25">
      <c r="A895" s="32">
        <v>33.912999999999997</v>
      </c>
      <c r="B895" s="32">
        <v>401</v>
      </c>
      <c r="C895" s="32">
        <v>8</v>
      </c>
      <c r="D895" s="33" t="s">
        <v>28</v>
      </c>
      <c r="E895" s="34" t="s">
        <v>23</v>
      </c>
      <c r="F895" s="34">
        <v>0</v>
      </c>
      <c r="G895" s="34">
        <v>0</v>
      </c>
      <c r="H895" s="34">
        <v>0</v>
      </c>
      <c r="I895" s="34">
        <v>0</v>
      </c>
      <c r="J895" s="34">
        <v>0</v>
      </c>
      <c r="K895" s="34">
        <v>0</v>
      </c>
      <c r="L895" s="32"/>
      <c r="M895" s="35" t="str">
        <f t="shared" si="261"/>
        <v>…</v>
      </c>
      <c r="N895" s="32" t="str">
        <f t="shared" si="262"/>
        <v>…</v>
      </c>
      <c r="O895" s="32" t="str">
        <f t="shared" si="263"/>
        <v>…</v>
      </c>
      <c r="P895" s="32" t="str">
        <f t="shared" si="264"/>
        <v>…</v>
      </c>
      <c r="Q895" s="32" t="str">
        <f t="shared" si="265"/>
        <v>…</v>
      </c>
      <c r="R895" s="32" t="str">
        <f t="shared" si="266"/>
        <v>…</v>
      </c>
      <c r="S895" s="32" t="str">
        <f t="shared" si="267"/>
        <v>…</v>
      </c>
      <c r="T895" s="32" t="str">
        <f t="shared" si="268"/>
        <v>…</v>
      </c>
      <c r="U895" s="35"/>
      <c r="V895" s="36">
        <f t="shared" si="269"/>
        <v>154</v>
      </c>
      <c r="W895" s="32">
        <f t="shared" si="270"/>
        <v>210</v>
      </c>
      <c r="X895" s="32">
        <f t="shared" si="271"/>
        <v>0</v>
      </c>
      <c r="Y895" s="32">
        <f t="shared" si="272"/>
        <v>0</v>
      </c>
      <c r="Z895" s="32">
        <f t="shared" si="273"/>
        <v>0</v>
      </c>
      <c r="AA895" s="32">
        <f t="shared" si="274"/>
        <v>0</v>
      </c>
      <c r="AB895" s="32">
        <f t="shared" si="275"/>
        <v>0</v>
      </c>
      <c r="AC895" s="32">
        <f t="shared" si="276"/>
        <v>0</v>
      </c>
      <c r="AD895" s="35"/>
      <c r="AE895" s="37">
        <f t="shared" si="277"/>
        <v>53914</v>
      </c>
      <c r="AF895" s="38">
        <f t="shared" si="278"/>
        <v>0</v>
      </c>
      <c r="AG895" s="38">
        <f t="shared" si="279"/>
        <v>0</v>
      </c>
      <c r="AH895" s="38">
        <f t="shared" si="280"/>
        <v>0</v>
      </c>
      <c r="AI895" s="35"/>
      <c r="AJ89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95" s="40" t="str" cm="1">
        <f t="array" ref="AK89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95" s="40" cm="1">
        <f t="array" ref="AL895">IF(ROW(Table4[[#This Row],[ID]])-1=ROW(Table4[[#Headers],[ID]]),0,SUMPRODUCT(MAX(($B$5:$B894=Table4[[#This Row],[ID]])*ROW($B$5:$B894))))</f>
        <v>889</v>
      </c>
      <c r="AM895" s="39" cm="1">
        <f t="array" aca="1" ref="AM895" ca="1">IF(Table4[[#This Row],[Prior of This Frm]]&lt;&gt;0,Table4[[#This Row],[Time]]-INDIRECT("R"&amp;Table4[[#This Row],[Prior of This Frm]]&amp;"C"&amp;COLUMN(Table4[[#This Row],[Time]]),FALSE),"")</f>
        <v>0.10699999999999932</v>
      </c>
      <c r="AN895" s="41">
        <f>IF(ROW(Table4[[#This Row],[Time]])-1=ROW(Table4[[#Headers],[Time]]),0,IF(A895&lt;A894,AN894+1,AN894))</f>
        <v>1</v>
      </c>
      <c r="AO895" s="42">
        <f>(Table4[[#This Row],[Time]]+(Table4[[#This Row],[Mins]]*60)-$A$5)/60/60/24</f>
        <v>4.9231481481481468E-4</v>
      </c>
      <c r="AP895" s="39">
        <f ca="1">IF(Table4[[#This Row],[Prior of This Frm]]&lt;&gt;0,IF(Table4[[#This Row],[Per Raw]]&lt;0,Table4[[#This Row],[Per Raw]]+60,Table4[[#This Row],[Per Raw]]),"")</f>
        <v>0.10699999999999932</v>
      </c>
      <c r="AQ895" s="43">
        <f>IF(Table4[[#This Row],[ID]]=401,(HEX2DEC(Table4[[#This Row],[H1]])+256*HEX2DEC(Table4[[#This Row],[H2]]))/1000,NA())</f>
        <v>53.914000000000001</v>
      </c>
      <c r="AR895" s="44">
        <f>IF(Table4[[#This Row],[ID]]=401,(HEX2DEC(Table4[[#This Row],[H5]])+256*HEX2DEC(Table4[[#This Row],[H6]]))/1000,NA())</f>
        <v>0</v>
      </c>
      <c r="AS895" s="45" t="e">
        <f>IF(Table4[[#This Row],[ID]]=402,HEX2DEC(Table4[[#This Row],[H1]])/100,NA())</f>
        <v>#N/A</v>
      </c>
      <c r="AT895" s="46" t="e">
        <f>IF(Table4[[#This Row],[ID]]=404,((HEX2DEC(F895)+256*HEX2DEC(G895))/10)*(9/5)+32,NA())</f>
        <v>#N/A</v>
      </c>
      <c r="AU895" s="38">
        <f>IF(Table4[[#This Row],[ID]]=402,(HEX2DEC(Table4[[#This Row],[H7]])*256*256+HEX2DEC(Table4[[#This Row],[H6]])*256+HEX2DEC(Table4[[#This Row],[H5]]))/AU$3,IF(ISNUMBER(AU894),AU894,NA()))</f>
        <v>1073427</v>
      </c>
      <c r="AV895" s="38">
        <f>IF(Table4[[#This Row],[ID]]=403,(HEX2DEC(Table4[[#This Row],[H7]])*256*256+HEX2DEC(Table4[[#This Row],[H6]])*256+HEX2DEC(Table4[[#This Row],[H5]]))/AV$3,IF(ISNUMBER(AV894),AV894,NA()))</f>
        <v>1073427</v>
      </c>
      <c r="AW895" s="47">
        <f>Table4[[#This Row],[Unk 402-D7,6,5]]/Table4[[#This Row],[Batt V]]</f>
        <v>19909.986274437066</v>
      </c>
      <c r="AX895" s="41" t="str" cm="1">
        <f t="array" aca="1" ref="AX895" ca="1">IF(Table4[[#This Row],[Prior of This Frm]]=0,"First",IF(Table4[[#This Row],[Data as String]]&lt;&gt;INDIRECT("R"&amp;AL895&amp;"C"&amp;COLUMN(Table4[[#This Row],[Data as String]]),FALSE),"Change",""))</f>
        <v/>
      </c>
      <c r="AY895" s="40" t="str" cm="1">
        <f t="array" aca="1" ref="AY895" ca="1">IF(Table4[[#This Row],[Prior of This Frm]]=0,"First",IF(Table4[[#This Row],[Data Masked States only]]&lt;&gt;INDIRECT("R"&amp;AL895&amp;"C"&amp;COLUMN(Table4[[#This Row],[Data Masked States only]]),FALSE),"Change",""))</f>
        <v/>
      </c>
      <c r="AZ895" s="40"/>
    </row>
    <row r="896" spans="1:52" hidden="1" x14ac:dyDescent="0.25">
      <c r="A896" s="32">
        <v>33.966000000000001</v>
      </c>
      <c r="B896" s="32">
        <v>400</v>
      </c>
      <c r="C896" s="32">
        <v>8</v>
      </c>
      <c r="D896" s="33">
        <v>0</v>
      </c>
      <c r="E896" s="34">
        <v>0</v>
      </c>
      <c r="F896" s="34">
        <v>8</v>
      </c>
      <c r="G896" s="34">
        <v>0</v>
      </c>
      <c r="H896" s="34">
        <v>39</v>
      </c>
      <c r="I896" s="34">
        <v>0</v>
      </c>
      <c r="J896" s="34">
        <v>0</v>
      </c>
      <c r="K896" s="34">
        <v>0</v>
      </c>
      <c r="L896" s="32"/>
      <c r="M896" s="35" t="str">
        <f t="shared" si="261"/>
        <v>…</v>
      </c>
      <c r="N896" s="32" t="str">
        <f t="shared" si="262"/>
        <v>…</v>
      </c>
      <c r="O896" s="32" t="str">
        <f t="shared" si="263"/>
        <v>…</v>
      </c>
      <c r="P896" s="32" t="str">
        <f t="shared" si="264"/>
        <v>…</v>
      </c>
      <c r="Q896" s="32" t="str">
        <f t="shared" si="265"/>
        <v>9</v>
      </c>
      <c r="R896" s="32" t="str">
        <f t="shared" si="266"/>
        <v>…</v>
      </c>
      <c r="S896" s="32" t="str">
        <f t="shared" si="267"/>
        <v>…</v>
      </c>
      <c r="T896" s="32" t="str">
        <f t="shared" si="268"/>
        <v>…</v>
      </c>
      <c r="U896" s="35"/>
      <c r="V896" s="36">
        <f t="shared" si="269"/>
        <v>0</v>
      </c>
      <c r="W896" s="32">
        <f t="shared" si="270"/>
        <v>0</v>
      </c>
      <c r="X896" s="32">
        <f t="shared" si="271"/>
        <v>8</v>
      </c>
      <c r="Y896" s="32">
        <f t="shared" si="272"/>
        <v>0</v>
      </c>
      <c r="Z896" s="32">
        <f t="shared" si="273"/>
        <v>57</v>
      </c>
      <c r="AA896" s="32">
        <f t="shared" si="274"/>
        <v>0</v>
      </c>
      <c r="AB896" s="32">
        <f t="shared" si="275"/>
        <v>0</v>
      </c>
      <c r="AC896" s="32">
        <f t="shared" si="276"/>
        <v>0</v>
      </c>
      <c r="AD896" s="35"/>
      <c r="AE896" s="37">
        <f t="shared" si="277"/>
        <v>0</v>
      </c>
      <c r="AF896" s="38">
        <f t="shared" si="278"/>
        <v>8</v>
      </c>
      <c r="AG896" s="38">
        <f t="shared" si="279"/>
        <v>57</v>
      </c>
      <c r="AH896" s="38">
        <f t="shared" si="280"/>
        <v>0</v>
      </c>
      <c r="AI896" s="35"/>
      <c r="AJ89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96" s="40" t="str" cm="1">
        <f t="array" ref="AK89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96" s="40" cm="1">
        <f t="array" ref="AL896">IF(ROW(Table4[[#This Row],[ID]])-1=ROW(Table4[[#Headers],[ID]]),0,SUMPRODUCT(MAX(($B$5:$B895=Table4[[#This Row],[ID]])*ROW($B$5:$B895))))</f>
        <v>894</v>
      </c>
      <c r="AM896" s="39" cm="1">
        <f t="array" aca="1" ref="AM896" ca="1">IF(Table4[[#This Row],[Prior of This Frm]]&lt;&gt;0,Table4[[#This Row],[Time]]-INDIRECT("R"&amp;Table4[[#This Row],[Prior of This Frm]]&amp;"C"&amp;COLUMN(Table4[[#This Row],[Time]]),FALSE),"")</f>
        <v>0.10600000000000165</v>
      </c>
      <c r="AN896" s="41">
        <f>IF(ROW(Table4[[#This Row],[Time]])-1=ROW(Table4[[#Headers],[Time]]),0,IF(A896&lt;A895,AN895+1,AN895))</f>
        <v>1</v>
      </c>
      <c r="AO896" s="42">
        <f>(Table4[[#This Row],[Time]]+(Table4[[#This Row],[Mins]]*60)-$A$5)/60/60/24</f>
        <v>4.9292824074074083E-4</v>
      </c>
      <c r="AP896" s="39">
        <f ca="1">IF(Table4[[#This Row],[Prior of This Frm]]&lt;&gt;0,IF(Table4[[#This Row],[Per Raw]]&lt;0,Table4[[#This Row],[Per Raw]]+60,Table4[[#This Row],[Per Raw]]),"")</f>
        <v>0.10600000000000165</v>
      </c>
      <c r="AQ896" s="43" t="e">
        <f>IF(Table4[[#This Row],[ID]]=401,(HEX2DEC(Table4[[#This Row],[H1]])+256*HEX2DEC(Table4[[#This Row],[H2]]))/1000,NA())</f>
        <v>#N/A</v>
      </c>
      <c r="AR896" s="44" t="e">
        <f>IF(Table4[[#This Row],[ID]]=401,(HEX2DEC(Table4[[#This Row],[H5]])+256*HEX2DEC(Table4[[#This Row],[H6]]))/1000,NA())</f>
        <v>#N/A</v>
      </c>
      <c r="AS896" s="45" t="e">
        <f>IF(Table4[[#This Row],[ID]]=402,HEX2DEC(Table4[[#This Row],[H1]])/100,NA())</f>
        <v>#N/A</v>
      </c>
      <c r="AT896" s="46" t="e">
        <f>IF(Table4[[#This Row],[ID]]=404,((HEX2DEC(F896)+256*HEX2DEC(G896))/10)*(9/5)+32,NA())</f>
        <v>#N/A</v>
      </c>
      <c r="AU896" s="38">
        <f>IF(Table4[[#This Row],[ID]]=402,(HEX2DEC(Table4[[#This Row],[H7]])*256*256+HEX2DEC(Table4[[#This Row],[H6]])*256+HEX2DEC(Table4[[#This Row],[H5]]))/AU$3,IF(ISNUMBER(AU895),AU895,NA()))</f>
        <v>1073427</v>
      </c>
      <c r="AV896" s="38">
        <f>IF(Table4[[#This Row],[ID]]=403,(HEX2DEC(Table4[[#This Row],[H7]])*256*256+HEX2DEC(Table4[[#This Row],[H6]])*256+HEX2DEC(Table4[[#This Row],[H5]]))/AV$3,IF(ISNUMBER(AV895),AV895,NA()))</f>
        <v>1073427</v>
      </c>
      <c r="AW896" s="47" t="e">
        <f>Table4[[#This Row],[Unk 402-D7,6,5]]/Table4[[#This Row],[Batt V]]</f>
        <v>#N/A</v>
      </c>
      <c r="AX896" s="41" t="str" cm="1">
        <f t="array" aca="1" ref="AX896" ca="1">IF(Table4[[#This Row],[Prior of This Frm]]=0,"First",IF(Table4[[#This Row],[Data as String]]&lt;&gt;INDIRECT("R"&amp;AL896&amp;"C"&amp;COLUMN(Table4[[#This Row],[Data as String]]),FALSE),"Change",""))</f>
        <v/>
      </c>
      <c r="AY896" s="40" t="str" cm="1">
        <f t="array" aca="1" ref="AY896" ca="1">IF(Table4[[#This Row],[Prior of This Frm]]=0,"First",IF(Table4[[#This Row],[Data Masked States only]]&lt;&gt;INDIRECT("R"&amp;AL896&amp;"C"&amp;COLUMN(Table4[[#This Row],[Data Masked States only]]),FALSE),"Change",""))</f>
        <v/>
      </c>
      <c r="AZ896" s="40"/>
    </row>
    <row r="897" spans="1:52" hidden="1" x14ac:dyDescent="0.25">
      <c r="A897" s="32">
        <v>34.018999999999998</v>
      </c>
      <c r="B897" s="32">
        <v>401</v>
      </c>
      <c r="C897" s="32">
        <v>8</v>
      </c>
      <c r="D897" s="33" t="s">
        <v>28</v>
      </c>
      <c r="E897" s="34" t="s">
        <v>23</v>
      </c>
      <c r="F897" s="34">
        <v>0</v>
      </c>
      <c r="G897" s="34">
        <v>0</v>
      </c>
      <c r="H897" s="34">
        <v>0</v>
      </c>
      <c r="I897" s="34">
        <v>0</v>
      </c>
      <c r="J897" s="34">
        <v>0</v>
      </c>
      <c r="K897" s="34">
        <v>0</v>
      </c>
      <c r="L897" s="32"/>
      <c r="M897" s="35" t="str">
        <f t="shared" si="261"/>
        <v>…</v>
      </c>
      <c r="N897" s="32" t="str">
        <f t="shared" si="262"/>
        <v>…</v>
      </c>
      <c r="O897" s="32" t="str">
        <f t="shared" si="263"/>
        <v>…</v>
      </c>
      <c r="P897" s="32" t="str">
        <f t="shared" si="264"/>
        <v>…</v>
      </c>
      <c r="Q897" s="32" t="str">
        <f t="shared" si="265"/>
        <v>…</v>
      </c>
      <c r="R897" s="32" t="str">
        <f t="shared" si="266"/>
        <v>…</v>
      </c>
      <c r="S897" s="32" t="str">
        <f t="shared" si="267"/>
        <v>…</v>
      </c>
      <c r="T897" s="32" t="str">
        <f t="shared" si="268"/>
        <v>…</v>
      </c>
      <c r="U897" s="35"/>
      <c r="V897" s="36">
        <f t="shared" si="269"/>
        <v>154</v>
      </c>
      <c r="W897" s="32">
        <f t="shared" si="270"/>
        <v>210</v>
      </c>
      <c r="X897" s="32">
        <f t="shared" si="271"/>
        <v>0</v>
      </c>
      <c r="Y897" s="32">
        <f t="shared" si="272"/>
        <v>0</v>
      </c>
      <c r="Z897" s="32">
        <f t="shared" si="273"/>
        <v>0</v>
      </c>
      <c r="AA897" s="32">
        <f t="shared" si="274"/>
        <v>0</v>
      </c>
      <c r="AB897" s="32">
        <f t="shared" si="275"/>
        <v>0</v>
      </c>
      <c r="AC897" s="32">
        <f t="shared" si="276"/>
        <v>0</v>
      </c>
      <c r="AD897" s="35"/>
      <c r="AE897" s="37">
        <f t="shared" si="277"/>
        <v>53914</v>
      </c>
      <c r="AF897" s="38">
        <f t="shared" si="278"/>
        <v>0</v>
      </c>
      <c r="AG897" s="38">
        <f t="shared" si="279"/>
        <v>0</v>
      </c>
      <c r="AH897" s="38">
        <f t="shared" si="280"/>
        <v>0</v>
      </c>
      <c r="AI897" s="35"/>
      <c r="AJ89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97" s="40" t="str" cm="1">
        <f t="array" ref="AK89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97" s="40" cm="1">
        <f t="array" ref="AL897">IF(ROW(Table4[[#This Row],[ID]])-1=ROW(Table4[[#Headers],[ID]]),0,SUMPRODUCT(MAX(($B$5:$B896=Table4[[#This Row],[ID]])*ROW($B$5:$B896))))</f>
        <v>895</v>
      </c>
      <c r="AM897" s="39" cm="1">
        <f t="array" aca="1" ref="AM897" ca="1">IF(Table4[[#This Row],[Prior of This Frm]]&lt;&gt;0,Table4[[#This Row],[Time]]-INDIRECT("R"&amp;Table4[[#This Row],[Prior of This Frm]]&amp;"C"&amp;COLUMN(Table4[[#This Row],[Time]]),FALSE),"")</f>
        <v>0.10600000000000165</v>
      </c>
      <c r="AN897" s="41">
        <f>IF(ROW(Table4[[#This Row],[Time]])-1=ROW(Table4[[#Headers],[Time]]),0,IF(A897&lt;A896,AN896+1,AN896))</f>
        <v>1</v>
      </c>
      <c r="AO897" s="42">
        <f>(Table4[[#This Row],[Time]]+(Table4[[#This Row],[Mins]]*60)-$A$5)/60/60/24</f>
        <v>4.9354166666666665E-4</v>
      </c>
      <c r="AP897" s="39">
        <f ca="1">IF(Table4[[#This Row],[Prior of This Frm]]&lt;&gt;0,IF(Table4[[#This Row],[Per Raw]]&lt;0,Table4[[#This Row],[Per Raw]]+60,Table4[[#This Row],[Per Raw]]),"")</f>
        <v>0.10600000000000165</v>
      </c>
      <c r="AQ897" s="43">
        <f>IF(Table4[[#This Row],[ID]]=401,(HEX2DEC(Table4[[#This Row],[H1]])+256*HEX2DEC(Table4[[#This Row],[H2]]))/1000,NA())</f>
        <v>53.914000000000001</v>
      </c>
      <c r="AR897" s="44">
        <f>IF(Table4[[#This Row],[ID]]=401,(HEX2DEC(Table4[[#This Row],[H5]])+256*HEX2DEC(Table4[[#This Row],[H6]]))/1000,NA())</f>
        <v>0</v>
      </c>
      <c r="AS897" s="48" t="e">
        <f>IF(Table4[[#This Row],[ID]]=402,HEX2DEC(Table4[[#This Row],[H1]])/100,NA())</f>
        <v>#N/A</v>
      </c>
      <c r="AT897" s="46" t="e">
        <f>IF(Table4[[#This Row],[ID]]=404,((HEX2DEC(F897)+256*HEX2DEC(G897))/10)*(9/5)+32,NA())</f>
        <v>#N/A</v>
      </c>
      <c r="AU897" s="38">
        <f>IF(Table4[[#This Row],[ID]]=402,(HEX2DEC(Table4[[#This Row],[H7]])*256*256+HEX2DEC(Table4[[#This Row],[H6]])*256+HEX2DEC(Table4[[#This Row],[H5]]))/AU$3,IF(ISNUMBER(AU896),AU896,NA()))</f>
        <v>1073427</v>
      </c>
      <c r="AV897" s="38">
        <f>IF(Table4[[#This Row],[ID]]=403,(HEX2DEC(Table4[[#This Row],[H7]])*256*256+HEX2DEC(Table4[[#This Row],[H6]])*256+HEX2DEC(Table4[[#This Row],[H5]]))/AV$3,IF(ISNUMBER(AV896),AV896,NA()))</f>
        <v>1073427</v>
      </c>
      <c r="AW897" s="47">
        <f>Table4[[#This Row],[Unk 402-D7,6,5]]/Table4[[#This Row],[Batt V]]</f>
        <v>19909.986274437066</v>
      </c>
      <c r="AX897" s="41" t="str" cm="1">
        <f t="array" aca="1" ref="AX897" ca="1">IF(Table4[[#This Row],[Prior of This Frm]]=0,"First",IF(Table4[[#This Row],[Data as String]]&lt;&gt;INDIRECT("R"&amp;AL897&amp;"C"&amp;COLUMN(Table4[[#This Row],[Data as String]]),FALSE),"Change",""))</f>
        <v/>
      </c>
      <c r="AY897" s="40" t="str" cm="1">
        <f t="array" aca="1" ref="AY897" ca="1">IF(Table4[[#This Row],[Prior of This Frm]]=0,"First",IF(Table4[[#This Row],[Data Masked States only]]&lt;&gt;INDIRECT("R"&amp;AL897&amp;"C"&amp;COLUMN(Table4[[#This Row],[Data Masked States only]]),FALSE),"Change",""))</f>
        <v/>
      </c>
      <c r="AZ897" s="40"/>
    </row>
    <row r="898" spans="1:52" hidden="1" x14ac:dyDescent="0.25">
      <c r="A898" s="32">
        <v>34.073</v>
      </c>
      <c r="B898" s="32">
        <v>400</v>
      </c>
      <c r="C898" s="32">
        <v>8</v>
      </c>
      <c r="D898" s="33">
        <v>0</v>
      </c>
      <c r="E898" s="34">
        <v>0</v>
      </c>
      <c r="F898" s="34">
        <v>8</v>
      </c>
      <c r="G898" s="34">
        <v>0</v>
      </c>
      <c r="H898" s="34">
        <v>39</v>
      </c>
      <c r="I898" s="34">
        <v>0</v>
      </c>
      <c r="J898" s="34">
        <v>0</v>
      </c>
      <c r="K898" s="34">
        <v>0</v>
      </c>
      <c r="L898" s="32"/>
      <c r="M898" s="35" t="str">
        <f t="shared" si="261"/>
        <v>…</v>
      </c>
      <c r="N898" s="32" t="str">
        <f t="shared" si="262"/>
        <v>…</v>
      </c>
      <c r="O898" s="32" t="str">
        <f t="shared" si="263"/>
        <v>…</v>
      </c>
      <c r="P898" s="32" t="str">
        <f t="shared" si="264"/>
        <v>…</v>
      </c>
      <c r="Q898" s="32" t="str">
        <f t="shared" si="265"/>
        <v>9</v>
      </c>
      <c r="R898" s="32" t="str">
        <f t="shared" si="266"/>
        <v>…</v>
      </c>
      <c r="S898" s="32" t="str">
        <f t="shared" si="267"/>
        <v>…</v>
      </c>
      <c r="T898" s="32" t="str">
        <f t="shared" si="268"/>
        <v>…</v>
      </c>
      <c r="U898" s="35"/>
      <c r="V898" s="36">
        <f t="shared" si="269"/>
        <v>0</v>
      </c>
      <c r="W898" s="32">
        <f t="shared" si="270"/>
        <v>0</v>
      </c>
      <c r="X898" s="32">
        <f t="shared" si="271"/>
        <v>8</v>
      </c>
      <c r="Y898" s="32">
        <f t="shared" si="272"/>
        <v>0</v>
      </c>
      <c r="Z898" s="32">
        <f t="shared" si="273"/>
        <v>57</v>
      </c>
      <c r="AA898" s="32">
        <f t="shared" si="274"/>
        <v>0</v>
      </c>
      <c r="AB898" s="32">
        <f t="shared" si="275"/>
        <v>0</v>
      </c>
      <c r="AC898" s="32">
        <f t="shared" si="276"/>
        <v>0</v>
      </c>
      <c r="AD898" s="35"/>
      <c r="AE898" s="37">
        <f t="shared" si="277"/>
        <v>0</v>
      </c>
      <c r="AF898" s="38">
        <f t="shared" si="278"/>
        <v>8</v>
      </c>
      <c r="AG898" s="38">
        <f t="shared" si="279"/>
        <v>57</v>
      </c>
      <c r="AH898" s="38">
        <f t="shared" si="280"/>
        <v>0</v>
      </c>
      <c r="AI898" s="35"/>
      <c r="AJ89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898" s="40" t="str" cm="1">
        <f t="array" ref="AK89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898" s="40" cm="1">
        <f t="array" ref="AL898">IF(ROW(Table4[[#This Row],[ID]])-1=ROW(Table4[[#Headers],[ID]]),0,SUMPRODUCT(MAX(($B$5:$B897=Table4[[#This Row],[ID]])*ROW($B$5:$B897))))</f>
        <v>896</v>
      </c>
      <c r="AM898" s="39" cm="1">
        <f t="array" aca="1" ref="AM898" ca="1">IF(Table4[[#This Row],[Prior of This Frm]]&lt;&gt;0,Table4[[#This Row],[Time]]-INDIRECT("R"&amp;Table4[[#This Row],[Prior of This Frm]]&amp;"C"&amp;COLUMN(Table4[[#This Row],[Time]]),FALSE),"")</f>
        <v>0.10699999999999932</v>
      </c>
      <c r="AN898" s="41">
        <f>IF(ROW(Table4[[#This Row],[Time]])-1=ROW(Table4[[#Headers],[Time]]),0,IF(A898&lt;A897,AN897+1,AN897))</f>
        <v>1</v>
      </c>
      <c r="AO898" s="42">
        <f>(Table4[[#This Row],[Time]]+(Table4[[#This Row],[Mins]]*60)-$A$5)/60/60/24</f>
        <v>4.9416666666666673E-4</v>
      </c>
      <c r="AP898" s="39">
        <f ca="1">IF(Table4[[#This Row],[Prior of This Frm]]&lt;&gt;0,IF(Table4[[#This Row],[Per Raw]]&lt;0,Table4[[#This Row],[Per Raw]]+60,Table4[[#This Row],[Per Raw]]),"")</f>
        <v>0.10699999999999932</v>
      </c>
      <c r="AQ898" s="43" t="e">
        <f>IF(Table4[[#This Row],[ID]]=401,(HEX2DEC(Table4[[#This Row],[H1]])+256*HEX2DEC(Table4[[#This Row],[H2]]))/1000,NA())</f>
        <v>#N/A</v>
      </c>
      <c r="AR898" s="44" t="e">
        <f>IF(Table4[[#This Row],[ID]]=401,(HEX2DEC(Table4[[#This Row],[H5]])+256*HEX2DEC(Table4[[#This Row],[H6]]))/1000,NA())</f>
        <v>#N/A</v>
      </c>
      <c r="AS898" s="45" t="e">
        <f>IF(Table4[[#This Row],[ID]]=402,HEX2DEC(Table4[[#This Row],[H1]])/100,NA())</f>
        <v>#N/A</v>
      </c>
      <c r="AT898" s="46" t="e">
        <f>IF(Table4[[#This Row],[ID]]=404,((HEX2DEC(F898)+256*HEX2DEC(G898))/10)*(9/5)+32,NA())</f>
        <v>#N/A</v>
      </c>
      <c r="AU898" s="38">
        <f>IF(Table4[[#This Row],[ID]]=402,(HEX2DEC(Table4[[#This Row],[H7]])*256*256+HEX2DEC(Table4[[#This Row],[H6]])*256+HEX2DEC(Table4[[#This Row],[H5]]))/AU$3,IF(ISNUMBER(AU897),AU897,NA()))</f>
        <v>1073427</v>
      </c>
      <c r="AV898" s="38">
        <f>IF(Table4[[#This Row],[ID]]=403,(HEX2DEC(Table4[[#This Row],[H7]])*256*256+HEX2DEC(Table4[[#This Row],[H6]])*256+HEX2DEC(Table4[[#This Row],[H5]]))/AV$3,IF(ISNUMBER(AV897),AV897,NA()))</f>
        <v>1073427</v>
      </c>
      <c r="AW898" s="47" t="e">
        <f>Table4[[#This Row],[Unk 402-D7,6,5]]/Table4[[#This Row],[Batt V]]</f>
        <v>#N/A</v>
      </c>
      <c r="AX898" s="41" t="str" cm="1">
        <f t="array" aca="1" ref="AX898" ca="1">IF(Table4[[#This Row],[Prior of This Frm]]=0,"First",IF(Table4[[#This Row],[Data as String]]&lt;&gt;INDIRECT("R"&amp;AL898&amp;"C"&amp;COLUMN(Table4[[#This Row],[Data as String]]),FALSE),"Change",""))</f>
        <v/>
      </c>
      <c r="AY898" s="40" t="str" cm="1">
        <f t="array" aca="1" ref="AY898" ca="1">IF(Table4[[#This Row],[Prior of This Frm]]=0,"First",IF(Table4[[#This Row],[Data Masked States only]]&lt;&gt;INDIRECT("R"&amp;AL898&amp;"C"&amp;COLUMN(Table4[[#This Row],[Data Masked States only]]),FALSE),"Change",""))</f>
        <v/>
      </c>
      <c r="AZ898" s="40"/>
    </row>
    <row r="899" spans="1:52" hidden="1" x14ac:dyDescent="0.25">
      <c r="A899" s="32">
        <v>34.125999999999998</v>
      </c>
      <c r="B899" s="32">
        <v>401</v>
      </c>
      <c r="C899" s="32">
        <v>8</v>
      </c>
      <c r="D899" s="33" t="s">
        <v>28</v>
      </c>
      <c r="E899" s="34" t="s">
        <v>23</v>
      </c>
      <c r="F899" s="34">
        <v>0</v>
      </c>
      <c r="G899" s="34">
        <v>0</v>
      </c>
      <c r="H899" s="34">
        <v>0</v>
      </c>
      <c r="I899" s="34">
        <v>0</v>
      </c>
      <c r="J899" s="34">
        <v>0</v>
      </c>
      <c r="K899" s="34">
        <v>0</v>
      </c>
      <c r="L899" s="32"/>
      <c r="M899" s="35" t="str">
        <f t="shared" si="261"/>
        <v>…</v>
      </c>
      <c r="N899" s="32" t="str">
        <f t="shared" si="262"/>
        <v>…</v>
      </c>
      <c r="O899" s="32" t="str">
        <f t="shared" si="263"/>
        <v>…</v>
      </c>
      <c r="P899" s="32" t="str">
        <f t="shared" si="264"/>
        <v>…</v>
      </c>
      <c r="Q899" s="32" t="str">
        <f t="shared" si="265"/>
        <v>…</v>
      </c>
      <c r="R899" s="32" t="str">
        <f t="shared" si="266"/>
        <v>…</v>
      </c>
      <c r="S899" s="32" t="str">
        <f t="shared" si="267"/>
        <v>…</v>
      </c>
      <c r="T899" s="32" t="str">
        <f t="shared" si="268"/>
        <v>…</v>
      </c>
      <c r="U899" s="35"/>
      <c r="V899" s="36">
        <f t="shared" si="269"/>
        <v>154</v>
      </c>
      <c r="W899" s="32">
        <f t="shared" si="270"/>
        <v>210</v>
      </c>
      <c r="X899" s="32">
        <f t="shared" si="271"/>
        <v>0</v>
      </c>
      <c r="Y899" s="32">
        <f t="shared" si="272"/>
        <v>0</v>
      </c>
      <c r="Z899" s="32">
        <f t="shared" si="273"/>
        <v>0</v>
      </c>
      <c r="AA899" s="32">
        <f t="shared" si="274"/>
        <v>0</v>
      </c>
      <c r="AB899" s="32">
        <f t="shared" si="275"/>
        <v>0</v>
      </c>
      <c r="AC899" s="32">
        <f t="shared" si="276"/>
        <v>0</v>
      </c>
      <c r="AD899" s="35"/>
      <c r="AE899" s="37">
        <f t="shared" si="277"/>
        <v>53914</v>
      </c>
      <c r="AF899" s="38">
        <f t="shared" si="278"/>
        <v>0</v>
      </c>
      <c r="AG899" s="38">
        <f t="shared" si="279"/>
        <v>0</v>
      </c>
      <c r="AH899" s="38">
        <f t="shared" si="280"/>
        <v>0</v>
      </c>
      <c r="AI899" s="35"/>
      <c r="AJ89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899" s="40" t="str" cm="1">
        <f t="array" ref="AK89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899" s="40" cm="1">
        <f t="array" ref="AL899">IF(ROW(Table4[[#This Row],[ID]])-1=ROW(Table4[[#Headers],[ID]]),0,SUMPRODUCT(MAX(($B$5:$B898=Table4[[#This Row],[ID]])*ROW($B$5:$B898))))</f>
        <v>897</v>
      </c>
      <c r="AM899" s="39" cm="1">
        <f t="array" aca="1" ref="AM899" ca="1">IF(Table4[[#This Row],[Prior of This Frm]]&lt;&gt;0,Table4[[#This Row],[Time]]-INDIRECT("R"&amp;Table4[[#This Row],[Prior of This Frm]]&amp;"C"&amp;COLUMN(Table4[[#This Row],[Time]]),FALSE),"")</f>
        <v>0.10699999999999932</v>
      </c>
      <c r="AN899" s="41">
        <f>IF(ROW(Table4[[#This Row],[Time]])-1=ROW(Table4[[#Headers],[Time]]),0,IF(A899&lt;A898,AN898+1,AN898))</f>
        <v>1</v>
      </c>
      <c r="AO899" s="42">
        <f>(Table4[[#This Row],[Time]]+(Table4[[#This Row],[Mins]]*60)-$A$5)/60/60/24</f>
        <v>4.9478009259259256E-4</v>
      </c>
      <c r="AP899" s="39">
        <f ca="1">IF(Table4[[#This Row],[Prior of This Frm]]&lt;&gt;0,IF(Table4[[#This Row],[Per Raw]]&lt;0,Table4[[#This Row],[Per Raw]]+60,Table4[[#This Row],[Per Raw]]),"")</f>
        <v>0.10699999999999932</v>
      </c>
      <c r="AQ899" s="43">
        <f>IF(Table4[[#This Row],[ID]]=401,(HEX2DEC(Table4[[#This Row],[H1]])+256*HEX2DEC(Table4[[#This Row],[H2]]))/1000,NA())</f>
        <v>53.914000000000001</v>
      </c>
      <c r="AR899" s="44">
        <f>IF(Table4[[#This Row],[ID]]=401,(HEX2DEC(Table4[[#This Row],[H5]])+256*HEX2DEC(Table4[[#This Row],[H6]]))/1000,NA())</f>
        <v>0</v>
      </c>
      <c r="AS899" s="48" t="e">
        <f>IF(Table4[[#This Row],[ID]]=402,HEX2DEC(Table4[[#This Row],[H1]])/100,NA())</f>
        <v>#N/A</v>
      </c>
      <c r="AT899" s="46" t="e">
        <f>IF(Table4[[#This Row],[ID]]=404,((HEX2DEC(F899)+256*HEX2DEC(G899))/10)*(9/5)+32,NA())</f>
        <v>#N/A</v>
      </c>
      <c r="AU899" s="38">
        <f>IF(Table4[[#This Row],[ID]]=402,(HEX2DEC(Table4[[#This Row],[H7]])*256*256+HEX2DEC(Table4[[#This Row],[H6]])*256+HEX2DEC(Table4[[#This Row],[H5]]))/AU$3,IF(ISNUMBER(AU898),AU898,NA()))</f>
        <v>1073427</v>
      </c>
      <c r="AV899" s="38">
        <f>IF(Table4[[#This Row],[ID]]=403,(HEX2DEC(Table4[[#This Row],[H7]])*256*256+HEX2DEC(Table4[[#This Row],[H6]])*256+HEX2DEC(Table4[[#This Row],[H5]]))/AV$3,IF(ISNUMBER(AV898),AV898,NA()))</f>
        <v>1073427</v>
      </c>
      <c r="AW899" s="47">
        <f>Table4[[#This Row],[Unk 402-D7,6,5]]/Table4[[#This Row],[Batt V]]</f>
        <v>19909.986274437066</v>
      </c>
      <c r="AX899" s="41" t="str" cm="1">
        <f t="array" aca="1" ref="AX899" ca="1">IF(Table4[[#This Row],[Prior of This Frm]]=0,"First",IF(Table4[[#This Row],[Data as String]]&lt;&gt;INDIRECT("R"&amp;AL899&amp;"C"&amp;COLUMN(Table4[[#This Row],[Data as String]]),FALSE),"Change",""))</f>
        <v/>
      </c>
      <c r="AY899" s="40" t="str" cm="1">
        <f t="array" aca="1" ref="AY899" ca="1">IF(Table4[[#This Row],[Prior of This Frm]]=0,"First",IF(Table4[[#This Row],[Data Masked States only]]&lt;&gt;INDIRECT("R"&amp;AL899&amp;"C"&amp;COLUMN(Table4[[#This Row],[Data Masked States only]]),FALSE),"Change",""))</f>
        <v/>
      </c>
      <c r="AZ899" s="40"/>
    </row>
    <row r="900" spans="1:52" hidden="1" x14ac:dyDescent="0.25">
      <c r="A900" s="32">
        <v>34.179000000000002</v>
      </c>
      <c r="B900" s="32">
        <v>400</v>
      </c>
      <c r="C900" s="32">
        <v>8</v>
      </c>
      <c r="D900" s="33">
        <v>0</v>
      </c>
      <c r="E900" s="34">
        <v>0</v>
      </c>
      <c r="F900" s="34">
        <v>8</v>
      </c>
      <c r="G900" s="34">
        <v>0</v>
      </c>
      <c r="H900" s="34">
        <v>39</v>
      </c>
      <c r="I900" s="34">
        <v>0</v>
      </c>
      <c r="J900" s="34">
        <v>0</v>
      </c>
      <c r="K900" s="34">
        <v>0</v>
      </c>
      <c r="L900" s="32"/>
      <c r="M900" s="35" t="str">
        <f t="shared" si="261"/>
        <v>…</v>
      </c>
      <c r="N900" s="32" t="str">
        <f t="shared" si="262"/>
        <v>…</v>
      </c>
      <c r="O900" s="32" t="str">
        <f t="shared" si="263"/>
        <v>…</v>
      </c>
      <c r="P900" s="32" t="str">
        <f t="shared" si="264"/>
        <v>…</v>
      </c>
      <c r="Q900" s="32" t="str">
        <f t="shared" si="265"/>
        <v>9</v>
      </c>
      <c r="R900" s="32" t="str">
        <f t="shared" si="266"/>
        <v>…</v>
      </c>
      <c r="S900" s="32" t="str">
        <f t="shared" si="267"/>
        <v>…</v>
      </c>
      <c r="T900" s="32" t="str">
        <f t="shared" si="268"/>
        <v>…</v>
      </c>
      <c r="U900" s="35"/>
      <c r="V900" s="36">
        <f t="shared" si="269"/>
        <v>0</v>
      </c>
      <c r="W900" s="32">
        <f t="shared" si="270"/>
        <v>0</v>
      </c>
      <c r="X900" s="32">
        <f t="shared" si="271"/>
        <v>8</v>
      </c>
      <c r="Y900" s="32">
        <f t="shared" si="272"/>
        <v>0</v>
      </c>
      <c r="Z900" s="32">
        <f t="shared" si="273"/>
        <v>57</v>
      </c>
      <c r="AA900" s="32">
        <f t="shared" si="274"/>
        <v>0</v>
      </c>
      <c r="AB900" s="32">
        <f t="shared" si="275"/>
        <v>0</v>
      </c>
      <c r="AC900" s="32">
        <f t="shared" si="276"/>
        <v>0</v>
      </c>
      <c r="AD900" s="35"/>
      <c r="AE900" s="37">
        <f t="shared" si="277"/>
        <v>0</v>
      </c>
      <c r="AF900" s="38">
        <f t="shared" si="278"/>
        <v>8</v>
      </c>
      <c r="AG900" s="38">
        <f t="shared" si="279"/>
        <v>57</v>
      </c>
      <c r="AH900" s="38">
        <f t="shared" si="280"/>
        <v>0</v>
      </c>
      <c r="AI900" s="35"/>
      <c r="AJ90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00" s="40" t="str" cm="1">
        <f t="array" ref="AK90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00" s="40" cm="1">
        <f t="array" ref="AL900">IF(ROW(Table4[[#This Row],[ID]])-1=ROW(Table4[[#Headers],[ID]]),0,SUMPRODUCT(MAX(($B$5:$B899=Table4[[#This Row],[ID]])*ROW($B$5:$B899))))</f>
        <v>898</v>
      </c>
      <c r="AM900" s="39" cm="1">
        <f t="array" aca="1" ref="AM900" ca="1">IF(Table4[[#This Row],[Prior of This Frm]]&lt;&gt;0,Table4[[#This Row],[Time]]-INDIRECT("R"&amp;Table4[[#This Row],[Prior of This Frm]]&amp;"C"&amp;COLUMN(Table4[[#This Row],[Time]]),FALSE),"")</f>
        <v>0.10600000000000165</v>
      </c>
      <c r="AN900" s="41">
        <f>IF(ROW(Table4[[#This Row],[Time]])-1=ROW(Table4[[#Headers],[Time]]),0,IF(A900&lt;A899,AN899+1,AN899))</f>
        <v>1</v>
      </c>
      <c r="AO900" s="42">
        <f>(Table4[[#This Row],[Time]]+(Table4[[#This Row],[Mins]]*60)-$A$5)/60/60/24</f>
        <v>4.953935185185186E-4</v>
      </c>
      <c r="AP900" s="39">
        <f ca="1">IF(Table4[[#This Row],[Prior of This Frm]]&lt;&gt;0,IF(Table4[[#This Row],[Per Raw]]&lt;0,Table4[[#This Row],[Per Raw]]+60,Table4[[#This Row],[Per Raw]]),"")</f>
        <v>0.10600000000000165</v>
      </c>
      <c r="AQ900" s="43" t="e">
        <f>IF(Table4[[#This Row],[ID]]=401,(HEX2DEC(Table4[[#This Row],[H1]])+256*HEX2DEC(Table4[[#This Row],[H2]]))/1000,NA())</f>
        <v>#N/A</v>
      </c>
      <c r="AR900" s="44" t="e">
        <f>IF(Table4[[#This Row],[ID]]=401,(HEX2DEC(Table4[[#This Row],[H5]])+256*HEX2DEC(Table4[[#This Row],[H6]]))/1000,NA())</f>
        <v>#N/A</v>
      </c>
      <c r="AS900" s="45" t="e">
        <f>IF(Table4[[#This Row],[ID]]=402,HEX2DEC(Table4[[#This Row],[H1]])/100,NA())</f>
        <v>#N/A</v>
      </c>
      <c r="AT900" s="46" t="e">
        <f>IF(Table4[[#This Row],[ID]]=404,((HEX2DEC(F900)+256*HEX2DEC(G900))/10)*(9/5)+32,NA())</f>
        <v>#N/A</v>
      </c>
      <c r="AU900" s="38">
        <f>IF(Table4[[#This Row],[ID]]=402,(HEX2DEC(Table4[[#This Row],[H7]])*256*256+HEX2DEC(Table4[[#This Row],[H6]])*256+HEX2DEC(Table4[[#This Row],[H5]]))/AU$3,IF(ISNUMBER(AU899),AU899,NA()))</f>
        <v>1073427</v>
      </c>
      <c r="AV900" s="38">
        <f>IF(Table4[[#This Row],[ID]]=403,(HEX2DEC(Table4[[#This Row],[H7]])*256*256+HEX2DEC(Table4[[#This Row],[H6]])*256+HEX2DEC(Table4[[#This Row],[H5]]))/AV$3,IF(ISNUMBER(AV899),AV899,NA()))</f>
        <v>1073427</v>
      </c>
      <c r="AW900" s="47" t="e">
        <f>Table4[[#This Row],[Unk 402-D7,6,5]]/Table4[[#This Row],[Batt V]]</f>
        <v>#N/A</v>
      </c>
      <c r="AX900" s="41" t="str" cm="1">
        <f t="array" aca="1" ref="AX900" ca="1">IF(Table4[[#This Row],[Prior of This Frm]]=0,"First",IF(Table4[[#This Row],[Data as String]]&lt;&gt;INDIRECT("R"&amp;AL900&amp;"C"&amp;COLUMN(Table4[[#This Row],[Data as String]]),FALSE),"Change",""))</f>
        <v/>
      </c>
      <c r="AY900" s="40" t="str" cm="1">
        <f t="array" aca="1" ref="AY900" ca="1">IF(Table4[[#This Row],[Prior of This Frm]]=0,"First",IF(Table4[[#This Row],[Data Masked States only]]&lt;&gt;INDIRECT("R"&amp;AL900&amp;"C"&amp;COLUMN(Table4[[#This Row],[Data Masked States only]]),FALSE),"Change",""))</f>
        <v/>
      </c>
      <c r="AZ900" s="40"/>
    </row>
    <row r="901" spans="1:52" hidden="1" x14ac:dyDescent="0.25">
      <c r="A901" s="32">
        <v>34.231000000000002</v>
      </c>
      <c r="B901" s="32">
        <v>401</v>
      </c>
      <c r="C901" s="32">
        <v>8</v>
      </c>
      <c r="D901" s="33" t="s">
        <v>28</v>
      </c>
      <c r="E901" s="34" t="s">
        <v>23</v>
      </c>
      <c r="F901" s="34">
        <v>0</v>
      </c>
      <c r="G901" s="34">
        <v>0</v>
      </c>
      <c r="H901" s="34">
        <v>0</v>
      </c>
      <c r="I901" s="34">
        <v>0</v>
      </c>
      <c r="J901" s="34">
        <v>0</v>
      </c>
      <c r="K901" s="34">
        <v>0</v>
      </c>
      <c r="L901" s="32"/>
      <c r="M901" s="35" t="str">
        <f t="shared" ref="M901:M964" si="281">IF(OR(HEX2DEC(D901)&lt;32,HEX2DEC(D901)&gt;126),"…",CHAR(HEX2DEC(D901)))</f>
        <v>…</v>
      </c>
      <c r="N901" s="32" t="str">
        <f t="shared" ref="N901:N964" si="282">IF(OR(HEX2DEC(E901)&lt;32,HEX2DEC(E901)&gt;126),"…",CHAR(HEX2DEC(E901)))</f>
        <v>…</v>
      </c>
      <c r="O901" s="32" t="str">
        <f t="shared" ref="O901:O964" si="283">IF(OR(HEX2DEC(F901)&lt;32,HEX2DEC(F901)&gt;126),"…",CHAR(HEX2DEC(F901)))</f>
        <v>…</v>
      </c>
      <c r="P901" s="32" t="str">
        <f t="shared" ref="P901:P964" si="284">IF(OR(HEX2DEC(G901)&lt;32,HEX2DEC(G901)&gt;126),"…",CHAR(HEX2DEC(G901)))</f>
        <v>…</v>
      </c>
      <c r="Q901" s="32" t="str">
        <f t="shared" ref="Q901:Q964" si="285">IF(OR(HEX2DEC(H901)&lt;32,HEX2DEC(H901)&gt;126),"…",CHAR(HEX2DEC(H901)))</f>
        <v>…</v>
      </c>
      <c r="R901" s="32" t="str">
        <f t="shared" ref="R901:R964" si="286">IF(OR(HEX2DEC(I901)&lt;32,HEX2DEC(I901)&gt;126),"…",CHAR(HEX2DEC(I901)))</f>
        <v>…</v>
      </c>
      <c r="S901" s="32" t="str">
        <f t="shared" ref="S901:S964" si="287">IF(OR(HEX2DEC(J901)&lt;32,HEX2DEC(J901)&gt;126),"…",CHAR(HEX2DEC(J901)))</f>
        <v>…</v>
      </c>
      <c r="T901" s="32" t="str">
        <f t="shared" ref="T901:T964" si="288">IF(OR(HEX2DEC(K901)&lt;32,HEX2DEC(K901)&gt;126),"…",CHAR(HEX2DEC(K901)))</f>
        <v>…</v>
      </c>
      <c r="U901" s="35"/>
      <c r="V901" s="36">
        <f t="shared" ref="V901:V964" si="289">HEX2DEC(D901)</f>
        <v>154</v>
      </c>
      <c r="W901" s="32">
        <f t="shared" ref="W901:W964" si="290">HEX2DEC(E901)</f>
        <v>210</v>
      </c>
      <c r="X901" s="32">
        <f t="shared" ref="X901:X964" si="291">HEX2DEC(F901)</f>
        <v>0</v>
      </c>
      <c r="Y901" s="32">
        <f t="shared" ref="Y901:Y964" si="292">HEX2DEC(G901)</f>
        <v>0</v>
      </c>
      <c r="Z901" s="32">
        <f t="shared" ref="Z901:Z964" si="293">HEX2DEC(H901)</f>
        <v>0</v>
      </c>
      <c r="AA901" s="32">
        <f t="shared" ref="AA901:AA964" si="294">HEX2DEC(I901)</f>
        <v>0</v>
      </c>
      <c r="AB901" s="32">
        <f t="shared" ref="AB901:AB964" si="295">HEX2DEC(J901)</f>
        <v>0</v>
      </c>
      <c r="AC901" s="32">
        <f t="shared" ref="AC901:AC964" si="296">HEX2DEC(K901)</f>
        <v>0</v>
      </c>
      <c r="AD901" s="35"/>
      <c r="AE901" s="37">
        <f t="shared" ref="AE901:AE964" si="297">HEX2DEC(E901)*256+HEX2DEC(D901)</f>
        <v>53914</v>
      </c>
      <c r="AF901" s="38">
        <f t="shared" ref="AF901:AF964" si="298">HEX2DEC(G901)*256+HEX2DEC(F901)</f>
        <v>0</v>
      </c>
      <c r="AG901" s="38">
        <f t="shared" ref="AG901:AG964" si="299">HEX2DEC(I901)*256+HEX2DEC(H901)</f>
        <v>0</v>
      </c>
      <c r="AH901" s="38">
        <f t="shared" ref="AH901:AH964" si="300">HEX2DEC(K901)*256+HEX2DEC(J901)</f>
        <v>0</v>
      </c>
      <c r="AI901" s="35"/>
      <c r="AJ90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01" s="40" t="str" cm="1">
        <f t="array" ref="AK90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01" s="40" cm="1">
        <f t="array" ref="AL901">IF(ROW(Table4[[#This Row],[ID]])-1=ROW(Table4[[#Headers],[ID]]),0,SUMPRODUCT(MAX(($B$5:$B900=Table4[[#This Row],[ID]])*ROW($B$5:$B900))))</f>
        <v>899</v>
      </c>
      <c r="AM901" s="39" cm="1">
        <f t="array" aca="1" ref="AM901" ca="1">IF(Table4[[#This Row],[Prior of This Frm]]&lt;&gt;0,Table4[[#This Row],[Time]]-INDIRECT("R"&amp;Table4[[#This Row],[Prior of This Frm]]&amp;"C"&amp;COLUMN(Table4[[#This Row],[Time]]),FALSE),"")</f>
        <v>0.10500000000000398</v>
      </c>
      <c r="AN901" s="41">
        <f>IF(ROW(Table4[[#This Row],[Time]])-1=ROW(Table4[[#Headers],[Time]]),0,IF(A901&lt;A900,AN900+1,AN900))</f>
        <v>1</v>
      </c>
      <c r="AO901" s="42">
        <f>(Table4[[#This Row],[Time]]+(Table4[[#This Row],[Mins]]*60)-$A$5)/60/60/24</f>
        <v>4.9599537037037027E-4</v>
      </c>
      <c r="AP901" s="39">
        <f ca="1">IF(Table4[[#This Row],[Prior of This Frm]]&lt;&gt;0,IF(Table4[[#This Row],[Per Raw]]&lt;0,Table4[[#This Row],[Per Raw]]+60,Table4[[#This Row],[Per Raw]]),"")</f>
        <v>0.10500000000000398</v>
      </c>
      <c r="AQ901" s="43">
        <f>IF(Table4[[#This Row],[ID]]=401,(HEX2DEC(Table4[[#This Row],[H1]])+256*HEX2DEC(Table4[[#This Row],[H2]]))/1000,NA())</f>
        <v>53.914000000000001</v>
      </c>
      <c r="AR901" s="44">
        <f>IF(Table4[[#This Row],[ID]]=401,(HEX2DEC(Table4[[#This Row],[H5]])+256*HEX2DEC(Table4[[#This Row],[H6]]))/1000,NA())</f>
        <v>0</v>
      </c>
      <c r="AS901" s="48" t="e">
        <f>IF(Table4[[#This Row],[ID]]=402,HEX2DEC(Table4[[#This Row],[H1]])/100,NA())</f>
        <v>#N/A</v>
      </c>
      <c r="AT901" s="46" t="e">
        <f>IF(Table4[[#This Row],[ID]]=404,((HEX2DEC(F901)+256*HEX2DEC(G901))/10)*(9/5)+32,NA())</f>
        <v>#N/A</v>
      </c>
      <c r="AU901" s="38">
        <f>IF(Table4[[#This Row],[ID]]=402,(HEX2DEC(Table4[[#This Row],[H7]])*256*256+HEX2DEC(Table4[[#This Row],[H6]])*256+HEX2DEC(Table4[[#This Row],[H5]]))/AU$3,IF(ISNUMBER(AU900),AU900,NA()))</f>
        <v>1073427</v>
      </c>
      <c r="AV901" s="38">
        <f>IF(Table4[[#This Row],[ID]]=403,(HEX2DEC(Table4[[#This Row],[H7]])*256*256+HEX2DEC(Table4[[#This Row],[H6]])*256+HEX2DEC(Table4[[#This Row],[H5]]))/AV$3,IF(ISNUMBER(AV900),AV900,NA()))</f>
        <v>1073427</v>
      </c>
      <c r="AW901" s="47">
        <f>Table4[[#This Row],[Unk 402-D7,6,5]]/Table4[[#This Row],[Batt V]]</f>
        <v>19909.986274437066</v>
      </c>
      <c r="AX901" s="41" t="str" cm="1">
        <f t="array" aca="1" ref="AX901" ca="1">IF(Table4[[#This Row],[Prior of This Frm]]=0,"First",IF(Table4[[#This Row],[Data as String]]&lt;&gt;INDIRECT("R"&amp;AL901&amp;"C"&amp;COLUMN(Table4[[#This Row],[Data as String]]),FALSE),"Change",""))</f>
        <v/>
      </c>
      <c r="AY901" s="40" t="str" cm="1">
        <f t="array" aca="1" ref="AY901" ca="1">IF(Table4[[#This Row],[Prior of This Frm]]=0,"First",IF(Table4[[#This Row],[Data Masked States only]]&lt;&gt;INDIRECT("R"&amp;AL901&amp;"C"&amp;COLUMN(Table4[[#This Row],[Data Masked States only]]),FALSE),"Change",""))</f>
        <v/>
      </c>
      <c r="AZ901" s="40"/>
    </row>
    <row r="902" spans="1:52" hidden="1" x14ac:dyDescent="0.25">
      <c r="A902" s="32">
        <v>34.284999999999997</v>
      </c>
      <c r="B902" s="32">
        <v>400</v>
      </c>
      <c r="C902" s="32">
        <v>8</v>
      </c>
      <c r="D902" s="33">
        <v>0</v>
      </c>
      <c r="E902" s="34">
        <v>0</v>
      </c>
      <c r="F902" s="34">
        <v>8</v>
      </c>
      <c r="G902" s="34">
        <v>0</v>
      </c>
      <c r="H902" s="34">
        <v>39</v>
      </c>
      <c r="I902" s="34">
        <v>0</v>
      </c>
      <c r="J902" s="34">
        <v>0</v>
      </c>
      <c r="K902" s="34">
        <v>0</v>
      </c>
      <c r="L902" s="32"/>
      <c r="M902" s="35" t="str">
        <f t="shared" si="281"/>
        <v>…</v>
      </c>
      <c r="N902" s="32" t="str">
        <f t="shared" si="282"/>
        <v>…</v>
      </c>
      <c r="O902" s="32" t="str">
        <f t="shared" si="283"/>
        <v>…</v>
      </c>
      <c r="P902" s="32" t="str">
        <f t="shared" si="284"/>
        <v>…</v>
      </c>
      <c r="Q902" s="32" t="str">
        <f t="shared" si="285"/>
        <v>9</v>
      </c>
      <c r="R902" s="32" t="str">
        <f t="shared" si="286"/>
        <v>…</v>
      </c>
      <c r="S902" s="32" t="str">
        <f t="shared" si="287"/>
        <v>…</v>
      </c>
      <c r="T902" s="32" t="str">
        <f t="shared" si="288"/>
        <v>…</v>
      </c>
      <c r="U902" s="35"/>
      <c r="V902" s="36">
        <f t="shared" si="289"/>
        <v>0</v>
      </c>
      <c r="W902" s="32">
        <f t="shared" si="290"/>
        <v>0</v>
      </c>
      <c r="X902" s="32">
        <f t="shared" si="291"/>
        <v>8</v>
      </c>
      <c r="Y902" s="32">
        <f t="shared" si="292"/>
        <v>0</v>
      </c>
      <c r="Z902" s="32">
        <f t="shared" si="293"/>
        <v>57</v>
      </c>
      <c r="AA902" s="32">
        <f t="shared" si="294"/>
        <v>0</v>
      </c>
      <c r="AB902" s="32">
        <f t="shared" si="295"/>
        <v>0</v>
      </c>
      <c r="AC902" s="32">
        <f t="shared" si="296"/>
        <v>0</v>
      </c>
      <c r="AD902" s="35"/>
      <c r="AE902" s="37">
        <f t="shared" si="297"/>
        <v>0</v>
      </c>
      <c r="AF902" s="38">
        <f t="shared" si="298"/>
        <v>8</v>
      </c>
      <c r="AG902" s="38">
        <f t="shared" si="299"/>
        <v>57</v>
      </c>
      <c r="AH902" s="38">
        <f t="shared" si="300"/>
        <v>0</v>
      </c>
      <c r="AI902" s="35"/>
      <c r="AJ90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02" s="40" t="str" cm="1">
        <f t="array" ref="AK90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02" s="40" cm="1">
        <f t="array" ref="AL902">IF(ROW(Table4[[#This Row],[ID]])-1=ROW(Table4[[#Headers],[ID]]),0,SUMPRODUCT(MAX(($B$5:$B901=Table4[[#This Row],[ID]])*ROW($B$5:$B901))))</f>
        <v>900</v>
      </c>
      <c r="AM902" s="39" cm="1">
        <f t="array" aca="1" ref="AM902" ca="1">IF(Table4[[#This Row],[Prior of This Frm]]&lt;&gt;0,Table4[[#This Row],[Time]]-INDIRECT("R"&amp;Table4[[#This Row],[Prior of This Frm]]&amp;"C"&amp;COLUMN(Table4[[#This Row],[Time]]),FALSE),"")</f>
        <v>0.10599999999999454</v>
      </c>
      <c r="AN902" s="41">
        <f>IF(ROW(Table4[[#This Row],[Time]])-1=ROW(Table4[[#Headers],[Time]]),0,IF(A902&lt;A901,AN901+1,AN901))</f>
        <v>1</v>
      </c>
      <c r="AO902" s="42">
        <f>(Table4[[#This Row],[Time]]+(Table4[[#This Row],[Mins]]*60)-$A$5)/60/60/24</f>
        <v>4.9662037037037036E-4</v>
      </c>
      <c r="AP902" s="39">
        <f ca="1">IF(Table4[[#This Row],[Prior of This Frm]]&lt;&gt;0,IF(Table4[[#This Row],[Per Raw]]&lt;0,Table4[[#This Row],[Per Raw]]+60,Table4[[#This Row],[Per Raw]]),"")</f>
        <v>0.10599999999999454</v>
      </c>
      <c r="AQ902" s="43" t="e">
        <f>IF(Table4[[#This Row],[ID]]=401,(HEX2DEC(Table4[[#This Row],[H1]])+256*HEX2DEC(Table4[[#This Row],[H2]]))/1000,NA())</f>
        <v>#N/A</v>
      </c>
      <c r="AR902" s="44" t="e">
        <f>IF(Table4[[#This Row],[ID]]=401,(HEX2DEC(Table4[[#This Row],[H5]])+256*HEX2DEC(Table4[[#This Row],[H6]]))/1000,NA())</f>
        <v>#N/A</v>
      </c>
      <c r="AS902" s="45" t="e">
        <f>IF(Table4[[#This Row],[ID]]=402,HEX2DEC(Table4[[#This Row],[H1]])/100,NA())</f>
        <v>#N/A</v>
      </c>
      <c r="AT902" s="46" t="e">
        <f>IF(Table4[[#This Row],[ID]]=404,((HEX2DEC(F902)+256*HEX2DEC(G902))/10)*(9/5)+32,NA())</f>
        <v>#N/A</v>
      </c>
      <c r="AU902" s="38">
        <f>IF(Table4[[#This Row],[ID]]=402,(HEX2DEC(Table4[[#This Row],[H7]])*256*256+HEX2DEC(Table4[[#This Row],[H6]])*256+HEX2DEC(Table4[[#This Row],[H5]]))/AU$3,IF(ISNUMBER(AU901),AU901,NA()))</f>
        <v>1073427</v>
      </c>
      <c r="AV902" s="38">
        <f>IF(Table4[[#This Row],[ID]]=403,(HEX2DEC(Table4[[#This Row],[H7]])*256*256+HEX2DEC(Table4[[#This Row],[H6]])*256+HEX2DEC(Table4[[#This Row],[H5]]))/AV$3,IF(ISNUMBER(AV901),AV901,NA()))</f>
        <v>1073427</v>
      </c>
      <c r="AW902" s="47" t="e">
        <f>Table4[[#This Row],[Unk 402-D7,6,5]]/Table4[[#This Row],[Batt V]]</f>
        <v>#N/A</v>
      </c>
      <c r="AX902" s="41" t="str" cm="1">
        <f t="array" aca="1" ref="AX902" ca="1">IF(Table4[[#This Row],[Prior of This Frm]]=0,"First",IF(Table4[[#This Row],[Data as String]]&lt;&gt;INDIRECT("R"&amp;AL902&amp;"C"&amp;COLUMN(Table4[[#This Row],[Data as String]]),FALSE),"Change",""))</f>
        <v/>
      </c>
      <c r="AY902" s="40" t="str" cm="1">
        <f t="array" aca="1" ref="AY902" ca="1">IF(Table4[[#This Row],[Prior of This Frm]]=0,"First",IF(Table4[[#This Row],[Data Masked States only]]&lt;&gt;INDIRECT("R"&amp;AL902&amp;"C"&amp;COLUMN(Table4[[#This Row],[Data Masked States only]]),FALSE),"Change",""))</f>
        <v/>
      </c>
      <c r="AZ902" s="40"/>
    </row>
    <row r="903" spans="1:52" hidden="1" x14ac:dyDescent="0.25">
      <c r="A903" s="32">
        <v>34.338000000000001</v>
      </c>
      <c r="B903" s="32">
        <v>401</v>
      </c>
      <c r="C903" s="32">
        <v>8</v>
      </c>
      <c r="D903" s="33" t="s">
        <v>28</v>
      </c>
      <c r="E903" s="34" t="s">
        <v>23</v>
      </c>
      <c r="F903" s="34">
        <v>0</v>
      </c>
      <c r="G903" s="34">
        <v>0</v>
      </c>
      <c r="H903" s="34">
        <v>0</v>
      </c>
      <c r="I903" s="34">
        <v>0</v>
      </c>
      <c r="J903" s="34">
        <v>0</v>
      </c>
      <c r="K903" s="34">
        <v>0</v>
      </c>
      <c r="L903" s="32"/>
      <c r="M903" s="35" t="str">
        <f t="shared" si="281"/>
        <v>…</v>
      </c>
      <c r="N903" s="32" t="str">
        <f t="shared" si="282"/>
        <v>…</v>
      </c>
      <c r="O903" s="32" t="str">
        <f t="shared" si="283"/>
        <v>…</v>
      </c>
      <c r="P903" s="32" t="str">
        <f t="shared" si="284"/>
        <v>…</v>
      </c>
      <c r="Q903" s="32" t="str">
        <f t="shared" si="285"/>
        <v>…</v>
      </c>
      <c r="R903" s="32" t="str">
        <f t="shared" si="286"/>
        <v>…</v>
      </c>
      <c r="S903" s="32" t="str">
        <f t="shared" si="287"/>
        <v>…</v>
      </c>
      <c r="T903" s="32" t="str">
        <f t="shared" si="288"/>
        <v>…</v>
      </c>
      <c r="U903" s="35"/>
      <c r="V903" s="36">
        <f t="shared" si="289"/>
        <v>154</v>
      </c>
      <c r="W903" s="32">
        <f t="shared" si="290"/>
        <v>210</v>
      </c>
      <c r="X903" s="32">
        <f t="shared" si="291"/>
        <v>0</v>
      </c>
      <c r="Y903" s="32">
        <f t="shared" si="292"/>
        <v>0</v>
      </c>
      <c r="Z903" s="32">
        <f t="shared" si="293"/>
        <v>0</v>
      </c>
      <c r="AA903" s="32">
        <f t="shared" si="294"/>
        <v>0</v>
      </c>
      <c r="AB903" s="32">
        <f t="shared" si="295"/>
        <v>0</v>
      </c>
      <c r="AC903" s="32">
        <f t="shared" si="296"/>
        <v>0</v>
      </c>
      <c r="AD903" s="35"/>
      <c r="AE903" s="37">
        <f t="shared" si="297"/>
        <v>53914</v>
      </c>
      <c r="AF903" s="38">
        <f t="shared" si="298"/>
        <v>0</v>
      </c>
      <c r="AG903" s="38">
        <f t="shared" si="299"/>
        <v>0</v>
      </c>
      <c r="AH903" s="38">
        <f t="shared" si="300"/>
        <v>0</v>
      </c>
      <c r="AI903" s="35"/>
      <c r="AJ90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03" s="40" t="str" cm="1">
        <f t="array" ref="AK90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03" s="40" cm="1">
        <f t="array" ref="AL903">IF(ROW(Table4[[#This Row],[ID]])-1=ROW(Table4[[#Headers],[ID]]),0,SUMPRODUCT(MAX(($B$5:$B902=Table4[[#This Row],[ID]])*ROW($B$5:$B902))))</f>
        <v>901</v>
      </c>
      <c r="AM903" s="39" cm="1">
        <f t="array" aca="1" ref="AM903" ca="1">IF(Table4[[#This Row],[Prior of This Frm]]&lt;&gt;0,Table4[[#This Row],[Time]]-INDIRECT("R"&amp;Table4[[#This Row],[Prior of This Frm]]&amp;"C"&amp;COLUMN(Table4[[#This Row],[Time]]),FALSE),"")</f>
        <v>0.10699999999999932</v>
      </c>
      <c r="AN903" s="41">
        <f>IF(ROW(Table4[[#This Row],[Time]])-1=ROW(Table4[[#Headers],[Time]]),0,IF(A903&lt;A902,AN902+1,AN902))</f>
        <v>1</v>
      </c>
      <c r="AO903" s="42">
        <f>(Table4[[#This Row],[Time]]+(Table4[[#This Row],[Mins]]*60)-$A$5)/60/60/24</f>
        <v>4.9723379629629618E-4</v>
      </c>
      <c r="AP903" s="39">
        <f ca="1">IF(Table4[[#This Row],[Prior of This Frm]]&lt;&gt;0,IF(Table4[[#This Row],[Per Raw]]&lt;0,Table4[[#This Row],[Per Raw]]+60,Table4[[#This Row],[Per Raw]]),"")</f>
        <v>0.10699999999999932</v>
      </c>
      <c r="AQ903" s="43">
        <f>IF(Table4[[#This Row],[ID]]=401,(HEX2DEC(Table4[[#This Row],[H1]])+256*HEX2DEC(Table4[[#This Row],[H2]]))/1000,NA())</f>
        <v>53.914000000000001</v>
      </c>
      <c r="AR903" s="44">
        <f>IF(Table4[[#This Row],[ID]]=401,(HEX2DEC(Table4[[#This Row],[H5]])+256*HEX2DEC(Table4[[#This Row],[H6]]))/1000,NA())</f>
        <v>0</v>
      </c>
      <c r="AS903" s="48" t="e">
        <f>IF(Table4[[#This Row],[ID]]=402,HEX2DEC(Table4[[#This Row],[H1]])/100,NA())</f>
        <v>#N/A</v>
      </c>
      <c r="AT903" s="46" t="e">
        <f>IF(Table4[[#This Row],[ID]]=404,((HEX2DEC(F903)+256*HEX2DEC(G903))/10)*(9/5)+32,NA())</f>
        <v>#N/A</v>
      </c>
      <c r="AU903" s="38">
        <f>IF(Table4[[#This Row],[ID]]=402,(HEX2DEC(Table4[[#This Row],[H7]])*256*256+HEX2DEC(Table4[[#This Row],[H6]])*256+HEX2DEC(Table4[[#This Row],[H5]]))/AU$3,IF(ISNUMBER(AU902),AU902,NA()))</f>
        <v>1073427</v>
      </c>
      <c r="AV903" s="38">
        <f>IF(Table4[[#This Row],[ID]]=403,(HEX2DEC(Table4[[#This Row],[H7]])*256*256+HEX2DEC(Table4[[#This Row],[H6]])*256+HEX2DEC(Table4[[#This Row],[H5]]))/AV$3,IF(ISNUMBER(AV902),AV902,NA()))</f>
        <v>1073427</v>
      </c>
      <c r="AW903" s="47">
        <f>Table4[[#This Row],[Unk 402-D7,6,5]]/Table4[[#This Row],[Batt V]]</f>
        <v>19909.986274437066</v>
      </c>
      <c r="AX903" s="41" t="str" cm="1">
        <f t="array" aca="1" ref="AX903" ca="1">IF(Table4[[#This Row],[Prior of This Frm]]=0,"First",IF(Table4[[#This Row],[Data as String]]&lt;&gt;INDIRECT("R"&amp;AL903&amp;"C"&amp;COLUMN(Table4[[#This Row],[Data as String]]),FALSE),"Change",""))</f>
        <v/>
      </c>
      <c r="AY903" s="40" t="str" cm="1">
        <f t="array" aca="1" ref="AY903" ca="1">IF(Table4[[#This Row],[Prior of This Frm]]=0,"First",IF(Table4[[#This Row],[Data Masked States only]]&lt;&gt;INDIRECT("R"&amp;AL903&amp;"C"&amp;COLUMN(Table4[[#This Row],[Data Masked States only]]),FALSE),"Change",""))</f>
        <v/>
      </c>
      <c r="AZ903" s="40"/>
    </row>
    <row r="904" spans="1:52" hidden="1" x14ac:dyDescent="0.25">
      <c r="A904" s="32">
        <v>34.390999999999998</v>
      </c>
      <c r="B904" s="32">
        <v>400</v>
      </c>
      <c r="C904" s="32">
        <v>8</v>
      </c>
      <c r="D904" s="33">
        <v>0</v>
      </c>
      <c r="E904" s="34">
        <v>0</v>
      </c>
      <c r="F904" s="34">
        <v>8</v>
      </c>
      <c r="G904" s="34">
        <v>0</v>
      </c>
      <c r="H904" s="34">
        <v>39</v>
      </c>
      <c r="I904" s="34">
        <v>0</v>
      </c>
      <c r="J904" s="34">
        <v>0</v>
      </c>
      <c r="K904" s="34">
        <v>0</v>
      </c>
      <c r="L904" s="32"/>
      <c r="M904" s="35" t="str">
        <f t="shared" si="281"/>
        <v>…</v>
      </c>
      <c r="N904" s="32" t="str">
        <f t="shared" si="282"/>
        <v>…</v>
      </c>
      <c r="O904" s="32" t="str">
        <f t="shared" si="283"/>
        <v>…</v>
      </c>
      <c r="P904" s="32" t="str">
        <f t="shared" si="284"/>
        <v>…</v>
      </c>
      <c r="Q904" s="32" t="str">
        <f t="shared" si="285"/>
        <v>9</v>
      </c>
      <c r="R904" s="32" t="str">
        <f t="shared" si="286"/>
        <v>…</v>
      </c>
      <c r="S904" s="32" t="str">
        <f t="shared" si="287"/>
        <v>…</v>
      </c>
      <c r="T904" s="32" t="str">
        <f t="shared" si="288"/>
        <v>…</v>
      </c>
      <c r="U904" s="35"/>
      <c r="V904" s="36">
        <f t="shared" si="289"/>
        <v>0</v>
      </c>
      <c r="W904" s="32">
        <f t="shared" si="290"/>
        <v>0</v>
      </c>
      <c r="X904" s="32">
        <f t="shared" si="291"/>
        <v>8</v>
      </c>
      <c r="Y904" s="32">
        <f t="shared" si="292"/>
        <v>0</v>
      </c>
      <c r="Z904" s="32">
        <f t="shared" si="293"/>
        <v>57</v>
      </c>
      <c r="AA904" s="32">
        <f t="shared" si="294"/>
        <v>0</v>
      </c>
      <c r="AB904" s="32">
        <f t="shared" si="295"/>
        <v>0</v>
      </c>
      <c r="AC904" s="32">
        <f t="shared" si="296"/>
        <v>0</v>
      </c>
      <c r="AD904" s="35"/>
      <c r="AE904" s="37">
        <f t="shared" si="297"/>
        <v>0</v>
      </c>
      <c r="AF904" s="38">
        <f t="shared" si="298"/>
        <v>8</v>
      </c>
      <c r="AG904" s="38">
        <f t="shared" si="299"/>
        <v>57</v>
      </c>
      <c r="AH904" s="38">
        <f t="shared" si="300"/>
        <v>0</v>
      </c>
      <c r="AI904" s="35"/>
      <c r="AJ90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04" s="40" t="str" cm="1">
        <f t="array" ref="AK90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04" s="40" cm="1">
        <f t="array" ref="AL904">IF(ROW(Table4[[#This Row],[ID]])-1=ROW(Table4[[#Headers],[ID]]),0,SUMPRODUCT(MAX(($B$5:$B903=Table4[[#This Row],[ID]])*ROW($B$5:$B903))))</f>
        <v>902</v>
      </c>
      <c r="AM904" s="39" cm="1">
        <f t="array" aca="1" ref="AM904" ca="1">IF(Table4[[#This Row],[Prior of This Frm]]&lt;&gt;0,Table4[[#This Row],[Time]]-INDIRECT("R"&amp;Table4[[#This Row],[Prior of This Frm]]&amp;"C"&amp;COLUMN(Table4[[#This Row],[Time]]),FALSE),"")</f>
        <v>0.10600000000000165</v>
      </c>
      <c r="AN904" s="41">
        <f>IF(ROW(Table4[[#This Row],[Time]])-1=ROW(Table4[[#Headers],[Time]]),0,IF(A904&lt;A903,AN903+1,AN903))</f>
        <v>1</v>
      </c>
      <c r="AO904" s="42">
        <f>(Table4[[#This Row],[Time]]+(Table4[[#This Row],[Mins]]*60)-$A$5)/60/60/24</f>
        <v>4.9784722222222212E-4</v>
      </c>
      <c r="AP904" s="39">
        <f ca="1">IF(Table4[[#This Row],[Prior of This Frm]]&lt;&gt;0,IF(Table4[[#This Row],[Per Raw]]&lt;0,Table4[[#This Row],[Per Raw]]+60,Table4[[#This Row],[Per Raw]]),"")</f>
        <v>0.10600000000000165</v>
      </c>
      <c r="AQ904" s="43" t="e">
        <f>IF(Table4[[#This Row],[ID]]=401,(HEX2DEC(Table4[[#This Row],[H1]])+256*HEX2DEC(Table4[[#This Row],[H2]]))/1000,NA())</f>
        <v>#N/A</v>
      </c>
      <c r="AR904" s="44" t="e">
        <f>IF(Table4[[#This Row],[ID]]=401,(HEX2DEC(Table4[[#This Row],[H5]])+256*HEX2DEC(Table4[[#This Row],[H6]]))/1000,NA())</f>
        <v>#N/A</v>
      </c>
      <c r="AS904" s="45" t="e">
        <f>IF(Table4[[#This Row],[ID]]=402,HEX2DEC(Table4[[#This Row],[H1]])/100,NA())</f>
        <v>#N/A</v>
      </c>
      <c r="AT904" s="46" t="e">
        <f>IF(Table4[[#This Row],[ID]]=404,((HEX2DEC(F904)+256*HEX2DEC(G904))/10)*(9/5)+32,NA())</f>
        <v>#N/A</v>
      </c>
      <c r="AU904" s="38">
        <f>IF(Table4[[#This Row],[ID]]=402,(HEX2DEC(Table4[[#This Row],[H7]])*256*256+HEX2DEC(Table4[[#This Row],[H6]])*256+HEX2DEC(Table4[[#This Row],[H5]]))/AU$3,IF(ISNUMBER(AU903),AU903,NA()))</f>
        <v>1073427</v>
      </c>
      <c r="AV904" s="38">
        <f>IF(Table4[[#This Row],[ID]]=403,(HEX2DEC(Table4[[#This Row],[H7]])*256*256+HEX2DEC(Table4[[#This Row],[H6]])*256+HEX2DEC(Table4[[#This Row],[H5]]))/AV$3,IF(ISNUMBER(AV903),AV903,NA()))</f>
        <v>1073427</v>
      </c>
      <c r="AW904" s="47" t="e">
        <f>Table4[[#This Row],[Unk 402-D7,6,5]]/Table4[[#This Row],[Batt V]]</f>
        <v>#N/A</v>
      </c>
      <c r="AX904" s="41" t="str" cm="1">
        <f t="array" aca="1" ref="AX904" ca="1">IF(Table4[[#This Row],[Prior of This Frm]]=0,"First",IF(Table4[[#This Row],[Data as String]]&lt;&gt;INDIRECT("R"&amp;AL904&amp;"C"&amp;COLUMN(Table4[[#This Row],[Data as String]]),FALSE),"Change",""))</f>
        <v/>
      </c>
      <c r="AY904" s="40" t="str" cm="1">
        <f t="array" aca="1" ref="AY904" ca="1">IF(Table4[[#This Row],[Prior of This Frm]]=0,"First",IF(Table4[[#This Row],[Data Masked States only]]&lt;&gt;INDIRECT("R"&amp;AL904&amp;"C"&amp;COLUMN(Table4[[#This Row],[Data Masked States only]]),FALSE),"Change",""))</f>
        <v/>
      </c>
      <c r="AZ904" s="40"/>
    </row>
    <row r="905" spans="1:52" hidden="1" x14ac:dyDescent="0.25">
      <c r="A905" s="32">
        <v>34.444000000000003</v>
      </c>
      <c r="B905" s="32">
        <v>401</v>
      </c>
      <c r="C905" s="32">
        <v>8</v>
      </c>
      <c r="D905" s="33" t="s">
        <v>28</v>
      </c>
      <c r="E905" s="34" t="s">
        <v>23</v>
      </c>
      <c r="F905" s="34">
        <v>0</v>
      </c>
      <c r="G905" s="34">
        <v>0</v>
      </c>
      <c r="H905" s="34">
        <v>0</v>
      </c>
      <c r="I905" s="34">
        <v>0</v>
      </c>
      <c r="J905" s="34">
        <v>0</v>
      </c>
      <c r="K905" s="34">
        <v>0</v>
      </c>
      <c r="L905" s="32"/>
      <c r="M905" s="35" t="str">
        <f t="shared" si="281"/>
        <v>…</v>
      </c>
      <c r="N905" s="32" t="str">
        <f t="shared" si="282"/>
        <v>…</v>
      </c>
      <c r="O905" s="32" t="str">
        <f t="shared" si="283"/>
        <v>…</v>
      </c>
      <c r="P905" s="32" t="str">
        <f t="shared" si="284"/>
        <v>…</v>
      </c>
      <c r="Q905" s="32" t="str">
        <f t="shared" si="285"/>
        <v>…</v>
      </c>
      <c r="R905" s="32" t="str">
        <f t="shared" si="286"/>
        <v>…</v>
      </c>
      <c r="S905" s="32" t="str">
        <f t="shared" si="287"/>
        <v>…</v>
      </c>
      <c r="T905" s="32" t="str">
        <f t="shared" si="288"/>
        <v>…</v>
      </c>
      <c r="U905" s="35"/>
      <c r="V905" s="36">
        <f t="shared" si="289"/>
        <v>154</v>
      </c>
      <c r="W905" s="32">
        <f t="shared" si="290"/>
        <v>210</v>
      </c>
      <c r="X905" s="32">
        <f t="shared" si="291"/>
        <v>0</v>
      </c>
      <c r="Y905" s="32">
        <f t="shared" si="292"/>
        <v>0</v>
      </c>
      <c r="Z905" s="32">
        <f t="shared" si="293"/>
        <v>0</v>
      </c>
      <c r="AA905" s="32">
        <f t="shared" si="294"/>
        <v>0</v>
      </c>
      <c r="AB905" s="32">
        <f t="shared" si="295"/>
        <v>0</v>
      </c>
      <c r="AC905" s="32">
        <f t="shared" si="296"/>
        <v>0</v>
      </c>
      <c r="AD905" s="35"/>
      <c r="AE905" s="37">
        <f t="shared" si="297"/>
        <v>53914</v>
      </c>
      <c r="AF905" s="38">
        <f t="shared" si="298"/>
        <v>0</v>
      </c>
      <c r="AG905" s="38">
        <f t="shared" si="299"/>
        <v>0</v>
      </c>
      <c r="AH905" s="38">
        <f t="shared" si="300"/>
        <v>0</v>
      </c>
      <c r="AI905" s="35"/>
      <c r="AJ90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05" s="40" t="str" cm="1">
        <f t="array" ref="AK90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05" s="40" cm="1">
        <f t="array" ref="AL905">IF(ROW(Table4[[#This Row],[ID]])-1=ROW(Table4[[#Headers],[ID]]),0,SUMPRODUCT(MAX(($B$5:$B904=Table4[[#This Row],[ID]])*ROW($B$5:$B904))))</f>
        <v>903</v>
      </c>
      <c r="AM905" s="39" cm="1">
        <f t="array" aca="1" ref="AM905" ca="1">IF(Table4[[#This Row],[Prior of This Frm]]&lt;&gt;0,Table4[[#This Row],[Time]]-INDIRECT("R"&amp;Table4[[#This Row],[Prior of This Frm]]&amp;"C"&amp;COLUMN(Table4[[#This Row],[Time]]),FALSE),"")</f>
        <v>0.10600000000000165</v>
      </c>
      <c r="AN905" s="41">
        <f>IF(ROW(Table4[[#This Row],[Time]])-1=ROW(Table4[[#Headers],[Time]]),0,IF(A905&lt;A904,AN904+1,AN904))</f>
        <v>1</v>
      </c>
      <c r="AO905" s="42">
        <f>(Table4[[#This Row],[Time]]+(Table4[[#This Row],[Mins]]*60)-$A$5)/60/60/24</f>
        <v>4.9846064814814816E-4</v>
      </c>
      <c r="AP905" s="39">
        <f ca="1">IF(Table4[[#This Row],[Prior of This Frm]]&lt;&gt;0,IF(Table4[[#This Row],[Per Raw]]&lt;0,Table4[[#This Row],[Per Raw]]+60,Table4[[#This Row],[Per Raw]]),"")</f>
        <v>0.10600000000000165</v>
      </c>
      <c r="AQ905" s="43">
        <f>IF(Table4[[#This Row],[ID]]=401,(HEX2DEC(Table4[[#This Row],[H1]])+256*HEX2DEC(Table4[[#This Row],[H2]]))/1000,NA())</f>
        <v>53.914000000000001</v>
      </c>
      <c r="AR905" s="44">
        <f>IF(Table4[[#This Row],[ID]]=401,(HEX2DEC(Table4[[#This Row],[H5]])+256*HEX2DEC(Table4[[#This Row],[H6]]))/1000,NA())</f>
        <v>0</v>
      </c>
      <c r="AS905" s="48" t="e">
        <f>IF(Table4[[#This Row],[ID]]=402,HEX2DEC(Table4[[#This Row],[H1]])/100,NA())</f>
        <v>#N/A</v>
      </c>
      <c r="AT905" s="46" t="e">
        <f>IF(Table4[[#This Row],[ID]]=404,((HEX2DEC(F905)+256*HEX2DEC(G905))/10)*(9/5)+32,NA())</f>
        <v>#N/A</v>
      </c>
      <c r="AU905" s="38">
        <f>IF(Table4[[#This Row],[ID]]=402,(HEX2DEC(Table4[[#This Row],[H7]])*256*256+HEX2DEC(Table4[[#This Row],[H6]])*256+HEX2DEC(Table4[[#This Row],[H5]]))/AU$3,IF(ISNUMBER(AU904),AU904,NA()))</f>
        <v>1073427</v>
      </c>
      <c r="AV905" s="38">
        <f>IF(Table4[[#This Row],[ID]]=403,(HEX2DEC(Table4[[#This Row],[H7]])*256*256+HEX2DEC(Table4[[#This Row],[H6]])*256+HEX2DEC(Table4[[#This Row],[H5]]))/AV$3,IF(ISNUMBER(AV904),AV904,NA()))</f>
        <v>1073427</v>
      </c>
      <c r="AW905" s="47">
        <f>Table4[[#This Row],[Unk 402-D7,6,5]]/Table4[[#This Row],[Batt V]]</f>
        <v>19909.986274437066</v>
      </c>
      <c r="AX905" s="41" t="str" cm="1">
        <f t="array" aca="1" ref="AX905" ca="1">IF(Table4[[#This Row],[Prior of This Frm]]=0,"First",IF(Table4[[#This Row],[Data as String]]&lt;&gt;INDIRECT("R"&amp;AL905&amp;"C"&amp;COLUMN(Table4[[#This Row],[Data as String]]),FALSE),"Change",""))</f>
        <v/>
      </c>
      <c r="AY905" s="40" t="str" cm="1">
        <f t="array" aca="1" ref="AY905" ca="1">IF(Table4[[#This Row],[Prior of This Frm]]=0,"First",IF(Table4[[#This Row],[Data Masked States only]]&lt;&gt;INDIRECT("R"&amp;AL905&amp;"C"&amp;COLUMN(Table4[[#This Row],[Data Masked States only]]),FALSE),"Change",""))</f>
        <v/>
      </c>
      <c r="AZ905" s="40"/>
    </row>
    <row r="906" spans="1:52" hidden="1" x14ac:dyDescent="0.25">
      <c r="A906" s="32">
        <v>34.497999999999998</v>
      </c>
      <c r="B906" s="32">
        <v>400</v>
      </c>
      <c r="C906" s="32">
        <v>8</v>
      </c>
      <c r="D906" s="33">
        <v>0</v>
      </c>
      <c r="E906" s="34">
        <v>0</v>
      </c>
      <c r="F906" s="34">
        <v>8</v>
      </c>
      <c r="G906" s="34">
        <v>0</v>
      </c>
      <c r="H906" s="34">
        <v>39</v>
      </c>
      <c r="I906" s="34">
        <v>0</v>
      </c>
      <c r="J906" s="34">
        <v>0</v>
      </c>
      <c r="K906" s="34">
        <v>0</v>
      </c>
      <c r="L906" s="32"/>
      <c r="M906" s="35" t="str">
        <f t="shared" si="281"/>
        <v>…</v>
      </c>
      <c r="N906" s="32" t="str">
        <f t="shared" si="282"/>
        <v>…</v>
      </c>
      <c r="O906" s="32" t="str">
        <f t="shared" si="283"/>
        <v>…</v>
      </c>
      <c r="P906" s="32" t="str">
        <f t="shared" si="284"/>
        <v>…</v>
      </c>
      <c r="Q906" s="32" t="str">
        <f t="shared" si="285"/>
        <v>9</v>
      </c>
      <c r="R906" s="32" t="str">
        <f t="shared" si="286"/>
        <v>…</v>
      </c>
      <c r="S906" s="32" t="str">
        <f t="shared" si="287"/>
        <v>…</v>
      </c>
      <c r="T906" s="32" t="str">
        <f t="shared" si="288"/>
        <v>…</v>
      </c>
      <c r="U906" s="35"/>
      <c r="V906" s="36">
        <f t="shared" si="289"/>
        <v>0</v>
      </c>
      <c r="W906" s="32">
        <f t="shared" si="290"/>
        <v>0</v>
      </c>
      <c r="X906" s="32">
        <f t="shared" si="291"/>
        <v>8</v>
      </c>
      <c r="Y906" s="32">
        <f t="shared" si="292"/>
        <v>0</v>
      </c>
      <c r="Z906" s="32">
        <f t="shared" si="293"/>
        <v>57</v>
      </c>
      <c r="AA906" s="32">
        <f t="shared" si="294"/>
        <v>0</v>
      </c>
      <c r="AB906" s="32">
        <f t="shared" si="295"/>
        <v>0</v>
      </c>
      <c r="AC906" s="32">
        <f t="shared" si="296"/>
        <v>0</v>
      </c>
      <c r="AD906" s="35"/>
      <c r="AE906" s="37">
        <f t="shared" si="297"/>
        <v>0</v>
      </c>
      <c r="AF906" s="38">
        <f t="shared" si="298"/>
        <v>8</v>
      </c>
      <c r="AG906" s="38">
        <f t="shared" si="299"/>
        <v>57</v>
      </c>
      <c r="AH906" s="38">
        <f t="shared" si="300"/>
        <v>0</v>
      </c>
      <c r="AI906" s="35"/>
      <c r="AJ90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06" s="40" t="str" cm="1">
        <f t="array" ref="AK90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06" s="40" cm="1">
        <f t="array" ref="AL906">IF(ROW(Table4[[#This Row],[ID]])-1=ROW(Table4[[#Headers],[ID]]),0,SUMPRODUCT(MAX(($B$5:$B905=Table4[[#This Row],[ID]])*ROW($B$5:$B905))))</f>
        <v>904</v>
      </c>
      <c r="AM906" s="39" cm="1">
        <f t="array" aca="1" ref="AM906" ca="1">IF(Table4[[#This Row],[Prior of This Frm]]&lt;&gt;0,Table4[[#This Row],[Time]]-INDIRECT("R"&amp;Table4[[#This Row],[Prior of This Frm]]&amp;"C"&amp;COLUMN(Table4[[#This Row],[Time]]),FALSE),"")</f>
        <v>0.10699999999999932</v>
      </c>
      <c r="AN906" s="41">
        <f>IF(ROW(Table4[[#This Row],[Time]])-1=ROW(Table4[[#Headers],[Time]]),0,IF(A906&lt;A905,AN905+1,AN905))</f>
        <v>1</v>
      </c>
      <c r="AO906" s="42">
        <f>(Table4[[#This Row],[Time]]+(Table4[[#This Row],[Mins]]*60)-$A$5)/60/60/24</f>
        <v>4.9908564814814802E-4</v>
      </c>
      <c r="AP906" s="39">
        <f ca="1">IF(Table4[[#This Row],[Prior of This Frm]]&lt;&gt;0,IF(Table4[[#This Row],[Per Raw]]&lt;0,Table4[[#This Row],[Per Raw]]+60,Table4[[#This Row],[Per Raw]]),"")</f>
        <v>0.10699999999999932</v>
      </c>
      <c r="AQ906" s="43" t="e">
        <f>IF(Table4[[#This Row],[ID]]=401,(HEX2DEC(Table4[[#This Row],[H1]])+256*HEX2DEC(Table4[[#This Row],[H2]]))/1000,NA())</f>
        <v>#N/A</v>
      </c>
      <c r="AR906" s="44" t="e">
        <f>IF(Table4[[#This Row],[ID]]=401,(HEX2DEC(Table4[[#This Row],[H5]])+256*HEX2DEC(Table4[[#This Row],[H6]]))/1000,NA())</f>
        <v>#N/A</v>
      </c>
      <c r="AS906" s="45" t="e">
        <f>IF(Table4[[#This Row],[ID]]=402,HEX2DEC(Table4[[#This Row],[H1]])/100,NA())</f>
        <v>#N/A</v>
      </c>
      <c r="AT906" s="46" t="e">
        <f>IF(Table4[[#This Row],[ID]]=404,((HEX2DEC(F906)+256*HEX2DEC(G906))/10)*(9/5)+32,NA())</f>
        <v>#N/A</v>
      </c>
      <c r="AU906" s="38">
        <f>IF(Table4[[#This Row],[ID]]=402,(HEX2DEC(Table4[[#This Row],[H7]])*256*256+HEX2DEC(Table4[[#This Row],[H6]])*256+HEX2DEC(Table4[[#This Row],[H5]]))/AU$3,IF(ISNUMBER(AU905),AU905,NA()))</f>
        <v>1073427</v>
      </c>
      <c r="AV906" s="38">
        <f>IF(Table4[[#This Row],[ID]]=403,(HEX2DEC(Table4[[#This Row],[H7]])*256*256+HEX2DEC(Table4[[#This Row],[H6]])*256+HEX2DEC(Table4[[#This Row],[H5]]))/AV$3,IF(ISNUMBER(AV905),AV905,NA()))</f>
        <v>1073427</v>
      </c>
      <c r="AW906" s="47" t="e">
        <f>Table4[[#This Row],[Unk 402-D7,6,5]]/Table4[[#This Row],[Batt V]]</f>
        <v>#N/A</v>
      </c>
      <c r="AX906" s="41" t="str" cm="1">
        <f t="array" aca="1" ref="AX906" ca="1">IF(Table4[[#This Row],[Prior of This Frm]]=0,"First",IF(Table4[[#This Row],[Data as String]]&lt;&gt;INDIRECT("R"&amp;AL906&amp;"C"&amp;COLUMN(Table4[[#This Row],[Data as String]]),FALSE),"Change",""))</f>
        <v/>
      </c>
      <c r="AY906" s="40" t="str" cm="1">
        <f t="array" aca="1" ref="AY906" ca="1">IF(Table4[[#This Row],[Prior of This Frm]]=0,"First",IF(Table4[[#This Row],[Data Masked States only]]&lt;&gt;INDIRECT("R"&amp;AL906&amp;"C"&amp;COLUMN(Table4[[#This Row],[Data Masked States only]]),FALSE),"Change",""))</f>
        <v/>
      </c>
      <c r="AZ906" s="40"/>
    </row>
    <row r="907" spans="1:52" hidden="1" x14ac:dyDescent="0.25">
      <c r="A907" s="32">
        <v>34.549999999999997</v>
      </c>
      <c r="B907" s="32">
        <v>401</v>
      </c>
      <c r="C907" s="32">
        <v>8</v>
      </c>
      <c r="D907" s="33" t="s">
        <v>28</v>
      </c>
      <c r="E907" s="34" t="s">
        <v>23</v>
      </c>
      <c r="F907" s="34">
        <v>0</v>
      </c>
      <c r="G907" s="34">
        <v>0</v>
      </c>
      <c r="H907" s="34">
        <v>0</v>
      </c>
      <c r="I907" s="34">
        <v>0</v>
      </c>
      <c r="J907" s="34">
        <v>0</v>
      </c>
      <c r="K907" s="34">
        <v>0</v>
      </c>
      <c r="L907" s="32"/>
      <c r="M907" s="35" t="str">
        <f t="shared" si="281"/>
        <v>…</v>
      </c>
      <c r="N907" s="32" t="str">
        <f t="shared" si="282"/>
        <v>…</v>
      </c>
      <c r="O907" s="32" t="str">
        <f t="shared" si="283"/>
        <v>…</v>
      </c>
      <c r="P907" s="32" t="str">
        <f t="shared" si="284"/>
        <v>…</v>
      </c>
      <c r="Q907" s="32" t="str">
        <f t="shared" si="285"/>
        <v>…</v>
      </c>
      <c r="R907" s="32" t="str">
        <f t="shared" si="286"/>
        <v>…</v>
      </c>
      <c r="S907" s="32" t="str">
        <f t="shared" si="287"/>
        <v>…</v>
      </c>
      <c r="T907" s="32" t="str">
        <f t="shared" si="288"/>
        <v>…</v>
      </c>
      <c r="U907" s="35"/>
      <c r="V907" s="36">
        <f t="shared" si="289"/>
        <v>154</v>
      </c>
      <c r="W907" s="32">
        <f t="shared" si="290"/>
        <v>210</v>
      </c>
      <c r="X907" s="32">
        <f t="shared" si="291"/>
        <v>0</v>
      </c>
      <c r="Y907" s="32">
        <f t="shared" si="292"/>
        <v>0</v>
      </c>
      <c r="Z907" s="32">
        <f t="shared" si="293"/>
        <v>0</v>
      </c>
      <c r="AA907" s="32">
        <f t="shared" si="294"/>
        <v>0</v>
      </c>
      <c r="AB907" s="32">
        <f t="shared" si="295"/>
        <v>0</v>
      </c>
      <c r="AC907" s="32">
        <f t="shared" si="296"/>
        <v>0</v>
      </c>
      <c r="AD907" s="35"/>
      <c r="AE907" s="37">
        <f t="shared" si="297"/>
        <v>53914</v>
      </c>
      <c r="AF907" s="38">
        <f t="shared" si="298"/>
        <v>0</v>
      </c>
      <c r="AG907" s="38">
        <f t="shared" si="299"/>
        <v>0</v>
      </c>
      <c r="AH907" s="38">
        <f t="shared" si="300"/>
        <v>0</v>
      </c>
      <c r="AI907" s="35"/>
      <c r="AJ90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07" s="40" t="str" cm="1">
        <f t="array" ref="AK90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07" s="40" cm="1">
        <f t="array" ref="AL907">IF(ROW(Table4[[#This Row],[ID]])-1=ROW(Table4[[#Headers],[ID]]),0,SUMPRODUCT(MAX(($B$5:$B906=Table4[[#This Row],[ID]])*ROW($B$5:$B906))))</f>
        <v>905</v>
      </c>
      <c r="AM907" s="39" cm="1">
        <f t="array" aca="1" ref="AM907" ca="1">IF(Table4[[#This Row],[Prior of This Frm]]&lt;&gt;0,Table4[[#This Row],[Time]]-INDIRECT("R"&amp;Table4[[#This Row],[Prior of This Frm]]&amp;"C"&amp;COLUMN(Table4[[#This Row],[Time]]),FALSE),"")</f>
        <v>0.10599999999999454</v>
      </c>
      <c r="AN907" s="41">
        <f>IF(ROW(Table4[[#This Row],[Time]])-1=ROW(Table4[[#Headers],[Time]]),0,IF(A907&lt;A906,AN906+1,AN906))</f>
        <v>1</v>
      </c>
      <c r="AO907" s="42">
        <f>(Table4[[#This Row],[Time]]+(Table4[[#This Row],[Mins]]*60)-$A$5)/60/60/24</f>
        <v>4.9968749999999991E-4</v>
      </c>
      <c r="AP907" s="39">
        <f ca="1">IF(Table4[[#This Row],[Prior of This Frm]]&lt;&gt;0,IF(Table4[[#This Row],[Per Raw]]&lt;0,Table4[[#This Row],[Per Raw]]+60,Table4[[#This Row],[Per Raw]]),"")</f>
        <v>0.10599999999999454</v>
      </c>
      <c r="AQ907" s="43">
        <f>IF(Table4[[#This Row],[ID]]=401,(HEX2DEC(Table4[[#This Row],[H1]])+256*HEX2DEC(Table4[[#This Row],[H2]]))/1000,NA())</f>
        <v>53.914000000000001</v>
      </c>
      <c r="AR907" s="44">
        <f>IF(Table4[[#This Row],[ID]]=401,(HEX2DEC(Table4[[#This Row],[H5]])+256*HEX2DEC(Table4[[#This Row],[H6]]))/1000,NA())</f>
        <v>0</v>
      </c>
      <c r="AS907" s="48" t="e">
        <f>IF(Table4[[#This Row],[ID]]=402,HEX2DEC(Table4[[#This Row],[H1]])/100,NA())</f>
        <v>#N/A</v>
      </c>
      <c r="AT907" s="46" t="e">
        <f>IF(Table4[[#This Row],[ID]]=404,((HEX2DEC(F907)+256*HEX2DEC(G907))/10)*(9/5)+32,NA())</f>
        <v>#N/A</v>
      </c>
      <c r="AU907" s="38">
        <f>IF(Table4[[#This Row],[ID]]=402,(HEX2DEC(Table4[[#This Row],[H7]])*256*256+HEX2DEC(Table4[[#This Row],[H6]])*256+HEX2DEC(Table4[[#This Row],[H5]]))/AU$3,IF(ISNUMBER(AU906),AU906,NA()))</f>
        <v>1073427</v>
      </c>
      <c r="AV907" s="38">
        <f>IF(Table4[[#This Row],[ID]]=403,(HEX2DEC(Table4[[#This Row],[H7]])*256*256+HEX2DEC(Table4[[#This Row],[H6]])*256+HEX2DEC(Table4[[#This Row],[H5]]))/AV$3,IF(ISNUMBER(AV906),AV906,NA()))</f>
        <v>1073427</v>
      </c>
      <c r="AW907" s="47">
        <f>Table4[[#This Row],[Unk 402-D7,6,5]]/Table4[[#This Row],[Batt V]]</f>
        <v>19909.986274437066</v>
      </c>
      <c r="AX907" s="41" t="str" cm="1">
        <f t="array" aca="1" ref="AX907" ca="1">IF(Table4[[#This Row],[Prior of This Frm]]=0,"First",IF(Table4[[#This Row],[Data as String]]&lt;&gt;INDIRECT("R"&amp;AL907&amp;"C"&amp;COLUMN(Table4[[#This Row],[Data as String]]),FALSE),"Change",""))</f>
        <v/>
      </c>
      <c r="AY907" s="40" t="str" cm="1">
        <f t="array" aca="1" ref="AY907" ca="1">IF(Table4[[#This Row],[Prior of This Frm]]=0,"First",IF(Table4[[#This Row],[Data Masked States only]]&lt;&gt;INDIRECT("R"&amp;AL907&amp;"C"&amp;COLUMN(Table4[[#This Row],[Data Masked States only]]),FALSE),"Change",""))</f>
        <v/>
      </c>
      <c r="AZ907" s="40"/>
    </row>
    <row r="908" spans="1:52" hidden="1" x14ac:dyDescent="0.25">
      <c r="A908" s="32">
        <v>34.603000000000002</v>
      </c>
      <c r="B908" s="32">
        <v>400</v>
      </c>
      <c r="C908" s="32">
        <v>8</v>
      </c>
      <c r="D908" s="33">
        <v>0</v>
      </c>
      <c r="E908" s="34">
        <v>0</v>
      </c>
      <c r="F908" s="34">
        <v>8</v>
      </c>
      <c r="G908" s="34">
        <v>0</v>
      </c>
      <c r="H908" s="34">
        <v>39</v>
      </c>
      <c r="I908" s="34">
        <v>0</v>
      </c>
      <c r="J908" s="34">
        <v>0</v>
      </c>
      <c r="K908" s="34">
        <v>0</v>
      </c>
      <c r="L908" s="32"/>
      <c r="M908" s="35" t="str">
        <f t="shared" si="281"/>
        <v>…</v>
      </c>
      <c r="N908" s="32" t="str">
        <f t="shared" si="282"/>
        <v>…</v>
      </c>
      <c r="O908" s="32" t="str">
        <f t="shared" si="283"/>
        <v>…</v>
      </c>
      <c r="P908" s="32" t="str">
        <f t="shared" si="284"/>
        <v>…</v>
      </c>
      <c r="Q908" s="32" t="str">
        <f t="shared" si="285"/>
        <v>9</v>
      </c>
      <c r="R908" s="32" t="str">
        <f t="shared" si="286"/>
        <v>…</v>
      </c>
      <c r="S908" s="32" t="str">
        <f t="shared" si="287"/>
        <v>…</v>
      </c>
      <c r="T908" s="32" t="str">
        <f t="shared" si="288"/>
        <v>…</v>
      </c>
      <c r="U908" s="35"/>
      <c r="V908" s="36">
        <f t="shared" si="289"/>
        <v>0</v>
      </c>
      <c r="W908" s="32">
        <f t="shared" si="290"/>
        <v>0</v>
      </c>
      <c r="X908" s="32">
        <f t="shared" si="291"/>
        <v>8</v>
      </c>
      <c r="Y908" s="32">
        <f t="shared" si="292"/>
        <v>0</v>
      </c>
      <c r="Z908" s="32">
        <f t="shared" si="293"/>
        <v>57</v>
      </c>
      <c r="AA908" s="32">
        <f t="shared" si="294"/>
        <v>0</v>
      </c>
      <c r="AB908" s="32">
        <f t="shared" si="295"/>
        <v>0</v>
      </c>
      <c r="AC908" s="32">
        <f t="shared" si="296"/>
        <v>0</v>
      </c>
      <c r="AD908" s="35"/>
      <c r="AE908" s="37">
        <f t="shared" si="297"/>
        <v>0</v>
      </c>
      <c r="AF908" s="38">
        <f t="shared" si="298"/>
        <v>8</v>
      </c>
      <c r="AG908" s="38">
        <f t="shared" si="299"/>
        <v>57</v>
      </c>
      <c r="AH908" s="38">
        <f t="shared" si="300"/>
        <v>0</v>
      </c>
      <c r="AI908" s="35"/>
      <c r="AJ90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08" s="40" t="str" cm="1">
        <f t="array" ref="AK90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08" s="40" cm="1">
        <f t="array" ref="AL908">IF(ROW(Table4[[#This Row],[ID]])-1=ROW(Table4[[#Headers],[ID]]),0,SUMPRODUCT(MAX(($B$5:$B907=Table4[[#This Row],[ID]])*ROW($B$5:$B907))))</f>
        <v>906</v>
      </c>
      <c r="AM908" s="39" cm="1">
        <f t="array" aca="1" ref="AM908" ca="1">IF(Table4[[#This Row],[Prior of This Frm]]&lt;&gt;0,Table4[[#This Row],[Time]]-INDIRECT("R"&amp;Table4[[#This Row],[Prior of This Frm]]&amp;"C"&amp;COLUMN(Table4[[#This Row],[Time]]),FALSE),"")</f>
        <v>0.10500000000000398</v>
      </c>
      <c r="AN908" s="41">
        <f>IF(ROW(Table4[[#This Row],[Time]])-1=ROW(Table4[[#Headers],[Time]]),0,IF(A908&lt;A907,AN907+1,AN907))</f>
        <v>1</v>
      </c>
      <c r="AO908" s="42">
        <f>(Table4[[#This Row],[Time]]+(Table4[[#This Row],[Mins]]*60)-$A$5)/60/60/24</f>
        <v>5.0030092592592606E-4</v>
      </c>
      <c r="AP908" s="39">
        <f ca="1">IF(Table4[[#This Row],[Prior of This Frm]]&lt;&gt;0,IF(Table4[[#This Row],[Per Raw]]&lt;0,Table4[[#This Row],[Per Raw]]+60,Table4[[#This Row],[Per Raw]]),"")</f>
        <v>0.10500000000000398</v>
      </c>
      <c r="AQ908" s="43" t="e">
        <f>IF(Table4[[#This Row],[ID]]=401,(HEX2DEC(Table4[[#This Row],[H1]])+256*HEX2DEC(Table4[[#This Row],[H2]]))/1000,NA())</f>
        <v>#N/A</v>
      </c>
      <c r="AR908" s="44" t="e">
        <f>IF(Table4[[#This Row],[ID]]=401,(HEX2DEC(Table4[[#This Row],[H5]])+256*HEX2DEC(Table4[[#This Row],[H6]]))/1000,NA())</f>
        <v>#N/A</v>
      </c>
      <c r="AS908" s="45" t="e">
        <f>IF(Table4[[#This Row],[ID]]=402,HEX2DEC(Table4[[#This Row],[H1]])/100,NA())</f>
        <v>#N/A</v>
      </c>
      <c r="AT908" s="46" t="e">
        <f>IF(Table4[[#This Row],[ID]]=404,((HEX2DEC(F908)+256*HEX2DEC(G908))/10)*(9/5)+32,NA())</f>
        <v>#N/A</v>
      </c>
      <c r="AU908" s="38">
        <f>IF(Table4[[#This Row],[ID]]=402,(HEX2DEC(Table4[[#This Row],[H7]])*256*256+HEX2DEC(Table4[[#This Row],[H6]])*256+HEX2DEC(Table4[[#This Row],[H5]]))/AU$3,IF(ISNUMBER(AU907),AU907,NA()))</f>
        <v>1073427</v>
      </c>
      <c r="AV908" s="38">
        <f>IF(Table4[[#This Row],[ID]]=403,(HEX2DEC(Table4[[#This Row],[H7]])*256*256+HEX2DEC(Table4[[#This Row],[H6]])*256+HEX2DEC(Table4[[#This Row],[H5]]))/AV$3,IF(ISNUMBER(AV907),AV907,NA()))</f>
        <v>1073427</v>
      </c>
      <c r="AW908" s="47" t="e">
        <f>Table4[[#This Row],[Unk 402-D7,6,5]]/Table4[[#This Row],[Batt V]]</f>
        <v>#N/A</v>
      </c>
      <c r="AX908" s="41" t="str" cm="1">
        <f t="array" aca="1" ref="AX908" ca="1">IF(Table4[[#This Row],[Prior of This Frm]]=0,"First",IF(Table4[[#This Row],[Data as String]]&lt;&gt;INDIRECT("R"&amp;AL908&amp;"C"&amp;COLUMN(Table4[[#This Row],[Data as String]]),FALSE),"Change",""))</f>
        <v/>
      </c>
      <c r="AY908" s="40" t="str" cm="1">
        <f t="array" aca="1" ref="AY908" ca="1">IF(Table4[[#This Row],[Prior of This Frm]]=0,"First",IF(Table4[[#This Row],[Data Masked States only]]&lt;&gt;INDIRECT("R"&amp;AL908&amp;"C"&amp;COLUMN(Table4[[#This Row],[Data Masked States only]]),FALSE),"Change",""))</f>
        <v/>
      </c>
      <c r="AZ908" s="40"/>
    </row>
    <row r="909" spans="1:52" hidden="1" x14ac:dyDescent="0.25">
      <c r="A909" s="32">
        <v>34.655999999999999</v>
      </c>
      <c r="B909" s="32">
        <v>401</v>
      </c>
      <c r="C909" s="32">
        <v>8</v>
      </c>
      <c r="D909" s="33" t="s">
        <v>28</v>
      </c>
      <c r="E909" s="34" t="s">
        <v>23</v>
      </c>
      <c r="F909" s="34">
        <v>0</v>
      </c>
      <c r="G909" s="34">
        <v>0</v>
      </c>
      <c r="H909" s="34">
        <v>0</v>
      </c>
      <c r="I909" s="34">
        <v>0</v>
      </c>
      <c r="J909" s="34">
        <v>0</v>
      </c>
      <c r="K909" s="34">
        <v>0</v>
      </c>
      <c r="L909" s="32"/>
      <c r="M909" s="35" t="str">
        <f t="shared" si="281"/>
        <v>…</v>
      </c>
      <c r="N909" s="32" t="str">
        <f t="shared" si="282"/>
        <v>…</v>
      </c>
      <c r="O909" s="32" t="str">
        <f t="shared" si="283"/>
        <v>…</v>
      </c>
      <c r="P909" s="32" t="str">
        <f t="shared" si="284"/>
        <v>…</v>
      </c>
      <c r="Q909" s="32" t="str">
        <f t="shared" si="285"/>
        <v>…</v>
      </c>
      <c r="R909" s="32" t="str">
        <f t="shared" si="286"/>
        <v>…</v>
      </c>
      <c r="S909" s="32" t="str">
        <f t="shared" si="287"/>
        <v>…</v>
      </c>
      <c r="T909" s="32" t="str">
        <f t="shared" si="288"/>
        <v>…</v>
      </c>
      <c r="U909" s="35"/>
      <c r="V909" s="36">
        <f t="shared" si="289"/>
        <v>154</v>
      </c>
      <c r="W909" s="32">
        <f t="shared" si="290"/>
        <v>210</v>
      </c>
      <c r="X909" s="32">
        <f t="shared" si="291"/>
        <v>0</v>
      </c>
      <c r="Y909" s="32">
        <f t="shared" si="292"/>
        <v>0</v>
      </c>
      <c r="Z909" s="32">
        <f t="shared" si="293"/>
        <v>0</v>
      </c>
      <c r="AA909" s="32">
        <f t="shared" si="294"/>
        <v>0</v>
      </c>
      <c r="AB909" s="32">
        <f t="shared" si="295"/>
        <v>0</v>
      </c>
      <c r="AC909" s="32">
        <f t="shared" si="296"/>
        <v>0</v>
      </c>
      <c r="AD909" s="35"/>
      <c r="AE909" s="37">
        <f t="shared" si="297"/>
        <v>53914</v>
      </c>
      <c r="AF909" s="38">
        <f t="shared" si="298"/>
        <v>0</v>
      </c>
      <c r="AG909" s="38">
        <f t="shared" si="299"/>
        <v>0</v>
      </c>
      <c r="AH909" s="38">
        <f t="shared" si="300"/>
        <v>0</v>
      </c>
      <c r="AI909" s="35"/>
      <c r="AJ90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09" s="40" t="str" cm="1">
        <f t="array" ref="AK90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09" s="40" cm="1">
        <f t="array" ref="AL909">IF(ROW(Table4[[#This Row],[ID]])-1=ROW(Table4[[#Headers],[ID]]),0,SUMPRODUCT(MAX(($B$5:$B908=Table4[[#This Row],[ID]])*ROW($B$5:$B908))))</f>
        <v>907</v>
      </c>
      <c r="AM909" s="39" cm="1">
        <f t="array" aca="1" ref="AM909" ca="1">IF(Table4[[#This Row],[Prior of This Frm]]&lt;&gt;0,Table4[[#This Row],[Time]]-INDIRECT("R"&amp;Table4[[#This Row],[Prior of This Frm]]&amp;"C"&amp;COLUMN(Table4[[#This Row],[Time]]),FALSE),"")</f>
        <v>0.10600000000000165</v>
      </c>
      <c r="AN909" s="41">
        <f>IF(ROW(Table4[[#This Row],[Time]])-1=ROW(Table4[[#Headers],[Time]]),0,IF(A909&lt;A908,AN908+1,AN908))</f>
        <v>1</v>
      </c>
      <c r="AO909" s="42">
        <f>(Table4[[#This Row],[Time]]+(Table4[[#This Row],[Mins]]*60)-$A$5)/60/60/24</f>
        <v>5.0091435185185189E-4</v>
      </c>
      <c r="AP909" s="39">
        <f ca="1">IF(Table4[[#This Row],[Prior of This Frm]]&lt;&gt;0,IF(Table4[[#This Row],[Per Raw]]&lt;0,Table4[[#This Row],[Per Raw]]+60,Table4[[#This Row],[Per Raw]]),"")</f>
        <v>0.10600000000000165</v>
      </c>
      <c r="AQ909" s="43">
        <f>IF(Table4[[#This Row],[ID]]=401,(HEX2DEC(Table4[[#This Row],[H1]])+256*HEX2DEC(Table4[[#This Row],[H2]]))/1000,NA())</f>
        <v>53.914000000000001</v>
      </c>
      <c r="AR909" s="44">
        <f>IF(Table4[[#This Row],[ID]]=401,(HEX2DEC(Table4[[#This Row],[H5]])+256*HEX2DEC(Table4[[#This Row],[H6]]))/1000,NA())</f>
        <v>0</v>
      </c>
      <c r="AS909" s="48" t="e">
        <f>IF(Table4[[#This Row],[ID]]=402,HEX2DEC(Table4[[#This Row],[H1]])/100,NA())</f>
        <v>#N/A</v>
      </c>
      <c r="AT909" s="46" t="e">
        <f>IF(Table4[[#This Row],[ID]]=404,((HEX2DEC(F909)+256*HEX2DEC(G909))/10)*(9/5)+32,NA())</f>
        <v>#N/A</v>
      </c>
      <c r="AU909" s="38">
        <f>IF(Table4[[#This Row],[ID]]=402,(HEX2DEC(Table4[[#This Row],[H7]])*256*256+HEX2DEC(Table4[[#This Row],[H6]])*256+HEX2DEC(Table4[[#This Row],[H5]]))/AU$3,IF(ISNUMBER(AU908),AU908,NA()))</f>
        <v>1073427</v>
      </c>
      <c r="AV909" s="38">
        <f>IF(Table4[[#This Row],[ID]]=403,(HEX2DEC(Table4[[#This Row],[H7]])*256*256+HEX2DEC(Table4[[#This Row],[H6]])*256+HEX2DEC(Table4[[#This Row],[H5]]))/AV$3,IF(ISNUMBER(AV908),AV908,NA()))</f>
        <v>1073427</v>
      </c>
      <c r="AW909" s="47">
        <f>Table4[[#This Row],[Unk 402-D7,6,5]]/Table4[[#This Row],[Batt V]]</f>
        <v>19909.986274437066</v>
      </c>
      <c r="AX909" s="41" t="str" cm="1">
        <f t="array" aca="1" ref="AX909" ca="1">IF(Table4[[#This Row],[Prior of This Frm]]=0,"First",IF(Table4[[#This Row],[Data as String]]&lt;&gt;INDIRECT("R"&amp;AL909&amp;"C"&amp;COLUMN(Table4[[#This Row],[Data as String]]),FALSE),"Change",""))</f>
        <v/>
      </c>
      <c r="AY909" s="40" t="str" cm="1">
        <f t="array" aca="1" ref="AY909" ca="1">IF(Table4[[#This Row],[Prior of This Frm]]=0,"First",IF(Table4[[#This Row],[Data Masked States only]]&lt;&gt;INDIRECT("R"&amp;AL909&amp;"C"&amp;COLUMN(Table4[[#This Row],[Data Masked States only]]),FALSE),"Change",""))</f>
        <v/>
      </c>
      <c r="AZ909" s="40"/>
    </row>
    <row r="910" spans="1:52" hidden="1" x14ac:dyDescent="0.25">
      <c r="A910" s="32">
        <v>34.71</v>
      </c>
      <c r="B910" s="32">
        <v>400</v>
      </c>
      <c r="C910" s="32">
        <v>8</v>
      </c>
      <c r="D910" s="33">
        <v>0</v>
      </c>
      <c r="E910" s="34">
        <v>0</v>
      </c>
      <c r="F910" s="34">
        <v>8</v>
      </c>
      <c r="G910" s="34">
        <v>0</v>
      </c>
      <c r="H910" s="34">
        <v>39</v>
      </c>
      <c r="I910" s="34">
        <v>0</v>
      </c>
      <c r="J910" s="34">
        <v>0</v>
      </c>
      <c r="K910" s="34">
        <v>0</v>
      </c>
      <c r="L910" s="32"/>
      <c r="M910" s="35" t="str">
        <f t="shared" si="281"/>
        <v>…</v>
      </c>
      <c r="N910" s="32" t="str">
        <f t="shared" si="282"/>
        <v>…</v>
      </c>
      <c r="O910" s="32" t="str">
        <f t="shared" si="283"/>
        <v>…</v>
      </c>
      <c r="P910" s="32" t="str">
        <f t="shared" si="284"/>
        <v>…</v>
      </c>
      <c r="Q910" s="32" t="str">
        <f t="shared" si="285"/>
        <v>9</v>
      </c>
      <c r="R910" s="32" t="str">
        <f t="shared" si="286"/>
        <v>…</v>
      </c>
      <c r="S910" s="32" t="str">
        <f t="shared" si="287"/>
        <v>…</v>
      </c>
      <c r="T910" s="32" t="str">
        <f t="shared" si="288"/>
        <v>…</v>
      </c>
      <c r="U910" s="35"/>
      <c r="V910" s="36">
        <f t="shared" si="289"/>
        <v>0</v>
      </c>
      <c r="W910" s="32">
        <f t="shared" si="290"/>
        <v>0</v>
      </c>
      <c r="X910" s="32">
        <f t="shared" si="291"/>
        <v>8</v>
      </c>
      <c r="Y910" s="32">
        <f t="shared" si="292"/>
        <v>0</v>
      </c>
      <c r="Z910" s="32">
        <f t="shared" si="293"/>
        <v>57</v>
      </c>
      <c r="AA910" s="32">
        <f t="shared" si="294"/>
        <v>0</v>
      </c>
      <c r="AB910" s="32">
        <f t="shared" si="295"/>
        <v>0</v>
      </c>
      <c r="AC910" s="32">
        <f t="shared" si="296"/>
        <v>0</v>
      </c>
      <c r="AD910" s="35"/>
      <c r="AE910" s="37">
        <f t="shared" si="297"/>
        <v>0</v>
      </c>
      <c r="AF910" s="38">
        <f t="shared" si="298"/>
        <v>8</v>
      </c>
      <c r="AG910" s="38">
        <f t="shared" si="299"/>
        <v>57</v>
      </c>
      <c r="AH910" s="38">
        <f t="shared" si="300"/>
        <v>0</v>
      </c>
      <c r="AI910" s="35"/>
      <c r="AJ91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10" s="40" t="str" cm="1">
        <f t="array" ref="AK91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10" s="40" cm="1">
        <f t="array" ref="AL910">IF(ROW(Table4[[#This Row],[ID]])-1=ROW(Table4[[#Headers],[ID]]),0,SUMPRODUCT(MAX(($B$5:$B909=Table4[[#This Row],[ID]])*ROW($B$5:$B909))))</f>
        <v>908</v>
      </c>
      <c r="AM910" s="39" cm="1">
        <f t="array" aca="1" ref="AM910" ca="1">IF(Table4[[#This Row],[Prior of This Frm]]&lt;&gt;0,Table4[[#This Row],[Time]]-INDIRECT("R"&amp;Table4[[#This Row],[Prior of This Frm]]&amp;"C"&amp;COLUMN(Table4[[#This Row],[Time]]),FALSE),"")</f>
        <v>0.10699999999999932</v>
      </c>
      <c r="AN910" s="41">
        <f>IF(ROW(Table4[[#This Row],[Time]])-1=ROW(Table4[[#Headers],[Time]]),0,IF(A910&lt;A909,AN909+1,AN909))</f>
        <v>1</v>
      </c>
      <c r="AO910" s="42">
        <f>(Table4[[#This Row],[Time]]+(Table4[[#This Row],[Mins]]*60)-$A$5)/60/60/24</f>
        <v>5.0153935185185186E-4</v>
      </c>
      <c r="AP910" s="39">
        <f ca="1">IF(Table4[[#This Row],[Prior of This Frm]]&lt;&gt;0,IF(Table4[[#This Row],[Per Raw]]&lt;0,Table4[[#This Row],[Per Raw]]+60,Table4[[#This Row],[Per Raw]]),"")</f>
        <v>0.10699999999999932</v>
      </c>
      <c r="AQ910" s="43" t="e">
        <f>IF(Table4[[#This Row],[ID]]=401,(HEX2DEC(Table4[[#This Row],[H1]])+256*HEX2DEC(Table4[[#This Row],[H2]]))/1000,NA())</f>
        <v>#N/A</v>
      </c>
      <c r="AR910" s="44" t="e">
        <f>IF(Table4[[#This Row],[ID]]=401,(HEX2DEC(Table4[[#This Row],[H5]])+256*HEX2DEC(Table4[[#This Row],[H6]]))/1000,NA())</f>
        <v>#N/A</v>
      </c>
      <c r="AS910" s="45" t="e">
        <f>IF(Table4[[#This Row],[ID]]=402,HEX2DEC(Table4[[#This Row],[H1]])/100,NA())</f>
        <v>#N/A</v>
      </c>
      <c r="AT910" s="46" t="e">
        <f>IF(Table4[[#This Row],[ID]]=404,((HEX2DEC(F910)+256*HEX2DEC(G910))/10)*(9/5)+32,NA())</f>
        <v>#N/A</v>
      </c>
      <c r="AU910" s="38">
        <f>IF(Table4[[#This Row],[ID]]=402,(HEX2DEC(Table4[[#This Row],[H7]])*256*256+HEX2DEC(Table4[[#This Row],[H6]])*256+HEX2DEC(Table4[[#This Row],[H5]]))/AU$3,IF(ISNUMBER(AU909),AU909,NA()))</f>
        <v>1073427</v>
      </c>
      <c r="AV910" s="38">
        <f>IF(Table4[[#This Row],[ID]]=403,(HEX2DEC(Table4[[#This Row],[H7]])*256*256+HEX2DEC(Table4[[#This Row],[H6]])*256+HEX2DEC(Table4[[#This Row],[H5]]))/AV$3,IF(ISNUMBER(AV909),AV909,NA()))</f>
        <v>1073427</v>
      </c>
      <c r="AW910" s="47" t="e">
        <f>Table4[[#This Row],[Unk 402-D7,6,5]]/Table4[[#This Row],[Batt V]]</f>
        <v>#N/A</v>
      </c>
      <c r="AX910" s="41" t="str" cm="1">
        <f t="array" aca="1" ref="AX910" ca="1">IF(Table4[[#This Row],[Prior of This Frm]]=0,"First",IF(Table4[[#This Row],[Data as String]]&lt;&gt;INDIRECT("R"&amp;AL910&amp;"C"&amp;COLUMN(Table4[[#This Row],[Data as String]]),FALSE),"Change",""))</f>
        <v/>
      </c>
      <c r="AY910" s="40" t="str" cm="1">
        <f t="array" aca="1" ref="AY910" ca="1">IF(Table4[[#This Row],[Prior of This Frm]]=0,"First",IF(Table4[[#This Row],[Data Masked States only]]&lt;&gt;INDIRECT("R"&amp;AL910&amp;"C"&amp;COLUMN(Table4[[#This Row],[Data Masked States only]]),FALSE),"Change",""))</f>
        <v/>
      </c>
      <c r="AZ910" s="40"/>
    </row>
    <row r="911" spans="1:52" hidden="1" x14ac:dyDescent="0.25">
      <c r="A911" s="32">
        <v>34.762999999999998</v>
      </c>
      <c r="B911" s="32">
        <v>401</v>
      </c>
      <c r="C911" s="32">
        <v>8</v>
      </c>
      <c r="D911" s="33" t="s">
        <v>28</v>
      </c>
      <c r="E911" s="34" t="s">
        <v>23</v>
      </c>
      <c r="F911" s="34">
        <v>0</v>
      </c>
      <c r="G911" s="34">
        <v>0</v>
      </c>
      <c r="H911" s="34">
        <v>0</v>
      </c>
      <c r="I911" s="34">
        <v>0</v>
      </c>
      <c r="J911" s="34">
        <v>0</v>
      </c>
      <c r="K911" s="34">
        <v>0</v>
      </c>
      <c r="L911" s="32"/>
      <c r="M911" s="35" t="str">
        <f t="shared" si="281"/>
        <v>…</v>
      </c>
      <c r="N911" s="32" t="str">
        <f t="shared" si="282"/>
        <v>…</v>
      </c>
      <c r="O911" s="32" t="str">
        <f t="shared" si="283"/>
        <v>…</v>
      </c>
      <c r="P911" s="32" t="str">
        <f t="shared" si="284"/>
        <v>…</v>
      </c>
      <c r="Q911" s="32" t="str">
        <f t="shared" si="285"/>
        <v>…</v>
      </c>
      <c r="R911" s="32" t="str">
        <f t="shared" si="286"/>
        <v>…</v>
      </c>
      <c r="S911" s="32" t="str">
        <f t="shared" si="287"/>
        <v>…</v>
      </c>
      <c r="T911" s="32" t="str">
        <f t="shared" si="288"/>
        <v>…</v>
      </c>
      <c r="U911" s="35"/>
      <c r="V911" s="36">
        <f t="shared" si="289"/>
        <v>154</v>
      </c>
      <c r="W911" s="32">
        <f t="shared" si="290"/>
        <v>210</v>
      </c>
      <c r="X911" s="32">
        <f t="shared" si="291"/>
        <v>0</v>
      </c>
      <c r="Y911" s="32">
        <f t="shared" si="292"/>
        <v>0</v>
      </c>
      <c r="Z911" s="32">
        <f t="shared" si="293"/>
        <v>0</v>
      </c>
      <c r="AA911" s="32">
        <f t="shared" si="294"/>
        <v>0</v>
      </c>
      <c r="AB911" s="32">
        <f t="shared" si="295"/>
        <v>0</v>
      </c>
      <c r="AC911" s="32">
        <f t="shared" si="296"/>
        <v>0</v>
      </c>
      <c r="AD911" s="35"/>
      <c r="AE911" s="37">
        <f t="shared" si="297"/>
        <v>53914</v>
      </c>
      <c r="AF911" s="38">
        <f t="shared" si="298"/>
        <v>0</v>
      </c>
      <c r="AG911" s="38">
        <f t="shared" si="299"/>
        <v>0</v>
      </c>
      <c r="AH911" s="38">
        <f t="shared" si="300"/>
        <v>0</v>
      </c>
      <c r="AI911" s="35"/>
      <c r="AJ91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11" s="40" t="str" cm="1">
        <f t="array" ref="AK91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11" s="40" cm="1">
        <f t="array" ref="AL911">IF(ROW(Table4[[#This Row],[ID]])-1=ROW(Table4[[#Headers],[ID]]),0,SUMPRODUCT(MAX(($B$5:$B910=Table4[[#This Row],[ID]])*ROW($B$5:$B910))))</f>
        <v>909</v>
      </c>
      <c r="AM911" s="39" cm="1">
        <f t="array" aca="1" ref="AM911" ca="1">IF(Table4[[#This Row],[Prior of This Frm]]&lt;&gt;0,Table4[[#This Row],[Time]]-INDIRECT("R"&amp;Table4[[#This Row],[Prior of This Frm]]&amp;"C"&amp;COLUMN(Table4[[#This Row],[Time]]),FALSE),"")</f>
        <v>0.10699999999999932</v>
      </c>
      <c r="AN911" s="41">
        <f>IF(ROW(Table4[[#This Row],[Time]])-1=ROW(Table4[[#Headers],[Time]]),0,IF(A911&lt;A910,AN910+1,AN910))</f>
        <v>1</v>
      </c>
      <c r="AO911" s="42">
        <f>(Table4[[#This Row],[Time]]+(Table4[[#This Row],[Mins]]*60)-$A$5)/60/60/24</f>
        <v>5.021527777777778E-4</v>
      </c>
      <c r="AP911" s="39">
        <f ca="1">IF(Table4[[#This Row],[Prior of This Frm]]&lt;&gt;0,IF(Table4[[#This Row],[Per Raw]]&lt;0,Table4[[#This Row],[Per Raw]]+60,Table4[[#This Row],[Per Raw]]),"")</f>
        <v>0.10699999999999932</v>
      </c>
      <c r="AQ911" s="43">
        <f>IF(Table4[[#This Row],[ID]]=401,(HEX2DEC(Table4[[#This Row],[H1]])+256*HEX2DEC(Table4[[#This Row],[H2]]))/1000,NA())</f>
        <v>53.914000000000001</v>
      </c>
      <c r="AR911" s="44">
        <f>IF(Table4[[#This Row],[ID]]=401,(HEX2DEC(Table4[[#This Row],[H5]])+256*HEX2DEC(Table4[[#This Row],[H6]]))/1000,NA())</f>
        <v>0</v>
      </c>
      <c r="AS911" s="48" t="e">
        <f>IF(Table4[[#This Row],[ID]]=402,HEX2DEC(Table4[[#This Row],[H1]])/100,NA())</f>
        <v>#N/A</v>
      </c>
      <c r="AT911" s="46" t="e">
        <f>IF(Table4[[#This Row],[ID]]=404,((HEX2DEC(F911)+256*HEX2DEC(G911))/10)*(9/5)+32,NA())</f>
        <v>#N/A</v>
      </c>
      <c r="AU911" s="38">
        <f>IF(Table4[[#This Row],[ID]]=402,(HEX2DEC(Table4[[#This Row],[H7]])*256*256+HEX2DEC(Table4[[#This Row],[H6]])*256+HEX2DEC(Table4[[#This Row],[H5]]))/AU$3,IF(ISNUMBER(AU910),AU910,NA()))</f>
        <v>1073427</v>
      </c>
      <c r="AV911" s="38">
        <f>IF(Table4[[#This Row],[ID]]=403,(HEX2DEC(Table4[[#This Row],[H7]])*256*256+HEX2DEC(Table4[[#This Row],[H6]])*256+HEX2DEC(Table4[[#This Row],[H5]]))/AV$3,IF(ISNUMBER(AV910),AV910,NA()))</f>
        <v>1073427</v>
      </c>
      <c r="AW911" s="47">
        <f>Table4[[#This Row],[Unk 402-D7,6,5]]/Table4[[#This Row],[Batt V]]</f>
        <v>19909.986274437066</v>
      </c>
      <c r="AX911" s="41" t="str" cm="1">
        <f t="array" aca="1" ref="AX911" ca="1">IF(Table4[[#This Row],[Prior of This Frm]]=0,"First",IF(Table4[[#This Row],[Data as String]]&lt;&gt;INDIRECT("R"&amp;AL911&amp;"C"&amp;COLUMN(Table4[[#This Row],[Data as String]]),FALSE),"Change",""))</f>
        <v/>
      </c>
      <c r="AY911" s="40" t="str" cm="1">
        <f t="array" aca="1" ref="AY911" ca="1">IF(Table4[[#This Row],[Prior of This Frm]]=0,"First",IF(Table4[[#This Row],[Data Masked States only]]&lt;&gt;INDIRECT("R"&amp;AL911&amp;"C"&amp;COLUMN(Table4[[#This Row],[Data Masked States only]]),FALSE),"Change",""))</f>
        <v/>
      </c>
      <c r="AZ911" s="40"/>
    </row>
    <row r="912" spans="1:52" hidden="1" x14ac:dyDescent="0.25">
      <c r="A912" s="32">
        <v>34.816000000000003</v>
      </c>
      <c r="B912" s="32">
        <v>400</v>
      </c>
      <c r="C912" s="32">
        <v>8</v>
      </c>
      <c r="D912" s="33">
        <v>0</v>
      </c>
      <c r="E912" s="34">
        <v>0</v>
      </c>
      <c r="F912" s="34">
        <v>8</v>
      </c>
      <c r="G912" s="34">
        <v>0</v>
      </c>
      <c r="H912" s="34">
        <v>39</v>
      </c>
      <c r="I912" s="34">
        <v>0</v>
      </c>
      <c r="J912" s="34">
        <v>0</v>
      </c>
      <c r="K912" s="34">
        <v>0</v>
      </c>
      <c r="L912" s="32"/>
      <c r="M912" s="35" t="str">
        <f t="shared" si="281"/>
        <v>…</v>
      </c>
      <c r="N912" s="32" t="str">
        <f t="shared" si="282"/>
        <v>…</v>
      </c>
      <c r="O912" s="32" t="str">
        <f t="shared" si="283"/>
        <v>…</v>
      </c>
      <c r="P912" s="32" t="str">
        <f t="shared" si="284"/>
        <v>…</v>
      </c>
      <c r="Q912" s="32" t="str">
        <f t="shared" si="285"/>
        <v>9</v>
      </c>
      <c r="R912" s="32" t="str">
        <f t="shared" si="286"/>
        <v>…</v>
      </c>
      <c r="S912" s="32" t="str">
        <f t="shared" si="287"/>
        <v>…</v>
      </c>
      <c r="T912" s="32" t="str">
        <f t="shared" si="288"/>
        <v>…</v>
      </c>
      <c r="U912" s="35"/>
      <c r="V912" s="36">
        <f t="shared" si="289"/>
        <v>0</v>
      </c>
      <c r="W912" s="32">
        <f t="shared" si="290"/>
        <v>0</v>
      </c>
      <c r="X912" s="32">
        <f t="shared" si="291"/>
        <v>8</v>
      </c>
      <c r="Y912" s="32">
        <f t="shared" si="292"/>
        <v>0</v>
      </c>
      <c r="Z912" s="32">
        <f t="shared" si="293"/>
        <v>57</v>
      </c>
      <c r="AA912" s="32">
        <f t="shared" si="294"/>
        <v>0</v>
      </c>
      <c r="AB912" s="32">
        <f t="shared" si="295"/>
        <v>0</v>
      </c>
      <c r="AC912" s="32">
        <f t="shared" si="296"/>
        <v>0</v>
      </c>
      <c r="AD912" s="35"/>
      <c r="AE912" s="37">
        <f t="shared" si="297"/>
        <v>0</v>
      </c>
      <c r="AF912" s="38">
        <f t="shared" si="298"/>
        <v>8</v>
      </c>
      <c r="AG912" s="38">
        <f t="shared" si="299"/>
        <v>57</v>
      </c>
      <c r="AH912" s="38">
        <f t="shared" si="300"/>
        <v>0</v>
      </c>
      <c r="AI912" s="35"/>
      <c r="AJ91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12" s="40" t="str" cm="1">
        <f t="array" ref="AK91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12" s="40" cm="1">
        <f t="array" ref="AL912">IF(ROW(Table4[[#This Row],[ID]])-1=ROW(Table4[[#Headers],[ID]]),0,SUMPRODUCT(MAX(($B$5:$B911=Table4[[#This Row],[ID]])*ROW($B$5:$B911))))</f>
        <v>910</v>
      </c>
      <c r="AM912" s="39" cm="1">
        <f t="array" aca="1" ref="AM912" ca="1">IF(Table4[[#This Row],[Prior of This Frm]]&lt;&gt;0,Table4[[#This Row],[Time]]-INDIRECT("R"&amp;Table4[[#This Row],[Prior of This Frm]]&amp;"C"&amp;COLUMN(Table4[[#This Row],[Time]]),FALSE),"")</f>
        <v>0.10600000000000165</v>
      </c>
      <c r="AN912" s="41">
        <f>IF(ROW(Table4[[#This Row],[Time]])-1=ROW(Table4[[#Headers],[Time]]),0,IF(A912&lt;A911,AN911+1,AN911))</f>
        <v>1</v>
      </c>
      <c r="AO912" s="42">
        <f>(Table4[[#This Row],[Time]]+(Table4[[#This Row],[Mins]]*60)-$A$5)/60/60/24</f>
        <v>5.0276620370370373E-4</v>
      </c>
      <c r="AP912" s="39">
        <f ca="1">IF(Table4[[#This Row],[Prior of This Frm]]&lt;&gt;0,IF(Table4[[#This Row],[Per Raw]]&lt;0,Table4[[#This Row],[Per Raw]]+60,Table4[[#This Row],[Per Raw]]),"")</f>
        <v>0.10600000000000165</v>
      </c>
      <c r="AQ912" s="43" t="e">
        <f>IF(Table4[[#This Row],[ID]]=401,(HEX2DEC(Table4[[#This Row],[H1]])+256*HEX2DEC(Table4[[#This Row],[H2]]))/1000,NA())</f>
        <v>#N/A</v>
      </c>
      <c r="AR912" s="44" t="e">
        <f>IF(Table4[[#This Row],[ID]]=401,(HEX2DEC(Table4[[#This Row],[H5]])+256*HEX2DEC(Table4[[#This Row],[H6]]))/1000,NA())</f>
        <v>#N/A</v>
      </c>
      <c r="AS912" s="45" t="e">
        <f>IF(Table4[[#This Row],[ID]]=402,HEX2DEC(Table4[[#This Row],[H1]])/100,NA())</f>
        <v>#N/A</v>
      </c>
      <c r="AT912" s="46" t="e">
        <f>IF(Table4[[#This Row],[ID]]=404,((HEX2DEC(F912)+256*HEX2DEC(G912))/10)*(9/5)+32,NA())</f>
        <v>#N/A</v>
      </c>
      <c r="AU912" s="38">
        <f>IF(Table4[[#This Row],[ID]]=402,(HEX2DEC(Table4[[#This Row],[H7]])*256*256+HEX2DEC(Table4[[#This Row],[H6]])*256+HEX2DEC(Table4[[#This Row],[H5]]))/AU$3,IF(ISNUMBER(AU911),AU911,NA()))</f>
        <v>1073427</v>
      </c>
      <c r="AV912" s="38">
        <f>IF(Table4[[#This Row],[ID]]=403,(HEX2DEC(Table4[[#This Row],[H7]])*256*256+HEX2DEC(Table4[[#This Row],[H6]])*256+HEX2DEC(Table4[[#This Row],[H5]]))/AV$3,IF(ISNUMBER(AV911),AV911,NA()))</f>
        <v>1073427</v>
      </c>
      <c r="AW912" s="47" t="e">
        <f>Table4[[#This Row],[Unk 402-D7,6,5]]/Table4[[#This Row],[Batt V]]</f>
        <v>#N/A</v>
      </c>
      <c r="AX912" s="41" t="str" cm="1">
        <f t="array" aca="1" ref="AX912" ca="1">IF(Table4[[#This Row],[Prior of This Frm]]=0,"First",IF(Table4[[#This Row],[Data as String]]&lt;&gt;INDIRECT("R"&amp;AL912&amp;"C"&amp;COLUMN(Table4[[#This Row],[Data as String]]),FALSE),"Change",""))</f>
        <v/>
      </c>
      <c r="AY912" s="40" t="str" cm="1">
        <f t="array" aca="1" ref="AY912" ca="1">IF(Table4[[#This Row],[Prior of This Frm]]=0,"First",IF(Table4[[#This Row],[Data Masked States only]]&lt;&gt;INDIRECT("R"&amp;AL912&amp;"C"&amp;COLUMN(Table4[[#This Row],[Data Masked States only]]),FALSE),"Change",""))</f>
        <v/>
      </c>
      <c r="AZ912" s="40"/>
    </row>
    <row r="913" spans="1:52" hidden="1" x14ac:dyDescent="0.25">
      <c r="A913" s="32">
        <v>34.869</v>
      </c>
      <c r="B913" s="32">
        <v>401</v>
      </c>
      <c r="C913" s="32">
        <v>8</v>
      </c>
      <c r="D913" s="33" t="s">
        <v>28</v>
      </c>
      <c r="E913" s="34" t="s">
        <v>23</v>
      </c>
      <c r="F913" s="34">
        <v>0</v>
      </c>
      <c r="G913" s="34">
        <v>0</v>
      </c>
      <c r="H913" s="34">
        <v>0</v>
      </c>
      <c r="I913" s="34">
        <v>0</v>
      </c>
      <c r="J913" s="34">
        <v>0</v>
      </c>
      <c r="K913" s="34">
        <v>0</v>
      </c>
      <c r="L913" s="32"/>
      <c r="M913" s="35" t="str">
        <f t="shared" si="281"/>
        <v>…</v>
      </c>
      <c r="N913" s="32" t="str">
        <f t="shared" si="282"/>
        <v>…</v>
      </c>
      <c r="O913" s="32" t="str">
        <f t="shared" si="283"/>
        <v>…</v>
      </c>
      <c r="P913" s="32" t="str">
        <f t="shared" si="284"/>
        <v>…</v>
      </c>
      <c r="Q913" s="32" t="str">
        <f t="shared" si="285"/>
        <v>…</v>
      </c>
      <c r="R913" s="32" t="str">
        <f t="shared" si="286"/>
        <v>…</v>
      </c>
      <c r="S913" s="32" t="str">
        <f t="shared" si="287"/>
        <v>…</v>
      </c>
      <c r="T913" s="32" t="str">
        <f t="shared" si="288"/>
        <v>…</v>
      </c>
      <c r="U913" s="35"/>
      <c r="V913" s="36">
        <f t="shared" si="289"/>
        <v>154</v>
      </c>
      <c r="W913" s="32">
        <f t="shared" si="290"/>
        <v>210</v>
      </c>
      <c r="X913" s="32">
        <f t="shared" si="291"/>
        <v>0</v>
      </c>
      <c r="Y913" s="32">
        <f t="shared" si="292"/>
        <v>0</v>
      </c>
      <c r="Z913" s="32">
        <f t="shared" si="293"/>
        <v>0</v>
      </c>
      <c r="AA913" s="32">
        <f t="shared" si="294"/>
        <v>0</v>
      </c>
      <c r="AB913" s="32">
        <f t="shared" si="295"/>
        <v>0</v>
      </c>
      <c r="AC913" s="32">
        <f t="shared" si="296"/>
        <v>0</v>
      </c>
      <c r="AD913" s="35"/>
      <c r="AE913" s="37">
        <f t="shared" si="297"/>
        <v>53914</v>
      </c>
      <c r="AF913" s="38">
        <f t="shared" si="298"/>
        <v>0</v>
      </c>
      <c r="AG913" s="38">
        <f t="shared" si="299"/>
        <v>0</v>
      </c>
      <c r="AH913" s="38">
        <f t="shared" si="300"/>
        <v>0</v>
      </c>
      <c r="AI913" s="35"/>
      <c r="AJ91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13" s="40" t="str" cm="1">
        <f t="array" ref="AK91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13" s="40" cm="1">
        <f t="array" ref="AL913">IF(ROW(Table4[[#This Row],[ID]])-1=ROW(Table4[[#Headers],[ID]]),0,SUMPRODUCT(MAX(($B$5:$B912=Table4[[#This Row],[ID]])*ROW($B$5:$B912))))</f>
        <v>911</v>
      </c>
      <c r="AM913" s="39" cm="1">
        <f t="array" aca="1" ref="AM913" ca="1">IF(Table4[[#This Row],[Prior of This Frm]]&lt;&gt;0,Table4[[#This Row],[Time]]-INDIRECT("R"&amp;Table4[[#This Row],[Prior of This Frm]]&amp;"C"&amp;COLUMN(Table4[[#This Row],[Time]]),FALSE),"")</f>
        <v>0.10600000000000165</v>
      </c>
      <c r="AN913" s="41">
        <f>IF(ROW(Table4[[#This Row],[Time]])-1=ROW(Table4[[#Headers],[Time]]),0,IF(A913&lt;A912,AN912+1,AN912))</f>
        <v>1</v>
      </c>
      <c r="AO913" s="42">
        <f>(Table4[[#This Row],[Time]]+(Table4[[#This Row],[Mins]]*60)-$A$5)/60/60/24</f>
        <v>5.0337962962962955E-4</v>
      </c>
      <c r="AP913" s="39">
        <f ca="1">IF(Table4[[#This Row],[Prior of This Frm]]&lt;&gt;0,IF(Table4[[#This Row],[Per Raw]]&lt;0,Table4[[#This Row],[Per Raw]]+60,Table4[[#This Row],[Per Raw]]),"")</f>
        <v>0.10600000000000165</v>
      </c>
      <c r="AQ913" s="43">
        <f>IF(Table4[[#This Row],[ID]]=401,(HEX2DEC(Table4[[#This Row],[H1]])+256*HEX2DEC(Table4[[#This Row],[H2]]))/1000,NA())</f>
        <v>53.914000000000001</v>
      </c>
      <c r="AR913" s="44">
        <f>IF(Table4[[#This Row],[ID]]=401,(HEX2DEC(Table4[[#This Row],[H5]])+256*HEX2DEC(Table4[[#This Row],[H6]]))/1000,NA())</f>
        <v>0</v>
      </c>
      <c r="AS913" s="48" t="e">
        <f>IF(Table4[[#This Row],[ID]]=402,HEX2DEC(Table4[[#This Row],[H1]])/100,NA())</f>
        <v>#N/A</v>
      </c>
      <c r="AT913" s="46" t="e">
        <f>IF(Table4[[#This Row],[ID]]=404,((HEX2DEC(F913)+256*HEX2DEC(G913))/10)*(9/5)+32,NA())</f>
        <v>#N/A</v>
      </c>
      <c r="AU913" s="38">
        <f>IF(Table4[[#This Row],[ID]]=402,(HEX2DEC(Table4[[#This Row],[H7]])*256*256+HEX2DEC(Table4[[#This Row],[H6]])*256+HEX2DEC(Table4[[#This Row],[H5]]))/AU$3,IF(ISNUMBER(AU912),AU912,NA()))</f>
        <v>1073427</v>
      </c>
      <c r="AV913" s="38">
        <f>IF(Table4[[#This Row],[ID]]=403,(HEX2DEC(Table4[[#This Row],[H7]])*256*256+HEX2DEC(Table4[[#This Row],[H6]])*256+HEX2DEC(Table4[[#This Row],[H5]]))/AV$3,IF(ISNUMBER(AV912),AV912,NA()))</f>
        <v>1073427</v>
      </c>
      <c r="AW913" s="47">
        <f>Table4[[#This Row],[Unk 402-D7,6,5]]/Table4[[#This Row],[Batt V]]</f>
        <v>19909.986274437066</v>
      </c>
      <c r="AX913" s="41" t="str" cm="1">
        <f t="array" aca="1" ref="AX913" ca="1">IF(Table4[[#This Row],[Prior of This Frm]]=0,"First",IF(Table4[[#This Row],[Data as String]]&lt;&gt;INDIRECT("R"&amp;AL913&amp;"C"&amp;COLUMN(Table4[[#This Row],[Data as String]]),FALSE),"Change",""))</f>
        <v/>
      </c>
      <c r="AY913" s="40" t="str" cm="1">
        <f t="array" aca="1" ref="AY913" ca="1">IF(Table4[[#This Row],[Prior of This Frm]]=0,"First",IF(Table4[[#This Row],[Data Masked States only]]&lt;&gt;INDIRECT("R"&amp;AL913&amp;"C"&amp;COLUMN(Table4[[#This Row],[Data Masked States only]]),FALSE),"Change",""))</f>
        <v/>
      </c>
      <c r="AZ913" s="40"/>
    </row>
    <row r="914" spans="1:52" hidden="1" x14ac:dyDescent="0.25">
      <c r="A914" s="32">
        <v>34.923000000000002</v>
      </c>
      <c r="B914" s="32">
        <v>400</v>
      </c>
      <c r="C914" s="32">
        <v>8</v>
      </c>
      <c r="D914" s="33">
        <v>0</v>
      </c>
      <c r="E914" s="34">
        <v>0</v>
      </c>
      <c r="F914" s="34">
        <v>8</v>
      </c>
      <c r="G914" s="34">
        <v>0</v>
      </c>
      <c r="H914" s="34">
        <v>39</v>
      </c>
      <c r="I914" s="34">
        <v>0</v>
      </c>
      <c r="J914" s="34">
        <v>0</v>
      </c>
      <c r="K914" s="34">
        <v>0</v>
      </c>
      <c r="L914" s="32"/>
      <c r="M914" s="35" t="str">
        <f t="shared" si="281"/>
        <v>…</v>
      </c>
      <c r="N914" s="32" t="str">
        <f t="shared" si="282"/>
        <v>…</v>
      </c>
      <c r="O914" s="32" t="str">
        <f t="shared" si="283"/>
        <v>…</v>
      </c>
      <c r="P914" s="32" t="str">
        <f t="shared" si="284"/>
        <v>…</v>
      </c>
      <c r="Q914" s="32" t="str">
        <f t="shared" si="285"/>
        <v>9</v>
      </c>
      <c r="R914" s="32" t="str">
        <f t="shared" si="286"/>
        <v>…</v>
      </c>
      <c r="S914" s="32" t="str">
        <f t="shared" si="287"/>
        <v>…</v>
      </c>
      <c r="T914" s="32" t="str">
        <f t="shared" si="288"/>
        <v>…</v>
      </c>
      <c r="U914" s="35"/>
      <c r="V914" s="36">
        <f t="shared" si="289"/>
        <v>0</v>
      </c>
      <c r="W914" s="32">
        <f t="shared" si="290"/>
        <v>0</v>
      </c>
      <c r="X914" s="32">
        <f t="shared" si="291"/>
        <v>8</v>
      </c>
      <c r="Y914" s="32">
        <f t="shared" si="292"/>
        <v>0</v>
      </c>
      <c r="Z914" s="32">
        <f t="shared" si="293"/>
        <v>57</v>
      </c>
      <c r="AA914" s="32">
        <f t="shared" si="294"/>
        <v>0</v>
      </c>
      <c r="AB914" s="32">
        <f t="shared" si="295"/>
        <v>0</v>
      </c>
      <c r="AC914" s="32">
        <f t="shared" si="296"/>
        <v>0</v>
      </c>
      <c r="AD914" s="35"/>
      <c r="AE914" s="37">
        <f t="shared" si="297"/>
        <v>0</v>
      </c>
      <c r="AF914" s="38">
        <f t="shared" si="298"/>
        <v>8</v>
      </c>
      <c r="AG914" s="38">
        <f t="shared" si="299"/>
        <v>57</v>
      </c>
      <c r="AH914" s="38">
        <f t="shared" si="300"/>
        <v>0</v>
      </c>
      <c r="AI914" s="35"/>
      <c r="AJ91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14" s="40" t="str" cm="1">
        <f t="array" ref="AK91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14" s="40" cm="1">
        <f t="array" ref="AL914">IF(ROW(Table4[[#This Row],[ID]])-1=ROW(Table4[[#Headers],[ID]]),0,SUMPRODUCT(MAX(($B$5:$B913=Table4[[#This Row],[ID]])*ROW($B$5:$B913))))</f>
        <v>912</v>
      </c>
      <c r="AM914" s="39" cm="1">
        <f t="array" aca="1" ref="AM914" ca="1">IF(Table4[[#This Row],[Prior of This Frm]]&lt;&gt;0,Table4[[#This Row],[Time]]-INDIRECT("R"&amp;Table4[[#This Row],[Prior of This Frm]]&amp;"C"&amp;COLUMN(Table4[[#This Row],[Time]]),FALSE),"")</f>
        <v>0.10699999999999932</v>
      </c>
      <c r="AN914" s="41">
        <f>IF(ROW(Table4[[#This Row],[Time]])-1=ROW(Table4[[#Headers],[Time]]),0,IF(A914&lt;A913,AN913+1,AN913))</f>
        <v>1</v>
      </c>
      <c r="AO914" s="42">
        <f>(Table4[[#This Row],[Time]]+(Table4[[#This Row],[Mins]]*60)-$A$5)/60/60/24</f>
        <v>5.0400462962962964E-4</v>
      </c>
      <c r="AP914" s="39">
        <f ca="1">IF(Table4[[#This Row],[Prior of This Frm]]&lt;&gt;0,IF(Table4[[#This Row],[Per Raw]]&lt;0,Table4[[#This Row],[Per Raw]]+60,Table4[[#This Row],[Per Raw]]),"")</f>
        <v>0.10699999999999932</v>
      </c>
      <c r="AQ914" s="43" t="e">
        <f>IF(Table4[[#This Row],[ID]]=401,(HEX2DEC(Table4[[#This Row],[H1]])+256*HEX2DEC(Table4[[#This Row],[H2]]))/1000,NA())</f>
        <v>#N/A</v>
      </c>
      <c r="AR914" s="44" t="e">
        <f>IF(Table4[[#This Row],[ID]]=401,(HEX2DEC(Table4[[#This Row],[H5]])+256*HEX2DEC(Table4[[#This Row],[H6]]))/1000,NA())</f>
        <v>#N/A</v>
      </c>
      <c r="AS914" s="45" t="e">
        <f>IF(Table4[[#This Row],[ID]]=402,HEX2DEC(Table4[[#This Row],[H1]])/100,NA())</f>
        <v>#N/A</v>
      </c>
      <c r="AT914" s="46" t="e">
        <f>IF(Table4[[#This Row],[ID]]=404,((HEX2DEC(F914)+256*HEX2DEC(G914))/10)*(9/5)+32,NA())</f>
        <v>#N/A</v>
      </c>
      <c r="AU914" s="38">
        <f>IF(Table4[[#This Row],[ID]]=402,(HEX2DEC(Table4[[#This Row],[H7]])*256*256+HEX2DEC(Table4[[#This Row],[H6]])*256+HEX2DEC(Table4[[#This Row],[H5]]))/AU$3,IF(ISNUMBER(AU913),AU913,NA()))</f>
        <v>1073427</v>
      </c>
      <c r="AV914" s="38">
        <f>IF(Table4[[#This Row],[ID]]=403,(HEX2DEC(Table4[[#This Row],[H7]])*256*256+HEX2DEC(Table4[[#This Row],[H6]])*256+HEX2DEC(Table4[[#This Row],[H5]]))/AV$3,IF(ISNUMBER(AV913),AV913,NA()))</f>
        <v>1073427</v>
      </c>
      <c r="AW914" s="47" t="e">
        <f>Table4[[#This Row],[Unk 402-D7,6,5]]/Table4[[#This Row],[Batt V]]</f>
        <v>#N/A</v>
      </c>
      <c r="AX914" s="41" t="str" cm="1">
        <f t="array" aca="1" ref="AX914" ca="1">IF(Table4[[#This Row],[Prior of This Frm]]=0,"First",IF(Table4[[#This Row],[Data as String]]&lt;&gt;INDIRECT("R"&amp;AL914&amp;"C"&amp;COLUMN(Table4[[#This Row],[Data as String]]),FALSE),"Change",""))</f>
        <v/>
      </c>
      <c r="AY914" s="40" t="str" cm="1">
        <f t="array" aca="1" ref="AY914" ca="1">IF(Table4[[#This Row],[Prior of This Frm]]=0,"First",IF(Table4[[#This Row],[Data Masked States only]]&lt;&gt;INDIRECT("R"&amp;AL914&amp;"C"&amp;COLUMN(Table4[[#This Row],[Data Masked States only]]),FALSE),"Change",""))</f>
        <v/>
      </c>
      <c r="AZ914" s="40"/>
    </row>
    <row r="915" spans="1:52" hidden="1" x14ac:dyDescent="0.25">
      <c r="A915" s="32">
        <v>34.975000000000001</v>
      </c>
      <c r="B915" s="32">
        <v>401</v>
      </c>
      <c r="C915" s="32">
        <v>8</v>
      </c>
      <c r="D915" s="33" t="s">
        <v>28</v>
      </c>
      <c r="E915" s="34" t="s">
        <v>23</v>
      </c>
      <c r="F915" s="34">
        <v>0</v>
      </c>
      <c r="G915" s="34">
        <v>0</v>
      </c>
      <c r="H915" s="34">
        <v>0</v>
      </c>
      <c r="I915" s="34">
        <v>0</v>
      </c>
      <c r="J915" s="34">
        <v>0</v>
      </c>
      <c r="K915" s="34">
        <v>0</v>
      </c>
      <c r="L915" s="32"/>
      <c r="M915" s="35" t="str">
        <f t="shared" si="281"/>
        <v>…</v>
      </c>
      <c r="N915" s="32" t="str">
        <f t="shared" si="282"/>
        <v>…</v>
      </c>
      <c r="O915" s="32" t="str">
        <f t="shared" si="283"/>
        <v>…</v>
      </c>
      <c r="P915" s="32" t="str">
        <f t="shared" si="284"/>
        <v>…</v>
      </c>
      <c r="Q915" s="32" t="str">
        <f t="shared" si="285"/>
        <v>…</v>
      </c>
      <c r="R915" s="32" t="str">
        <f t="shared" si="286"/>
        <v>…</v>
      </c>
      <c r="S915" s="32" t="str">
        <f t="shared" si="287"/>
        <v>…</v>
      </c>
      <c r="T915" s="32" t="str">
        <f t="shared" si="288"/>
        <v>…</v>
      </c>
      <c r="U915" s="35"/>
      <c r="V915" s="36">
        <f t="shared" si="289"/>
        <v>154</v>
      </c>
      <c r="W915" s="32">
        <f t="shared" si="290"/>
        <v>210</v>
      </c>
      <c r="X915" s="32">
        <f t="shared" si="291"/>
        <v>0</v>
      </c>
      <c r="Y915" s="32">
        <f t="shared" si="292"/>
        <v>0</v>
      </c>
      <c r="Z915" s="32">
        <f t="shared" si="293"/>
        <v>0</v>
      </c>
      <c r="AA915" s="32">
        <f t="shared" si="294"/>
        <v>0</v>
      </c>
      <c r="AB915" s="32">
        <f t="shared" si="295"/>
        <v>0</v>
      </c>
      <c r="AC915" s="32">
        <f t="shared" si="296"/>
        <v>0</v>
      </c>
      <c r="AD915" s="35"/>
      <c r="AE915" s="37">
        <f t="shared" si="297"/>
        <v>53914</v>
      </c>
      <c r="AF915" s="38">
        <f t="shared" si="298"/>
        <v>0</v>
      </c>
      <c r="AG915" s="38">
        <f t="shared" si="299"/>
        <v>0</v>
      </c>
      <c r="AH915" s="38">
        <f t="shared" si="300"/>
        <v>0</v>
      </c>
      <c r="AI915" s="35"/>
      <c r="AJ91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15" s="40" t="str" cm="1">
        <f t="array" ref="AK91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15" s="40" cm="1">
        <f t="array" ref="AL915">IF(ROW(Table4[[#This Row],[ID]])-1=ROW(Table4[[#Headers],[ID]]),0,SUMPRODUCT(MAX(($B$5:$B914=Table4[[#This Row],[ID]])*ROW($B$5:$B914))))</f>
        <v>913</v>
      </c>
      <c r="AM915" s="39" cm="1">
        <f t="array" aca="1" ref="AM915" ca="1">IF(Table4[[#This Row],[Prior of This Frm]]&lt;&gt;0,Table4[[#This Row],[Time]]-INDIRECT("R"&amp;Table4[[#This Row],[Prior of This Frm]]&amp;"C"&amp;COLUMN(Table4[[#This Row],[Time]]),FALSE),"")</f>
        <v>0.10600000000000165</v>
      </c>
      <c r="AN915" s="41">
        <f>IF(ROW(Table4[[#This Row],[Time]])-1=ROW(Table4[[#Headers],[Time]]),0,IF(A915&lt;A914,AN914+1,AN914))</f>
        <v>1</v>
      </c>
      <c r="AO915" s="42">
        <f>(Table4[[#This Row],[Time]]+(Table4[[#This Row],[Mins]]*60)-$A$5)/60/60/24</f>
        <v>5.0460648148148142E-4</v>
      </c>
      <c r="AP915" s="39">
        <f ca="1">IF(Table4[[#This Row],[Prior of This Frm]]&lt;&gt;0,IF(Table4[[#This Row],[Per Raw]]&lt;0,Table4[[#This Row],[Per Raw]]+60,Table4[[#This Row],[Per Raw]]),"")</f>
        <v>0.10600000000000165</v>
      </c>
      <c r="AQ915" s="43">
        <f>IF(Table4[[#This Row],[ID]]=401,(HEX2DEC(Table4[[#This Row],[H1]])+256*HEX2DEC(Table4[[#This Row],[H2]]))/1000,NA())</f>
        <v>53.914000000000001</v>
      </c>
      <c r="AR915" s="44">
        <f>IF(Table4[[#This Row],[ID]]=401,(HEX2DEC(Table4[[#This Row],[H5]])+256*HEX2DEC(Table4[[#This Row],[H6]]))/1000,NA())</f>
        <v>0</v>
      </c>
      <c r="AS915" s="48" t="e">
        <f>IF(Table4[[#This Row],[ID]]=402,HEX2DEC(Table4[[#This Row],[H1]])/100,NA())</f>
        <v>#N/A</v>
      </c>
      <c r="AT915" s="46" t="e">
        <f>IF(Table4[[#This Row],[ID]]=404,((HEX2DEC(F915)+256*HEX2DEC(G915))/10)*(9/5)+32,NA())</f>
        <v>#N/A</v>
      </c>
      <c r="AU915" s="38">
        <f>IF(Table4[[#This Row],[ID]]=402,(HEX2DEC(Table4[[#This Row],[H7]])*256*256+HEX2DEC(Table4[[#This Row],[H6]])*256+HEX2DEC(Table4[[#This Row],[H5]]))/AU$3,IF(ISNUMBER(AU914),AU914,NA()))</f>
        <v>1073427</v>
      </c>
      <c r="AV915" s="38">
        <f>IF(Table4[[#This Row],[ID]]=403,(HEX2DEC(Table4[[#This Row],[H7]])*256*256+HEX2DEC(Table4[[#This Row],[H6]])*256+HEX2DEC(Table4[[#This Row],[H5]]))/AV$3,IF(ISNUMBER(AV914),AV914,NA()))</f>
        <v>1073427</v>
      </c>
      <c r="AW915" s="47">
        <f>Table4[[#This Row],[Unk 402-D7,6,5]]/Table4[[#This Row],[Batt V]]</f>
        <v>19909.986274437066</v>
      </c>
      <c r="AX915" s="41" t="str" cm="1">
        <f t="array" aca="1" ref="AX915" ca="1">IF(Table4[[#This Row],[Prior of This Frm]]=0,"First",IF(Table4[[#This Row],[Data as String]]&lt;&gt;INDIRECT("R"&amp;AL915&amp;"C"&amp;COLUMN(Table4[[#This Row],[Data as String]]),FALSE),"Change",""))</f>
        <v/>
      </c>
      <c r="AY915" s="40" t="str" cm="1">
        <f t="array" aca="1" ref="AY915" ca="1">IF(Table4[[#This Row],[Prior of This Frm]]=0,"First",IF(Table4[[#This Row],[Data Masked States only]]&lt;&gt;INDIRECT("R"&amp;AL915&amp;"C"&amp;COLUMN(Table4[[#This Row],[Data Masked States only]]),FALSE),"Change",""))</f>
        <v/>
      </c>
      <c r="AZ915" s="40"/>
    </row>
    <row r="916" spans="1:52" hidden="1" x14ac:dyDescent="0.25">
      <c r="A916" s="32">
        <v>35.027999999999999</v>
      </c>
      <c r="B916" s="32">
        <v>400</v>
      </c>
      <c r="C916" s="32">
        <v>8</v>
      </c>
      <c r="D916" s="33">
        <v>0</v>
      </c>
      <c r="E916" s="34">
        <v>0</v>
      </c>
      <c r="F916" s="34">
        <v>8</v>
      </c>
      <c r="G916" s="34">
        <v>0</v>
      </c>
      <c r="H916" s="34">
        <v>39</v>
      </c>
      <c r="I916" s="34">
        <v>0</v>
      </c>
      <c r="J916" s="34">
        <v>0</v>
      </c>
      <c r="K916" s="34">
        <v>0</v>
      </c>
      <c r="L916" s="32"/>
      <c r="M916" s="35" t="str">
        <f t="shared" si="281"/>
        <v>…</v>
      </c>
      <c r="N916" s="32" t="str">
        <f t="shared" si="282"/>
        <v>…</v>
      </c>
      <c r="O916" s="32" t="str">
        <f t="shared" si="283"/>
        <v>…</v>
      </c>
      <c r="P916" s="32" t="str">
        <f t="shared" si="284"/>
        <v>…</v>
      </c>
      <c r="Q916" s="32" t="str">
        <f t="shared" si="285"/>
        <v>9</v>
      </c>
      <c r="R916" s="32" t="str">
        <f t="shared" si="286"/>
        <v>…</v>
      </c>
      <c r="S916" s="32" t="str">
        <f t="shared" si="287"/>
        <v>…</v>
      </c>
      <c r="T916" s="32" t="str">
        <f t="shared" si="288"/>
        <v>…</v>
      </c>
      <c r="U916" s="35"/>
      <c r="V916" s="36">
        <f t="shared" si="289"/>
        <v>0</v>
      </c>
      <c r="W916" s="32">
        <f t="shared" si="290"/>
        <v>0</v>
      </c>
      <c r="X916" s="32">
        <f t="shared" si="291"/>
        <v>8</v>
      </c>
      <c r="Y916" s="32">
        <f t="shared" si="292"/>
        <v>0</v>
      </c>
      <c r="Z916" s="32">
        <f t="shared" si="293"/>
        <v>57</v>
      </c>
      <c r="AA916" s="32">
        <f t="shared" si="294"/>
        <v>0</v>
      </c>
      <c r="AB916" s="32">
        <f t="shared" si="295"/>
        <v>0</v>
      </c>
      <c r="AC916" s="32">
        <f t="shared" si="296"/>
        <v>0</v>
      </c>
      <c r="AD916" s="35"/>
      <c r="AE916" s="37">
        <f t="shared" si="297"/>
        <v>0</v>
      </c>
      <c r="AF916" s="38">
        <f t="shared" si="298"/>
        <v>8</v>
      </c>
      <c r="AG916" s="38">
        <f t="shared" si="299"/>
        <v>57</v>
      </c>
      <c r="AH916" s="38">
        <f t="shared" si="300"/>
        <v>0</v>
      </c>
      <c r="AI916" s="35"/>
      <c r="AJ91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16" s="40" t="str" cm="1">
        <f t="array" ref="AK91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16" s="40" cm="1">
        <f t="array" ref="AL916">IF(ROW(Table4[[#This Row],[ID]])-1=ROW(Table4[[#Headers],[ID]]),0,SUMPRODUCT(MAX(($B$5:$B915=Table4[[#This Row],[ID]])*ROW($B$5:$B915))))</f>
        <v>914</v>
      </c>
      <c r="AM916" s="39" cm="1">
        <f t="array" aca="1" ref="AM916" ca="1">IF(Table4[[#This Row],[Prior of This Frm]]&lt;&gt;0,Table4[[#This Row],[Time]]-INDIRECT("R"&amp;Table4[[#This Row],[Prior of This Frm]]&amp;"C"&amp;COLUMN(Table4[[#This Row],[Time]]),FALSE),"")</f>
        <v>0.10499999999999687</v>
      </c>
      <c r="AN916" s="41">
        <f>IF(ROW(Table4[[#This Row],[Time]])-1=ROW(Table4[[#Headers],[Time]]),0,IF(A916&lt;A915,AN915+1,AN915))</f>
        <v>1</v>
      </c>
      <c r="AO916" s="42">
        <f>(Table4[[#This Row],[Time]]+(Table4[[#This Row],[Mins]]*60)-$A$5)/60/60/24</f>
        <v>5.0521990740740725E-4</v>
      </c>
      <c r="AP916" s="39">
        <f ca="1">IF(Table4[[#This Row],[Prior of This Frm]]&lt;&gt;0,IF(Table4[[#This Row],[Per Raw]]&lt;0,Table4[[#This Row],[Per Raw]]+60,Table4[[#This Row],[Per Raw]]),"")</f>
        <v>0.10499999999999687</v>
      </c>
      <c r="AQ916" s="43" t="e">
        <f>IF(Table4[[#This Row],[ID]]=401,(HEX2DEC(Table4[[#This Row],[H1]])+256*HEX2DEC(Table4[[#This Row],[H2]]))/1000,NA())</f>
        <v>#N/A</v>
      </c>
      <c r="AR916" s="44" t="e">
        <f>IF(Table4[[#This Row],[ID]]=401,(HEX2DEC(Table4[[#This Row],[H5]])+256*HEX2DEC(Table4[[#This Row],[H6]]))/1000,NA())</f>
        <v>#N/A</v>
      </c>
      <c r="AS916" s="45" t="e">
        <f>IF(Table4[[#This Row],[ID]]=402,HEX2DEC(Table4[[#This Row],[H1]])/100,NA())</f>
        <v>#N/A</v>
      </c>
      <c r="AT916" s="46" t="e">
        <f>IF(Table4[[#This Row],[ID]]=404,((HEX2DEC(F916)+256*HEX2DEC(G916))/10)*(9/5)+32,NA())</f>
        <v>#N/A</v>
      </c>
      <c r="AU916" s="38">
        <f>IF(Table4[[#This Row],[ID]]=402,(HEX2DEC(Table4[[#This Row],[H7]])*256*256+HEX2DEC(Table4[[#This Row],[H6]])*256+HEX2DEC(Table4[[#This Row],[H5]]))/AU$3,IF(ISNUMBER(AU915),AU915,NA()))</f>
        <v>1073427</v>
      </c>
      <c r="AV916" s="38">
        <f>IF(Table4[[#This Row],[ID]]=403,(HEX2DEC(Table4[[#This Row],[H7]])*256*256+HEX2DEC(Table4[[#This Row],[H6]])*256+HEX2DEC(Table4[[#This Row],[H5]]))/AV$3,IF(ISNUMBER(AV915),AV915,NA()))</f>
        <v>1073427</v>
      </c>
      <c r="AW916" s="47" t="e">
        <f>Table4[[#This Row],[Unk 402-D7,6,5]]/Table4[[#This Row],[Batt V]]</f>
        <v>#N/A</v>
      </c>
      <c r="AX916" s="41" t="str" cm="1">
        <f t="array" aca="1" ref="AX916" ca="1">IF(Table4[[#This Row],[Prior of This Frm]]=0,"First",IF(Table4[[#This Row],[Data as String]]&lt;&gt;INDIRECT("R"&amp;AL916&amp;"C"&amp;COLUMN(Table4[[#This Row],[Data as String]]),FALSE),"Change",""))</f>
        <v/>
      </c>
      <c r="AY916" s="40" t="str" cm="1">
        <f t="array" aca="1" ref="AY916" ca="1">IF(Table4[[#This Row],[Prior of This Frm]]=0,"First",IF(Table4[[#This Row],[Data Masked States only]]&lt;&gt;INDIRECT("R"&amp;AL916&amp;"C"&amp;COLUMN(Table4[[#This Row],[Data Masked States only]]),FALSE),"Change",""))</f>
        <v/>
      </c>
      <c r="AZ916" s="40"/>
    </row>
    <row r="917" spans="1:52" hidden="1" x14ac:dyDescent="0.25">
      <c r="A917" s="32">
        <v>35.081000000000003</v>
      </c>
      <c r="B917" s="32">
        <v>401</v>
      </c>
      <c r="C917" s="32">
        <v>8</v>
      </c>
      <c r="D917" s="33" t="s">
        <v>28</v>
      </c>
      <c r="E917" s="34" t="s">
        <v>23</v>
      </c>
      <c r="F917" s="34">
        <v>0</v>
      </c>
      <c r="G917" s="34">
        <v>0</v>
      </c>
      <c r="H917" s="34">
        <v>0</v>
      </c>
      <c r="I917" s="34">
        <v>0</v>
      </c>
      <c r="J917" s="34">
        <v>0</v>
      </c>
      <c r="K917" s="34">
        <v>0</v>
      </c>
      <c r="L917" s="32"/>
      <c r="M917" s="35" t="str">
        <f t="shared" si="281"/>
        <v>…</v>
      </c>
      <c r="N917" s="32" t="str">
        <f t="shared" si="282"/>
        <v>…</v>
      </c>
      <c r="O917" s="32" t="str">
        <f t="shared" si="283"/>
        <v>…</v>
      </c>
      <c r="P917" s="32" t="str">
        <f t="shared" si="284"/>
        <v>…</v>
      </c>
      <c r="Q917" s="32" t="str">
        <f t="shared" si="285"/>
        <v>…</v>
      </c>
      <c r="R917" s="32" t="str">
        <f t="shared" si="286"/>
        <v>…</v>
      </c>
      <c r="S917" s="32" t="str">
        <f t="shared" si="287"/>
        <v>…</v>
      </c>
      <c r="T917" s="32" t="str">
        <f t="shared" si="288"/>
        <v>…</v>
      </c>
      <c r="U917" s="35"/>
      <c r="V917" s="36">
        <f t="shared" si="289"/>
        <v>154</v>
      </c>
      <c r="W917" s="32">
        <f t="shared" si="290"/>
        <v>210</v>
      </c>
      <c r="X917" s="32">
        <f t="shared" si="291"/>
        <v>0</v>
      </c>
      <c r="Y917" s="32">
        <f t="shared" si="292"/>
        <v>0</v>
      </c>
      <c r="Z917" s="32">
        <f t="shared" si="293"/>
        <v>0</v>
      </c>
      <c r="AA917" s="32">
        <f t="shared" si="294"/>
        <v>0</v>
      </c>
      <c r="AB917" s="32">
        <f t="shared" si="295"/>
        <v>0</v>
      </c>
      <c r="AC917" s="32">
        <f t="shared" si="296"/>
        <v>0</v>
      </c>
      <c r="AD917" s="35"/>
      <c r="AE917" s="37">
        <f t="shared" si="297"/>
        <v>53914</v>
      </c>
      <c r="AF917" s="38">
        <f t="shared" si="298"/>
        <v>0</v>
      </c>
      <c r="AG917" s="38">
        <f t="shared" si="299"/>
        <v>0</v>
      </c>
      <c r="AH917" s="38">
        <f t="shared" si="300"/>
        <v>0</v>
      </c>
      <c r="AI917" s="35"/>
      <c r="AJ91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17" s="40" t="str" cm="1">
        <f t="array" ref="AK91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17" s="40" cm="1">
        <f t="array" ref="AL917">IF(ROW(Table4[[#This Row],[ID]])-1=ROW(Table4[[#Headers],[ID]]),0,SUMPRODUCT(MAX(($B$5:$B916=Table4[[#This Row],[ID]])*ROW($B$5:$B916))))</f>
        <v>915</v>
      </c>
      <c r="AM917" s="39" cm="1">
        <f t="array" aca="1" ref="AM917" ca="1">IF(Table4[[#This Row],[Prior of This Frm]]&lt;&gt;0,Table4[[#This Row],[Time]]-INDIRECT("R"&amp;Table4[[#This Row],[Prior of This Frm]]&amp;"C"&amp;COLUMN(Table4[[#This Row],[Time]]),FALSE),"")</f>
        <v>0.10600000000000165</v>
      </c>
      <c r="AN917" s="41">
        <f>IF(ROW(Table4[[#This Row],[Time]])-1=ROW(Table4[[#Headers],[Time]]),0,IF(A917&lt;A916,AN916+1,AN916))</f>
        <v>1</v>
      </c>
      <c r="AO917" s="42">
        <f>(Table4[[#This Row],[Time]]+(Table4[[#This Row],[Mins]]*60)-$A$5)/60/60/24</f>
        <v>5.058333333333334E-4</v>
      </c>
      <c r="AP917" s="39">
        <f ca="1">IF(Table4[[#This Row],[Prior of This Frm]]&lt;&gt;0,IF(Table4[[#This Row],[Per Raw]]&lt;0,Table4[[#This Row],[Per Raw]]+60,Table4[[#This Row],[Per Raw]]),"")</f>
        <v>0.10600000000000165</v>
      </c>
      <c r="AQ917" s="43">
        <f>IF(Table4[[#This Row],[ID]]=401,(HEX2DEC(Table4[[#This Row],[H1]])+256*HEX2DEC(Table4[[#This Row],[H2]]))/1000,NA())</f>
        <v>53.914000000000001</v>
      </c>
      <c r="AR917" s="44">
        <f>IF(Table4[[#This Row],[ID]]=401,(HEX2DEC(Table4[[#This Row],[H5]])+256*HEX2DEC(Table4[[#This Row],[H6]]))/1000,NA())</f>
        <v>0</v>
      </c>
      <c r="AS917" s="48" t="e">
        <f>IF(Table4[[#This Row],[ID]]=402,HEX2DEC(Table4[[#This Row],[H1]])/100,NA())</f>
        <v>#N/A</v>
      </c>
      <c r="AT917" s="46" t="e">
        <f>IF(Table4[[#This Row],[ID]]=404,((HEX2DEC(F917)+256*HEX2DEC(G917))/10)*(9/5)+32,NA())</f>
        <v>#N/A</v>
      </c>
      <c r="AU917" s="38">
        <f>IF(Table4[[#This Row],[ID]]=402,(HEX2DEC(Table4[[#This Row],[H7]])*256*256+HEX2DEC(Table4[[#This Row],[H6]])*256+HEX2DEC(Table4[[#This Row],[H5]]))/AU$3,IF(ISNUMBER(AU916),AU916,NA()))</f>
        <v>1073427</v>
      </c>
      <c r="AV917" s="38">
        <f>IF(Table4[[#This Row],[ID]]=403,(HEX2DEC(Table4[[#This Row],[H7]])*256*256+HEX2DEC(Table4[[#This Row],[H6]])*256+HEX2DEC(Table4[[#This Row],[H5]]))/AV$3,IF(ISNUMBER(AV916),AV916,NA()))</f>
        <v>1073427</v>
      </c>
      <c r="AW917" s="47">
        <f>Table4[[#This Row],[Unk 402-D7,6,5]]/Table4[[#This Row],[Batt V]]</f>
        <v>19909.986274437066</v>
      </c>
      <c r="AX917" s="41" t="str" cm="1">
        <f t="array" aca="1" ref="AX917" ca="1">IF(Table4[[#This Row],[Prior of This Frm]]=0,"First",IF(Table4[[#This Row],[Data as String]]&lt;&gt;INDIRECT("R"&amp;AL917&amp;"C"&amp;COLUMN(Table4[[#This Row],[Data as String]]),FALSE),"Change",""))</f>
        <v/>
      </c>
      <c r="AY917" s="40" t="str" cm="1">
        <f t="array" aca="1" ref="AY917" ca="1">IF(Table4[[#This Row],[Prior of This Frm]]=0,"First",IF(Table4[[#This Row],[Data Masked States only]]&lt;&gt;INDIRECT("R"&amp;AL917&amp;"C"&amp;COLUMN(Table4[[#This Row],[Data Masked States only]]),FALSE),"Change",""))</f>
        <v/>
      </c>
      <c r="AZ917" s="40"/>
    </row>
    <row r="918" spans="1:52" hidden="1" x14ac:dyDescent="0.25">
      <c r="A918" s="32">
        <v>35.134</v>
      </c>
      <c r="B918" s="32">
        <v>400</v>
      </c>
      <c r="C918" s="32">
        <v>8</v>
      </c>
      <c r="D918" s="33">
        <v>0</v>
      </c>
      <c r="E918" s="34">
        <v>0</v>
      </c>
      <c r="F918" s="34">
        <v>8</v>
      </c>
      <c r="G918" s="34">
        <v>0</v>
      </c>
      <c r="H918" s="34">
        <v>39</v>
      </c>
      <c r="I918" s="34">
        <v>0</v>
      </c>
      <c r="J918" s="34">
        <v>0</v>
      </c>
      <c r="K918" s="34">
        <v>0</v>
      </c>
      <c r="L918" s="32"/>
      <c r="M918" s="35" t="str">
        <f t="shared" si="281"/>
        <v>…</v>
      </c>
      <c r="N918" s="32" t="str">
        <f t="shared" si="282"/>
        <v>…</v>
      </c>
      <c r="O918" s="32" t="str">
        <f t="shared" si="283"/>
        <v>…</v>
      </c>
      <c r="P918" s="32" t="str">
        <f t="shared" si="284"/>
        <v>…</v>
      </c>
      <c r="Q918" s="32" t="str">
        <f t="shared" si="285"/>
        <v>9</v>
      </c>
      <c r="R918" s="32" t="str">
        <f t="shared" si="286"/>
        <v>…</v>
      </c>
      <c r="S918" s="32" t="str">
        <f t="shared" si="287"/>
        <v>…</v>
      </c>
      <c r="T918" s="32" t="str">
        <f t="shared" si="288"/>
        <v>…</v>
      </c>
      <c r="U918" s="35"/>
      <c r="V918" s="36">
        <f t="shared" si="289"/>
        <v>0</v>
      </c>
      <c r="W918" s="32">
        <f t="shared" si="290"/>
        <v>0</v>
      </c>
      <c r="X918" s="32">
        <f t="shared" si="291"/>
        <v>8</v>
      </c>
      <c r="Y918" s="32">
        <f t="shared" si="292"/>
        <v>0</v>
      </c>
      <c r="Z918" s="32">
        <f t="shared" si="293"/>
        <v>57</v>
      </c>
      <c r="AA918" s="32">
        <f t="shared" si="294"/>
        <v>0</v>
      </c>
      <c r="AB918" s="32">
        <f t="shared" si="295"/>
        <v>0</v>
      </c>
      <c r="AC918" s="32">
        <f t="shared" si="296"/>
        <v>0</v>
      </c>
      <c r="AD918" s="35"/>
      <c r="AE918" s="37">
        <f t="shared" si="297"/>
        <v>0</v>
      </c>
      <c r="AF918" s="38">
        <f t="shared" si="298"/>
        <v>8</v>
      </c>
      <c r="AG918" s="38">
        <f t="shared" si="299"/>
        <v>57</v>
      </c>
      <c r="AH918" s="38">
        <f t="shared" si="300"/>
        <v>0</v>
      </c>
      <c r="AI918" s="35"/>
      <c r="AJ91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18" s="40" t="str" cm="1">
        <f t="array" ref="AK91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18" s="40" cm="1">
        <f t="array" ref="AL918">IF(ROW(Table4[[#This Row],[ID]])-1=ROW(Table4[[#Headers],[ID]]),0,SUMPRODUCT(MAX(($B$5:$B917=Table4[[#This Row],[ID]])*ROW($B$5:$B917))))</f>
        <v>916</v>
      </c>
      <c r="AM918" s="39" cm="1">
        <f t="array" aca="1" ref="AM918" ca="1">IF(Table4[[#This Row],[Prior of This Frm]]&lt;&gt;0,Table4[[#This Row],[Time]]-INDIRECT("R"&amp;Table4[[#This Row],[Prior of This Frm]]&amp;"C"&amp;COLUMN(Table4[[#This Row],[Time]]),FALSE),"")</f>
        <v>0.10600000000000165</v>
      </c>
      <c r="AN918" s="41">
        <f>IF(ROW(Table4[[#This Row],[Time]])-1=ROW(Table4[[#Headers],[Time]]),0,IF(A918&lt;A917,AN917+1,AN917))</f>
        <v>1</v>
      </c>
      <c r="AO918" s="42">
        <f>(Table4[[#This Row],[Time]]+(Table4[[#This Row],[Mins]]*60)-$A$5)/60/60/24</f>
        <v>5.0644675925925922E-4</v>
      </c>
      <c r="AP918" s="39">
        <f ca="1">IF(Table4[[#This Row],[Prior of This Frm]]&lt;&gt;0,IF(Table4[[#This Row],[Per Raw]]&lt;0,Table4[[#This Row],[Per Raw]]+60,Table4[[#This Row],[Per Raw]]),"")</f>
        <v>0.10600000000000165</v>
      </c>
      <c r="AQ918" s="43" t="e">
        <f>IF(Table4[[#This Row],[ID]]=401,(HEX2DEC(Table4[[#This Row],[H1]])+256*HEX2DEC(Table4[[#This Row],[H2]]))/1000,NA())</f>
        <v>#N/A</v>
      </c>
      <c r="AR918" s="44" t="e">
        <f>IF(Table4[[#This Row],[ID]]=401,(HEX2DEC(Table4[[#This Row],[H5]])+256*HEX2DEC(Table4[[#This Row],[H6]]))/1000,NA())</f>
        <v>#N/A</v>
      </c>
      <c r="AS918" s="45" t="e">
        <f>IF(Table4[[#This Row],[ID]]=402,HEX2DEC(Table4[[#This Row],[H1]])/100,NA())</f>
        <v>#N/A</v>
      </c>
      <c r="AT918" s="46" t="e">
        <f>IF(Table4[[#This Row],[ID]]=404,((HEX2DEC(F918)+256*HEX2DEC(G918))/10)*(9/5)+32,NA())</f>
        <v>#N/A</v>
      </c>
      <c r="AU918" s="38">
        <f>IF(Table4[[#This Row],[ID]]=402,(HEX2DEC(Table4[[#This Row],[H7]])*256*256+HEX2DEC(Table4[[#This Row],[H6]])*256+HEX2DEC(Table4[[#This Row],[H5]]))/AU$3,IF(ISNUMBER(AU917),AU917,NA()))</f>
        <v>1073427</v>
      </c>
      <c r="AV918" s="38">
        <f>IF(Table4[[#This Row],[ID]]=403,(HEX2DEC(Table4[[#This Row],[H7]])*256*256+HEX2DEC(Table4[[#This Row],[H6]])*256+HEX2DEC(Table4[[#This Row],[H5]]))/AV$3,IF(ISNUMBER(AV917),AV917,NA()))</f>
        <v>1073427</v>
      </c>
      <c r="AW918" s="47" t="e">
        <f>Table4[[#This Row],[Unk 402-D7,6,5]]/Table4[[#This Row],[Batt V]]</f>
        <v>#N/A</v>
      </c>
      <c r="AX918" s="41" t="str" cm="1">
        <f t="array" aca="1" ref="AX918" ca="1">IF(Table4[[#This Row],[Prior of This Frm]]=0,"First",IF(Table4[[#This Row],[Data as String]]&lt;&gt;INDIRECT("R"&amp;AL918&amp;"C"&amp;COLUMN(Table4[[#This Row],[Data as String]]),FALSE),"Change",""))</f>
        <v/>
      </c>
      <c r="AY918" s="40" t="str" cm="1">
        <f t="array" aca="1" ref="AY918" ca="1">IF(Table4[[#This Row],[Prior of This Frm]]=0,"First",IF(Table4[[#This Row],[Data Masked States only]]&lt;&gt;INDIRECT("R"&amp;AL918&amp;"C"&amp;COLUMN(Table4[[#This Row],[Data Masked States only]]),FALSE),"Change",""))</f>
        <v/>
      </c>
      <c r="AZ918" s="40"/>
    </row>
    <row r="919" spans="1:52" hidden="1" x14ac:dyDescent="0.25">
      <c r="A919" s="32">
        <v>35.188000000000002</v>
      </c>
      <c r="B919" s="32">
        <v>401</v>
      </c>
      <c r="C919" s="32">
        <v>8</v>
      </c>
      <c r="D919" s="33" t="s">
        <v>28</v>
      </c>
      <c r="E919" s="34" t="s">
        <v>23</v>
      </c>
      <c r="F919" s="34">
        <v>0</v>
      </c>
      <c r="G919" s="34">
        <v>0</v>
      </c>
      <c r="H919" s="34">
        <v>0</v>
      </c>
      <c r="I919" s="34">
        <v>0</v>
      </c>
      <c r="J919" s="34">
        <v>0</v>
      </c>
      <c r="K919" s="34">
        <v>0</v>
      </c>
      <c r="L919" s="32"/>
      <c r="M919" s="35" t="str">
        <f t="shared" si="281"/>
        <v>…</v>
      </c>
      <c r="N919" s="32" t="str">
        <f t="shared" si="282"/>
        <v>…</v>
      </c>
      <c r="O919" s="32" t="str">
        <f t="shared" si="283"/>
        <v>…</v>
      </c>
      <c r="P919" s="32" t="str">
        <f t="shared" si="284"/>
        <v>…</v>
      </c>
      <c r="Q919" s="32" t="str">
        <f t="shared" si="285"/>
        <v>…</v>
      </c>
      <c r="R919" s="32" t="str">
        <f t="shared" si="286"/>
        <v>…</v>
      </c>
      <c r="S919" s="32" t="str">
        <f t="shared" si="287"/>
        <v>…</v>
      </c>
      <c r="T919" s="32" t="str">
        <f t="shared" si="288"/>
        <v>…</v>
      </c>
      <c r="U919" s="35"/>
      <c r="V919" s="36">
        <f t="shared" si="289"/>
        <v>154</v>
      </c>
      <c r="W919" s="32">
        <f t="shared" si="290"/>
        <v>210</v>
      </c>
      <c r="X919" s="32">
        <f t="shared" si="291"/>
        <v>0</v>
      </c>
      <c r="Y919" s="32">
        <f t="shared" si="292"/>
        <v>0</v>
      </c>
      <c r="Z919" s="32">
        <f t="shared" si="293"/>
        <v>0</v>
      </c>
      <c r="AA919" s="32">
        <f t="shared" si="294"/>
        <v>0</v>
      </c>
      <c r="AB919" s="32">
        <f t="shared" si="295"/>
        <v>0</v>
      </c>
      <c r="AC919" s="32">
        <f t="shared" si="296"/>
        <v>0</v>
      </c>
      <c r="AD919" s="35"/>
      <c r="AE919" s="37">
        <f t="shared" si="297"/>
        <v>53914</v>
      </c>
      <c r="AF919" s="38">
        <f t="shared" si="298"/>
        <v>0</v>
      </c>
      <c r="AG919" s="38">
        <f t="shared" si="299"/>
        <v>0</v>
      </c>
      <c r="AH919" s="38">
        <f t="shared" si="300"/>
        <v>0</v>
      </c>
      <c r="AI919" s="35"/>
      <c r="AJ91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19" s="40" t="str" cm="1">
        <f t="array" ref="AK91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19" s="40" cm="1">
        <f t="array" ref="AL919">IF(ROW(Table4[[#This Row],[ID]])-1=ROW(Table4[[#Headers],[ID]]),0,SUMPRODUCT(MAX(($B$5:$B918=Table4[[#This Row],[ID]])*ROW($B$5:$B918))))</f>
        <v>917</v>
      </c>
      <c r="AM919" s="39" cm="1">
        <f t="array" aca="1" ref="AM919" ca="1">IF(Table4[[#This Row],[Prior of This Frm]]&lt;&gt;0,Table4[[#This Row],[Time]]-INDIRECT("R"&amp;Table4[[#This Row],[Prior of This Frm]]&amp;"C"&amp;COLUMN(Table4[[#This Row],[Time]]),FALSE),"")</f>
        <v>0.10699999999999932</v>
      </c>
      <c r="AN919" s="41">
        <f>IF(ROW(Table4[[#This Row],[Time]])-1=ROW(Table4[[#Headers],[Time]]),0,IF(A919&lt;A918,AN918+1,AN918))</f>
        <v>1</v>
      </c>
      <c r="AO919" s="42">
        <f>(Table4[[#This Row],[Time]]+(Table4[[#This Row],[Mins]]*60)-$A$5)/60/60/24</f>
        <v>5.070717592592593E-4</v>
      </c>
      <c r="AP919" s="39">
        <f ca="1">IF(Table4[[#This Row],[Prior of This Frm]]&lt;&gt;0,IF(Table4[[#This Row],[Per Raw]]&lt;0,Table4[[#This Row],[Per Raw]]+60,Table4[[#This Row],[Per Raw]]),"")</f>
        <v>0.10699999999999932</v>
      </c>
      <c r="AQ919" s="43">
        <f>IF(Table4[[#This Row],[ID]]=401,(HEX2DEC(Table4[[#This Row],[H1]])+256*HEX2DEC(Table4[[#This Row],[H2]]))/1000,NA())</f>
        <v>53.914000000000001</v>
      </c>
      <c r="AR919" s="44">
        <f>IF(Table4[[#This Row],[ID]]=401,(HEX2DEC(Table4[[#This Row],[H5]])+256*HEX2DEC(Table4[[#This Row],[H6]]))/1000,NA())</f>
        <v>0</v>
      </c>
      <c r="AS919" s="48" t="e">
        <f>IF(Table4[[#This Row],[ID]]=402,HEX2DEC(Table4[[#This Row],[H1]])/100,NA())</f>
        <v>#N/A</v>
      </c>
      <c r="AT919" s="46" t="e">
        <f>IF(Table4[[#This Row],[ID]]=404,((HEX2DEC(F919)+256*HEX2DEC(G919))/10)*(9/5)+32,NA())</f>
        <v>#N/A</v>
      </c>
      <c r="AU919" s="38">
        <f>IF(Table4[[#This Row],[ID]]=402,(HEX2DEC(Table4[[#This Row],[H7]])*256*256+HEX2DEC(Table4[[#This Row],[H6]])*256+HEX2DEC(Table4[[#This Row],[H5]]))/AU$3,IF(ISNUMBER(AU918),AU918,NA()))</f>
        <v>1073427</v>
      </c>
      <c r="AV919" s="38">
        <f>IF(Table4[[#This Row],[ID]]=403,(HEX2DEC(Table4[[#This Row],[H7]])*256*256+HEX2DEC(Table4[[#This Row],[H6]])*256+HEX2DEC(Table4[[#This Row],[H5]]))/AV$3,IF(ISNUMBER(AV918),AV918,NA()))</f>
        <v>1073427</v>
      </c>
      <c r="AW919" s="47">
        <f>Table4[[#This Row],[Unk 402-D7,6,5]]/Table4[[#This Row],[Batt V]]</f>
        <v>19909.986274437066</v>
      </c>
      <c r="AX919" s="41" t="str" cm="1">
        <f t="array" aca="1" ref="AX919" ca="1">IF(Table4[[#This Row],[Prior of This Frm]]=0,"First",IF(Table4[[#This Row],[Data as String]]&lt;&gt;INDIRECT("R"&amp;AL919&amp;"C"&amp;COLUMN(Table4[[#This Row],[Data as String]]),FALSE),"Change",""))</f>
        <v/>
      </c>
      <c r="AY919" s="40" t="str" cm="1">
        <f t="array" aca="1" ref="AY919" ca="1">IF(Table4[[#This Row],[Prior of This Frm]]=0,"First",IF(Table4[[#This Row],[Data Masked States only]]&lt;&gt;INDIRECT("R"&amp;AL919&amp;"C"&amp;COLUMN(Table4[[#This Row],[Data Masked States only]]),FALSE),"Change",""))</f>
        <v/>
      </c>
      <c r="AZ919" s="40"/>
    </row>
    <row r="920" spans="1:52" hidden="1" x14ac:dyDescent="0.25">
      <c r="A920" s="32">
        <v>35.241</v>
      </c>
      <c r="B920" s="32">
        <v>400</v>
      </c>
      <c r="C920" s="32">
        <v>8</v>
      </c>
      <c r="D920" s="33">
        <v>0</v>
      </c>
      <c r="E920" s="34">
        <v>0</v>
      </c>
      <c r="F920" s="34">
        <v>8</v>
      </c>
      <c r="G920" s="34">
        <v>0</v>
      </c>
      <c r="H920" s="34">
        <v>39</v>
      </c>
      <c r="I920" s="34">
        <v>0</v>
      </c>
      <c r="J920" s="34">
        <v>0</v>
      </c>
      <c r="K920" s="34">
        <v>0</v>
      </c>
      <c r="L920" s="32"/>
      <c r="M920" s="35" t="str">
        <f t="shared" si="281"/>
        <v>…</v>
      </c>
      <c r="N920" s="32" t="str">
        <f t="shared" si="282"/>
        <v>…</v>
      </c>
      <c r="O920" s="32" t="str">
        <f t="shared" si="283"/>
        <v>…</v>
      </c>
      <c r="P920" s="32" t="str">
        <f t="shared" si="284"/>
        <v>…</v>
      </c>
      <c r="Q920" s="32" t="str">
        <f t="shared" si="285"/>
        <v>9</v>
      </c>
      <c r="R920" s="32" t="str">
        <f t="shared" si="286"/>
        <v>…</v>
      </c>
      <c r="S920" s="32" t="str">
        <f t="shared" si="287"/>
        <v>…</v>
      </c>
      <c r="T920" s="32" t="str">
        <f t="shared" si="288"/>
        <v>…</v>
      </c>
      <c r="U920" s="35"/>
      <c r="V920" s="36">
        <f t="shared" si="289"/>
        <v>0</v>
      </c>
      <c r="W920" s="32">
        <f t="shared" si="290"/>
        <v>0</v>
      </c>
      <c r="X920" s="32">
        <f t="shared" si="291"/>
        <v>8</v>
      </c>
      <c r="Y920" s="32">
        <f t="shared" si="292"/>
        <v>0</v>
      </c>
      <c r="Z920" s="32">
        <f t="shared" si="293"/>
        <v>57</v>
      </c>
      <c r="AA920" s="32">
        <f t="shared" si="294"/>
        <v>0</v>
      </c>
      <c r="AB920" s="32">
        <f t="shared" si="295"/>
        <v>0</v>
      </c>
      <c r="AC920" s="32">
        <f t="shared" si="296"/>
        <v>0</v>
      </c>
      <c r="AD920" s="35"/>
      <c r="AE920" s="37">
        <f t="shared" si="297"/>
        <v>0</v>
      </c>
      <c r="AF920" s="38">
        <f t="shared" si="298"/>
        <v>8</v>
      </c>
      <c r="AG920" s="38">
        <f t="shared" si="299"/>
        <v>57</v>
      </c>
      <c r="AH920" s="38">
        <f t="shared" si="300"/>
        <v>0</v>
      </c>
      <c r="AI920" s="35"/>
      <c r="AJ92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20" s="40" t="str" cm="1">
        <f t="array" ref="AK92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20" s="40" cm="1">
        <f t="array" ref="AL920">IF(ROW(Table4[[#This Row],[ID]])-1=ROW(Table4[[#Headers],[ID]]),0,SUMPRODUCT(MAX(($B$5:$B919=Table4[[#This Row],[ID]])*ROW($B$5:$B919))))</f>
        <v>918</v>
      </c>
      <c r="AM920" s="39" cm="1">
        <f t="array" aca="1" ref="AM920" ca="1">IF(Table4[[#This Row],[Prior of This Frm]]&lt;&gt;0,Table4[[#This Row],[Time]]-INDIRECT("R"&amp;Table4[[#This Row],[Prior of This Frm]]&amp;"C"&amp;COLUMN(Table4[[#This Row],[Time]]),FALSE),"")</f>
        <v>0.10699999999999932</v>
      </c>
      <c r="AN920" s="41">
        <f>IF(ROW(Table4[[#This Row],[Time]])-1=ROW(Table4[[#Headers],[Time]]),0,IF(A920&lt;A919,AN919+1,AN919))</f>
        <v>1</v>
      </c>
      <c r="AO920" s="42">
        <f>(Table4[[#This Row],[Time]]+(Table4[[#This Row],[Mins]]*60)-$A$5)/60/60/24</f>
        <v>5.0768518518518513E-4</v>
      </c>
      <c r="AP920" s="39">
        <f ca="1">IF(Table4[[#This Row],[Prior of This Frm]]&lt;&gt;0,IF(Table4[[#This Row],[Per Raw]]&lt;0,Table4[[#This Row],[Per Raw]]+60,Table4[[#This Row],[Per Raw]]),"")</f>
        <v>0.10699999999999932</v>
      </c>
      <c r="AQ920" s="43" t="e">
        <f>IF(Table4[[#This Row],[ID]]=401,(HEX2DEC(Table4[[#This Row],[H1]])+256*HEX2DEC(Table4[[#This Row],[H2]]))/1000,NA())</f>
        <v>#N/A</v>
      </c>
      <c r="AR920" s="44" t="e">
        <f>IF(Table4[[#This Row],[ID]]=401,(HEX2DEC(Table4[[#This Row],[H5]])+256*HEX2DEC(Table4[[#This Row],[H6]]))/1000,NA())</f>
        <v>#N/A</v>
      </c>
      <c r="AS920" s="45" t="e">
        <f>IF(Table4[[#This Row],[ID]]=402,HEX2DEC(Table4[[#This Row],[H1]])/100,NA())</f>
        <v>#N/A</v>
      </c>
      <c r="AT920" s="46" t="e">
        <f>IF(Table4[[#This Row],[ID]]=404,((HEX2DEC(F920)+256*HEX2DEC(G920))/10)*(9/5)+32,NA())</f>
        <v>#N/A</v>
      </c>
      <c r="AU920" s="38">
        <f>IF(Table4[[#This Row],[ID]]=402,(HEX2DEC(Table4[[#This Row],[H7]])*256*256+HEX2DEC(Table4[[#This Row],[H6]])*256+HEX2DEC(Table4[[#This Row],[H5]]))/AU$3,IF(ISNUMBER(AU919),AU919,NA()))</f>
        <v>1073427</v>
      </c>
      <c r="AV920" s="38">
        <f>IF(Table4[[#This Row],[ID]]=403,(HEX2DEC(Table4[[#This Row],[H7]])*256*256+HEX2DEC(Table4[[#This Row],[H6]])*256+HEX2DEC(Table4[[#This Row],[H5]]))/AV$3,IF(ISNUMBER(AV919),AV919,NA()))</f>
        <v>1073427</v>
      </c>
      <c r="AW920" s="47" t="e">
        <f>Table4[[#This Row],[Unk 402-D7,6,5]]/Table4[[#This Row],[Batt V]]</f>
        <v>#N/A</v>
      </c>
      <c r="AX920" s="41" t="str" cm="1">
        <f t="array" aca="1" ref="AX920" ca="1">IF(Table4[[#This Row],[Prior of This Frm]]=0,"First",IF(Table4[[#This Row],[Data as String]]&lt;&gt;INDIRECT("R"&amp;AL920&amp;"C"&amp;COLUMN(Table4[[#This Row],[Data as String]]),FALSE),"Change",""))</f>
        <v/>
      </c>
      <c r="AY920" s="40" t="str" cm="1">
        <f t="array" aca="1" ref="AY920" ca="1">IF(Table4[[#This Row],[Prior of This Frm]]=0,"First",IF(Table4[[#This Row],[Data Masked States only]]&lt;&gt;INDIRECT("R"&amp;AL920&amp;"C"&amp;COLUMN(Table4[[#This Row],[Data Masked States only]]),FALSE),"Change",""))</f>
        <v/>
      </c>
      <c r="AZ920" s="40"/>
    </row>
    <row r="921" spans="1:52" hidden="1" x14ac:dyDescent="0.25">
      <c r="A921" s="32">
        <v>35.292999999999999</v>
      </c>
      <c r="B921" s="32">
        <v>401</v>
      </c>
      <c r="C921" s="32">
        <v>8</v>
      </c>
      <c r="D921" s="33" t="s">
        <v>28</v>
      </c>
      <c r="E921" s="34" t="s">
        <v>23</v>
      </c>
      <c r="F921" s="34">
        <v>0</v>
      </c>
      <c r="G921" s="34">
        <v>0</v>
      </c>
      <c r="H921" s="34">
        <v>0</v>
      </c>
      <c r="I921" s="34">
        <v>0</v>
      </c>
      <c r="J921" s="34">
        <v>0</v>
      </c>
      <c r="K921" s="34">
        <v>0</v>
      </c>
      <c r="L921" s="32"/>
      <c r="M921" s="35" t="str">
        <f t="shared" si="281"/>
        <v>…</v>
      </c>
      <c r="N921" s="32" t="str">
        <f t="shared" si="282"/>
        <v>…</v>
      </c>
      <c r="O921" s="32" t="str">
        <f t="shared" si="283"/>
        <v>…</v>
      </c>
      <c r="P921" s="32" t="str">
        <f t="shared" si="284"/>
        <v>…</v>
      </c>
      <c r="Q921" s="32" t="str">
        <f t="shared" si="285"/>
        <v>…</v>
      </c>
      <c r="R921" s="32" t="str">
        <f t="shared" si="286"/>
        <v>…</v>
      </c>
      <c r="S921" s="32" t="str">
        <f t="shared" si="287"/>
        <v>…</v>
      </c>
      <c r="T921" s="32" t="str">
        <f t="shared" si="288"/>
        <v>…</v>
      </c>
      <c r="U921" s="35"/>
      <c r="V921" s="36">
        <f t="shared" si="289"/>
        <v>154</v>
      </c>
      <c r="W921" s="32">
        <f t="shared" si="290"/>
        <v>210</v>
      </c>
      <c r="X921" s="32">
        <f t="shared" si="291"/>
        <v>0</v>
      </c>
      <c r="Y921" s="32">
        <f t="shared" si="292"/>
        <v>0</v>
      </c>
      <c r="Z921" s="32">
        <f t="shared" si="293"/>
        <v>0</v>
      </c>
      <c r="AA921" s="32">
        <f t="shared" si="294"/>
        <v>0</v>
      </c>
      <c r="AB921" s="32">
        <f t="shared" si="295"/>
        <v>0</v>
      </c>
      <c r="AC921" s="32">
        <f t="shared" si="296"/>
        <v>0</v>
      </c>
      <c r="AD921" s="35"/>
      <c r="AE921" s="37">
        <f t="shared" si="297"/>
        <v>53914</v>
      </c>
      <c r="AF921" s="38">
        <f t="shared" si="298"/>
        <v>0</v>
      </c>
      <c r="AG921" s="38">
        <f t="shared" si="299"/>
        <v>0</v>
      </c>
      <c r="AH921" s="38">
        <f t="shared" si="300"/>
        <v>0</v>
      </c>
      <c r="AI921" s="35"/>
      <c r="AJ92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21" s="40" t="str" cm="1">
        <f t="array" ref="AK92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21" s="40" cm="1">
        <f t="array" ref="AL921">IF(ROW(Table4[[#This Row],[ID]])-1=ROW(Table4[[#Headers],[ID]]),0,SUMPRODUCT(MAX(($B$5:$B920=Table4[[#This Row],[ID]])*ROW($B$5:$B920))))</f>
        <v>919</v>
      </c>
      <c r="AM921" s="39" cm="1">
        <f t="array" aca="1" ref="AM921" ca="1">IF(Table4[[#This Row],[Prior of This Frm]]&lt;&gt;0,Table4[[#This Row],[Time]]-INDIRECT("R"&amp;Table4[[#This Row],[Prior of This Frm]]&amp;"C"&amp;COLUMN(Table4[[#This Row],[Time]]),FALSE),"")</f>
        <v>0.10499999999999687</v>
      </c>
      <c r="AN921" s="41">
        <f>IF(ROW(Table4[[#This Row],[Time]])-1=ROW(Table4[[#Headers],[Time]]),0,IF(A921&lt;A920,AN920+1,AN920))</f>
        <v>1</v>
      </c>
      <c r="AO921" s="42">
        <f>(Table4[[#This Row],[Time]]+(Table4[[#This Row],[Mins]]*60)-$A$5)/60/60/24</f>
        <v>5.0828703703703713E-4</v>
      </c>
      <c r="AP921" s="39">
        <f ca="1">IF(Table4[[#This Row],[Prior of This Frm]]&lt;&gt;0,IF(Table4[[#This Row],[Per Raw]]&lt;0,Table4[[#This Row],[Per Raw]]+60,Table4[[#This Row],[Per Raw]]),"")</f>
        <v>0.10499999999999687</v>
      </c>
      <c r="AQ921" s="43">
        <f>IF(Table4[[#This Row],[ID]]=401,(HEX2DEC(Table4[[#This Row],[H1]])+256*HEX2DEC(Table4[[#This Row],[H2]]))/1000,NA())</f>
        <v>53.914000000000001</v>
      </c>
      <c r="AR921" s="44">
        <f>IF(Table4[[#This Row],[ID]]=401,(HEX2DEC(Table4[[#This Row],[H5]])+256*HEX2DEC(Table4[[#This Row],[H6]]))/1000,NA())</f>
        <v>0</v>
      </c>
      <c r="AS921" s="48" t="e">
        <f>IF(Table4[[#This Row],[ID]]=402,HEX2DEC(Table4[[#This Row],[H1]])/100,NA())</f>
        <v>#N/A</v>
      </c>
      <c r="AT921" s="46" t="e">
        <f>IF(Table4[[#This Row],[ID]]=404,((HEX2DEC(F921)+256*HEX2DEC(G921))/10)*(9/5)+32,NA())</f>
        <v>#N/A</v>
      </c>
      <c r="AU921" s="38">
        <f>IF(Table4[[#This Row],[ID]]=402,(HEX2DEC(Table4[[#This Row],[H7]])*256*256+HEX2DEC(Table4[[#This Row],[H6]])*256+HEX2DEC(Table4[[#This Row],[H5]]))/AU$3,IF(ISNUMBER(AU920),AU920,NA()))</f>
        <v>1073427</v>
      </c>
      <c r="AV921" s="38">
        <f>IF(Table4[[#This Row],[ID]]=403,(HEX2DEC(Table4[[#This Row],[H7]])*256*256+HEX2DEC(Table4[[#This Row],[H6]])*256+HEX2DEC(Table4[[#This Row],[H5]]))/AV$3,IF(ISNUMBER(AV920),AV920,NA()))</f>
        <v>1073427</v>
      </c>
      <c r="AW921" s="47">
        <f>Table4[[#This Row],[Unk 402-D7,6,5]]/Table4[[#This Row],[Batt V]]</f>
        <v>19909.986274437066</v>
      </c>
      <c r="AX921" s="41" t="str" cm="1">
        <f t="array" aca="1" ref="AX921" ca="1">IF(Table4[[#This Row],[Prior of This Frm]]=0,"First",IF(Table4[[#This Row],[Data as String]]&lt;&gt;INDIRECT("R"&amp;AL921&amp;"C"&amp;COLUMN(Table4[[#This Row],[Data as String]]),FALSE),"Change",""))</f>
        <v/>
      </c>
      <c r="AY921" s="40" t="str" cm="1">
        <f t="array" aca="1" ref="AY921" ca="1">IF(Table4[[#This Row],[Prior of This Frm]]=0,"First",IF(Table4[[#This Row],[Data Masked States only]]&lt;&gt;INDIRECT("R"&amp;AL921&amp;"C"&amp;COLUMN(Table4[[#This Row],[Data Masked States only]]),FALSE),"Change",""))</f>
        <v/>
      </c>
      <c r="AZ921" s="40"/>
    </row>
    <row r="922" spans="1:52" hidden="1" x14ac:dyDescent="0.25">
      <c r="A922" s="32">
        <v>35.345999999999997</v>
      </c>
      <c r="B922" s="32">
        <v>400</v>
      </c>
      <c r="C922" s="32">
        <v>8</v>
      </c>
      <c r="D922" s="33">
        <v>0</v>
      </c>
      <c r="E922" s="34">
        <v>0</v>
      </c>
      <c r="F922" s="34">
        <v>8</v>
      </c>
      <c r="G922" s="34">
        <v>0</v>
      </c>
      <c r="H922" s="34">
        <v>39</v>
      </c>
      <c r="I922" s="34">
        <v>0</v>
      </c>
      <c r="J922" s="34">
        <v>0</v>
      </c>
      <c r="K922" s="34">
        <v>0</v>
      </c>
      <c r="L922" s="32"/>
      <c r="M922" s="35" t="str">
        <f t="shared" si="281"/>
        <v>…</v>
      </c>
      <c r="N922" s="32" t="str">
        <f t="shared" si="282"/>
        <v>…</v>
      </c>
      <c r="O922" s="32" t="str">
        <f t="shared" si="283"/>
        <v>…</v>
      </c>
      <c r="P922" s="32" t="str">
        <f t="shared" si="284"/>
        <v>…</v>
      </c>
      <c r="Q922" s="32" t="str">
        <f t="shared" si="285"/>
        <v>9</v>
      </c>
      <c r="R922" s="32" t="str">
        <f t="shared" si="286"/>
        <v>…</v>
      </c>
      <c r="S922" s="32" t="str">
        <f t="shared" si="287"/>
        <v>…</v>
      </c>
      <c r="T922" s="32" t="str">
        <f t="shared" si="288"/>
        <v>…</v>
      </c>
      <c r="U922" s="35"/>
      <c r="V922" s="36">
        <f t="shared" si="289"/>
        <v>0</v>
      </c>
      <c r="W922" s="32">
        <f t="shared" si="290"/>
        <v>0</v>
      </c>
      <c r="X922" s="32">
        <f t="shared" si="291"/>
        <v>8</v>
      </c>
      <c r="Y922" s="32">
        <f t="shared" si="292"/>
        <v>0</v>
      </c>
      <c r="Z922" s="32">
        <f t="shared" si="293"/>
        <v>57</v>
      </c>
      <c r="AA922" s="32">
        <f t="shared" si="294"/>
        <v>0</v>
      </c>
      <c r="AB922" s="32">
        <f t="shared" si="295"/>
        <v>0</v>
      </c>
      <c r="AC922" s="32">
        <f t="shared" si="296"/>
        <v>0</v>
      </c>
      <c r="AD922" s="35"/>
      <c r="AE922" s="37">
        <f t="shared" si="297"/>
        <v>0</v>
      </c>
      <c r="AF922" s="38">
        <f t="shared" si="298"/>
        <v>8</v>
      </c>
      <c r="AG922" s="38">
        <f t="shared" si="299"/>
        <v>57</v>
      </c>
      <c r="AH922" s="38">
        <f t="shared" si="300"/>
        <v>0</v>
      </c>
      <c r="AI922" s="35"/>
      <c r="AJ92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22" s="40" t="str" cm="1">
        <f t="array" ref="AK92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22" s="40" cm="1">
        <f t="array" ref="AL922">IF(ROW(Table4[[#This Row],[ID]])-1=ROW(Table4[[#Headers],[ID]]),0,SUMPRODUCT(MAX(($B$5:$B921=Table4[[#This Row],[ID]])*ROW($B$5:$B921))))</f>
        <v>920</v>
      </c>
      <c r="AM922" s="39" cm="1">
        <f t="array" aca="1" ref="AM922" ca="1">IF(Table4[[#This Row],[Prior of This Frm]]&lt;&gt;0,Table4[[#This Row],[Time]]-INDIRECT("R"&amp;Table4[[#This Row],[Prior of This Frm]]&amp;"C"&amp;COLUMN(Table4[[#This Row],[Time]]),FALSE),"")</f>
        <v>0.10499999999999687</v>
      </c>
      <c r="AN922" s="41">
        <f>IF(ROW(Table4[[#This Row],[Time]])-1=ROW(Table4[[#Headers],[Time]]),0,IF(A922&lt;A921,AN921+1,AN921))</f>
        <v>1</v>
      </c>
      <c r="AO922" s="42">
        <f>(Table4[[#This Row],[Time]]+(Table4[[#This Row],[Mins]]*60)-$A$5)/60/60/24</f>
        <v>5.0890046296296295E-4</v>
      </c>
      <c r="AP922" s="39">
        <f ca="1">IF(Table4[[#This Row],[Prior of This Frm]]&lt;&gt;0,IF(Table4[[#This Row],[Per Raw]]&lt;0,Table4[[#This Row],[Per Raw]]+60,Table4[[#This Row],[Per Raw]]),"")</f>
        <v>0.10499999999999687</v>
      </c>
      <c r="AQ922" s="43" t="e">
        <f>IF(Table4[[#This Row],[ID]]=401,(HEX2DEC(Table4[[#This Row],[H1]])+256*HEX2DEC(Table4[[#This Row],[H2]]))/1000,NA())</f>
        <v>#N/A</v>
      </c>
      <c r="AR922" s="44" t="e">
        <f>IF(Table4[[#This Row],[ID]]=401,(HEX2DEC(Table4[[#This Row],[H5]])+256*HEX2DEC(Table4[[#This Row],[H6]]))/1000,NA())</f>
        <v>#N/A</v>
      </c>
      <c r="AS922" s="45" t="e">
        <f>IF(Table4[[#This Row],[ID]]=402,HEX2DEC(Table4[[#This Row],[H1]])/100,NA())</f>
        <v>#N/A</v>
      </c>
      <c r="AT922" s="46" t="e">
        <f>IF(Table4[[#This Row],[ID]]=404,((HEX2DEC(F922)+256*HEX2DEC(G922))/10)*(9/5)+32,NA())</f>
        <v>#N/A</v>
      </c>
      <c r="AU922" s="38">
        <f>IF(Table4[[#This Row],[ID]]=402,(HEX2DEC(Table4[[#This Row],[H7]])*256*256+HEX2DEC(Table4[[#This Row],[H6]])*256+HEX2DEC(Table4[[#This Row],[H5]]))/AU$3,IF(ISNUMBER(AU921),AU921,NA()))</f>
        <v>1073427</v>
      </c>
      <c r="AV922" s="38">
        <f>IF(Table4[[#This Row],[ID]]=403,(HEX2DEC(Table4[[#This Row],[H7]])*256*256+HEX2DEC(Table4[[#This Row],[H6]])*256+HEX2DEC(Table4[[#This Row],[H5]]))/AV$3,IF(ISNUMBER(AV921),AV921,NA()))</f>
        <v>1073427</v>
      </c>
      <c r="AW922" s="47" t="e">
        <f>Table4[[#This Row],[Unk 402-D7,6,5]]/Table4[[#This Row],[Batt V]]</f>
        <v>#N/A</v>
      </c>
      <c r="AX922" s="41" t="str" cm="1">
        <f t="array" aca="1" ref="AX922" ca="1">IF(Table4[[#This Row],[Prior of This Frm]]=0,"First",IF(Table4[[#This Row],[Data as String]]&lt;&gt;INDIRECT("R"&amp;AL922&amp;"C"&amp;COLUMN(Table4[[#This Row],[Data as String]]),FALSE),"Change",""))</f>
        <v/>
      </c>
      <c r="AY922" s="40" t="str" cm="1">
        <f t="array" aca="1" ref="AY922" ca="1">IF(Table4[[#This Row],[Prior of This Frm]]=0,"First",IF(Table4[[#This Row],[Data Masked States only]]&lt;&gt;INDIRECT("R"&amp;AL922&amp;"C"&amp;COLUMN(Table4[[#This Row],[Data Masked States only]]),FALSE),"Change",""))</f>
        <v/>
      </c>
      <c r="AZ922" s="40"/>
    </row>
    <row r="923" spans="1:52" hidden="1" x14ac:dyDescent="0.25">
      <c r="A923" s="32">
        <v>35.4</v>
      </c>
      <c r="B923" s="32">
        <v>401</v>
      </c>
      <c r="C923" s="32">
        <v>8</v>
      </c>
      <c r="D923" s="33" t="s">
        <v>28</v>
      </c>
      <c r="E923" s="34" t="s">
        <v>23</v>
      </c>
      <c r="F923" s="34">
        <v>0</v>
      </c>
      <c r="G923" s="34">
        <v>0</v>
      </c>
      <c r="H923" s="34">
        <v>0</v>
      </c>
      <c r="I923" s="34">
        <v>0</v>
      </c>
      <c r="J923" s="34">
        <v>0</v>
      </c>
      <c r="K923" s="34">
        <v>0</v>
      </c>
      <c r="L923" s="32"/>
      <c r="M923" s="35" t="str">
        <f t="shared" si="281"/>
        <v>…</v>
      </c>
      <c r="N923" s="32" t="str">
        <f t="shared" si="282"/>
        <v>…</v>
      </c>
      <c r="O923" s="32" t="str">
        <f t="shared" si="283"/>
        <v>…</v>
      </c>
      <c r="P923" s="32" t="str">
        <f t="shared" si="284"/>
        <v>…</v>
      </c>
      <c r="Q923" s="32" t="str">
        <f t="shared" si="285"/>
        <v>…</v>
      </c>
      <c r="R923" s="32" t="str">
        <f t="shared" si="286"/>
        <v>…</v>
      </c>
      <c r="S923" s="32" t="str">
        <f t="shared" si="287"/>
        <v>…</v>
      </c>
      <c r="T923" s="32" t="str">
        <f t="shared" si="288"/>
        <v>…</v>
      </c>
      <c r="U923" s="35"/>
      <c r="V923" s="36">
        <f t="shared" si="289"/>
        <v>154</v>
      </c>
      <c r="W923" s="32">
        <f t="shared" si="290"/>
        <v>210</v>
      </c>
      <c r="X923" s="32">
        <f t="shared" si="291"/>
        <v>0</v>
      </c>
      <c r="Y923" s="32">
        <f t="shared" si="292"/>
        <v>0</v>
      </c>
      <c r="Z923" s="32">
        <f t="shared" si="293"/>
        <v>0</v>
      </c>
      <c r="AA923" s="32">
        <f t="shared" si="294"/>
        <v>0</v>
      </c>
      <c r="AB923" s="32">
        <f t="shared" si="295"/>
        <v>0</v>
      </c>
      <c r="AC923" s="32">
        <f t="shared" si="296"/>
        <v>0</v>
      </c>
      <c r="AD923" s="35"/>
      <c r="AE923" s="37">
        <f t="shared" si="297"/>
        <v>53914</v>
      </c>
      <c r="AF923" s="38">
        <f t="shared" si="298"/>
        <v>0</v>
      </c>
      <c r="AG923" s="38">
        <f t="shared" si="299"/>
        <v>0</v>
      </c>
      <c r="AH923" s="38">
        <f t="shared" si="300"/>
        <v>0</v>
      </c>
      <c r="AI923" s="35"/>
      <c r="AJ92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23" s="40" t="str" cm="1">
        <f t="array" ref="AK92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23" s="40" cm="1">
        <f t="array" ref="AL923">IF(ROW(Table4[[#This Row],[ID]])-1=ROW(Table4[[#Headers],[ID]]),0,SUMPRODUCT(MAX(($B$5:$B922=Table4[[#This Row],[ID]])*ROW($B$5:$B922))))</f>
        <v>921</v>
      </c>
      <c r="AM923" s="39" cm="1">
        <f t="array" aca="1" ref="AM923" ca="1">IF(Table4[[#This Row],[Prior of This Frm]]&lt;&gt;0,Table4[[#This Row],[Time]]-INDIRECT("R"&amp;Table4[[#This Row],[Prior of This Frm]]&amp;"C"&amp;COLUMN(Table4[[#This Row],[Time]]),FALSE),"")</f>
        <v>0.10699999999999932</v>
      </c>
      <c r="AN923" s="41">
        <f>IF(ROW(Table4[[#This Row],[Time]])-1=ROW(Table4[[#Headers],[Time]]),0,IF(A923&lt;A922,AN922+1,AN922))</f>
        <v>1</v>
      </c>
      <c r="AO923" s="42">
        <f>(Table4[[#This Row],[Time]]+(Table4[[#This Row],[Mins]]*60)-$A$5)/60/60/24</f>
        <v>5.0952546296296303E-4</v>
      </c>
      <c r="AP923" s="39">
        <f ca="1">IF(Table4[[#This Row],[Prior of This Frm]]&lt;&gt;0,IF(Table4[[#This Row],[Per Raw]]&lt;0,Table4[[#This Row],[Per Raw]]+60,Table4[[#This Row],[Per Raw]]),"")</f>
        <v>0.10699999999999932</v>
      </c>
      <c r="AQ923" s="43">
        <f>IF(Table4[[#This Row],[ID]]=401,(HEX2DEC(Table4[[#This Row],[H1]])+256*HEX2DEC(Table4[[#This Row],[H2]]))/1000,NA())</f>
        <v>53.914000000000001</v>
      </c>
      <c r="AR923" s="44">
        <f>IF(Table4[[#This Row],[ID]]=401,(HEX2DEC(Table4[[#This Row],[H5]])+256*HEX2DEC(Table4[[#This Row],[H6]]))/1000,NA())</f>
        <v>0</v>
      </c>
      <c r="AS923" s="48" t="e">
        <f>IF(Table4[[#This Row],[ID]]=402,HEX2DEC(Table4[[#This Row],[H1]])/100,NA())</f>
        <v>#N/A</v>
      </c>
      <c r="AT923" s="46" t="e">
        <f>IF(Table4[[#This Row],[ID]]=404,((HEX2DEC(F923)+256*HEX2DEC(G923))/10)*(9/5)+32,NA())</f>
        <v>#N/A</v>
      </c>
      <c r="AU923" s="38">
        <f>IF(Table4[[#This Row],[ID]]=402,(HEX2DEC(Table4[[#This Row],[H7]])*256*256+HEX2DEC(Table4[[#This Row],[H6]])*256+HEX2DEC(Table4[[#This Row],[H5]]))/AU$3,IF(ISNUMBER(AU922),AU922,NA()))</f>
        <v>1073427</v>
      </c>
      <c r="AV923" s="38">
        <f>IF(Table4[[#This Row],[ID]]=403,(HEX2DEC(Table4[[#This Row],[H7]])*256*256+HEX2DEC(Table4[[#This Row],[H6]])*256+HEX2DEC(Table4[[#This Row],[H5]]))/AV$3,IF(ISNUMBER(AV922),AV922,NA()))</f>
        <v>1073427</v>
      </c>
      <c r="AW923" s="47">
        <f>Table4[[#This Row],[Unk 402-D7,6,5]]/Table4[[#This Row],[Batt V]]</f>
        <v>19909.986274437066</v>
      </c>
      <c r="AX923" s="41" t="str" cm="1">
        <f t="array" aca="1" ref="AX923" ca="1">IF(Table4[[#This Row],[Prior of This Frm]]=0,"First",IF(Table4[[#This Row],[Data as String]]&lt;&gt;INDIRECT("R"&amp;AL923&amp;"C"&amp;COLUMN(Table4[[#This Row],[Data as String]]),FALSE),"Change",""))</f>
        <v/>
      </c>
      <c r="AY923" s="40" t="str" cm="1">
        <f t="array" aca="1" ref="AY923" ca="1">IF(Table4[[#This Row],[Prior of This Frm]]=0,"First",IF(Table4[[#This Row],[Data Masked States only]]&lt;&gt;INDIRECT("R"&amp;AL923&amp;"C"&amp;COLUMN(Table4[[#This Row],[Data Masked States only]]),FALSE),"Change",""))</f>
        <v/>
      </c>
      <c r="AZ923" s="40"/>
    </row>
    <row r="924" spans="1:52" hidden="1" x14ac:dyDescent="0.25">
      <c r="A924" s="32">
        <v>35.453000000000003</v>
      </c>
      <c r="B924" s="32">
        <v>400</v>
      </c>
      <c r="C924" s="32">
        <v>8</v>
      </c>
      <c r="D924" s="33">
        <v>0</v>
      </c>
      <c r="E924" s="34">
        <v>0</v>
      </c>
      <c r="F924" s="34">
        <v>8</v>
      </c>
      <c r="G924" s="34">
        <v>0</v>
      </c>
      <c r="H924" s="34">
        <v>39</v>
      </c>
      <c r="I924" s="34">
        <v>0</v>
      </c>
      <c r="J924" s="34">
        <v>0</v>
      </c>
      <c r="K924" s="34">
        <v>0</v>
      </c>
      <c r="L924" s="32"/>
      <c r="M924" s="35" t="str">
        <f t="shared" si="281"/>
        <v>…</v>
      </c>
      <c r="N924" s="32" t="str">
        <f t="shared" si="282"/>
        <v>…</v>
      </c>
      <c r="O924" s="32" t="str">
        <f t="shared" si="283"/>
        <v>…</v>
      </c>
      <c r="P924" s="32" t="str">
        <f t="shared" si="284"/>
        <v>…</v>
      </c>
      <c r="Q924" s="32" t="str">
        <f t="shared" si="285"/>
        <v>9</v>
      </c>
      <c r="R924" s="32" t="str">
        <f t="shared" si="286"/>
        <v>…</v>
      </c>
      <c r="S924" s="32" t="str">
        <f t="shared" si="287"/>
        <v>…</v>
      </c>
      <c r="T924" s="32" t="str">
        <f t="shared" si="288"/>
        <v>…</v>
      </c>
      <c r="U924" s="35"/>
      <c r="V924" s="36">
        <f t="shared" si="289"/>
        <v>0</v>
      </c>
      <c r="W924" s="32">
        <f t="shared" si="290"/>
        <v>0</v>
      </c>
      <c r="X924" s="32">
        <f t="shared" si="291"/>
        <v>8</v>
      </c>
      <c r="Y924" s="32">
        <f t="shared" si="292"/>
        <v>0</v>
      </c>
      <c r="Z924" s="32">
        <f t="shared" si="293"/>
        <v>57</v>
      </c>
      <c r="AA924" s="32">
        <f t="shared" si="294"/>
        <v>0</v>
      </c>
      <c r="AB924" s="32">
        <f t="shared" si="295"/>
        <v>0</v>
      </c>
      <c r="AC924" s="32">
        <f t="shared" si="296"/>
        <v>0</v>
      </c>
      <c r="AD924" s="35"/>
      <c r="AE924" s="37">
        <f t="shared" si="297"/>
        <v>0</v>
      </c>
      <c r="AF924" s="38">
        <f t="shared" si="298"/>
        <v>8</v>
      </c>
      <c r="AG924" s="38">
        <f t="shared" si="299"/>
        <v>57</v>
      </c>
      <c r="AH924" s="38">
        <f t="shared" si="300"/>
        <v>0</v>
      </c>
      <c r="AI924" s="35"/>
      <c r="AJ92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24" s="40" t="str" cm="1">
        <f t="array" ref="AK92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24" s="40" cm="1">
        <f t="array" ref="AL924">IF(ROW(Table4[[#This Row],[ID]])-1=ROW(Table4[[#Headers],[ID]]),0,SUMPRODUCT(MAX(($B$5:$B923=Table4[[#This Row],[ID]])*ROW($B$5:$B923))))</f>
        <v>922</v>
      </c>
      <c r="AM924" s="39" cm="1">
        <f t="array" aca="1" ref="AM924" ca="1">IF(Table4[[#This Row],[Prior of This Frm]]&lt;&gt;0,Table4[[#This Row],[Time]]-INDIRECT("R"&amp;Table4[[#This Row],[Prior of This Frm]]&amp;"C"&amp;COLUMN(Table4[[#This Row],[Time]]),FALSE),"")</f>
        <v>0.10700000000000642</v>
      </c>
      <c r="AN924" s="41">
        <f>IF(ROW(Table4[[#This Row],[Time]])-1=ROW(Table4[[#Headers],[Time]]),0,IF(A924&lt;A923,AN923+1,AN923))</f>
        <v>1</v>
      </c>
      <c r="AO924" s="42">
        <f>(Table4[[#This Row],[Time]]+(Table4[[#This Row],[Mins]]*60)-$A$5)/60/60/24</f>
        <v>5.1013888888888886E-4</v>
      </c>
      <c r="AP924" s="39">
        <f ca="1">IF(Table4[[#This Row],[Prior of This Frm]]&lt;&gt;0,IF(Table4[[#This Row],[Per Raw]]&lt;0,Table4[[#This Row],[Per Raw]]+60,Table4[[#This Row],[Per Raw]]),"")</f>
        <v>0.10700000000000642</v>
      </c>
      <c r="AQ924" s="43" t="e">
        <f>IF(Table4[[#This Row],[ID]]=401,(HEX2DEC(Table4[[#This Row],[H1]])+256*HEX2DEC(Table4[[#This Row],[H2]]))/1000,NA())</f>
        <v>#N/A</v>
      </c>
      <c r="AR924" s="44" t="e">
        <f>IF(Table4[[#This Row],[ID]]=401,(HEX2DEC(Table4[[#This Row],[H5]])+256*HEX2DEC(Table4[[#This Row],[H6]]))/1000,NA())</f>
        <v>#N/A</v>
      </c>
      <c r="AS924" s="45" t="e">
        <f>IF(Table4[[#This Row],[ID]]=402,HEX2DEC(Table4[[#This Row],[H1]])/100,NA())</f>
        <v>#N/A</v>
      </c>
      <c r="AT924" s="46" t="e">
        <f>IF(Table4[[#This Row],[ID]]=404,((HEX2DEC(F924)+256*HEX2DEC(G924))/10)*(9/5)+32,NA())</f>
        <v>#N/A</v>
      </c>
      <c r="AU924" s="38">
        <f>IF(Table4[[#This Row],[ID]]=402,(HEX2DEC(Table4[[#This Row],[H7]])*256*256+HEX2DEC(Table4[[#This Row],[H6]])*256+HEX2DEC(Table4[[#This Row],[H5]]))/AU$3,IF(ISNUMBER(AU923),AU923,NA()))</f>
        <v>1073427</v>
      </c>
      <c r="AV924" s="38">
        <f>IF(Table4[[#This Row],[ID]]=403,(HEX2DEC(Table4[[#This Row],[H7]])*256*256+HEX2DEC(Table4[[#This Row],[H6]])*256+HEX2DEC(Table4[[#This Row],[H5]]))/AV$3,IF(ISNUMBER(AV923),AV923,NA()))</f>
        <v>1073427</v>
      </c>
      <c r="AW924" s="47" t="e">
        <f>Table4[[#This Row],[Unk 402-D7,6,5]]/Table4[[#This Row],[Batt V]]</f>
        <v>#N/A</v>
      </c>
      <c r="AX924" s="41" t="str" cm="1">
        <f t="array" aca="1" ref="AX924" ca="1">IF(Table4[[#This Row],[Prior of This Frm]]=0,"First",IF(Table4[[#This Row],[Data as String]]&lt;&gt;INDIRECT("R"&amp;AL924&amp;"C"&amp;COLUMN(Table4[[#This Row],[Data as String]]),FALSE),"Change",""))</f>
        <v/>
      </c>
      <c r="AY924" s="40" t="str" cm="1">
        <f t="array" aca="1" ref="AY924" ca="1">IF(Table4[[#This Row],[Prior of This Frm]]=0,"First",IF(Table4[[#This Row],[Data Masked States only]]&lt;&gt;INDIRECT("R"&amp;AL924&amp;"C"&amp;COLUMN(Table4[[#This Row],[Data Masked States only]]),FALSE),"Change",""))</f>
        <v/>
      </c>
      <c r="AZ924" s="40"/>
    </row>
    <row r="925" spans="1:52" hidden="1" x14ac:dyDescent="0.25">
      <c r="A925" s="32">
        <v>35.506</v>
      </c>
      <c r="B925" s="32">
        <v>401</v>
      </c>
      <c r="C925" s="32">
        <v>8</v>
      </c>
      <c r="D925" s="33" t="s">
        <v>28</v>
      </c>
      <c r="E925" s="34" t="s">
        <v>23</v>
      </c>
      <c r="F925" s="34">
        <v>0</v>
      </c>
      <c r="G925" s="34">
        <v>0</v>
      </c>
      <c r="H925" s="34">
        <v>0</v>
      </c>
      <c r="I925" s="34">
        <v>0</v>
      </c>
      <c r="J925" s="34">
        <v>0</v>
      </c>
      <c r="K925" s="34">
        <v>0</v>
      </c>
      <c r="L925" s="32"/>
      <c r="M925" s="35" t="str">
        <f t="shared" si="281"/>
        <v>…</v>
      </c>
      <c r="N925" s="32" t="str">
        <f t="shared" si="282"/>
        <v>…</v>
      </c>
      <c r="O925" s="32" t="str">
        <f t="shared" si="283"/>
        <v>…</v>
      </c>
      <c r="P925" s="32" t="str">
        <f t="shared" si="284"/>
        <v>…</v>
      </c>
      <c r="Q925" s="32" t="str">
        <f t="shared" si="285"/>
        <v>…</v>
      </c>
      <c r="R925" s="32" t="str">
        <f t="shared" si="286"/>
        <v>…</v>
      </c>
      <c r="S925" s="32" t="str">
        <f t="shared" si="287"/>
        <v>…</v>
      </c>
      <c r="T925" s="32" t="str">
        <f t="shared" si="288"/>
        <v>…</v>
      </c>
      <c r="U925" s="35"/>
      <c r="V925" s="36">
        <f t="shared" si="289"/>
        <v>154</v>
      </c>
      <c r="W925" s="32">
        <f t="shared" si="290"/>
        <v>210</v>
      </c>
      <c r="X925" s="32">
        <f t="shared" si="291"/>
        <v>0</v>
      </c>
      <c r="Y925" s="32">
        <f t="shared" si="292"/>
        <v>0</v>
      </c>
      <c r="Z925" s="32">
        <f t="shared" si="293"/>
        <v>0</v>
      </c>
      <c r="AA925" s="32">
        <f t="shared" si="294"/>
        <v>0</v>
      </c>
      <c r="AB925" s="32">
        <f t="shared" si="295"/>
        <v>0</v>
      </c>
      <c r="AC925" s="32">
        <f t="shared" si="296"/>
        <v>0</v>
      </c>
      <c r="AD925" s="35"/>
      <c r="AE925" s="37">
        <f t="shared" si="297"/>
        <v>53914</v>
      </c>
      <c r="AF925" s="38">
        <f t="shared" si="298"/>
        <v>0</v>
      </c>
      <c r="AG925" s="38">
        <f t="shared" si="299"/>
        <v>0</v>
      </c>
      <c r="AH925" s="38">
        <f t="shared" si="300"/>
        <v>0</v>
      </c>
      <c r="AI925" s="35"/>
      <c r="AJ92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25" s="40" t="str" cm="1">
        <f t="array" ref="AK92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25" s="40" cm="1">
        <f t="array" ref="AL925">IF(ROW(Table4[[#This Row],[ID]])-1=ROW(Table4[[#Headers],[ID]]),0,SUMPRODUCT(MAX(($B$5:$B924=Table4[[#This Row],[ID]])*ROW($B$5:$B924))))</f>
        <v>923</v>
      </c>
      <c r="AM925" s="39" cm="1">
        <f t="array" aca="1" ref="AM925" ca="1">IF(Table4[[#This Row],[Prior of This Frm]]&lt;&gt;0,Table4[[#This Row],[Time]]-INDIRECT("R"&amp;Table4[[#This Row],[Prior of This Frm]]&amp;"C"&amp;COLUMN(Table4[[#This Row],[Time]]),FALSE),"")</f>
        <v>0.10600000000000165</v>
      </c>
      <c r="AN925" s="41">
        <f>IF(ROW(Table4[[#This Row],[Time]])-1=ROW(Table4[[#Headers],[Time]]),0,IF(A925&lt;A924,AN924+1,AN924))</f>
        <v>1</v>
      </c>
      <c r="AO925" s="42">
        <f>(Table4[[#This Row],[Time]]+(Table4[[#This Row],[Mins]]*60)-$A$5)/60/60/24</f>
        <v>5.1075231481481479E-4</v>
      </c>
      <c r="AP925" s="39">
        <f ca="1">IF(Table4[[#This Row],[Prior of This Frm]]&lt;&gt;0,IF(Table4[[#This Row],[Per Raw]]&lt;0,Table4[[#This Row],[Per Raw]]+60,Table4[[#This Row],[Per Raw]]),"")</f>
        <v>0.10600000000000165</v>
      </c>
      <c r="AQ925" s="43">
        <f>IF(Table4[[#This Row],[ID]]=401,(HEX2DEC(Table4[[#This Row],[H1]])+256*HEX2DEC(Table4[[#This Row],[H2]]))/1000,NA())</f>
        <v>53.914000000000001</v>
      </c>
      <c r="AR925" s="44">
        <f>IF(Table4[[#This Row],[ID]]=401,(HEX2DEC(Table4[[#This Row],[H5]])+256*HEX2DEC(Table4[[#This Row],[H6]]))/1000,NA())</f>
        <v>0</v>
      </c>
      <c r="AS925" s="48" t="e">
        <f>IF(Table4[[#This Row],[ID]]=402,HEX2DEC(Table4[[#This Row],[H1]])/100,NA())</f>
        <v>#N/A</v>
      </c>
      <c r="AT925" s="46" t="e">
        <f>IF(Table4[[#This Row],[ID]]=404,((HEX2DEC(F925)+256*HEX2DEC(G925))/10)*(9/5)+32,NA())</f>
        <v>#N/A</v>
      </c>
      <c r="AU925" s="38">
        <f>IF(Table4[[#This Row],[ID]]=402,(HEX2DEC(Table4[[#This Row],[H7]])*256*256+HEX2DEC(Table4[[#This Row],[H6]])*256+HEX2DEC(Table4[[#This Row],[H5]]))/AU$3,IF(ISNUMBER(AU924),AU924,NA()))</f>
        <v>1073427</v>
      </c>
      <c r="AV925" s="38">
        <f>IF(Table4[[#This Row],[ID]]=403,(HEX2DEC(Table4[[#This Row],[H7]])*256*256+HEX2DEC(Table4[[#This Row],[H6]])*256+HEX2DEC(Table4[[#This Row],[H5]]))/AV$3,IF(ISNUMBER(AV924),AV924,NA()))</f>
        <v>1073427</v>
      </c>
      <c r="AW925" s="47">
        <f>Table4[[#This Row],[Unk 402-D7,6,5]]/Table4[[#This Row],[Batt V]]</f>
        <v>19909.986274437066</v>
      </c>
      <c r="AX925" s="41" t="str" cm="1">
        <f t="array" aca="1" ref="AX925" ca="1">IF(Table4[[#This Row],[Prior of This Frm]]=0,"First",IF(Table4[[#This Row],[Data as String]]&lt;&gt;INDIRECT("R"&amp;AL925&amp;"C"&amp;COLUMN(Table4[[#This Row],[Data as String]]),FALSE),"Change",""))</f>
        <v/>
      </c>
      <c r="AY925" s="40" t="str" cm="1">
        <f t="array" aca="1" ref="AY925" ca="1">IF(Table4[[#This Row],[Prior of This Frm]]=0,"First",IF(Table4[[#This Row],[Data Masked States only]]&lt;&gt;INDIRECT("R"&amp;AL925&amp;"C"&amp;COLUMN(Table4[[#This Row],[Data Masked States only]]),FALSE),"Change",""))</f>
        <v/>
      </c>
      <c r="AZ925" s="40"/>
    </row>
    <row r="926" spans="1:52" hidden="1" x14ac:dyDescent="0.25">
      <c r="A926" s="32">
        <v>35.558999999999997</v>
      </c>
      <c r="B926" s="32">
        <v>400</v>
      </c>
      <c r="C926" s="32">
        <v>8</v>
      </c>
      <c r="D926" s="33">
        <v>0</v>
      </c>
      <c r="E926" s="34">
        <v>0</v>
      </c>
      <c r="F926" s="34">
        <v>8</v>
      </c>
      <c r="G926" s="34">
        <v>0</v>
      </c>
      <c r="H926" s="34">
        <v>39</v>
      </c>
      <c r="I926" s="34">
        <v>0</v>
      </c>
      <c r="J926" s="34">
        <v>0</v>
      </c>
      <c r="K926" s="34">
        <v>0</v>
      </c>
      <c r="L926" s="32"/>
      <c r="M926" s="35" t="str">
        <f t="shared" si="281"/>
        <v>…</v>
      </c>
      <c r="N926" s="32" t="str">
        <f t="shared" si="282"/>
        <v>…</v>
      </c>
      <c r="O926" s="32" t="str">
        <f t="shared" si="283"/>
        <v>…</v>
      </c>
      <c r="P926" s="32" t="str">
        <f t="shared" si="284"/>
        <v>…</v>
      </c>
      <c r="Q926" s="32" t="str">
        <f t="shared" si="285"/>
        <v>9</v>
      </c>
      <c r="R926" s="32" t="str">
        <f t="shared" si="286"/>
        <v>…</v>
      </c>
      <c r="S926" s="32" t="str">
        <f t="shared" si="287"/>
        <v>…</v>
      </c>
      <c r="T926" s="32" t="str">
        <f t="shared" si="288"/>
        <v>…</v>
      </c>
      <c r="U926" s="35"/>
      <c r="V926" s="36">
        <f t="shared" si="289"/>
        <v>0</v>
      </c>
      <c r="W926" s="32">
        <f t="shared" si="290"/>
        <v>0</v>
      </c>
      <c r="X926" s="32">
        <f t="shared" si="291"/>
        <v>8</v>
      </c>
      <c r="Y926" s="32">
        <f t="shared" si="292"/>
        <v>0</v>
      </c>
      <c r="Z926" s="32">
        <f t="shared" si="293"/>
        <v>57</v>
      </c>
      <c r="AA926" s="32">
        <f t="shared" si="294"/>
        <v>0</v>
      </c>
      <c r="AB926" s="32">
        <f t="shared" si="295"/>
        <v>0</v>
      </c>
      <c r="AC926" s="32">
        <f t="shared" si="296"/>
        <v>0</v>
      </c>
      <c r="AD926" s="35"/>
      <c r="AE926" s="37">
        <f t="shared" si="297"/>
        <v>0</v>
      </c>
      <c r="AF926" s="38">
        <f t="shared" si="298"/>
        <v>8</v>
      </c>
      <c r="AG926" s="38">
        <f t="shared" si="299"/>
        <v>57</v>
      </c>
      <c r="AH926" s="38">
        <f t="shared" si="300"/>
        <v>0</v>
      </c>
      <c r="AI926" s="35"/>
      <c r="AJ92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26" s="40" t="str" cm="1">
        <f t="array" ref="AK92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26" s="40" cm="1">
        <f t="array" ref="AL926">IF(ROW(Table4[[#This Row],[ID]])-1=ROW(Table4[[#Headers],[ID]]),0,SUMPRODUCT(MAX(($B$5:$B925=Table4[[#This Row],[ID]])*ROW($B$5:$B925))))</f>
        <v>924</v>
      </c>
      <c r="AM926" s="39" cm="1">
        <f t="array" aca="1" ref="AM926" ca="1">IF(Table4[[#This Row],[Prior of This Frm]]&lt;&gt;0,Table4[[#This Row],[Time]]-INDIRECT("R"&amp;Table4[[#This Row],[Prior of This Frm]]&amp;"C"&amp;COLUMN(Table4[[#This Row],[Time]]),FALSE),"")</f>
        <v>0.10599999999999454</v>
      </c>
      <c r="AN926" s="41">
        <f>IF(ROW(Table4[[#This Row],[Time]])-1=ROW(Table4[[#Headers],[Time]]),0,IF(A926&lt;A925,AN925+1,AN925))</f>
        <v>1</v>
      </c>
      <c r="AO926" s="42">
        <f>(Table4[[#This Row],[Time]]+(Table4[[#This Row],[Mins]]*60)-$A$5)/60/60/24</f>
        <v>5.1136574074074073E-4</v>
      </c>
      <c r="AP926" s="39">
        <f ca="1">IF(Table4[[#This Row],[Prior of This Frm]]&lt;&gt;0,IF(Table4[[#This Row],[Per Raw]]&lt;0,Table4[[#This Row],[Per Raw]]+60,Table4[[#This Row],[Per Raw]]),"")</f>
        <v>0.10599999999999454</v>
      </c>
      <c r="AQ926" s="43" t="e">
        <f>IF(Table4[[#This Row],[ID]]=401,(HEX2DEC(Table4[[#This Row],[H1]])+256*HEX2DEC(Table4[[#This Row],[H2]]))/1000,NA())</f>
        <v>#N/A</v>
      </c>
      <c r="AR926" s="44" t="e">
        <f>IF(Table4[[#This Row],[ID]]=401,(HEX2DEC(Table4[[#This Row],[H5]])+256*HEX2DEC(Table4[[#This Row],[H6]]))/1000,NA())</f>
        <v>#N/A</v>
      </c>
      <c r="AS926" s="45" t="e">
        <f>IF(Table4[[#This Row],[ID]]=402,HEX2DEC(Table4[[#This Row],[H1]])/100,NA())</f>
        <v>#N/A</v>
      </c>
      <c r="AT926" s="46" t="e">
        <f>IF(Table4[[#This Row],[ID]]=404,((HEX2DEC(F926)+256*HEX2DEC(G926))/10)*(9/5)+32,NA())</f>
        <v>#N/A</v>
      </c>
      <c r="AU926" s="38">
        <f>IF(Table4[[#This Row],[ID]]=402,(HEX2DEC(Table4[[#This Row],[H7]])*256*256+HEX2DEC(Table4[[#This Row],[H6]])*256+HEX2DEC(Table4[[#This Row],[H5]]))/AU$3,IF(ISNUMBER(AU925),AU925,NA()))</f>
        <v>1073427</v>
      </c>
      <c r="AV926" s="38">
        <f>IF(Table4[[#This Row],[ID]]=403,(HEX2DEC(Table4[[#This Row],[H7]])*256*256+HEX2DEC(Table4[[#This Row],[H6]])*256+HEX2DEC(Table4[[#This Row],[H5]]))/AV$3,IF(ISNUMBER(AV925),AV925,NA()))</f>
        <v>1073427</v>
      </c>
      <c r="AW926" s="47" t="e">
        <f>Table4[[#This Row],[Unk 402-D7,6,5]]/Table4[[#This Row],[Batt V]]</f>
        <v>#N/A</v>
      </c>
      <c r="AX926" s="41" t="str" cm="1">
        <f t="array" aca="1" ref="AX926" ca="1">IF(Table4[[#This Row],[Prior of This Frm]]=0,"First",IF(Table4[[#This Row],[Data as String]]&lt;&gt;INDIRECT("R"&amp;AL926&amp;"C"&amp;COLUMN(Table4[[#This Row],[Data as String]]),FALSE),"Change",""))</f>
        <v/>
      </c>
      <c r="AY926" s="40" t="str" cm="1">
        <f t="array" aca="1" ref="AY926" ca="1">IF(Table4[[#This Row],[Prior of This Frm]]=0,"First",IF(Table4[[#This Row],[Data Masked States only]]&lt;&gt;INDIRECT("R"&amp;AL926&amp;"C"&amp;COLUMN(Table4[[#This Row],[Data Masked States only]]),FALSE),"Change",""))</f>
        <v/>
      </c>
      <c r="AZ926" s="40"/>
    </row>
    <row r="927" spans="1:52" hidden="1" x14ac:dyDescent="0.25">
      <c r="A927" s="32">
        <v>35.613</v>
      </c>
      <c r="B927" s="32">
        <v>401</v>
      </c>
      <c r="C927" s="32">
        <v>8</v>
      </c>
      <c r="D927" s="33" t="s">
        <v>28</v>
      </c>
      <c r="E927" s="34" t="s">
        <v>23</v>
      </c>
      <c r="F927" s="34">
        <v>0</v>
      </c>
      <c r="G927" s="34">
        <v>0</v>
      </c>
      <c r="H927" s="34">
        <v>0</v>
      </c>
      <c r="I927" s="34">
        <v>0</v>
      </c>
      <c r="J927" s="34">
        <v>0</v>
      </c>
      <c r="K927" s="34">
        <v>0</v>
      </c>
      <c r="L927" s="32"/>
      <c r="M927" s="35" t="str">
        <f t="shared" si="281"/>
        <v>…</v>
      </c>
      <c r="N927" s="32" t="str">
        <f t="shared" si="282"/>
        <v>…</v>
      </c>
      <c r="O927" s="32" t="str">
        <f t="shared" si="283"/>
        <v>…</v>
      </c>
      <c r="P927" s="32" t="str">
        <f t="shared" si="284"/>
        <v>…</v>
      </c>
      <c r="Q927" s="32" t="str">
        <f t="shared" si="285"/>
        <v>…</v>
      </c>
      <c r="R927" s="32" t="str">
        <f t="shared" si="286"/>
        <v>…</v>
      </c>
      <c r="S927" s="32" t="str">
        <f t="shared" si="287"/>
        <v>…</v>
      </c>
      <c r="T927" s="32" t="str">
        <f t="shared" si="288"/>
        <v>…</v>
      </c>
      <c r="U927" s="35"/>
      <c r="V927" s="36">
        <f t="shared" si="289"/>
        <v>154</v>
      </c>
      <c r="W927" s="32">
        <f t="shared" si="290"/>
        <v>210</v>
      </c>
      <c r="X927" s="32">
        <f t="shared" si="291"/>
        <v>0</v>
      </c>
      <c r="Y927" s="32">
        <f t="shared" si="292"/>
        <v>0</v>
      </c>
      <c r="Z927" s="32">
        <f t="shared" si="293"/>
        <v>0</v>
      </c>
      <c r="AA927" s="32">
        <f t="shared" si="294"/>
        <v>0</v>
      </c>
      <c r="AB927" s="32">
        <f t="shared" si="295"/>
        <v>0</v>
      </c>
      <c r="AC927" s="32">
        <f t="shared" si="296"/>
        <v>0</v>
      </c>
      <c r="AD927" s="35"/>
      <c r="AE927" s="37">
        <f t="shared" si="297"/>
        <v>53914</v>
      </c>
      <c r="AF927" s="38">
        <f t="shared" si="298"/>
        <v>0</v>
      </c>
      <c r="AG927" s="38">
        <f t="shared" si="299"/>
        <v>0</v>
      </c>
      <c r="AH927" s="38">
        <f t="shared" si="300"/>
        <v>0</v>
      </c>
      <c r="AI927" s="35"/>
      <c r="AJ92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27" s="40" t="str" cm="1">
        <f t="array" ref="AK92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27" s="40" cm="1">
        <f t="array" ref="AL927">IF(ROW(Table4[[#This Row],[ID]])-1=ROW(Table4[[#Headers],[ID]]),0,SUMPRODUCT(MAX(($B$5:$B926=Table4[[#This Row],[ID]])*ROW($B$5:$B926))))</f>
        <v>925</v>
      </c>
      <c r="AM927" s="39" cm="1">
        <f t="array" aca="1" ref="AM927" ca="1">IF(Table4[[#This Row],[Prior of This Frm]]&lt;&gt;0,Table4[[#This Row],[Time]]-INDIRECT("R"&amp;Table4[[#This Row],[Prior of This Frm]]&amp;"C"&amp;COLUMN(Table4[[#This Row],[Time]]),FALSE),"")</f>
        <v>0.10699999999999932</v>
      </c>
      <c r="AN927" s="41">
        <f>IF(ROW(Table4[[#This Row],[Time]])-1=ROW(Table4[[#Headers],[Time]]),0,IF(A927&lt;A926,AN926+1,AN926))</f>
        <v>1</v>
      </c>
      <c r="AO927" s="42">
        <f>(Table4[[#This Row],[Time]]+(Table4[[#This Row],[Mins]]*60)-$A$5)/60/60/24</f>
        <v>5.119907407407407E-4</v>
      </c>
      <c r="AP927" s="39">
        <f ca="1">IF(Table4[[#This Row],[Prior of This Frm]]&lt;&gt;0,IF(Table4[[#This Row],[Per Raw]]&lt;0,Table4[[#This Row],[Per Raw]]+60,Table4[[#This Row],[Per Raw]]),"")</f>
        <v>0.10699999999999932</v>
      </c>
      <c r="AQ927" s="43">
        <f>IF(Table4[[#This Row],[ID]]=401,(HEX2DEC(Table4[[#This Row],[H1]])+256*HEX2DEC(Table4[[#This Row],[H2]]))/1000,NA())</f>
        <v>53.914000000000001</v>
      </c>
      <c r="AR927" s="44">
        <f>IF(Table4[[#This Row],[ID]]=401,(HEX2DEC(Table4[[#This Row],[H5]])+256*HEX2DEC(Table4[[#This Row],[H6]]))/1000,NA())</f>
        <v>0</v>
      </c>
      <c r="AS927" s="48" t="e">
        <f>IF(Table4[[#This Row],[ID]]=402,HEX2DEC(Table4[[#This Row],[H1]])/100,NA())</f>
        <v>#N/A</v>
      </c>
      <c r="AT927" s="46" t="e">
        <f>IF(Table4[[#This Row],[ID]]=404,((HEX2DEC(F927)+256*HEX2DEC(G927))/10)*(9/5)+32,NA())</f>
        <v>#N/A</v>
      </c>
      <c r="AU927" s="38">
        <f>IF(Table4[[#This Row],[ID]]=402,(HEX2DEC(Table4[[#This Row],[H7]])*256*256+HEX2DEC(Table4[[#This Row],[H6]])*256+HEX2DEC(Table4[[#This Row],[H5]]))/AU$3,IF(ISNUMBER(AU926),AU926,NA()))</f>
        <v>1073427</v>
      </c>
      <c r="AV927" s="38">
        <f>IF(Table4[[#This Row],[ID]]=403,(HEX2DEC(Table4[[#This Row],[H7]])*256*256+HEX2DEC(Table4[[#This Row],[H6]])*256+HEX2DEC(Table4[[#This Row],[H5]]))/AV$3,IF(ISNUMBER(AV926),AV926,NA()))</f>
        <v>1073427</v>
      </c>
      <c r="AW927" s="47">
        <f>Table4[[#This Row],[Unk 402-D7,6,5]]/Table4[[#This Row],[Batt V]]</f>
        <v>19909.986274437066</v>
      </c>
      <c r="AX927" s="41" t="str" cm="1">
        <f t="array" aca="1" ref="AX927" ca="1">IF(Table4[[#This Row],[Prior of This Frm]]=0,"First",IF(Table4[[#This Row],[Data as String]]&lt;&gt;INDIRECT("R"&amp;AL927&amp;"C"&amp;COLUMN(Table4[[#This Row],[Data as String]]),FALSE),"Change",""))</f>
        <v/>
      </c>
      <c r="AY927" s="40" t="str" cm="1">
        <f t="array" aca="1" ref="AY927" ca="1">IF(Table4[[#This Row],[Prior of This Frm]]=0,"First",IF(Table4[[#This Row],[Data Masked States only]]&lt;&gt;INDIRECT("R"&amp;AL927&amp;"C"&amp;COLUMN(Table4[[#This Row],[Data Masked States only]]),FALSE),"Change",""))</f>
        <v/>
      </c>
      <c r="AZ927" s="40"/>
    </row>
    <row r="928" spans="1:52" hidden="1" x14ac:dyDescent="0.25">
      <c r="A928" s="32">
        <v>35.665999999999997</v>
      </c>
      <c r="B928" s="32">
        <v>400</v>
      </c>
      <c r="C928" s="32">
        <v>8</v>
      </c>
      <c r="D928" s="33">
        <v>0</v>
      </c>
      <c r="E928" s="34">
        <v>0</v>
      </c>
      <c r="F928" s="34">
        <v>8</v>
      </c>
      <c r="G928" s="34">
        <v>0</v>
      </c>
      <c r="H928" s="34">
        <v>39</v>
      </c>
      <c r="I928" s="34">
        <v>0</v>
      </c>
      <c r="J928" s="34">
        <v>0</v>
      </c>
      <c r="K928" s="34">
        <v>0</v>
      </c>
      <c r="L928" s="32"/>
      <c r="M928" s="35" t="str">
        <f t="shared" si="281"/>
        <v>…</v>
      </c>
      <c r="N928" s="32" t="str">
        <f t="shared" si="282"/>
        <v>…</v>
      </c>
      <c r="O928" s="32" t="str">
        <f t="shared" si="283"/>
        <v>…</v>
      </c>
      <c r="P928" s="32" t="str">
        <f t="shared" si="284"/>
        <v>…</v>
      </c>
      <c r="Q928" s="32" t="str">
        <f t="shared" si="285"/>
        <v>9</v>
      </c>
      <c r="R928" s="32" t="str">
        <f t="shared" si="286"/>
        <v>…</v>
      </c>
      <c r="S928" s="32" t="str">
        <f t="shared" si="287"/>
        <v>…</v>
      </c>
      <c r="T928" s="32" t="str">
        <f t="shared" si="288"/>
        <v>…</v>
      </c>
      <c r="U928" s="35"/>
      <c r="V928" s="36">
        <f t="shared" si="289"/>
        <v>0</v>
      </c>
      <c r="W928" s="32">
        <f t="shared" si="290"/>
        <v>0</v>
      </c>
      <c r="X928" s="32">
        <f t="shared" si="291"/>
        <v>8</v>
      </c>
      <c r="Y928" s="32">
        <f t="shared" si="292"/>
        <v>0</v>
      </c>
      <c r="Z928" s="32">
        <f t="shared" si="293"/>
        <v>57</v>
      </c>
      <c r="AA928" s="32">
        <f t="shared" si="294"/>
        <v>0</v>
      </c>
      <c r="AB928" s="32">
        <f t="shared" si="295"/>
        <v>0</v>
      </c>
      <c r="AC928" s="32">
        <f t="shared" si="296"/>
        <v>0</v>
      </c>
      <c r="AD928" s="35"/>
      <c r="AE928" s="37">
        <f t="shared" si="297"/>
        <v>0</v>
      </c>
      <c r="AF928" s="38">
        <f t="shared" si="298"/>
        <v>8</v>
      </c>
      <c r="AG928" s="38">
        <f t="shared" si="299"/>
        <v>57</v>
      </c>
      <c r="AH928" s="38">
        <f t="shared" si="300"/>
        <v>0</v>
      </c>
      <c r="AI928" s="35"/>
      <c r="AJ92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28" s="40" t="str" cm="1">
        <f t="array" ref="AK92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28" s="40" cm="1">
        <f t="array" ref="AL928">IF(ROW(Table4[[#This Row],[ID]])-1=ROW(Table4[[#Headers],[ID]]),0,SUMPRODUCT(MAX(($B$5:$B927=Table4[[#This Row],[ID]])*ROW($B$5:$B927))))</f>
        <v>926</v>
      </c>
      <c r="AM928" s="39" cm="1">
        <f t="array" aca="1" ref="AM928" ca="1">IF(Table4[[#This Row],[Prior of This Frm]]&lt;&gt;0,Table4[[#This Row],[Time]]-INDIRECT("R"&amp;Table4[[#This Row],[Prior of This Frm]]&amp;"C"&amp;COLUMN(Table4[[#This Row],[Time]]),FALSE),"")</f>
        <v>0.10699999999999932</v>
      </c>
      <c r="AN928" s="41">
        <f>IF(ROW(Table4[[#This Row],[Time]])-1=ROW(Table4[[#Headers],[Time]]),0,IF(A928&lt;A927,AN927+1,AN927))</f>
        <v>1</v>
      </c>
      <c r="AO928" s="42">
        <f>(Table4[[#This Row],[Time]]+(Table4[[#This Row],[Mins]]*60)-$A$5)/60/60/24</f>
        <v>5.1260416666666652E-4</v>
      </c>
      <c r="AP928" s="39">
        <f ca="1">IF(Table4[[#This Row],[Prior of This Frm]]&lt;&gt;0,IF(Table4[[#This Row],[Per Raw]]&lt;0,Table4[[#This Row],[Per Raw]]+60,Table4[[#This Row],[Per Raw]]),"")</f>
        <v>0.10699999999999932</v>
      </c>
      <c r="AQ928" s="43" t="e">
        <f>IF(Table4[[#This Row],[ID]]=401,(HEX2DEC(Table4[[#This Row],[H1]])+256*HEX2DEC(Table4[[#This Row],[H2]]))/1000,NA())</f>
        <v>#N/A</v>
      </c>
      <c r="AR928" s="44" t="e">
        <f>IF(Table4[[#This Row],[ID]]=401,(HEX2DEC(Table4[[#This Row],[H5]])+256*HEX2DEC(Table4[[#This Row],[H6]]))/1000,NA())</f>
        <v>#N/A</v>
      </c>
      <c r="AS928" s="45" t="e">
        <f>IF(Table4[[#This Row],[ID]]=402,HEX2DEC(Table4[[#This Row],[H1]])/100,NA())</f>
        <v>#N/A</v>
      </c>
      <c r="AT928" s="46" t="e">
        <f>IF(Table4[[#This Row],[ID]]=404,((HEX2DEC(F928)+256*HEX2DEC(G928))/10)*(9/5)+32,NA())</f>
        <v>#N/A</v>
      </c>
      <c r="AU928" s="38">
        <f>IF(Table4[[#This Row],[ID]]=402,(HEX2DEC(Table4[[#This Row],[H7]])*256*256+HEX2DEC(Table4[[#This Row],[H6]])*256+HEX2DEC(Table4[[#This Row],[H5]]))/AU$3,IF(ISNUMBER(AU927),AU927,NA()))</f>
        <v>1073427</v>
      </c>
      <c r="AV928" s="38">
        <f>IF(Table4[[#This Row],[ID]]=403,(HEX2DEC(Table4[[#This Row],[H7]])*256*256+HEX2DEC(Table4[[#This Row],[H6]])*256+HEX2DEC(Table4[[#This Row],[H5]]))/AV$3,IF(ISNUMBER(AV927),AV927,NA()))</f>
        <v>1073427</v>
      </c>
      <c r="AW928" s="47" t="e">
        <f>Table4[[#This Row],[Unk 402-D7,6,5]]/Table4[[#This Row],[Batt V]]</f>
        <v>#N/A</v>
      </c>
      <c r="AX928" s="41" t="str" cm="1">
        <f t="array" aca="1" ref="AX928" ca="1">IF(Table4[[#This Row],[Prior of This Frm]]=0,"First",IF(Table4[[#This Row],[Data as String]]&lt;&gt;INDIRECT("R"&amp;AL928&amp;"C"&amp;COLUMN(Table4[[#This Row],[Data as String]]),FALSE),"Change",""))</f>
        <v/>
      </c>
      <c r="AY928" s="40" t="str" cm="1">
        <f t="array" aca="1" ref="AY928" ca="1">IF(Table4[[#This Row],[Prior of This Frm]]=0,"First",IF(Table4[[#This Row],[Data Masked States only]]&lt;&gt;INDIRECT("R"&amp;AL928&amp;"C"&amp;COLUMN(Table4[[#This Row],[Data Masked States only]]),FALSE),"Change",""))</f>
        <v/>
      </c>
      <c r="AZ928" s="40"/>
    </row>
    <row r="929" spans="1:52" hidden="1" x14ac:dyDescent="0.25">
      <c r="A929" s="32">
        <v>35.718000000000004</v>
      </c>
      <c r="B929" s="32">
        <v>401</v>
      </c>
      <c r="C929" s="32">
        <v>8</v>
      </c>
      <c r="D929" s="33" t="s">
        <v>28</v>
      </c>
      <c r="E929" s="34" t="s">
        <v>23</v>
      </c>
      <c r="F929" s="34">
        <v>0</v>
      </c>
      <c r="G929" s="34">
        <v>0</v>
      </c>
      <c r="H929" s="34">
        <v>0</v>
      </c>
      <c r="I929" s="34">
        <v>0</v>
      </c>
      <c r="J929" s="34">
        <v>0</v>
      </c>
      <c r="K929" s="34">
        <v>0</v>
      </c>
      <c r="L929" s="32"/>
      <c r="M929" s="35" t="str">
        <f t="shared" si="281"/>
        <v>…</v>
      </c>
      <c r="N929" s="32" t="str">
        <f t="shared" si="282"/>
        <v>…</v>
      </c>
      <c r="O929" s="32" t="str">
        <f t="shared" si="283"/>
        <v>…</v>
      </c>
      <c r="P929" s="32" t="str">
        <f t="shared" si="284"/>
        <v>…</v>
      </c>
      <c r="Q929" s="32" t="str">
        <f t="shared" si="285"/>
        <v>…</v>
      </c>
      <c r="R929" s="32" t="str">
        <f t="shared" si="286"/>
        <v>…</v>
      </c>
      <c r="S929" s="32" t="str">
        <f t="shared" si="287"/>
        <v>…</v>
      </c>
      <c r="T929" s="32" t="str">
        <f t="shared" si="288"/>
        <v>…</v>
      </c>
      <c r="U929" s="35"/>
      <c r="V929" s="36">
        <f t="shared" si="289"/>
        <v>154</v>
      </c>
      <c r="W929" s="32">
        <f t="shared" si="290"/>
        <v>210</v>
      </c>
      <c r="X929" s="32">
        <f t="shared" si="291"/>
        <v>0</v>
      </c>
      <c r="Y929" s="32">
        <f t="shared" si="292"/>
        <v>0</v>
      </c>
      <c r="Z929" s="32">
        <f t="shared" si="293"/>
        <v>0</v>
      </c>
      <c r="AA929" s="32">
        <f t="shared" si="294"/>
        <v>0</v>
      </c>
      <c r="AB929" s="32">
        <f t="shared" si="295"/>
        <v>0</v>
      </c>
      <c r="AC929" s="32">
        <f t="shared" si="296"/>
        <v>0</v>
      </c>
      <c r="AD929" s="35"/>
      <c r="AE929" s="37">
        <f t="shared" si="297"/>
        <v>53914</v>
      </c>
      <c r="AF929" s="38">
        <f t="shared" si="298"/>
        <v>0</v>
      </c>
      <c r="AG929" s="38">
        <f t="shared" si="299"/>
        <v>0</v>
      </c>
      <c r="AH929" s="38">
        <f t="shared" si="300"/>
        <v>0</v>
      </c>
      <c r="AI929" s="35"/>
      <c r="AJ92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29" s="40" t="str" cm="1">
        <f t="array" ref="AK92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29" s="40" cm="1">
        <f t="array" ref="AL929">IF(ROW(Table4[[#This Row],[ID]])-1=ROW(Table4[[#Headers],[ID]]),0,SUMPRODUCT(MAX(($B$5:$B928=Table4[[#This Row],[ID]])*ROW($B$5:$B928))))</f>
        <v>927</v>
      </c>
      <c r="AM929" s="39" cm="1">
        <f t="array" aca="1" ref="AM929" ca="1">IF(Table4[[#This Row],[Prior of This Frm]]&lt;&gt;0,Table4[[#This Row],[Time]]-INDIRECT("R"&amp;Table4[[#This Row],[Prior of This Frm]]&amp;"C"&amp;COLUMN(Table4[[#This Row],[Time]]),FALSE),"")</f>
        <v>0.10500000000000398</v>
      </c>
      <c r="AN929" s="41">
        <f>IF(ROW(Table4[[#This Row],[Time]])-1=ROW(Table4[[#Headers],[Time]]),0,IF(A929&lt;A928,AN928+1,AN928))</f>
        <v>1</v>
      </c>
      <c r="AO929" s="42">
        <f>(Table4[[#This Row],[Time]]+(Table4[[#This Row],[Mins]]*60)-$A$5)/60/60/24</f>
        <v>5.1320601851851852E-4</v>
      </c>
      <c r="AP929" s="39">
        <f ca="1">IF(Table4[[#This Row],[Prior of This Frm]]&lt;&gt;0,IF(Table4[[#This Row],[Per Raw]]&lt;0,Table4[[#This Row],[Per Raw]]+60,Table4[[#This Row],[Per Raw]]),"")</f>
        <v>0.10500000000000398</v>
      </c>
      <c r="AQ929" s="43">
        <f>IF(Table4[[#This Row],[ID]]=401,(HEX2DEC(Table4[[#This Row],[H1]])+256*HEX2DEC(Table4[[#This Row],[H2]]))/1000,NA())</f>
        <v>53.914000000000001</v>
      </c>
      <c r="AR929" s="44">
        <f>IF(Table4[[#This Row],[ID]]=401,(HEX2DEC(Table4[[#This Row],[H5]])+256*HEX2DEC(Table4[[#This Row],[H6]]))/1000,NA())</f>
        <v>0</v>
      </c>
      <c r="AS929" s="48" t="e">
        <f>IF(Table4[[#This Row],[ID]]=402,HEX2DEC(Table4[[#This Row],[H1]])/100,NA())</f>
        <v>#N/A</v>
      </c>
      <c r="AT929" s="46" t="e">
        <f>IF(Table4[[#This Row],[ID]]=404,((HEX2DEC(F929)+256*HEX2DEC(G929))/10)*(9/5)+32,NA())</f>
        <v>#N/A</v>
      </c>
      <c r="AU929" s="38">
        <f>IF(Table4[[#This Row],[ID]]=402,(HEX2DEC(Table4[[#This Row],[H7]])*256*256+HEX2DEC(Table4[[#This Row],[H6]])*256+HEX2DEC(Table4[[#This Row],[H5]]))/AU$3,IF(ISNUMBER(AU928),AU928,NA()))</f>
        <v>1073427</v>
      </c>
      <c r="AV929" s="38">
        <f>IF(Table4[[#This Row],[ID]]=403,(HEX2DEC(Table4[[#This Row],[H7]])*256*256+HEX2DEC(Table4[[#This Row],[H6]])*256+HEX2DEC(Table4[[#This Row],[H5]]))/AV$3,IF(ISNUMBER(AV928),AV928,NA()))</f>
        <v>1073427</v>
      </c>
      <c r="AW929" s="47">
        <f>Table4[[#This Row],[Unk 402-D7,6,5]]/Table4[[#This Row],[Batt V]]</f>
        <v>19909.986274437066</v>
      </c>
      <c r="AX929" s="41" t="str" cm="1">
        <f t="array" aca="1" ref="AX929" ca="1">IF(Table4[[#This Row],[Prior of This Frm]]=0,"First",IF(Table4[[#This Row],[Data as String]]&lt;&gt;INDIRECT("R"&amp;AL929&amp;"C"&amp;COLUMN(Table4[[#This Row],[Data as String]]),FALSE),"Change",""))</f>
        <v/>
      </c>
      <c r="AY929" s="40" t="str" cm="1">
        <f t="array" aca="1" ref="AY929" ca="1">IF(Table4[[#This Row],[Prior of This Frm]]=0,"First",IF(Table4[[#This Row],[Data Masked States only]]&lt;&gt;INDIRECT("R"&amp;AL929&amp;"C"&amp;COLUMN(Table4[[#This Row],[Data Masked States only]]),FALSE),"Change",""))</f>
        <v/>
      </c>
      <c r="AZ929" s="40"/>
    </row>
    <row r="930" spans="1:52" hidden="1" x14ac:dyDescent="0.25">
      <c r="A930" s="32">
        <v>35.771000000000001</v>
      </c>
      <c r="B930" s="32">
        <v>400</v>
      </c>
      <c r="C930" s="32">
        <v>8</v>
      </c>
      <c r="D930" s="33">
        <v>0</v>
      </c>
      <c r="E930" s="34">
        <v>0</v>
      </c>
      <c r="F930" s="34">
        <v>8</v>
      </c>
      <c r="G930" s="34">
        <v>0</v>
      </c>
      <c r="H930" s="34">
        <v>39</v>
      </c>
      <c r="I930" s="34">
        <v>0</v>
      </c>
      <c r="J930" s="34">
        <v>0</v>
      </c>
      <c r="K930" s="34">
        <v>0</v>
      </c>
      <c r="L930" s="32"/>
      <c r="M930" s="35" t="str">
        <f t="shared" si="281"/>
        <v>…</v>
      </c>
      <c r="N930" s="32" t="str">
        <f t="shared" si="282"/>
        <v>…</v>
      </c>
      <c r="O930" s="32" t="str">
        <f t="shared" si="283"/>
        <v>…</v>
      </c>
      <c r="P930" s="32" t="str">
        <f t="shared" si="284"/>
        <v>…</v>
      </c>
      <c r="Q930" s="32" t="str">
        <f t="shared" si="285"/>
        <v>9</v>
      </c>
      <c r="R930" s="32" t="str">
        <f t="shared" si="286"/>
        <v>…</v>
      </c>
      <c r="S930" s="32" t="str">
        <f t="shared" si="287"/>
        <v>…</v>
      </c>
      <c r="T930" s="32" t="str">
        <f t="shared" si="288"/>
        <v>…</v>
      </c>
      <c r="U930" s="35"/>
      <c r="V930" s="36">
        <f t="shared" si="289"/>
        <v>0</v>
      </c>
      <c r="W930" s="32">
        <f t="shared" si="290"/>
        <v>0</v>
      </c>
      <c r="X930" s="32">
        <f t="shared" si="291"/>
        <v>8</v>
      </c>
      <c r="Y930" s="32">
        <f t="shared" si="292"/>
        <v>0</v>
      </c>
      <c r="Z930" s="32">
        <f t="shared" si="293"/>
        <v>57</v>
      </c>
      <c r="AA930" s="32">
        <f t="shared" si="294"/>
        <v>0</v>
      </c>
      <c r="AB930" s="32">
        <f t="shared" si="295"/>
        <v>0</v>
      </c>
      <c r="AC930" s="32">
        <f t="shared" si="296"/>
        <v>0</v>
      </c>
      <c r="AD930" s="35"/>
      <c r="AE930" s="37">
        <f t="shared" si="297"/>
        <v>0</v>
      </c>
      <c r="AF930" s="38">
        <f t="shared" si="298"/>
        <v>8</v>
      </c>
      <c r="AG930" s="38">
        <f t="shared" si="299"/>
        <v>57</v>
      </c>
      <c r="AH930" s="38">
        <f t="shared" si="300"/>
        <v>0</v>
      </c>
      <c r="AI930" s="35"/>
      <c r="AJ93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30" s="40" t="str" cm="1">
        <f t="array" ref="AK93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30" s="40" cm="1">
        <f t="array" ref="AL930">IF(ROW(Table4[[#This Row],[ID]])-1=ROW(Table4[[#Headers],[ID]]),0,SUMPRODUCT(MAX(($B$5:$B929=Table4[[#This Row],[ID]])*ROW($B$5:$B929))))</f>
        <v>928</v>
      </c>
      <c r="AM930" s="39" cm="1">
        <f t="array" aca="1" ref="AM930" ca="1">IF(Table4[[#This Row],[Prior of This Frm]]&lt;&gt;0,Table4[[#This Row],[Time]]-INDIRECT("R"&amp;Table4[[#This Row],[Prior of This Frm]]&amp;"C"&amp;COLUMN(Table4[[#This Row],[Time]]),FALSE),"")</f>
        <v>0.10500000000000398</v>
      </c>
      <c r="AN930" s="41">
        <f>IF(ROW(Table4[[#This Row],[Time]])-1=ROW(Table4[[#Headers],[Time]]),0,IF(A930&lt;A929,AN929+1,AN929))</f>
        <v>1</v>
      </c>
      <c r="AO930" s="42">
        <f>(Table4[[#This Row],[Time]]+(Table4[[#This Row],[Mins]]*60)-$A$5)/60/60/24</f>
        <v>5.1381944444444446E-4</v>
      </c>
      <c r="AP930" s="39">
        <f ca="1">IF(Table4[[#This Row],[Prior of This Frm]]&lt;&gt;0,IF(Table4[[#This Row],[Per Raw]]&lt;0,Table4[[#This Row],[Per Raw]]+60,Table4[[#This Row],[Per Raw]]),"")</f>
        <v>0.10500000000000398</v>
      </c>
      <c r="AQ930" s="43" t="e">
        <f>IF(Table4[[#This Row],[ID]]=401,(HEX2DEC(Table4[[#This Row],[H1]])+256*HEX2DEC(Table4[[#This Row],[H2]]))/1000,NA())</f>
        <v>#N/A</v>
      </c>
      <c r="AR930" s="44" t="e">
        <f>IF(Table4[[#This Row],[ID]]=401,(HEX2DEC(Table4[[#This Row],[H5]])+256*HEX2DEC(Table4[[#This Row],[H6]]))/1000,NA())</f>
        <v>#N/A</v>
      </c>
      <c r="AS930" s="45" t="e">
        <f>IF(Table4[[#This Row],[ID]]=402,HEX2DEC(Table4[[#This Row],[H1]])/100,NA())</f>
        <v>#N/A</v>
      </c>
      <c r="AT930" s="46" t="e">
        <f>IF(Table4[[#This Row],[ID]]=404,((HEX2DEC(F930)+256*HEX2DEC(G930))/10)*(9/5)+32,NA())</f>
        <v>#N/A</v>
      </c>
      <c r="AU930" s="38">
        <f>IF(Table4[[#This Row],[ID]]=402,(HEX2DEC(Table4[[#This Row],[H7]])*256*256+HEX2DEC(Table4[[#This Row],[H6]])*256+HEX2DEC(Table4[[#This Row],[H5]]))/AU$3,IF(ISNUMBER(AU929),AU929,NA()))</f>
        <v>1073427</v>
      </c>
      <c r="AV930" s="38">
        <f>IF(Table4[[#This Row],[ID]]=403,(HEX2DEC(Table4[[#This Row],[H7]])*256*256+HEX2DEC(Table4[[#This Row],[H6]])*256+HEX2DEC(Table4[[#This Row],[H5]]))/AV$3,IF(ISNUMBER(AV929),AV929,NA()))</f>
        <v>1073427</v>
      </c>
      <c r="AW930" s="47" t="e">
        <f>Table4[[#This Row],[Unk 402-D7,6,5]]/Table4[[#This Row],[Batt V]]</f>
        <v>#N/A</v>
      </c>
      <c r="AX930" s="41" t="str" cm="1">
        <f t="array" aca="1" ref="AX930" ca="1">IF(Table4[[#This Row],[Prior of This Frm]]=0,"First",IF(Table4[[#This Row],[Data as String]]&lt;&gt;INDIRECT("R"&amp;AL930&amp;"C"&amp;COLUMN(Table4[[#This Row],[Data as String]]),FALSE),"Change",""))</f>
        <v/>
      </c>
      <c r="AY930" s="40" t="str" cm="1">
        <f t="array" aca="1" ref="AY930" ca="1">IF(Table4[[#This Row],[Prior of This Frm]]=0,"First",IF(Table4[[#This Row],[Data Masked States only]]&lt;&gt;INDIRECT("R"&amp;AL930&amp;"C"&amp;COLUMN(Table4[[#This Row],[Data Masked States only]]),FALSE),"Change",""))</f>
        <v/>
      </c>
      <c r="AZ930" s="40"/>
    </row>
    <row r="931" spans="1:52" hidden="1" x14ac:dyDescent="0.25">
      <c r="A931" s="32">
        <v>35.825000000000003</v>
      </c>
      <c r="B931" s="32">
        <v>401</v>
      </c>
      <c r="C931" s="32">
        <v>8</v>
      </c>
      <c r="D931" s="33" t="s">
        <v>28</v>
      </c>
      <c r="E931" s="34" t="s">
        <v>23</v>
      </c>
      <c r="F931" s="34">
        <v>0</v>
      </c>
      <c r="G931" s="34">
        <v>0</v>
      </c>
      <c r="H931" s="34">
        <v>0</v>
      </c>
      <c r="I931" s="34">
        <v>0</v>
      </c>
      <c r="J931" s="34">
        <v>0</v>
      </c>
      <c r="K931" s="34">
        <v>0</v>
      </c>
      <c r="L931" s="32"/>
      <c r="M931" s="35" t="str">
        <f t="shared" si="281"/>
        <v>…</v>
      </c>
      <c r="N931" s="32" t="str">
        <f t="shared" si="282"/>
        <v>…</v>
      </c>
      <c r="O931" s="32" t="str">
        <f t="shared" si="283"/>
        <v>…</v>
      </c>
      <c r="P931" s="32" t="str">
        <f t="shared" si="284"/>
        <v>…</v>
      </c>
      <c r="Q931" s="32" t="str">
        <f t="shared" si="285"/>
        <v>…</v>
      </c>
      <c r="R931" s="32" t="str">
        <f t="shared" si="286"/>
        <v>…</v>
      </c>
      <c r="S931" s="32" t="str">
        <f t="shared" si="287"/>
        <v>…</v>
      </c>
      <c r="T931" s="32" t="str">
        <f t="shared" si="288"/>
        <v>…</v>
      </c>
      <c r="U931" s="35"/>
      <c r="V931" s="36">
        <f t="shared" si="289"/>
        <v>154</v>
      </c>
      <c r="W931" s="32">
        <f t="shared" si="290"/>
        <v>210</v>
      </c>
      <c r="X931" s="32">
        <f t="shared" si="291"/>
        <v>0</v>
      </c>
      <c r="Y931" s="32">
        <f t="shared" si="292"/>
        <v>0</v>
      </c>
      <c r="Z931" s="32">
        <f t="shared" si="293"/>
        <v>0</v>
      </c>
      <c r="AA931" s="32">
        <f t="shared" si="294"/>
        <v>0</v>
      </c>
      <c r="AB931" s="32">
        <f t="shared" si="295"/>
        <v>0</v>
      </c>
      <c r="AC931" s="32">
        <f t="shared" si="296"/>
        <v>0</v>
      </c>
      <c r="AD931" s="35"/>
      <c r="AE931" s="37">
        <f t="shared" si="297"/>
        <v>53914</v>
      </c>
      <c r="AF931" s="38">
        <f t="shared" si="298"/>
        <v>0</v>
      </c>
      <c r="AG931" s="38">
        <f t="shared" si="299"/>
        <v>0</v>
      </c>
      <c r="AH931" s="38">
        <f t="shared" si="300"/>
        <v>0</v>
      </c>
      <c r="AI931" s="35"/>
      <c r="AJ93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31" s="40" t="str" cm="1">
        <f t="array" ref="AK93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31" s="40" cm="1">
        <f t="array" ref="AL931">IF(ROW(Table4[[#This Row],[ID]])-1=ROW(Table4[[#Headers],[ID]]),0,SUMPRODUCT(MAX(($B$5:$B930=Table4[[#This Row],[ID]])*ROW($B$5:$B930))))</f>
        <v>929</v>
      </c>
      <c r="AM931" s="39" cm="1">
        <f t="array" aca="1" ref="AM931" ca="1">IF(Table4[[#This Row],[Prior of This Frm]]&lt;&gt;0,Table4[[#This Row],[Time]]-INDIRECT("R"&amp;Table4[[#This Row],[Prior of This Frm]]&amp;"C"&amp;COLUMN(Table4[[#This Row],[Time]]),FALSE),"")</f>
        <v>0.10699999999999932</v>
      </c>
      <c r="AN931" s="41">
        <f>IF(ROW(Table4[[#This Row],[Time]])-1=ROW(Table4[[#Headers],[Time]]),0,IF(A931&lt;A930,AN930+1,AN930))</f>
        <v>1</v>
      </c>
      <c r="AO931" s="42">
        <f>(Table4[[#This Row],[Time]]+(Table4[[#This Row],[Mins]]*60)-$A$5)/60/60/24</f>
        <v>5.1444444444444443E-4</v>
      </c>
      <c r="AP931" s="39">
        <f ca="1">IF(Table4[[#This Row],[Prior of This Frm]]&lt;&gt;0,IF(Table4[[#This Row],[Per Raw]]&lt;0,Table4[[#This Row],[Per Raw]]+60,Table4[[#This Row],[Per Raw]]),"")</f>
        <v>0.10699999999999932</v>
      </c>
      <c r="AQ931" s="43">
        <f>IF(Table4[[#This Row],[ID]]=401,(HEX2DEC(Table4[[#This Row],[H1]])+256*HEX2DEC(Table4[[#This Row],[H2]]))/1000,NA())</f>
        <v>53.914000000000001</v>
      </c>
      <c r="AR931" s="44">
        <f>IF(Table4[[#This Row],[ID]]=401,(HEX2DEC(Table4[[#This Row],[H5]])+256*HEX2DEC(Table4[[#This Row],[H6]]))/1000,NA())</f>
        <v>0</v>
      </c>
      <c r="AS931" s="48" t="e">
        <f>IF(Table4[[#This Row],[ID]]=402,HEX2DEC(Table4[[#This Row],[H1]])/100,NA())</f>
        <v>#N/A</v>
      </c>
      <c r="AT931" s="46" t="e">
        <f>IF(Table4[[#This Row],[ID]]=404,((HEX2DEC(F931)+256*HEX2DEC(G931))/10)*(9/5)+32,NA())</f>
        <v>#N/A</v>
      </c>
      <c r="AU931" s="38">
        <f>IF(Table4[[#This Row],[ID]]=402,(HEX2DEC(Table4[[#This Row],[H7]])*256*256+HEX2DEC(Table4[[#This Row],[H6]])*256+HEX2DEC(Table4[[#This Row],[H5]]))/AU$3,IF(ISNUMBER(AU930),AU930,NA()))</f>
        <v>1073427</v>
      </c>
      <c r="AV931" s="38">
        <f>IF(Table4[[#This Row],[ID]]=403,(HEX2DEC(Table4[[#This Row],[H7]])*256*256+HEX2DEC(Table4[[#This Row],[H6]])*256+HEX2DEC(Table4[[#This Row],[H5]]))/AV$3,IF(ISNUMBER(AV930),AV930,NA()))</f>
        <v>1073427</v>
      </c>
      <c r="AW931" s="47">
        <f>Table4[[#This Row],[Unk 402-D7,6,5]]/Table4[[#This Row],[Batt V]]</f>
        <v>19909.986274437066</v>
      </c>
      <c r="AX931" s="41" t="str" cm="1">
        <f t="array" aca="1" ref="AX931" ca="1">IF(Table4[[#This Row],[Prior of This Frm]]=0,"First",IF(Table4[[#This Row],[Data as String]]&lt;&gt;INDIRECT("R"&amp;AL931&amp;"C"&amp;COLUMN(Table4[[#This Row],[Data as String]]),FALSE),"Change",""))</f>
        <v/>
      </c>
      <c r="AY931" s="40" t="str" cm="1">
        <f t="array" aca="1" ref="AY931" ca="1">IF(Table4[[#This Row],[Prior of This Frm]]=0,"First",IF(Table4[[#This Row],[Data Masked States only]]&lt;&gt;INDIRECT("R"&amp;AL931&amp;"C"&amp;COLUMN(Table4[[#This Row],[Data Masked States only]]),FALSE),"Change",""))</f>
        <v/>
      </c>
      <c r="AZ931" s="40"/>
    </row>
    <row r="932" spans="1:52" hidden="1" x14ac:dyDescent="0.25">
      <c r="A932" s="32">
        <v>35.878</v>
      </c>
      <c r="B932" s="32">
        <v>400</v>
      </c>
      <c r="C932" s="32">
        <v>8</v>
      </c>
      <c r="D932" s="33">
        <v>0</v>
      </c>
      <c r="E932" s="34">
        <v>0</v>
      </c>
      <c r="F932" s="34">
        <v>8</v>
      </c>
      <c r="G932" s="34">
        <v>0</v>
      </c>
      <c r="H932" s="34">
        <v>39</v>
      </c>
      <c r="I932" s="34">
        <v>0</v>
      </c>
      <c r="J932" s="34">
        <v>0</v>
      </c>
      <c r="K932" s="34">
        <v>0</v>
      </c>
      <c r="L932" s="32"/>
      <c r="M932" s="35" t="str">
        <f t="shared" si="281"/>
        <v>…</v>
      </c>
      <c r="N932" s="32" t="str">
        <f t="shared" si="282"/>
        <v>…</v>
      </c>
      <c r="O932" s="32" t="str">
        <f t="shared" si="283"/>
        <v>…</v>
      </c>
      <c r="P932" s="32" t="str">
        <f t="shared" si="284"/>
        <v>…</v>
      </c>
      <c r="Q932" s="32" t="str">
        <f t="shared" si="285"/>
        <v>9</v>
      </c>
      <c r="R932" s="32" t="str">
        <f t="shared" si="286"/>
        <v>…</v>
      </c>
      <c r="S932" s="32" t="str">
        <f t="shared" si="287"/>
        <v>…</v>
      </c>
      <c r="T932" s="32" t="str">
        <f t="shared" si="288"/>
        <v>…</v>
      </c>
      <c r="U932" s="35"/>
      <c r="V932" s="36">
        <f t="shared" si="289"/>
        <v>0</v>
      </c>
      <c r="W932" s="32">
        <f t="shared" si="290"/>
        <v>0</v>
      </c>
      <c r="X932" s="32">
        <f t="shared" si="291"/>
        <v>8</v>
      </c>
      <c r="Y932" s="32">
        <f t="shared" si="292"/>
        <v>0</v>
      </c>
      <c r="Z932" s="32">
        <f t="shared" si="293"/>
        <v>57</v>
      </c>
      <c r="AA932" s="32">
        <f t="shared" si="294"/>
        <v>0</v>
      </c>
      <c r="AB932" s="32">
        <f t="shared" si="295"/>
        <v>0</v>
      </c>
      <c r="AC932" s="32">
        <f t="shared" si="296"/>
        <v>0</v>
      </c>
      <c r="AD932" s="35"/>
      <c r="AE932" s="37">
        <f t="shared" si="297"/>
        <v>0</v>
      </c>
      <c r="AF932" s="38">
        <f t="shared" si="298"/>
        <v>8</v>
      </c>
      <c r="AG932" s="38">
        <f t="shared" si="299"/>
        <v>57</v>
      </c>
      <c r="AH932" s="38">
        <f t="shared" si="300"/>
        <v>0</v>
      </c>
      <c r="AI932" s="35"/>
      <c r="AJ93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32" s="40" t="str" cm="1">
        <f t="array" ref="AK93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32" s="40" cm="1">
        <f t="array" ref="AL932">IF(ROW(Table4[[#This Row],[ID]])-1=ROW(Table4[[#Headers],[ID]]),0,SUMPRODUCT(MAX(($B$5:$B931=Table4[[#This Row],[ID]])*ROW($B$5:$B931))))</f>
        <v>930</v>
      </c>
      <c r="AM932" s="39" cm="1">
        <f t="array" aca="1" ref="AM932" ca="1">IF(Table4[[#This Row],[Prior of This Frm]]&lt;&gt;0,Table4[[#This Row],[Time]]-INDIRECT("R"&amp;Table4[[#This Row],[Prior of This Frm]]&amp;"C"&amp;COLUMN(Table4[[#This Row],[Time]]),FALSE),"")</f>
        <v>0.10699999999999932</v>
      </c>
      <c r="AN932" s="41">
        <f>IF(ROW(Table4[[#This Row],[Time]])-1=ROW(Table4[[#Headers],[Time]]),0,IF(A932&lt;A931,AN931+1,AN931))</f>
        <v>1</v>
      </c>
      <c r="AO932" s="42">
        <f>(Table4[[#This Row],[Time]]+(Table4[[#This Row],[Mins]]*60)-$A$5)/60/60/24</f>
        <v>5.1505787037037026E-4</v>
      </c>
      <c r="AP932" s="39">
        <f ca="1">IF(Table4[[#This Row],[Prior of This Frm]]&lt;&gt;0,IF(Table4[[#This Row],[Per Raw]]&lt;0,Table4[[#This Row],[Per Raw]]+60,Table4[[#This Row],[Per Raw]]),"")</f>
        <v>0.10699999999999932</v>
      </c>
      <c r="AQ932" s="43" t="e">
        <f>IF(Table4[[#This Row],[ID]]=401,(HEX2DEC(Table4[[#This Row],[H1]])+256*HEX2DEC(Table4[[#This Row],[H2]]))/1000,NA())</f>
        <v>#N/A</v>
      </c>
      <c r="AR932" s="44" t="e">
        <f>IF(Table4[[#This Row],[ID]]=401,(HEX2DEC(Table4[[#This Row],[H5]])+256*HEX2DEC(Table4[[#This Row],[H6]]))/1000,NA())</f>
        <v>#N/A</v>
      </c>
      <c r="AS932" s="45" t="e">
        <f>IF(Table4[[#This Row],[ID]]=402,HEX2DEC(Table4[[#This Row],[H1]])/100,NA())</f>
        <v>#N/A</v>
      </c>
      <c r="AT932" s="46" t="e">
        <f>IF(Table4[[#This Row],[ID]]=404,((HEX2DEC(F932)+256*HEX2DEC(G932))/10)*(9/5)+32,NA())</f>
        <v>#N/A</v>
      </c>
      <c r="AU932" s="38">
        <f>IF(Table4[[#This Row],[ID]]=402,(HEX2DEC(Table4[[#This Row],[H7]])*256*256+HEX2DEC(Table4[[#This Row],[H6]])*256+HEX2DEC(Table4[[#This Row],[H5]]))/AU$3,IF(ISNUMBER(AU931),AU931,NA()))</f>
        <v>1073427</v>
      </c>
      <c r="AV932" s="38">
        <f>IF(Table4[[#This Row],[ID]]=403,(HEX2DEC(Table4[[#This Row],[H7]])*256*256+HEX2DEC(Table4[[#This Row],[H6]])*256+HEX2DEC(Table4[[#This Row],[H5]]))/AV$3,IF(ISNUMBER(AV931),AV931,NA()))</f>
        <v>1073427</v>
      </c>
      <c r="AW932" s="47" t="e">
        <f>Table4[[#This Row],[Unk 402-D7,6,5]]/Table4[[#This Row],[Batt V]]</f>
        <v>#N/A</v>
      </c>
      <c r="AX932" s="41" t="str" cm="1">
        <f t="array" aca="1" ref="AX932" ca="1">IF(Table4[[#This Row],[Prior of This Frm]]=0,"First",IF(Table4[[#This Row],[Data as String]]&lt;&gt;INDIRECT("R"&amp;AL932&amp;"C"&amp;COLUMN(Table4[[#This Row],[Data as String]]),FALSE),"Change",""))</f>
        <v/>
      </c>
      <c r="AY932" s="40" t="str" cm="1">
        <f t="array" aca="1" ref="AY932" ca="1">IF(Table4[[#This Row],[Prior of This Frm]]=0,"First",IF(Table4[[#This Row],[Data Masked States only]]&lt;&gt;INDIRECT("R"&amp;AL932&amp;"C"&amp;COLUMN(Table4[[#This Row],[Data Masked States only]]),FALSE),"Change",""))</f>
        <v/>
      </c>
      <c r="AZ932" s="40"/>
    </row>
    <row r="933" spans="1:52" hidden="1" x14ac:dyDescent="0.25">
      <c r="A933" s="32">
        <v>35.930999999999997</v>
      </c>
      <c r="B933" s="32">
        <v>401</v>
      </c>
      <c r="C933" s="32">
        <v>8</v>
      </c>
      <c r="D933" s="33" t="s">
        <v>28</v>
      </c>
      <c r="E933" s="34" t="s">
        <v>23</v>
      </c>
      <c r="F933" s="34">
        <v>0</v>
      </c>
      <c r="G933" s="34">
        <v>0</v>
      </c>
      <c r="H933" s="34">
        <v>0</v>
      </c>
      <c r="I933" s="34">
        <v>0</v>
      </c>
      <c r="J933" s="34">
        <v>0</v>
      </c>
      <c r="K933" s="34">
        <v>0</v>
      </c>
      <c r="L933" s="32"/>
      <c r="M933" s="35" t="str">
        <f t="shared" si="281"/>
        <v>…</v>
      </c>
      <c r="N933" s="32" t="str">
        <f t="shared" si="282"/>
        <v>…</v>
      </c>
      <c r="O933" s="32" t="str">
        <f t="shared" si="283"/>
        <v>…</v>
      </c>
      <c r="P933" s="32" t="str">
        <f t="shared" si="284"/>
        <v>…</v>
      </c>
      <c r="Q933" s="32" t="str">
        <f t="shared" si="285"/>
        <v>…</v>
      </c>
      <c r="R933" s="32" t="str">
        <f t="shared" si="286"/>
        <v>…</v>
      </c>
      <c r="S933" s="32" t="str">
        <f t="shared" si="287"/>
        <v>…</v>
      </c>
      <c r="T933" s="32" t="str">
        <f t="shared" si="288"/>
        <v>…</v>
      </c>
      <c r="U933" s="35"/>
      <c r="V933" s="36">
        <f t="shared" si="289"/>
        <v>154</v>
      </c>
      <c r="W933" s="32">
        <f t="shared" si="290"/>
        <v>210</v>
      </c>
      <c r="X933" s="32">
        <f t="shared" si="291"/>
        <v>0</v>
      </c>
      <c r="Y933" s="32">
        <f t="shared" si="292"/>
        <v>0</v>
      </c>
      <c r="Z933" s="32">
        <f t="shared" si="293"/>
        <v>0</v>
      </c>
      <c r="AA933" s="32">
        <f t="shared" si="294"/>
        <v>0</v>
      </c>
      <c r="AB933" s="32">
        <f t="shared" si="295"/>
        <v>0</v>
      </c>
      <c r="AC933" s="32">
        <f t="shared" si="296"/>
        <v>0</v>
      </c>
      <c r="AD933" s="35"/>
      <c r="AE933" s="37">
        <f t="shared" si="297"/>
        <v>53914</v>
      </c>
      <c r="AF933" s="38">
        <f t="shared" si="298"/>
        <v>0</v>
      </c>
      <c r="AG933" s="38">
        <f t="shared" si="299"/>
        <v>0</v>
      </c>
      <c r="AH933" s="38">
        <f t="shared" si="300"/>
        <v>0</v>
      </c>
      <c r="AI933" s="35"/>
      <c r="AJ93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33" s="40" t="str" cm="1">
        <f t="array" ref="AK93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33" s="40" cm="1">
        <f t="array" ref="AL933">IF(ROW(Table4[[#This Row],[ID]])-1=ROW(Table4[[#Headers],[ID]]),0,SUMPRODUCT(MAX(($B$5:$B932=Table4[[#This Row],[ID]])*ROW($B$5:$B932))))</f>
        <v>931</v>
      </c>
      <c r="AM933" s="39" cm="1">
        <f t="array" aca="1" ref="AM933" ca="1">IF(Table4[[#This Row],[Prior of This Frm]]&lt;&gt;0,Table4[[#This Row],[Time]]-INDIRECT("R"&amp;Table4[[#This Row],[Prior of This Frm]]&amp;"C"&amp;COLUMN(Table4[[#This Row],[Time]]),FALSE),"")</f>
        <v>0.10599999999999454</v>
      </c>
      <c r="AN933" s="41">
        <f>IF(ROW(Table4[[#This Row],[Time]])-1=ROW(Table4[[#Headers],[Time]]),0,IF(A933&lt;A932,AN932+1,AN932))</f>
        <v>1</v>
      </c>
      <c r="AO933" s="42">
        <f>(Table4[[#This Row],[Time]]+(Table4[[#This Row],[Mins]]*60)-$A$5)/60/60/24</f>
        <v>5.156712962962963E-4</v>
      </c>
      <c r="AP933" s="39">
        <f ca="1">IF(Table4[[#This Row],[Prior of This Frm]]&lt;&gt;0,IF(Table4[[#This Row],[Per Raw]]&lt;0,Table4[[#This Row],[Per Raw]]+60,Table4[[#This Row],[Per Raw]]),"")</f>
        <v>0.10599999999999454</v>
      </c>
      <c r="AQ933" s="43">
        <f>IF(Table4[[#This Row],[ID]]=401,(HEX2DEC(Table4[[#This Row],[H1]])+256*HEX2DEC(Table4[[#This Row],[H2]]))/1000,NA())</f>
        <v>53.914000000000001</v>
      </c>
      <c r="AR933" s="44">
        <f>IF(Table4[[#This Row],[ID]]=401,(HEX2DEC(Table4[[#This Row],[H5]])+256*HEX2DEC(Table4[[#This Row],[H6]]))/1000,NA())</f>
        <v>0</v>
      </c>
      <c r="AS933" s="48" t="e">
        <f>IF(Table4[[#This Row],[ID]]=402,HEX2DEC(Table4[[#This Row],[H1]])/100,NA())</f>
        <v>#N/A</v>
      </c>
      <c r="AT933" s="46" t="e">
        <f>IF(Table4[[#This Row],[ID]]=404,((HEX2DEC(F933)+256*HEX2DEC(G933))/10)*(9/5)+32,NA())</f>
        <v>#N/A</v>
      </c>
      <c r="AU933" s="38">
        <f>IF(Table4[[#This Row],[ID]]=402,(HEX2DEC(Table4[[#This Row],[H7]])*256*256+HEX2DEC(Table4[[#This Row],[H6]])*256+HEX2DEC(Table4[[#This Row],[H5]]))/AU$3,IF(ISNUMBER(AU932),AU932,NA()))</f>
        <v>1073427</v>
      </c>
      <c r="AV933" s="38">
        <f>IF(Table4[[#This Row],[ID]]=403,(HEX2DEC(Table4[[#This Row],[H7]])*256*256+HEX2DEC(Table4[[#This Row],[H6]])*256+HEX2DEC(Table4[[#This Row],[H5]]))/AV$3,IF(ISNUMBER(AV932),AV932,NA()))</f>
        <v>1073427</v>
      </c>
      <c r="AW933" s="47">
        <f>Table4[[#This Row],[Unk 402-D7,6,5]]/Table4[[#This Row],[Batt V]]</f>
        <v>19909.986274437066</v>
      </c>
      <c r="AX933" s="41" t="str" cm="1">
        <f t="array" aca="1" ref="AX933" ca="1">IF(Table4[[#This Row],[Prior of This Frm]]=0,"First",IF(Table4[[#This Row],[Data as String]]&lt;&gt;INDIRECT("R"&amp;AL933&amp;"C"&amp;COLUMN(Table4[[#This Row],[Data as String]]),FALSE),"Change",""))</f>
        <v/>
      </c>
      <c r="AY933" s="40" t="str" cm="1">
        <f t="array" aca="1" ref="AY933" ca="1">IF(Table4[[#This Row],[Prior of This Frm]]=0,"First",IF(Table4[[#This Row],[Data Masked States only]]&lt;&gt;INDIRECT("R"&amp;AL933&amp;"C"&amp;COLUMN(Table4[[#This Row],[Data Masked States only]]),FALSE),"Change",""))</f>
        <v/>
      </c>
      <c r="AZ933" s="40"/>
    </row>
    <row r="934" spans="1:52" hidden="1" x14ac:dyDescent="0.25">
      <c r="A934" s="32">
        <v>35.933</v>
      </c>
      <c r="B934" s="32">
        <v>466</v>
      </c>
      <c r="C934" s="32">
        <v>8</v>
      </c>
      <c r="D934" s="33">
        <v>30</v>
      </c>
      <c r="E934" s="34">
        <v>32</v>
      </c>
      <c r="F934" s="34">
        <v>30</v>
      </c>
      <c r="G934" s="34">
        <v>35</v>
      </c>
      <c r="H934" s="34">
        <v>56</v>
      </c>
      <c r="I934" s="34">
        <v>35</v>
      </c>
      <c r="J934" s="34">
        <v>30</v>
      </c>
      <c r="K934" s="34">
        <v>31</v>
      </c>
      <c r="L934" s="32"/>
      <c r="M934" s="35" t="str">
        <f t="shared" si="281"/>
        <v>0</v>
      </c>
      <c r="N934" s="32" t="str">
        <f t="shared" si="282"/>
        <v>2</v>
      </c>
      <c r="O934" s="32" t="str">
        <f t="shared" si="283"/>
        <v>0</v>
      </c>
      <c r="P934" s="32" t="str">
        <f t="shared" si="284"/>
        <v>5</v>
      </c>
      <c r="Q934" s="32" t="str">
        <f t="shared" si="285"/>
        <v>V</v>
      </c>
      <c r="R934" s="32" t="str">
        <f t="shared" si="286"/>
        <v>5</v>
      </c>
      <c r="S934" s="32" t="str">
        <f t="shared" si="287"/>
        <v>0</v>
      </c>
      <c r="T934" s="32" t="str">
        <f t="shared" si="288"/>
        <v>1</v>
      </c>
      <c r="U934" s="35"/>
      <c r="V934" s="36">
        <f t="shared" si="289"/>
        <v>48</v>
      </c>
      <c r="W934" s="32">
        <f t="shared" si="290"/>
        <v>50</v>
      </c>
      <c r="X934" s="32">
        <f t="shared" si="291"/>
        <v>48</v>
      </c>
      <c r="Y934" s="32">
        <f t="shared" si="292"/>
        <v>53</v>
      </c>
      <c r="Z934" s="32">
        <f t="shared" si="293"/>
        <v>86</v>
      </c>
      <c r="AA934" s="32">
        <f t="shared" si="294"/>
        <v>53</v>
      </c>
      <c r="AB934" s="32">
        <f t="shared" si="295"/>
        <v>48</v>
      </c>
      <c r="AC934" s="32">
        <f t="shared" si="296"/>
        <v>49</v>
      </c>
      <c r="AD934" s="35"/>
      <c r="AE934" s="37">
        <f t="shared" si="297"/>
        <v>12848</v>
      </c>
      <c r="AF934" s="38">
        <f t="shared" si="298"/>
        <v>13616</v>
      </c>
      <c r="AG934" s="38">
        <f t="shared" si="299"/>
        <v>13654</v>
      </c>
      <c r="AH934" s="38">
        <f t="shared" si="300"/>
        <v>12592</v>
      </c>
      <c r="AI934" s="35"/>
      <c r="AJ93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30:32:30:35:56:35:30:31</v>
      </c>
      <c r="AK934" s="40" t="str" cm="1">
        <f t="array" ref="AK93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30:32:30:35:56:35:30:31</v>
      </c>
      <c r="AL934" s="40" cm="1">
        <f t="array" ref="AL934">IF(ROW(Table4[[#This Row],[ID]])-1=ROW(Table4[[#Headers],[ID]]),0,SUMPRODUCT(MAX(($B$5:$B933=Table4[[#This Row],[ID]])*ROW($B$5:$B933))))</f>
        <v>890</v>
      </c>
      <c r="AM934" s="39" cm="1">
        <f t="array" aca="1" ref="AM934" ca="1">IF(Table4[[#This Row],[Prior of This Frm]]&lt;&gt;0,Table4[[#This Row],[Time]]-INDIRECT("R"&amp;Table4[[#This Row],[Prior of This Frm]]&amp;"C"&amp;COLUMN(Table4[[#This Row],[Time]]),FALSE),"")</f>
        <v>2.1240000000000023</v>
      </c>
      <c r="AN934" s="41">
        <f>IF(ROW(Table4[[#This Row],[Time]])-1=ROW(Table4[[#Headers],[Time]]),0,IF(A934&lt;A933,AN933+1,AN933))</f>
        <v>1</v>
      </c>
      <c r="AO934" s="42">
        <f>(Table4[[#This Row],[Time]]+(Table4[[#This Row],[Mins]]*60)-$A$5)/60/60/24</f>
        <v>5.1569444444444438E-4</v>
      </c>
      <c r="AP934" s="39">
        <f ca="1">IF(Table4[[#This Row],[Prior of This Frm]]&lt;&gt;0,IF(Table4[[#This Row],[Per Raw]]&lt;0,Table4[[#This Row],[Per Raw]]+60,Table4[[#This Row],[Per Raw]]),"")</f>
        <v>2.1240000000000023</v>
      </c>
      <c r="AQ934" s="43" t="e">
        <f>IF(Table4[[#This Row],[ID]]=401,(HEX2DEC(Table4[[#This Row],[H1]])+256*HEX2DEC(Table4[[#This Row],[H2]]))/1000,NA())</f>
        <v>#N/A</v>
      </c>
      <c r="AR934" s="44" t="e">
        <f>IF(Table4[[#This Row],[ID]]=401,(HEX2DEC(Table4[[#This Row],[H5]])+256*HEX2DEC(Table4[[#This Row],[H6]]))/1000,NA())</f>
        <v>#N/A</v>
      </c>
      <c r="AS934" s="45" t="e">
        <f>IF(Table4[[#This Row],[ID]]=402,HEX2DEC(Table4[[#This Row],[H1]])/100,NA())</f>
        <v>#N/A</v>
      </c>
      <c r="AT934" s="46" t="e">
        <f>IF(Table4[[#This Row],[ID]]=404,((HEX2DEC(F934)+256*HEX2DEC(G934))/10)*(9/5)+32,NA())</f>
        <v>#N/A</v>
      </c>
      <c r="AU934" s="38">
        <f>IF(Table4[[#This Row],[ID]]=402,(HEX2DEC(Table4[[#This Row],[H7]])*256*256+HEX2DEC(Table4[[#This Row],[H6]])*256+HEX2DEC(Table4[[#This Row],[H5]]))/AU$3,IF(ISNUMBER(AU933),AU933,NA()))</f>
        <v>1073427</v>
      </c>
      <c r="AV934" s="38">
        <f>IF(Table4[[#This Row],[ID]]=403,(HEX2DEC(Table4[[#This Row],[H7]])*256*256+HEX2DEC(Table4[[#This Row],[H6]])*256+HEX2DEC(Table4[[#This Row],[H5]]))/AV$3,IF(ISNUMBER(AV933),AV933,NA()))</f>
        <v>1073427</v>
      </c>
      <c r="AW934" s="47" t="e">
        <f>Table4[[#This Row],[Unk 402-D7,6,5]]/Table4[[#This Row],[Batt V]]</f>
        <v>#N/A</v>
      </c>
      <c r="AX934" s="41" t="str" cm="1">
        <f t="array" aca="1" ref="AX934" ca="1">IF(Table4[[#This Row],[Prior of This Frm]]=0,"First",IF(Table4[[#This Row],[Data as String]]&lt;&gt;INDIRECT("R"&amp;AL934&amp;"C"&amp;COLUMN(Table4[[#This Row],[Data as String]]),FALSE),"Change",""))</f>
        <v/>
      </c>
      <c r="AY934" s="40" t="str" cm="1">
        <f t="array" aca="1" ref="AY934" ca="1">IF(Table4[[#This Row],[Prior of This Frm]]=0,"First",IF(Table4[[#This Row],[Data Masked States only]]&lt;&gt;INDIRECT("R"&amp;AL934&amp;"C"&amp;COLUMN(Table4[[#This Row],[Data Masked States only]]),FALSE),"Change",""))</f>
        <v/>
      </c>
      <c r="AZ934" s="40"/>
    </row>
    <row r="935" spans="1:52" hidden="1" x14ac:dyDescent="0.25">
      <c r="A935" s="32">
        <v>35.936</v>
      </c>
      <c r="B935" s="32">
        <v>402</v>
      </c>
      <c r="C935" s="32">
        <v>8</v>
      </c>
      <c r="D935" s="33">
        <v>64</v>
      </c>
      <c r="E935" s="34">
        <v>0</v>
      </c>
      <c r="F935" s="34">
        <v>0</v>
      </c>
      <c r="G935" s="34">
        <v>0</v>
      </c>
      <c r="H935" s="34">
        <v>13</v>
      </c>
      <c r="I935" s="34">
        <v>61</v>
      </c>
      <c r="J935" s="34">
        <v>10</v>
      </c>
      <c r="K935" s="34">
        <v>0</v>
      </c>
      <c r="L935" s="32"/>
      <c r="M935" s="35" t="str">
        <f t="shared" si="281"/>
        <v>d</v>
      </c>
      <c r="N935" s="32" t="str">
        <f t="shared" si="282"/>
        <v>…</v>
      </c>
      <c r="O935" s="32" t="str">
        <f t="shared" si="283"/>
        <v>…</v>
      </c>
      <c r="P935" s="32" t="str">
        <f t="shared" si="284"/>
        <v>…</v>
      </c>
      <c r="Q935" s="32" t="str">
        <f t="shared" si="285"/>
        <v>…</v>
      </c>
      <c r="R935" s="32" t="str">
        <f t="shared" si="286"/>
        <v>a</v>
      </c>
      <c r="S935" s="32" t="str">
        <f t="shared" si="287"/>
        <v>…</v>
      </c>
      <c r="T935" s="32" t="str">
        <f t="shared" si="288"/>
        <v>…</v>
      </c>
      <c r="U935" s="35"/>
      <c r="V935" s="36">
        <f t="shared" si="289"/>
        <v>100</v>
      </c>
      <c r="W935" s="32">
        <f t="shared" si="290"/>
        <v>0</v>
      </c>
      <c r="X935" s="32">
        <f t="shared" si="291"/>
        <v>0</v>
      </c>
      <c r="Y935" s="32">
        <f t="shared" si="292"/>
        <v>0</v>
      </c>
      <c r="Z935" s="32">
        <f t="shared" si="293"/>
        <v>19</v>
      </c>
      <c r="AA935" s="32">
        <f t="shared" si="294"/>
        <v>97</v>
      </c>
      <c r="AB935" s="32">
        <f t="shared" si="295"/>
        <v>16</v>
      </c>
      <c r="AC935" s="32">
        <f t="shared" si="296"/>
        <v>0</v>
      </c>
      <c r="AD935" s="35"/>
      <c r="AE935" s="37">
        <f t="shared" si="297"/>
        <v>100</v>
      </c>
      <c r="AF935" s="38">
        <f t="shared" si="298"/>
        <v>0</v>
      </c>
      <c r="AG935" s="38">
        <f t="shared" si="299"/>
        <v>24851</v>
      </c>
      <c r="AH935" s="38">
        <f t="shared" si="300"/>
        <v>16</v>
      </c>
      <c r="AI935" s="35"/>
      <c r="AJ93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935" s="40" t="str" cm="1">
        <f t="array" ref="AK93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935" s="40" cm="1">
        <f t="array" ref="AL935">IF(ROW(Table4[[#This Row],[ID]])-1=ROW(Table4[[#Headers],[ID]]),0,SUMPRODUCT(MAX(($B$5:$B934=Table4[[#This Row],[ID]])*ROW($B$5:$B934))))</f>
        <v>867</v>
      </c>
      <c r="AM935" s="39" cm="1">
        <f t="array" aca="1" ref="AM935" ca="1">IF(Table4[[#This Row],[Prior of This Frm]]&lt;&gt;0,Table4[[#This Row],[Time]]-INDIRECT("R"&amp;Table4[[#This Row],[Prior of This Frm]]&amp;"C"&amp;COLUMN(Table4[[#This Row],[Time]]),FALSE),"")</f>
        <v>3.1869999999999976</v>
      </c>
      <c r="AN935" s="41">
        <f>IF(ROW(Table4[[#This Row],[Time]])-1=ROW(Table4[[#Headers],[Time]]),0,IF(A935&lt;A934,AN934+1,AN934))</f>
        <v>1</v>
      </c>
      <c r="AO935" s="42">
        <f>(Table4[[#This Row],[Time]]+(Table4[[#This Row],[Mins]]*60)-$A$5)/60/60/24</f>
        <v>5.1572916666666672E-4</v>
      </c>
      <c r="AP935" s="39">
        <f ca="1">IF(Table4[[#This Row],[Prior of This Frm]]&lt;&gt;0,IF(Table4[[#This Row],[Per Raw]]&lt;0,Table4[[#This Row],[Per Raw]]+60,Table4[[#This Row],[Per Raw]]),"")</f>
        <v>3.1869999999999976</v>
      </c>
      <c r="AQ935" s="43" t="e">
        <f>IF(Table4[[#This Row],[ID]]=401,(HEX2DEC(Table4[[#This Row],[H1]])+256*HEX2DEC(Table4[[#This Row],[H2]]))/1000,NA())</f>
        <v>#N/A</v>
      </c>
      <c r="AR935" s="44" t="e">
        <f>IF(Table4[[#This Row],[ID]]=401,(HEX2DEC(Table4[[#This Row],[H5]])+256*HEX2DEC(Table4[[#This Row],[H6]]))/1000,NA())</f>
        <v>#N/A</v>
      </c>
      <c r="AS935" s="48">
        <f>IF(Table4[[#This Row],[ID]]=402,HEX2DEC(Table4[[#This Row],[H1]])/100,NA())</f>
        <v>1</v>
      </c>
      <c r="AT935" s="46" t="e">
        <f>IF(Table4[[#This Row],[ID]]=404,((HEX2DEC(F935)+256*HEX2DEC(G935))/10)*(9/5)+32,NA())</f>
        <v>#N/A</v>
      </c>
      <c r="AU935" s="38">
        <f>IF(Table4[[#This Row],[ID]]=402,(HEX2DEC(Table4[[#This Row],[H7]])*256*256+HEX2DEC(Table4[[#This Row],[H6]])*256+HEX2DEC(Table4[[#This Row],[H5]]))/AU$3,IF(ISNUMBER(AU934),AU934,NA()))</f>
        <v>1073427</v>
      </c>
      <c r="AV935" s="38">
        <f>IF(Table4[[#This Row],[ID]]=403,(HEX2DEC(Table4[[#This Row],[H7]])*256*256+HEX2DEC(Table4[[#This Row],[H6]])*256+HEX2DEC(Table4[[#This Row],[H5]]))/AV$3,IF(ISNUMBER(AV934),AV934,NA()))</f>
        <v>1073427</v>
      </c>
      <c r="AW935" s="47" t="e">
        <f>Table4[[#This Row],[Unk 402-D7,6,5]]/Table4[[#This Row],[Batt V]]</f>
        <v>#N/A</v>
      </c>
      <c r="AX935" s="41" t="str" cm="1">
        <f t="array" aca="1" ref="AX935" ca="1">IF(Table4[[#This Row],[Prior of This Frm]]=0,"First",IF(Table4[[#This Row],[Data as String]]&lt;&gt;INDIRECT("R"&amp;AL935&amp;"C"&amp;COLUMN(Table4[[#This Row],[Data as String]]),FALSE),"Change",""))</f>
        <v/>
      </c>
      <c r="AY935" s="40" t="str" cm="1">
        <f t="array" aca="1" ref="AY935" ca="1">IF(Table4[[#This Row],[Prior of This Frm]]=0,"First",IF(Table4[[#This Row],[Data Masked States only]]&lt;&gt;INDIRECT("R"&amp;AL935&amp;"C"&amp;COLUMN(Table4[[#This Row],[Data Masked States only]]),FALSE),"Change",""))</f>
        <v/>
      </c>
      <c r="AZ935" s="40"/>
    </row>
    <row r="936" spans="1:52" hidden="1" x14ac:dyDescent="0.25">
      <c r="A936" s="32">
        <v>35.938000000000002</v>
      </c>
      <c r="B936" s="32">
        <v>403</v>
      </c>
      <c r="C936" s="32">
        <v>8</v>
      </c>
      <c r="D936" s="33">
        <v>64</v>
      </c>
      <c r="E936" s="34">
        <v>0</v>
      </c>
      <c r="F936" s="34">
        <v>0</v>
      </c>
      <c r="G936" s="34">
        <v>0</v>
      </c>
      <c r="H936" s="34">
        <v>13</v>
      </c>
      <c r="I936" s="34">
        <v>61</v>
      </c>
      <c r="J936" s="34">
        <v>10</v>
      </c>
      <c r="K936" s="34">
        <v>0</v>
      </c>
      <c r="L936" s="32"/>
      <c r="M936" s="35" t="str">
        <f t="shared" si="281"/>
        <v>d</v>
      </c>
      <c r="N936" s="32" t="str">
        <f t="shared" si="282"/>
        <v>…</v>
      </c>
      <c r="O936" s="32" t="str">
        <f t="shared" si="283"/>
        <v>…</v>
      </c>
      <c r="P936" s="32" t="str">
        <f t="shared" si="284"/>
        <v>…</v>
      </c>
      <c r="Q936" s="32" t="str">
        <f t="shared" si="285"/>
        <v>…</v>
      </c>
      <c r="R936" s="32" t="str">
        <f t="shared" si="286"/>
        <v>a</v>
      </c>
      <c r="S936" s="32" t="str">
        <f t="shared" si="287"/>
        <v>…</v>
      </c>
      <c r="T936" s="32" t="str">
        <f t="shared" si="288"/>
        <v>…</v>
      </c>
      <c r="U936" s="35"/>
      <c r="V936" s="36">
        <f t="shared" si="289"/>
        <v>100</v>
      </c>
      <c r="W936" s="32">
        <f t="shared" si="290"/>
        <v>0</v>
      </c>
      <c r="X936" s="32">
        <f t="shared" si="291"/>
        <v>0</v>
      </c>
      <c r="Y936" s="32">
        <f t="shared" si="292"/>
        <v>0</v>
      </c>
      <c r="Z936" s="32">
        <f t="shared" si="293"/>
        <v>19</v>
      </c>
      <c r="AA936" s="32">
        <f t="shared" si="294"/>
        <v>97</v>
      </c>
      <c r="AB936" s="32">
        <f t="shared" si="295"/>
        <v>16</v>
      </c>
      <c r="AC936" s="32">
        <f t="shared" si="296"/>
        <v>0</v>
      </c>
      <c r="AD936" s="35"/>
      <c r="AE936" s="37">
        <f t="shared" si="297"/>
        <v>100</v>
      </c>
      <c r="AF936" s="38">
        <f t="shared" si="298"/>
        <v>0</v>
      </c>
      <c r="AG936" s="38">
        <f t="shared" si="299"/>
        <v>24851</v>
      </c>
      <c r="AH936" s="38">
        <f t="shared" si="300"/>
        <v>16</v>
      </c>
      <c r="AI936" s="35"/>
      <c r="AJ93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64:00:00:00:13:61:10:00</v>
      </c>
      <c r="AK936" s="40" t="str" cm="1">
        <f t="array" ref="AK93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64:00:00:00:xx:xx:xx:00</v>
      </c>
      <c r="AL936" s="40" cm="1">
        <f t="array" ref="AL936">IF(ROW(Table4[[#This Row],[ID]])-1=ROW(Table4[[#Headers],[ID]]),0,SUMPRODUCT(MAX(($B$5:$B935=Table4[[#This Row],[ID]])*ROW($B$5:$B935))))</f>
        <v>868</v>
      </c>
      <c r="AM936" s="39" cm="1">
        <f t="array" aca="1" ref="AM936" ca="1">IF(Table4[[#This Row],[Prior of This Frm]]&lt;&gt;0,Table4[[#This Row],[Time]]-INDIRECT("R"&amp;Table4[[#This Row],[Prior of This Frm]]&amp;"C"&amp;COLUMN(Table4[[#This Row],[Time]]),FALSE),"")</f>
        <v>3.1859999999999999</v>
      </c>
      <c r="AN936" s="41">
        <f>IF(ROW(Table4[[#This Row],[Time]])-1=ROW(Table4[[#Headers],[Time]]),0,IF(A936&lt;A935,AN935+1,AN935))</f>
        <v>1</v>
      </c>
      <c r="AO936" s="42">
        <f>(Table4[[#This Row],[Time]]+(Table4[[#This Row],[Mins]]*60)-$A$5)/60/60/24</f>
        <v>5.1575231481481481E-4</v>
      </c>
      <c r="AP936" s="39">
        <f ca="1">IF(Table4[[#This Row],[Prior of This Frm]]&lt;&gt;0,IF(Table4[[#This Row],[Per Raw]]&lt;0,Table4[[#This Row],[Per Raw]]+60,Table4[[#This Row],[Per Raw]]),"")</f>
        <v>3.1859999999999999</v>
      </c>
      <c r="AQ936" s="43" t="e">
        <f>IF(Table4[[#This Row],[ID]]=401,(HEX2DEC(Table4[[#This Row],[H1]])+256*HEX2DEC(Table4[[#This Row],[H2]]))/1000,NA())</f>
        <v>#N/A</v>
      </c>
      <c r="AR936" s="44" t="e">
        <f>IF(Table4[[#This Row],[ID]]=401,(HEX2DEC(Table4[[#This Row],[H5]])+256*HEX2DEC(Table4[[#This Row],[H6]]))/1000,NA())</f>
        <v>#N/A</v>
      </c>
      <c r="AS936" s="45" t="e">
        <f>IF(Table4[[#This Row],[ID]]=402,HEX2DEC(Table4[[#This Row],[H1]])/100,NA())</f>
        <v>#N/A</v>
      </c>
      <c r="AT936" s="46" t="e">
        <f>IF(Table4[[#This Row],[ID]]=404,((HEX2DEC(F936)+256*HEX2DEC(G936))/10)*(9/5)+32,NA())</f>
        <v>#N/A</v>
      </c>
      <c r="AU936" s="38">
        <f>IF(Table4[[#This Row],[ID]]=402,(HEX2DEC(Table4[[#This Row],[H7]])*256*256+HEX2DEC(Table4[[#This Row],[H6]])*256+HEX2DEC(Table4[[#This Row],[H5]]))/AU$3,IF(ISNUMBER(AU935),AU935,NA()))</f>
        <v>1073427</v>
      </c>
      <c r="AV936" s="38">
        <f>IF(Table4[[#This Row],[ID]]=403,(HEX2DEC(Table4[[#This Row],[H7]])*256*256+HEX2DEC(Table4[[#This Row],[H6]])*256+HEX2DEC(Table4[[#This Row],[H5]]))/AV$3,IF(ISNUMBER(AV935),AV935,NA()))</f>
        <v>1073427</v>
      </c>
      <c r="AW936" s="47" t="e">
        <f>Table4[[#This Row],[Unk 402-D7,6,5]]/Table4[[#This Row],[Batt V]]</f>
        <v>#N/A</v>
      </c>
      <c r="AX936" s="41" t="str" cm="1">
        <f t="array" aca="1" ref="AX936" ca="1">IF(Table4[[#This Row],[Prior of This Frm]]=0,"First",IF(Table4[[#This Row],[Data as String]]&lt;&gt;INDIRECT("R"&amp;AL936&amp;"C"&amp;COLUMN(Table4[[#This Row],[Data as String]]),FALSE),"Change",""))</f>
        <v/>
      </c>
      <c r="AY936" s="40" t="str" cm="1">
        <f t="array" aca="1" ref="AY936" ca="1">IF(Table4[[#This Row],[Prior of This Frm]]=0,"First",IF(Table4[[#This Row],[Data Masked States only]]&lt;&gt;INDIRECT("R"&amp;AL936&amp;"C"&amp;COLUMN(Table4[[#This Row],[Data Masked States only]]),FALSE),"Change",""))</f>
        <v/>
      </c>
      <c r="AZ936" s="40"/>
    </row>
    <row r="937" spans="1:52" hidden="1" x14ac:dyDescent="0.25">
      <c r="A937" s="32">
        <v>35.941000000000003</v>
      </c>
      <c r="B937" s="32">
        <v>404</v>
      </c>
      <c r="C937" s="32">
        <v>8</v>
      </c>
      <c r="D937" s="33">
        <v>0</v>
      </c>
      <c r="E937" s="34">
        <v>5</v>
      </c>
      <c r="F937" s="34" t="s">
        <v>29</v>
      </c>
      <c r="G937" s="34">
        <v>0</v>
      </c>
      <c r="H937" s="34" t="s">
        <v>2</v>
      </c>
      <c r="I937" s="34" t="s">
        <v>2</v>
      </c>
      <c r="J937" s="34" t="s">
        <v>2</v>
      </c>
      <c r="K937" s="34" t="s">
        <v>2</v>
      </c>
      <c r="L937" s="32"/>
      <c r="M937" s="35" t="str">
        <f t="shared" si="281"/>
        <v>…</v>
      </c>
      <c r="N937" s="32" t="str">
        <f t="shared" si="282"/>
        <v>…</v>
      </c>
      <c r="O937" s="32" t="str">
        <f t="shared" si="283"/>
        <v>…</v>
      </c>
      <c r="P937" s="32" t="str">
        <f t="shared" si="284"/>
        <v>…</v>
      </c>
      <c r="Q937" s="32" t="str">
        <f t="shared" si="285"/>
        <v>…</v>
      </c>
      <c r="R937" s="32" t="str">
        <f t="shared" si="286"/>
        <v>…</v>
      </c>
      <c r="S937" s="32" t="str">
        <f t="shared" si="287"/>
        <v>…</v>
      </c>
      <c r="T937" s="32" t="str">
        <f t="shared" si="288"/>
        <v>…</v>
      </c>
      <c r="U937" s="35"/>
      <c r="V937" s="36">
        <f t="shared" si="289"/>
        <v>0</v>
      </c>
      <c r="W937" s="32">
        <f t="shared" si="290"/>
        <v>5</v>
      </c>
      <c r="X937" s="32">
        <f t="shared" si="291"/>
        <v>160</v>
      </c>
      <c r="Y937" s="32">
        <f t="shared" si="292"/>
        <v>0</v>
      </c>
      <c r="Z937" s="32">
        <f t="shared" si="293"/>
        <v>255</v>
      </c>
      <c r="AA937" s="32">
        <f t="shared" si="294"/>
        <v>255</v>
      </c>
      <c r="AB937" s="32">
        <f t="shared" si="295"/>
        <v>255</v>
      </c>
      <c r="AC937" s="32">
        <f t="shared" si="296"/>
        <v>255</v>
      </c>
      <c r="AD937" s="35"/>
      <c r="AE937" s="37">
        <f t="shared" si="297"/>
        <v>1280</v>
      </c>
      <c r="AF937" s="38">
        <f t="shared" si="298"/>
        <v>160</v>
      </c>
      <c r="AG937" s="38">
        <f t="shared" si="299"/>
        <v>65535</v>
      </c>
      <c r="AH937" s="38">
        <f t="shared" si="300"/>
        <v>65535</v>
      </c>
      <c r="AI937" s="35"/>
      <c r="AJ93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00:05:A0:00:FF:FF:FF:FF</v>
      </c>
      <c r="AK937" s="40" t="str" cm="1">
        <f t="array" ref="AK93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00:05:A0:00:FF:FF:FF:FF</v>
      </c>
      <c r="AL937" s="40" cm="1">
        <f t="array" ref="AL937">IF(ROW(Table4[[#This Row],[ID]])-1=ROW(Table4[[#Headers],[ID]]),0,SUMPRODUCT(MAX(($B$5:$B936=Table4[[#This Row],[ID]])*ROW($B$5:$B936))))</f>
        <v>869</v>
      </c>
      <c r="AM937" s="39" cm="1">
        <f t="array" aca="1" ref="AM937" ca="1">IF(Table4[[#This Row],[Prior of This Frm]]&lt;&gt;0,Table4[[#This Row],[Time]]-INDIRECT("R"&amp;Table4[[#This Row],[Prior of This Frm]]&amp;"C"&amp;COLUMN(Table4[[#This Row],[Time]]),FALSE),"")</f>
        <v>3.1870000000000047</v>
      </c>
      <c r="AN937" s="41">
        <f>IF(ROW(Table4[[#This Row],[Time]])-1=ROW(Table4[[#Headers],[Time]]),0,IF(A937&lt;A936,AN936+1,AN936))</f>
        <v>1</v>
      </c>
      <c r="AO937" s="42">
        <f>(Table4[[#This Row],[Time]]+(Table4[[#This Row],[Mins]]*60)-$A$5)/60/60/24</f>
        <v>5.1578703703703704E-4</v>
      </c>
      <c r="AP937" s="39">
        <f ca="1">IF(Table4[[#This Row],[Prior of This Frm]]&lt;&gt;0,IF(Table4[[#This Row],[Per Raw]]&lt;0,Table4[[#This Row],[Per Raw]]+60,Table4[[#This Row],[Per Raw]]),"")</f>
        <v>3.1870000000000047</v>
      </c>
      <c r="AQ937" s="43" t="e">
        <f>IF(Table4[[#This Row],[ID]]=401,(HEX2DEC(Table4[[#This Row],[H1]])+256*HEX2DEC(Table4[[#This Row],[H2]]))/1000,NA())</f>
        <v>#N/A</v>
      </c>
      <c r="AR937" s="44" t="e">
        <f>IF(Table4[[#This Row],[ID]]=401,(HEX2DEC(Table4[[#This Row],[H5]])+256*HEX2DEC(Table4[[#This Row],[H6]]))/1000,NA())</f>
        <v>#N/A</v>
      </c>
      <c r="AS937" s="45" t="e">
        <f>IF(Table4[[#This Row],[ID]]=402,HEX2DEC(Table4[[#This Row],[H1]])/100,NA())</f>
        <v>#N/A</v>
      </c>
      <c r="AT937" s="46">
        <f>IF(Table4[[#This Row],[ID]]=404,((HEX2DEC(F937)+256*HEX2DEC(G937))/10)*(9/5)+32,NA())</f>
        <v>60.8</v>
      </c>
      <c r="AU937" s="38">
        <f>IF(Table4[[#This Row],[ID]]=402,(HEX2DEC(Table4[[#This Row],[H7]])*256*256+HEX2DEC(Table4[[#This Row],[H6]])*256+HEX2DEC(Table4[[#This Row],[H5]]))/AU$3,IF(ISNUMBER(AU936),AU936,NA()))</f>
        <v>1073427</v>
      </c>
      <c r="AV937" s="38">
        <f>IF(Table4[[#This Row],[ID]]=403,(HEX2DEC(Table4[[#This Row],[H7]])*256*256+HEX2DEC(Table4[[#This Row],[H6]])*256+HEX2DEC(Table4[[#This Row],[H5]]))/AV$3,IF(ISNUMBER(AV936),AV936,NA()))</f>
        <v>1073427</v>
      </c>
      <c r="AW937" s="47" t="e">
        <f>Table4[[#This Row],[Unk 402-D7,6,5]]/Table4[[#This Row],[Batt V]]</f>
        <v>#N/A</v>
      </c>
      <c r="AX937" s="41" t="str" cm="1">
        <f t="array" aca="1" ref="AX937" ca="1">IF(Table4[[#This Row],[Prior of This Frm]]=0,"First",IF(Table4[[#This Row],[Data as String]]&lt;&gt;INDIRECT("R"&amp;AL937&amp;"C"&amp;COLUMN(Table4[[#This Row],[Data as String]]),FALSE),"Change",""))</f>
        <v/>
      </c>
      <c r="AY937" s="40" t="str" cm="1">
        <f t="array" aca="1" ref="AY937" ca="1">IF(Table4[[#This Row],[Prior of This Frm]]=0,"First",IF(Table4[[#This Row],[Data Masked States only]]&lt;&gt;INDIRECT("R"&amp;AL937&amp;"C"&amp;COLUMN(Table4[[#This Row],[Data Masked States only]]),FALSE),"Change",""))</f>
        <v/>
      </c>
      <c r="AZ937" s="40"/>
    </row>
    <row r="938" spans="1:52" hidden="1" x14ac:dyDescent="0.25">
      <c r="A938" s="32">
        <v>35.984000000000002</v>
      </c>
      <c r="B938" s="32">
        <v>400</v>
      </c>
      <c r="C938" s="32">
        <v>8</v>
      </c>
      <c r="D938" s="33">
        <v>0</v>
      </c>
      <c r="E938" s="34">
        <v>0</v>
      </c>
      <c r="F938" s="34">
        <v>8</v>
      </c>
      <c r="G938" s="34">
        <v>0</v>
      </c>
      <c r="H938" s="34">
        <v>39</v>
      </c>
      <c r="I938" s="34">
        <v>0</v>
      </c>
      <c r="J938" s="34">
        <v>0</v>
      </c>
      <c r="K938" s="34">
        <v>0</v>
      </c>
      <c r="L938" s="32"/>
      <c r="M938" s="35" t="str">
        <f t="shared" si="281"/>
        <v>…</v>
      </c>
      <c r="N938" s="32" t="str">
        <f t="shared" si="282"/>
        <v>…</v>
      </c>
      <c r="O938" s="32" t="str">
        <f t="shared" si="283"/>
        <v>…</v>
      </c>
      <c r="P938" s="32" t="str">
        <f t="shared" si="284"/>
        <v>…</v>
      </c>
      <c r="Q938" s="32" t="str">
        <f t="shared" si="285"/>
        <v>9</v>
      </c>
      <c r="R938" s="32" t="str">
        <f t="shared" si="286"/>
        <v>…</v>
      </c>
      <c r="S938" s="32" t="str">
        <f t="shared" si="287"/>
        <v>…</v>
      </c>
      <c r="T938" s="32" t="str">
        <f t="shared" si="288"/>
        <v>…</v>
      </c>
      <c r="U938" s="35"/>
      <c r="V938" s="36">
        <f t="shared" si="289"/>
        <v>0</v>
      </c>
      <c r="W938" s="32">
        <f t="shared" si="290"/>
        <v>0</v>
      </c>
      <c r="X938" s="32">
        <f t="shared" si="291"/>
        <v>8</v>
      </c>
      <c r="Y938" s="32">
        <f t="shared" si="292"/>
        <v>0</v>
      </c>
      <c r="Z938" s="32">
        <f t="shared" si="293"/>
        <v>57</v>
      </c>
      <c r="AA938" s="32">
        <f t="shared" si="294"/>
        <v>0</v>
      </c>
      <c r="AB938" s="32">
        <f t="shared" si="295"/>
        <v>0</v>
      </c>
      <c r="AC938" s="32">
        <f t="shared" si="296"/>
        <v>0</v>
      </c>
      <c r="AD938" s="35"/>
      <c r="AE938" s="37">
        <f t="shared" si="297"/>
        <v>0</v>
      </c>
      <c r="AF938" s="38">
        <f t="shared" si="298"/>
        <v>8</v>
      </c>
      <c r="AG938" s="38">
        <f t="shared" si="299"/>
        <v>57</v>
      </c>
      <c r="AH938" s="38">
        <f t="shared" si="300"/>
        <v>0</v>
      </c>
      <c r="AI938" s="35"/>
      <c r="AJ93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38" s="40" t="str" cm="1">
        <f t="array" ref="AK93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38" s="40" cm="1">
        <f t="array" ref="AL938">IF(ROW(Table4[[#This Row],[ID]])-1=ROW(Table4[[#Headers],[ID]]),0,SUMPRODUCT(MAX(($B$5:$B937=Table4[[#This Row],[ID]])*ROW($B$5:$B937))))</f>
        <v>932</v>
      </c>
      <c r="AM938" s="39" cm="1">
        <f t="array" aca="1" ref="AM938" ca="1">IF(Table4[[#This Row],[Prior of This Frm]]&lt;&gt;0,Table4[[#This Row],[Time]]-INDIRECT("R"&amp;Table4[[#This Row],[Prior of This Frm]]&amp;"C"&amp;COLUMN(Table4[[#This Row],[Time]]),FALSE),"")</f>
        <v>0.10600000000000165</v>
      </c>
      <c r="AN938" s="41">
        <f>IF(ROW(Table4[[#This Row],[Time]])-1=ROW(Table4[[#Headers],[Time]]),0,IF(A938&lt;A937,AN937+1,AN937))</f>
        <v>1</v>
      </c>
      <c r="AO938" s="42">
        <f>(Table4[[#This Row],[Time]]+(Table4[[#This Row],[Mins]]*60)-$A$5)/60/60/24</f>
        <v>5.1628472222222223E-4</v>
      </c>
      <c r="AP938" s="39">
        <f ca="1">IF(Table4[[#This Row],[Prior of This Frm]]&lt;&gt;0,IF(Table4[[#This Row],[Per Raw]]&lt;0,Table4[[#This Row],[Per Raw]]+60,Table4[[#This Row],[Per Raw]]),"")</f>
        <v>0.10600000000000165</v>
      </c>
      <c r="AQ938" s="43" t="e">
        <f>IF(Table4[[#This Row],[ID]]=401,(HEX2DEC(Table4[[#This Row],[H1]])+256*HEX2DEC(Table4[[#This Row],[H2]]))/1000,NA())</f>
        <v>#N/A</v>
      </c>
      <c r="AR938" s="44" t="e">
        <f>IF(Table4[[#This Row],[ID]]=401,(HEX2DEC(Table4[[#This Row],[H5]])+256*HEX2DEC(Table4[[#This Row],[H6]]))/1000,NA())</f>
        <v>#N/A</v>
      </c>
      <c r="AS938" s="45" t="e">
        <f>IF(Table4[[#This Row],[ID]]=402,HEX2DEC(Table4[[#This Row],[H1]])/100,NA())</f>
        <v>#N/A</v>
      </c>
      <c r="AT938" s="46" t="e">
        <f>IF(Table4[[#This Row],[ID]]=404,((HEX2DEC(F938)+256*HEX2DEC(G938))/10)*(9/5)+32,NA())</f>
        <v>#N/A</v>
      </c>
      <c r="AU938" s="38">
        <f>IF(Table4[[#This Row],[ID]]=402,(HEX2DEC(Table4[[#This Row],[H7]])*256*256+HEX2DEC(Table4[[#This Row],[H6]])*256+HEX2DEC(Table4[[#This Row],[H5]]))/AU$3,IF(ISNUMBER(AU937),AU937,NA()))</f>
        <v>1073427</v>
      </c>
      <c r="AV938" s="38">
        <f>IF(Table4[[#This Row],[ID]]=403,(HEX2DEC(Table4[[#This Row],[H7]])*256*256+HEX2DEC(Table4[[#This Row],[H6]])*256+HEX2DEC(Table4[[#This Row],[H5]]))/AV$3,IF(ISNUMBER(AV937),AV937,NA()))</f>
        <v>1073427</v>
      </c>
      <c r="AW938" s="47" t="e">
        <f>Table4[[#This Row],[Unk 402-D7,6,5]]/Table4[[#This Row],[Batt V]]</f>
        <v>#N/A</v>
      </c>
      <c r="AX938" s="41" t="str" cm="1">
        <f t="array" aca="1" ref="AX938" ca="1">IF(Table4[[#This Row],[Prior of This Frm]]=0,"First",IF(Table4[[#This Row],[Data as String]]&lt;&gt;INDIRECT("R"&amp;AL938&amp;"C"&amp;COLUMN(Table4[[#This Row],[Data as String]]),FALSE),"Change",""))</f>
        <v/>
      </c>
      <c r="AY938" s="40" t="str" cm="1">
        <f t="array" aca="1" ref="AY938" ca="1">IF(Table4[[#This Row],[Prior of This Frm]]=0,"First",IF(Table4[[#This Row],[Data Masked States only]]&lt;&gt;INDIRECT("R"&amp;AL938&amp;"C"&amp;COLUMN(Table4[[#This Row],[Data Masked States only]]),FALSE),"Change",""))</f>
        <v/>
      </c>
      <c r="AZ938" s="40"/>
    </row>
    <row r="939" spans="1:52" hidden="1" x14ac:dyDescent="0.25">
      <c r="A939" s="32">
        <v>36.036999999999999</v>
      </c>
      <c r="B939" s="32">
        <v>401</v>
      </c>
      <c r="C939" s="32">
        <v>8</v>
      </c>
      <c r="D939" s="33" t="s">
        <v>28</v>
      </c>
      <c r="E939" s="34" t="s">
        <v>23</v>
      </c>
      <c r="F939" s="34">
        <v>0</v>
      </c>
      <c r="G939" s="34">
        <v>0</v>
      </c>
      <c r="H939" s="34">
        <v>0</v>
      </c>
      <c r="I939" s="34">
        <v>0</v>
      </c>
      <c r="J939" s="34">
        <v>0</v>
      </c>
      <c r="K939" s="34">
        <v>0</v>
      </c>
      <c r="L939" s="32"/>
      <c r="M939" s="35" t="str">
        <f t="shared" si="281"/>
        <v>…</v>
      </c>
      <c r="N939" s="32" t="str">
        <f t="shared" si="282"/>
        <v>…</v>
      </c>
      <c r="O939" s="32" t="str">
        <f t="shared" si="283"/>
        <v>…</v>
      </c>
      <c r="P939" s="32" t="str">
        <f t="shared" si="284"/>
        <v>…</v>
      </c>
      <c r="Q939" s="32" t="str">
        <f t="shared" si="285"/>
        <v>…</v>
      </c>
      <c r="R939" s="32" t="str">
        <f t="shared" si="286"/>
        <v>…</v>
      </c>
      <c r="S939" s="32" t="str">
        <f t="shared" si="287"/>
        <v>…</v>
      </c>
      <c r="T939" s="32" t="str">
        <f t="shared" si="288"/>
        <v>…</v>
      </c>
      <c r="U939" s="35"/>
      <c r="V939" s="36">
        <f t="shared" si="289"/>
        <v>154</v>
      </c>
      <c r="W939" s="32">
        <f t="shared" si="290"/>
        <v>210</v>
      </c>
      <c r="X939" s="32">
        <f t="shared" si="291"/>
        <v>0</v>
      </c>
      <c r="Y939" s="32">
        <f t="shared" si="292"/>
        <v>0</v>
      </c>
      <c r="Z939" s="32">
        <f t="shared" si="293"/>
        <v>0</v>
      </c>
      <c r="AA939" s="32">
        <f t="shared" si="294"/>
        <v>0</v>
      </c>
      <c r="AB939" s="32">
        <f t="shared" si="295"/>
        <v>0</v>
      </c>
      <c r="AC939" s="32">
        <f t="shared" si="296"/>
        <v>0</v>
      </c>
      <c r="AD939" s="35"/>
      <c r="AE939" s="37">
        <f t="shared" si="297"/>
        <v>53914</v>
      </c>
      <c r="AF939" s="38">
        <f t="shared" si="298"/>
        <v>0</v>
      </c>
      <c r="AG939" s="38">
        <f t="shared" si="299"/>
        <v>0</v>
      </c>
      <c r="AH939" s="38">
        <f t="shared" si="300"/>
        <v>0</v>
      </c>
      <c r="AI939" s="35"/>
      <c r="AJ93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39" s="40" t="str" cm="1">
        <f t="array" ref="AK93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39" s="40" cm="1">
        <f t="array" ref="AL939">IF(ROW(Table4[[#This Row],[ID]])-1=ROW(Table4[[#Headers],[ID]]),0,SUMPRODUCT(MAX(($B$5:$B938=Table4[[#This Row],[ID]])*ROW($B$5:$B938))))</f>
        <v>933</v>
      </c>
      <c r="AM939" s="39" cm="1">
        <f t="array" aca="1" ref="AM939" ca="1">IF(Table4[[#This Row],[Prior of This Frm]]&lt;&gt;0,Table4[[#This Row],[Time]]-INDIRECT("R"&amp;Table4[[#This Row],[Prior of This Frm]]&amp;"C"&amp;COLUMN(Table4[[#This Row],[Time]]),FALSE),"")</f>
        <v>0.10600000000000165</v>
      </c>
      <c r="AN939" s="41">
        <f>IF(ROW(Table4[[#This Row],[Time]])-1=ROW(Table4[[#Headers],[Time]]),0,IF(A939&lt;A938,AN938+1,AN938))</f>
        <v>1</v>
      </c>
      <c r="AO939" s="42">
        <f>(Table4[[#This Row],[Time]]+(Table4[[#This Row],[Mins]]*60)-$A$5)/60/60/24</f>
        <v>5.1689814814814816E-4</v>
      </c>
      <c r="AP939" s="39">
        <f ca="1">IF(Table4[[#This Row],[Prior of This Frm]]&lt;&gt;0,IF(Table4[[#This Row],[Per Raw]]&lt;0,Table4[[#This Row],[Per Raw]]+60,Table4[[#This Row],[Per Raw]]),"")</f>
        <v>0.10600000000000165</v>
      </c>
      <c r="AQ939" s="43">
        <f>IF(Table4[[#This Row],[ID]]=401,(HEX2DEC(Table4[[#This Row],[H1]])+256*HEX2DEC(Table4[[#This Row],[H2]]))/1000,NA())</f>
        <v>53.914000000000001</v>
      </c>
      <c r="AR939" s="44">
        <f>IF(Table4[[#This Row],[ID]]=401,(HEX2DEC(Table4[[#This Row],[H5]])+256*HEX2DEC(Table4[[#This Row],[H6]]))/1000,NA())</f>
        <v>0</v>
      </c>
      <c r="AS939" s="45" t="e">
        <f>IF(Table4[[#This Row],[ID]]=402,HEX2DEC(Table4[[#This Row],[H1]])/100,NA())</f>
        <v>#N/A</v>
      </c>
      <c r="AT939" s="46" t="e">
        <f>IF(Table4[[#This Row],[ID]]=404,((HEX2DEC(F939)+256*HEX2DEC(G939))/10)*(9/5)+32,NA())</f>
        <v>#N/A</v>
      </c>
      <c r="AU939" s="38">
        <f>IF(Table4[[#This Row],[ID]]=402,(HEX2DEC(Table4[[#This Row],[H7]])*256*256+HEX2DEC(Table4[[#This Row],[H6]])*256+HEX2DEC(Table4[[#This Row],[H5]]))/AU$3,IF(ISNUMBER(AU938),AU938,NA()))</f>
        <v>1073427</v>
      </c>
      <c r="AV939" s="38">
        <f>IF(Table4[[#This Row],[ID]]=403,(HEX2DEC(Table4[[#This Row],[H7]])*256*256+HEX2DEC(Table4[[#This Row],[H6]])*256+HEX2DEC(Table4[[#This Row],[H5]]))/AV$3,IF(ISNUMBER(AV938),AV938,NA()))</f>
        <v>1073427</v>
      </c>
      <c r="AW939" s="47">
        <f>Table4[[#This Row],[Unk 402-D7,6,5]]/Table4[[#This Row],[Batt V]]</f>
        <v>19909.986274437066</v>
      </c>
      <c r="AX939" s="41" t="str" cm="1">
        <f t="array" aca="1" ref="AX939" ca="1">IF(Table4[[#This Row],[Prior of This Frm]]=0,"First",IF(Table4[[#This Row],[Data as String]]&lt;&gt;INDIRECT("R"&amp;AL939&amp;"C"&amp;COLUMN(Table4[[#This Row],[Data as String]]),FALSE),"Change",""))</f>
        <v/>
      </c>
      <c r="AY939" s="40" t="str" cm="1">
        <f t="array" aca="1" ref="AY939" ca="1">IF(Table4[[#This Row],[Prior of This Frm]]=0,"First",IF(Table4[[#This Row],[Data Masked States only]]&lt;&gt;INDIRECT("R"&amp;AL939&amp;"C"&amp;COLUMN(Table4[[#This Row],[Data Masked States only]]),FALSE),"Change",""))</f>
        <v/>
      </c>
      <c r="AZ939" s="40"/>
    </row>
    <row r="940" spans="1:52" hidden="1" x14ac:dyDescent="0.25">
      <c r="A940" s="32">
        <v>36.090000000000003</v>
      </c>
      <c r="B940" s="32">
        <v>400</v>
      </c>
      <c r="C940" s="32">
        <v>8</v>
      </c>
      <c r="D940" s="33">
        <v>0</v>
      </c>
      <c r="E940" s="34">
        <v>0</v>
      </c>
      <c r="F940" s="34">
        <v>8</v>
      </c>
      <c r="G940" s="34">
        <v>0</v>
      </c>
      <c r="H940" s="34">
        <v>39</v>
      </c>
      <c r="I940" s="34">
        <v>0</v>
      </c>
      <c r="J940" s="34">
        <v>0</v>
      </c>
      <c r="K940" s="34">
        <v>0</v>
      </c>
      <c r="L940" s="32"/>
      <c r="M940" s="35" t="str">
        <f t="shared" si="281"/>
        <v>…</v>
      </c>
      <c r="N940" s="32" t="str">
        <f t="shared" si="282"/>
        <v>…</v>
      </c>
      <c r="O940" s="32" t="str">
        <f t="shared" si="283"/>
        <v>…</v>
      </c>
      <c r="P940" s="32" t="str">
        <f t="shared" si="284"/>
        <v>…</v>
      </c>
      <c r="Q940" s="32" t="str">
        <f t="shared" si="285"/>
        <v>9</v>
      </c>
      <c r="R940" s="32" t="str">
        <f t="shared" si="286"/>
        <v>…</v>
      </c>
      <c r="S940" s="32" t="str">
        <f t="shared" si="287"/>
        <v>…</v>
      </c>
      <c r="T940" s="32" t="str">
        <f t="shared" si="288"/>
        <v>…</v>
      </c>
      <c r="U940" s="35"/>
      <c r="V940" s="36">
        <f t="shared" si="289"/>
        <v>0</v>
      </c>
      <c r="W940" s="32">
        <f t="shared" si="290"/>
        <v>0</v>
      </c>
      <c r="X940" s="32">
        <f t="shared" si="291"/>
        <v>8</v>
      </c>
      <c r="Y940" s="32">
        <f t="shared" si="292"/>
        <v>0</v>
      </c>
      <c r="Z940" s="32">
        <f t="shared" si="293"/>
        <v>57</v>
      </c>
      <c r="AA940" s="32">
        <f t="shared" si="294"/>
        <v>0</v>
      </c>
      <c r="AB940" s="32">
        <f t="shared" si="295"/>
        <v>0</v>
      </c>
      <c r="AC940" s="32">
        <f t="shared" si="296"/>
        <v>0</v>
      </c>
      <c r="AD940" s="35"/>
      <c r="AE940" s="37">
        <f t="shared" si="297"/>
        <v>0</v>
      </c>
      <c r="AF940" s="38">
        <f t="shared" si="298"/>
        <v>8</v>
      </c>
      <c r="AG940" s="38">
        <f t="shared" si="299"/>
        <v>57</v>
      </c>
      <c r="AH940" s="38">
        <f t="shared" si="300"/>
        <v>0</v>
      </c>
      <c r="AI940" s="35"/>
      <c r="AJ94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40" s="40" t="str" cm="1">
        <f t="array" ref="AK94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40" s="40" cm="1">
        <f t="array" ref="AL940">IF(ROW(Table4[[#This Row],[ID]])-1=ROW(Table4[[#Headers],[ID]]),0,SUMPRODUCT(MAX(($B$5:$B939=Table4[[#This Row],[ID]])*ROW($B$5:$B939))))</f>
        <v>938</v>
      </c>
      <c r="AM940" s="39" cm="1">
        <f t="array" aca="1" ref="AM940" ca="1">IF(Table4[[#This Row],[Prior of This Frm]]&lt;&gt;0,Table4[[#This Row],[Time]]-INDIRECT("R"&amp;Table4[[#This Row],[Prior of This Frm]]&amp;"C"&amp;COLUMN(Table4[[#This Row],[Time]]),FALSE),"")</f>
        <v>0.10600000000000165</v>
      </c>
      <c r="AN940" s="41">
        <f>IF(ROW(Table4[[#This Row],[Time]])-1=ROW(Table4[[#Headers],[Time]]),0,IF(A940&lt;A939,AN939+1,AN939))</f>
        <v>1</v>
      </c>
      <c r="AO940" s="42">
        <f>(Table4[[#This Row],[Time]]+(Table4[[#This Row],[Mins]]*60)-$A$5)/60/60/24</f>
        <v>5.1751157407407399E-4</v>
      </c>
      <c r="AP940" s="39">
        <f ca="1">IF(Table4[[#This Row],[Prior of This Frm]]&lt;&gt;0,IF(Table4[[#This Row],[Per Raw]]&lt;0,Table4[[#This Row],[Per Raw]]+60,Table4[[#This Row],[Per Raw]]),"")</f>
        <v>0.10600000000000165</v>
      </c>
      <c r="AQ940" s="43" t="e">
        <f>IF(Table4[[#This Row],[ID]]=401,(HEX2DEC(Table4[[#This Row],[H1]])+256*HEX2DEC(Table4[[#This Row],[H2]]))/1000,NA())</f>
        <v>#N/A</v>
      </c>
      <c r="AR940" s="44" t="e">
        <f>IF(Table4[[#This Row],[ID]]=401,(HEX2DEC(Table4[[#This Row],[H5]])+256*HEX2DEC(Table4[[#This Row],[H6]]))/1000,NA())</f>
        <v>#N/A</v>
      </c>
      <c r="AS940" s="45" t="e">
        <f>IF(Table4[[#This Row],[ID]]=402,HEX2DEC(Table4[[#This Row],[H1]])/100,NA())</f>
        <v>#N/A</v>
      </c>
      <c r="AT940" s="46" t="e">
        <f>IF(Table4[[#This Row],[ID]]=404,((HEX2DEC(F940)+256*HEX2DEC(G940))/10)*(9/5)+32,NA())</f>
        <v>#N/A</v>
      </c>
      <c r="AU940" s="38">
        <f>IF(Table4[[#This Row],[ID]]=402,(HEX2DEC(Table4[[#This Row],[H7]])*256*256+HEX2DEC(Table4[[#This Row],[H6]])*256+HEX2DEC(Table4[[#This Row],[H5]]))/AU$3,IF(ISNUMBER(AU939),AU939,NA()))</f>
        <v>1073427</v>
      </c>
      <c r="AV940" s="38">
        <f>IF(Table4[[#This Row],[ID]]=403,(HEX2DEC(Table4[[#This Row],[H7]])*256*256+HEX2DEC(Table4[[#This Row],[H6]])*256+HEX2DEC(Table4[[#This Row],[H5]]))/AV$3,IF(ISNUMBER(AV939),AV939,NA()))</f>
        <v>1073427</v>
      </c>
      <c r="AW940" s="47" t="e">
        <f>Table4[[#This Row],[Unk 402-D7,6,5]]/Table4[[#This Row],[Batt V]]</f>
        <v>#N/A</v>
      </c>
      <c r="AX940" s="41" t="str" cm="1">
        <f t="array" aca="1" ref="AX940" ca="1">IF(Table4[[#This Row],[Prior of This Frm]]=0,"First",IF(Table4[[#This Row],[Data as String]]&lt;&gt;INDIRECT("R"&amp;AL940&amp;"C"&amp;COLUMN(Table4[[#This Row],[Data as String]]),FALSE),"Change",""))</f>
        <v/>
      </c>
      <c r="AY940" s="40" t="str" cm="1">
        <f t="array" aca="1" ref="AY940" ca="1">IF(Table4[[#This Row],[Prior of This Frm]]=0,"First",IF(Table4[[#This Row],[Data Masked States only]]&lt;&gt;INDIRECT("R"&amp;AL940&amp;"C"&amp;COLUMN(Table4[[#This Row],[Data Masked States only]]),FALSE),"Change",""))</f>
        <v/>
      </c>
      <c r="AZ940" s="40"/>
    </row>
    <row r="941" spans="1:52" hidden="1" x14ac:dyDescent="0.25">
      <c r="A941" s="32">
        <v>36.143000000000001</v>
      </c>
      <c r="B941" s="32">
        <v>401</v>
      </c>
      <c r="C941" s="32">
        <v>8</v>
      </c>
      <c r="D941" s="33" t="s">
        <v>28</v>
      </c>
      <c r="E941" s="34" t="s">
        <v>23</v>
      </c>
      <c r="F941" s="34">
        <v>0</v>
      </c>
      <c r="G941" s="34">
        <v>0</v>
      </c>
      <c r="H941" s="34">
        <v>0</v>
      </c>
      <c r="I941" s="34">
        <v>0</v>
      </c>
      <c r="J941" s="34">
        <v>0</v>
      </c>
      <c r="K941" s="34">
        <v>0</v>
      </c>
      <c r="L941" s="32"/>
      <c r="M941" s="35" t="str">
        <f t="shared" si="281"/>
        <v>…</v>
      </c>
      <c r="N941" s="32" t="str">
        <f t="shared" si="282"/>
        <v>…</v>
      </c>
      <c r="O941" s="32" t="str">
        <f t="shared" si="283"/>
        <v>…</v>
      </c>
      <c r="P941" s="32" t="str">
        <f t="shared" si="284"/>
        <v>…</v>
      </c>
      <c r="Q941" s="32" t="str">
        <f t="shared" si="285"/>
        <v>…</v>
      </c>
      <c r="R941" s="32" t="str">
        <f t="shared" si="286"/>
        <v>…</v>
      </c>
      <c r="S941" s="32" t="str">
        <f t="shared" si="287"/>
        <v>…</v>
      </c>
      <c r="T941" s="32" t="str">
        <f t="shared" si="288"/>
        <v>…</v>
      </c>
      <c r="U941" s="35"/>
      <c r="V941" s="36">
        <f t="shared" si="289"/>
        <v>154</v>
      </c>
      <c r="W941" s="32">
        <f t="shared" si="290"/>
        <v>210</v>
      </c>
      <c r="X941" s="32">
        <f t="shared" si="291"/>
        <v>0</v>
      </c>
      <c r="Y941" s="32">
        <f t="shared" si="292"/>
        <v>0</v>
      </c>
      <c r="Z941" s="32">
        <f t="shared" si="293"/>
        <v>0</v>
      </c>
      <c r="AA941" s="32">
        <f t="shared" si="294"/>
        <v>0</v>
      </c>
      <c r="AB941" s="32">
        <f t="shared" si="295"/>
        <v>0</v>
      </c>
      <c r="AC941" s="32">
        <f t="shared" si="296"/>
        <v>0</v>
      </c>
      <c r="AD941" s="35"/>
      <c r="AE941" s="37">
        <f t="shared" si="297"/>
        <v>53914</v>
      </c>
      <c r="AF941" s="38">
        <f t="shared" si="298"/>
        <v>0</v>
      </c>
      <c r="AG941" s="38">
        <f t="shared" si="299"/>
        <v>0</v>
      </c>
      <c r="AH941" s="38">
        <f t="shared" si="300"/>
        <v>0</v>
      </c>
      <c r="AI941" s="35"/>
      <c r="AJ94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41" s="40" t="str" cm="1">
        <f t="array" ref="AK94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41" s="40" cm="1">
        <f t="array" ref="AL941">IF(ROW(Table4[[#This Row],[ID]])-1=ROW(Table4[[#Headers],[ID]]),0,SUMPRODUCT(MAX(($B$5:$B940=Table4[[#This Row],[ID]])*ROW($B$5:$B940))))</f>
        <v>939</v>
      </c>
      <c r="AM941" s="39" cm="1">
        <f t="array" aca="1" ref="AM941" ca="1">IF(Table4[[#This Row],[Prior of This Frm]]&lt;&gt;0,Table4[[#This Row],[Time]]-INDIRECT("R"&amp;Table4[[#This Row],[Prior of This Frm]]&amp;"C"&amp;COLUMN(Table4[[#This Row],[Time]]),FALSE),"")</f>
        <v>0.10600000000000165</v>
      </c>
      <c r="AN941" s="41">
        <f>IF(ROW(Table4[[#This Row],[Time]])-1=ROW(Table4[[#Headers],[Time]]),0,IF(A941&lt;A940,AN940+1,AN940))</f>
        <v>1</v>
      </c>
      <c r="AO941" s="42">
        <f>(Table4[[#This Row],[Time]]+(Table4[[#This Row],[Mins]]*60)-$A$5)/60/60/24</f>
        <v>5.1812500000000003E-4</v>
      </c>
      <c r="AP941" s="39">
        <f ca="1">IF(Table4[[#This Row],[Prior of This Frm]]&lt;&gt;0,IF(Table4[[#This Row],[Per Raw]]&lt;0,Table4[[#This Row],[Per Raw]]+60,Table4[[#This Row],[Per Raw]]),"")</f>
        <v>0.10600000000000165</v>
      </c>
      <c r="AQ941" s="43">
        <f>IF(Table4[[#This Row],[ID]]=401,(HEX2DEC(Table4[[#This Row],[H1]])+256*HEX2DEC(Table4[[#This Row],[H2]]))/1000,NA())</f>
        <v>53.914000000000001</v>
      </c>
      <c r="AR941" s="44">
        <f>IF(Table4[[#This Row],[ID]]=401,(HEX2DEC(Table4[[#This Row],[H5]])+256*HEX2DEC(Table4[[#This Row],[H6]]))/1000,NA())</f>
        <v>0</v>
      </c>
      <c r="AS941" s="48" t="e">
        <f>IF(Table4[[#This Row],[ID]]=402,HEX2DEC(Table4[[#This Row],[H1]])/100,NA())</f>
        <v>#N/A</v>
      </c>
      <c r="AT941" s="46" t="e">
        <f>IF(Table4[[#This Row],[ID]]=404,((HEX2DEC(F941)+256*HEX2DEC(G941))/10)*(9/5)+32,NA())</f>
        <v>#N/A</v>
      </c>
      <c r="AU941" s="38">
        <f>IF(Table4[[#This Row],[ID]]=402,(HEX2DEC(Table4[[#This Row],[H7]])*256*256+HEX2DEC(Table4[[#This Row],[H6]])*256+HEX2DEC(Table4[[#This Row],[H5]]))/AU$3,IF(ISNUMBER(AU940),AU940,NA()))</f>
        <v>1073427</v>
      </c>
      <c r="AV941" s="38">
        <f>IF(Table4[[#This Row],[ID]]=403,(HEX2DEC(Table4[[#This Row],[H7]])*256*256+HEX2DEC(Table4[[#This Row],[H6]])*256+HEX2DEC(Table4[[#This Row],[H5]]))/AV$3,IF(ISNUMBER(AV940),AV940,NA()))</f>
        <v>1073427</v>
      </c>
      <c r="AW941" s="47">
        <f>Table4[[#This Row],[Unk 402-D7,6,5]]/Table4[[#This Row],[Batt V]]</f>
        <v>19909.986274437066</v>
      </c>
      <c r="AX941" s="41" t="str" cm="1">
        <f t="array" aca="1" ref="AX941" ca="1">IF(Table4[[#This Row],[Prior of This Frm]]=0,"First",IF(Table4[[#This Row],[Data as String]]&lt;&gt;INDIRECT("R"&amp;AL941&amp;"C"&amp;COLUMN(Table4[[#This Row],[Data as String]]),FALSE),"Change",""))</f>
        <v/>
      </c>
      <c r="AY941" s="40" t="str" cm="1">
        <f t="array" aca="1" ref="AY941" ca="1">IF(Table4[[#This Row],[Prior of This Frm]]=0,"First",IF(Table4[[#This Row],[Data Masked States only]]&lt;&gt;INDIRECT("R"&amp;AL941&amp;"C"&amp;COLUMN(Table4[[#This Row],[Data Masked States only]]),FALSE),"Change",""))</f>
        <v/>
      </c>
      <c r="AZ941" s="40"/>
    </row>
    <row r="942" spans="1:52" hidden="1" x14ac:dyDescent="0.25">
      <c r="A942" s="32">
        <v>36.195999999999998</v>
      </c>
      <c r="B942" s="32">
        <v>400</v>
      </c>
      <c r="C942" s="32">
        <v>8</v>
      </c>
      <c r="D942" s="33">
        <v>0</v>
      </c>
      <c r="E942" s="34">
        <v>0</v>
      </c>
      <c r="F942" s="34">
        <v>8</v>
      </c>
      <c r="G942" s="34">
        <v>0</v>
      </c>
      <c r="H942" s="34">
        <v>39</v>
      </c>
      <c r="I942" s="34">
        <v>0</v>
      </c>
      <c r="J942" s="34">
        <v>0</v>
      </c>
      <c r="K942" s="34">
        <v>0</v>
      </c>
      <c r="L942" s="32"/>
      <c r="M942" s="35" t="str">
        <f t="shared" si="281"/>
        <v>…</v>
      </c>
      <c r="N942" s="32" t="str">
        <f t="shared" si="282"/>
        <v>…</v>
      </c>
      <c r="O942" s="32" t="str">
        <f t="shared" si="283"/>
        <v>…</v>
      </c>
      <c r="P942" s="32" t="str">
        <f t="shared" si="284"/>
        <v>…</v>
      </c>
      <c r="Q942" s="32" t="str">
        <f t="shared" si="285"/>
        <v>9</v>
      </c>
      <c r="R942" s="32" t="str">
        <f t="shared" si="286"/>
        <v>…</v>
      </c>
      <c r="S942" s="32" t="str">
        <f t="shared" si="287"/>
        <v>…</v>
      </c>
      <c r="T942" s="32" t="str">
        <f t="shared" si="288"/>
        <v>…</v>
      </c>
      <c r="U942" s="35"/>
      <c r="V942" s="36">
        <f t="shared" si="289"/>
        <v>0</v>
      </c>
      <c r="W942" s="32">
        <f t="shared" si="290"/>
        <v>0</v>
      </c>
      <c r="X942" s="32">
        <f t="shared" si="291"/>
        <v>8</v>
      </c>
      <c r="Y942" s="32">
        <f t="shared" si="292"/>
        <v>0</v>
      </c>
      <c r="Z942" s="32">
        <f t="shared" si="293"/>
        <v>57</v>
      </c>
      <c r="AA942" s="32">
        <f t="shared" si="294"/>
        <v>0</v>
      </c>
      <c r="AB942" s="32">
        <f t="shared" si="295"/>
        <v>0</v>
      </c>
      <c r="AC942" s="32">
        <f t="shared" si="296"/>
        <v>0</v>
      </c>
      <c r="AD942" s="35"/>
      <c r="AE942" s="37">
        <f t="shared" si="297"/>
        <v>0</v>
      </c>
      <c r="AF942" s="38">
        <f t="shared" si="298"/>
        <v>8</v>
      </c>
      <c r="AG942" s="38">
        <f t="shared" si="299"/>
        <v>57</v>
      </c>
      <c r="AH942" s="38">
        <f t="shared" si="300"/>
        <v>0</v>
      </c>
      <c r="AI942" s="35"/>
      <c r="AJ94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42" s="40" t="str" cm="1">
        <f t="array" ref="AK94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42" s="40" cm="1">
        <f t="array" ref="AL942">IF(ROW(Table4[[#This Row],[ID]])-1=ROW(Table4[[#Headers],[ID]]),0,SUMPRODUCT(MAX(($B$5:$B941=Table4[[#This Row],[ID]])*ROW($B$5:$B941))))</f>
        <v>940</v>
      </c>
      <c r="AM942" s="39" cm="1">
        <f t="array" aca="1" ref="AM942" ca="1">IF(Table4[[#This Row],[Prior of This Frm]]&lt;&gt;0,Table4[[#This Row],[Time]]-INDIRECT("R"&amp;Table4[[#This Row],[Prior of This Frm]]&amp;"C"&amp;COLUMN(Table4[[#This Row],[Time]]),FALSE),"")</f>
        <v>0.10599999999999454</v>
      </c>
      <c r="AN942" s="41">
        <f>IF(ROW(Table4[[#This Row],[Time]])-1=ROW(Table4[[#Headers],[Time]]),0,IF(A942&lt;A941,AN941+1,AN941))</f>
        <v>1</v>
      </c>
      <c r="AO942" s="42">
        <f>(Table4[[#This Row],[Time]]+(Table4[[#This Row],[Mins]]*60)-$A$5)/60/60/24</f>
        <v>5.1873842592592586E-4</v>
      </c>
      <c r="AP942" s="39">
        <f ca="1">IF(Table4[[#This Row],[Prior of This Frm]]&lt;&gt;0,IF(Table4[[#This Row],[Per Raw]]&lt;0,Table4[[#This Row],[Per Raw]]+60,Table4[[#This Row],[Per Raw]]),"")</f>
        <v>0.10599999999999454</v>
      </c>
      <c r="AQ942" s="43" t="e">
        <f>IF(Table4[[#This Row],[ID]]=401,(HEX2DEC(Table4[[#This Row],[H1]])+256*HEX2DEC(Table4[[#This Row],[H2]]))/1000,NA())</f>
        <v>#N/A</v>
      </c>
      <c r="AR942" s="44" t="e">
        <f>IF(Table4[[#This Row],[ID]]=401,(HEX2DEC(Table4[[#This Row],[H5]])+256*HEX2DEC(Table4[[#This Row],[H6]]))/1000,NA())</f>
        <v>#N/A</v>
      </c>
      <c r="AS942" s="45" t="e">
        <f>IF(Table4[[#This Row],[ID]]=402,HEX2DEC(Table4[[#This Row],[H1]])/100,NA())</f>
        <v>#N/A</v>
      </c>
      <c r="AT942" s="46" t="e">
        <f>IF(Table4[[#This Row],[ID]]=404,((HEX2DEC(F942)+256*HEX2DEC(G942))/10)*(9/5)+32,NA())</f>
        <v>#N/A</v>
      </c>
      <c r="AU942" s="38">
        <f>IF(Table4[[#This Row],[ID]]=402,(HEX2DEC(Table4[[#This Row],[H7]])*256*256+HEX2DEC(Table4[[#This Row],[H6]])*256+HEX2DEC(Table4[[#This Row],[H5]]))/AU$3,IF(ISNUMBER(AU941),AU941,NA()))</f>
        <v>1073427</v>
      </c>
      <c r="AV942" s="38">
        <f>IF(Table4[[#This Row],[ID]]=403,(HEX2DEC(Table4[[#This Row],[H7]])*256*256+HEX2DEC(Table4[[#This Row],[H6]])*256+HEX2DEC(Table4[[#This Row],[H5]]))/AV$3,IF(ISNUMBER(AV941),AV941,NA()))</f>
        <v>1073427</v>
      </c>
      <c r="AW942" s="47" t="e">
        <f>Table4[[#This Row],[Unk 402-D7,6,5]]/Table4[[#This Row],[Batt V]]</f>
        <v>#N/A</v>
      </c>
      <c r="AX942" s="41" t="str" cm="1">
        <f t="array" aca="1" ref="AX942" ca="1">IF(Table4[[#This Row],[Prior of This Frm]]=0,"First",IF(Table4[[#This Row],[Data as String]]&lt;&gt;INDIRECT("R"&amp;AL942&amp;"C"&amp;COLUMN(Table4[[#This Row],[Data as String]]),FALSE),"Change",""))</f>
        <v/>
      </c>
      <c r="AY942" s="40" t="str" cm="1">
        <f t="array" aca="1" ref="AY942" ca="1">IF(Table4[[#This Row],[Prior of This Frm]]=0,"First",IF(Table4[[#This Row],[Data Masked States only]]&lt;&gt;INDIRECT("R"&amp;AL942&amp;"C"&amp;COLUMN(Table4[[#This Row],[Data Masked States only]]),FALSE),"Change",""))</f>
        <v/>
      </c>
      <c r="AZ942" s="40"/>
    </row>
    <row r="943" spans="1:52" hidden="1" x14ac:dyDescent="0.25">
      <c r="A943" s="32">
        <v>36.25</v>
      </c>
      <c r="B943" s="32">
        <v>401</v>
      </c>
      <c r="C943" s="32">
        <v>8</v>
      </c>
      <c r="D943" s="33" t="s">
        <v>28</v>
      </c>
      <c r="E943" s="34" t="s">
        <v>23</v>
      </c>
      <c r="F943" s="34">
        <v>0</v>
      </c>
      <c r="G943" s="34">
        <v>0</v>
      </c>
      <c r="H943" s="34">
        <v>0</v>
      </c>
      <c r="I943" s="34">
        <v>0</v>
      </c>
      <c r="J943" s="34">
        <v>0</v>
      </c>
      <c r="K943" s="34">
        <v>0</v>
      </c>
      <c r="L943" s="32"/>
      <c r="M943" s="35" t="str">
        <f t="shared" si="281"/>
        <v>…</v>
      </c>
      <c r="N943" s="32" t="str">
        <f t="shared" si="282"/>
        <v>…</v>
      </c>
      <c r="O943" s="32" t="str">
        <f t="shared" si="283"/>
        <v>…</v>
      </c>
      <c r="P943" s="32" t="str">
        <f t="shared" si="284"/>
        <v>…</v>
      </c>
      <c r="Q943" s="32" t="str">
        <f t="shared" si="285"/>
        <v>…</v>
      </c>
      <c r="R943" s="32" t="str">
        <f t="shared" si="286"/>
        <v>…</v>
      </c>
      <c r="S943" s="32" t="str">
        <f t="shared" si="287"/>
        <v>…</v>
      </c>
      <c r="T943" s="32" t="str">
        <f t="shared" si="288"/>
        <v>…</v>
      </c>
      <c r="U943" s="35"/>
      <c r="V943" s="36">
        <f t="shared" si="289"/>
        <v>154</v>
      </c>
      <c r="W943" s="32">
        <f t="shared" si="290"/>
        <v>210</v>
      </c>
      <c r="X943" s="32">
        <f t="shared" si="291"/>
        <v>0</v>
      </c>
      <c r="Y943" s="32">
        <f t="shared" si="292"/>
        <v>0</v>
      </c>
      <c r="Z943" s="32">
        <f t="shared" si="293"/>
        <v>0</v>
      </c>
      <c r="AA943" s="32">
        <f t="shared" si="294"/>
        <v>0</v>
      </c>
      <c r="AB943" s="32">
        <f t="shared" si="295"/>
        <v>0</v>
      </c>
      <c r="AC943" s="32">
        <f t="shared" si="296"/>
        <v>0</v>
      </c>
      <c r="AD943" s="35"/>
      <c r="AE943" s="37">
        <f t="shared" si="297"/>
        <v>53914</v>
      </c>
      <c r="AF943" s="38">
        <f t="shared" si="298"/>
        <v>0</v>
      </c>
      <c r="AG943" s="38">
        <f t="shared" si="299"/>
        <v>0</v>
      </c>
      <c r="AH943" s="38">
        <f t="shared" si="300"/>
        <v>0</v>
      </c>
      <c r="AI943" s="35"/>
      <c r="AJ94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43" s="40" t="str" cm="1">
        <f t="array" ref="AK94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43" s="40" cm="1">
        <f t="array" ref="AL943">IF(ROW(Table4[[#This Row],[ID]])-1=ROW(Table4[[#Headers],[ID]]),0,SUMPRODUCT(MAX(($B$5:$B942=Table4[[#This Row],[ID]])*ROW($B$5:$B942))))</f>
        <v>941</v>
      </c>
      <c r="AM943" s="39" cm="1">
        <f t="array" aca="1" ref="AM943" ca="1">IF(Table4[[#This Row],[Prior of This Frm]]&lt;&gt;0,Table4[[#This Row],[Time]]-INDIRECT("R"&amp;Table4[[#This Row],[Prior of This Frm]]&amp;"C"&amp;COLUMN(Table4[[#This Row],[Time]]),FALSE),"")</f>
        <v>0.10699999999999932</v>
      </c>
      <c r="AN943" s="41">
        <f>IF(ROW(Table4[[#This Row],[Time]])-1=ROW(Table4[[#Headers],[Time]]),0,IF(A943&lt;A942,AN942+1,AN942))</f>
        <v>1</v>
      </c>
      <c r="AO943" s="42">
        <f>(Table4[[#This Row],[Time]]+(Table4[[#This Row],[Mins]]*60)-$A$5)/60/60/24</f>
        <v>5.1936342592592594E-4</v>
      </c>
      <c r="AP943" s="39">
        <f ca="1">IF(Table4[[#This Row],[Prior of This Frm]]&lt;&gt;0,IF(Table4[[#This Row],[Per Raw]]&lt;0,Table4[[#This Row],[Per Raw]]+60,Table4[[#This Row],[Per Raw]]),"")</f>
        <v>0.10699999999999932</v>
      </c>
      <c r="AQ943" s="43">
        <f>IF(Table4[[#This Row],[ID]]=401,(HEX2DEC(Table4[[#This Row],[H1]])+256*HEX2DEC(Table4[[#This Row],[H2]]))/1000,NA())</f>
        <v>53.914000000000001</v>
      </c>
      <c r="AR943" s="44">
        <f>IF(Table4[[#This Row],[ID]]=401,(HEX2DEC(Table4[[#This Row],[H5]])+256*HEX2DEC(Table4[[#This Row],[H6]]))/1000,NA())</f>
        <v>0</v>
      </c>
      <c r="AS943" s="48" t="e">
        <f>IF(Table4[[#This Row],[ID]]=402,HEX2DEC(Table4[[#This Row],[H1]])/100,NA())</f>
        <v>#N/A</v>
      </c>
      <c r="AT943" s="46" t="e">
        <f>IF(Table4[[#This Row],[ID]]=404,((HEX2DEC(F943)+256*HEX2DEC(G943))/10)*(9/5)+32,NA())</f>
        <v>#N/A</v>
      </c>
      <c r="AU943" s="38">
        <f>IF(Table4[[#This Row],[ID]]=402,(HEX2DEC(Table4[[#This Row],[H7]])*256*256+HEX2DEC(Table4[[#This Row],[H6]])*256+HEX2DEC(Table4[[#This Row],[H5]]))/AU$3,IF(ISNUMBER(AU942),AU942,NA()))</f>
        <v>1073427</v>
      </c>
      <c r="AV943" s="38">
        <f>IF(Table4[[#This Row],[ID]]=403,(HEX2DEC(Table4[[#This Row],[H7]])*256*256+HEX2DEC(Table4[[#This Row],[H6]])*256+HEX2DEC(Table4[[#This Row],[H5]]))/AV$3,IF(ISNUMBER(AV942),AV942,NA()))</f>
        <v>1073427</v>
      </c>
      <c r="AW943" s="47">
        <f>Table4[[#This Row],[Unk 402-D7,6,5]]/Table4[[#This Row],[Batt V]]</f>
        <v>19909.986274437066</v>
      </c>
      <c r="AX943" s="41" t="str" cm="1">
        <f t="array" aca="1" ref="AX943" ca="1">IF(Table4[[#This Row],[Prior of This Frm]]=0,"First",IF(Table4[[#This Row],[Data as String]]&lt;&gt;INDIRECT("R"&amp;AL943&amp;"C"&amp;COLUMN(Table4[[#This Row],[Data as String]]),FALSE),"Change",""))</f>
        <v/>
      </c>
      <c r="AY943" s="40" t="str" cm="1">
        <f t="array" aca="1" ref="AY943" ca="1">IF(Table4[[#This Row],[Prior of This Frm]]=0,"First",IF(Table4[[#This Row],[Data Masked States only]]&lt;&gt;INDIRECT("R"&amp;AL943&amp;"C"&amp;COLUMN(Table4[[#This Row],[Data Masked States only]]),FALSE),"Change",""))</f>
        <v/>
      </c>
      <c r="AZ943" s="40"/>
    </row>
    <row r="944" spans="1:52" hidden="1" x14ac:dyDescent="0.25">
      <c r="A944" s="32">
        <v>36.302999999999997</v>
      </c>
      <c r="B944" s="32">
        <v>400</v>
      </c>
      <c r="C944" s="32">
        <v>8</v>
      </c>
      <c r="D944" s="33">
        <v>0</v>
      </c>
      <c r="E944" s="34">
        <v>0</v>
      </c>
      <c r="F944" s="34">
        <v>8</v>
      </c>
      <c r="G944" s="34">
        <v>0</v>
      </c>
      <c r="H944" s="34">
        <v>39</v>
      </c>
      <c r="I944" s="34">
        <v>0</v>
      </c>
      <c r="J944" s="34">
        <v>0</v>
      </c>
      <c r="K944" s="34">
        <v>0</v>
      </c>
      <c r="L944" s="32"/>
      <c r="M944" s="35" t="str">
        <f t="shared" si="281"/>
        <v>…</v>
      </c>
      <c r="N944" s="32" t="str">
        <f t="shared" si="282"/>
        <v>…</v>
      </c>
      <c r="O944" s="32" t="str">
        <f t="shared" si="283"/>
        <v>…</v>
      </c>
      <c r="P944" s="32" t="str">
        <f t="shared" si="284"/>
        <v>…</v>
      </c>
      <c r="Q944" s="32" t="str">
        <f t="shared" si="285"/>
        <v>9</v>
      </c>
      <c r="R944" s="32" t="str">
        <f t="shared" si="286"/>
        <v>…</v>
      </c>
      <c r="S944" s="32" t="str">
        <f t="shared" si="287"/>
        <v>…</v>
      </c>
      <c r="T944" s="32" t="str">
        <f t="shared" si="288"/>
        <v>…</v>
      </c>
      <c r="U944" s="35"/>
      <c r="V944" s="36">
        <f t="shared" si="289"/>
        <v>0</v>
      </c>
      <c r="W944" s="32">
        <f t="shared" si="290"/>
        <v>0</v>
      </c>
      <c r="X944" s="32">
        <f t="shared" si="291"/>
        <v>8</v>
      </c>
      <c r="Y944" s="32">
        <f t="shared" si="292"/>
        <v>0</v>
      </c>
      <c r="Z944" s="32">
        <f t="shared" si="293"/>
        <v>57</v>
      </c>
      <c r="AA944" s="32">
        <f t="shared" si="294"/>
        <v>0</v>
      </c>
      <c r="AB944" s="32">
        <f t="shared" si="295"/>
        <v>0</v>
      </c>
      <c r="AC944" s="32">
        <f t="shared" si="296"/>
        <v>0</v>
      </c>
      <c r="AD944" s="35"/>
      <c r="AE944" s="37">
        <f t="shared" si="297"/>
        <v>0</v>
      </c>
      <c r="AF944" s="38">
        <f t="shared" si="298"/>
        <v>8</v>
      </c>
      <c r="AG944" s="38">
        <f t="shared" si="299"/>
        <v>57</v>
      </c>
      <c r="AH944" s="38">
        <f t="shared" si="300"/>
        <v>0</v>
      </c>
      <c r="AI944" s="35"/>
      <c r="AJ94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44" s="40" t="str" cm="1">
        <f t="array" ref="AK94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44" s="40" cm="1">
        <f t="array" ref="AL944">IF(ROW(Table4[[#This Row],[ID]])-1=ROW(Table4[[#Headers],[ID]]),0,SUMPRODUCT(MAX(($B$5:$B943=Table4[[#This Row],[ID]])*ROW($B$5:$B943))))</f>
        <v>942</v>
      </c>
      <c r="AM944" s="39" cm="1">
        <f t="array" aca="1" ref="AM944" ca="1">IF(Table4[[#This Row],[Prior of This Frm]]&lt;&gt;0,Table4[[#This Row],[Time]]-INDIRECT("R"&amp;Table4[[#This Row],[Prior of This Frm]]&amp;"C"&amp;COLUMN(Table4[[#This Row],[Time]]),FALSE),"")</f>
        <v>0.10699999999999932</v>
      </c>
      <c r="AN944" s="41">
        <f>IF(ROW(Table4[[#This Row],[Time]])-1=ROW(Table4[[#Headers],[Time]]),0,IF(A944&lt;A943,AN943+1,AN943))</f>
        <v>1</v>
      </c>
      <c r="AO944" s="42">
        <f>(Table4[[#This Row],[Time]]+(Table4[[#This Row],[Mins]]*60)-$A$5)/60/60/24</f>
        <v>5.1997685185185176E-4</v>
      </c>
      <c r="AP944" s="39">
        <f ca="1">IF(Table4[[#This Row],[Prior of This Frm]]&lt;&gt;0,IF(Table4[[#This Row],[Per Raw]]&lt;0,Table4[[#This Row],[Per Raw]]+60,Table4[[#This Row],[Per Raw]]),"")</f>
        <v>0.10699999999999932</v>
      </c>
      <c r="AQ944" s="43" t="e">
        <f>IF(Table4[[#This Row],[ID]]=401,(HEX2DEC(Table4[[#This Row],[H1]])+256*HEX2DEC(Table4[[#This Row],[H2]]))/1000,NA())</f>
        <v>#N/A</v>
      </c>
      <c r="AR944" s="44" t="e">
        <f>IF(Table4[[#This Row],[ID]]=401,(HEX2DEC(Table4[[#This Row],[H5]])+256*HEX2DEC(Table4[[#This Row],[H6]]))/1000,NA())</f>
        <v>#N/A</v>
      </c>
      <c r="AS944" s="45" t="e">
        <f>IF(Table4[[#This Row],[ID]]=402,HEX2DEC(Table4[[#This Row],[H1]])/100,NA())</f>
        <v>#N/A</v>
      </c>
      <c r="AT944" s="46" t="e">
        <f>IF(Table4[[#This Row],[ID]]=404,((HEX2DEC(F944)+256*HEX2DEC(G944))/10)*(9/5)+32,NA())</f>
        <v>#N/A</v>
      </c>
      <c r="AU944" s="38">
        <f>IF(Table4[[#This Row],[ID]]=402,(HEX2DEC(Table4[[#This Row],[H7]])*256*256+HEX2DEC(Table4[[#This Row],[H6]])*256+HEX2DEC(Table4[[#This Row],[H5]]))/AU$3,IF(ISNUMBER(AU943),AU943,NA()))</f>
        <v>1073427</v>
      </c>
      <c r="AV944" s="38">
        <f>IF(Table4[[#This Row],[ID]]=403,(HEX2DEC(Table4[[#This Row],[H7]])*256*256+HEX2DEC(Table4[[#This Row],[H6]])*256+HEX2DEC(Table4[[#This Row],[H5]]))/AV$3,IF(ISNUMBER(AV943),AV943,NA()))</f>
        <v>1073427</v>
      </c>
      <c r="AW944" s="47" t="e">
        <f>Table4[[#This Row],[Unk 402-D7,6,5]]/Table4[[#This Row],[Batt V]]</f>
        <v>#N/A</v>
      </c>
      <c r="AX944" s="41" t="str" cm="1">
        <f t="array" aca="1" ref="AX944" ca="1">IF(Table4[[#This Row],[Prior of This Frm]]=0,"First",IF(Table4[[#This Row],[Data as String]]&lt;&gt;INDIRECT("R"&amp;AL944&amp;"C"&amp;COLUMN(Table4[[#This Row],[Data as String]]),FALSE),"Change",""))</f>
        <v/>
      </c>
      <c r="AY944" s="40" t="str" cm="1">
        <f t="array" aca="1" ref="AY944" ca="1">IF(Table4[[#This Row],[Prior of This Frm]]=0,"First",IF(Table4[[#This Row],[Data Masked States only]]&lt;&gt;INDIRECT("R"&amp;AL944&amp;"C"&amp;COLUMN(Table4[[#This Row],[Data Masked States only]]),FALSE),"Change",""))</f>
        <v/>
      </c>
      <c r="AZ944" s="40"/>
    </row>
    <row r="945" spans="1:52" hidden="1" x14ac:dyDescent="0.25">
      <c r="A945" s="32">
        <v>36.356000000000002</v>
      </c>
      <c r="B945" s="32">
        <v>401</v>
      </c>
      <c r="C945" s="32">
        <v>8</v>
      </c>
      <c r="D945" s="33" t="s">
        <v>28</v>
      </c>
      <c r="E945" s="34" t="s">
        <v>23</v>
      </c>
      <c r="F945" s="34">
        <v>0</v>
      </c>
      <c r="G945" s="34">
        <v>0</v>
      </c>
      <c r="H945" s="34">
        <v>0</v>
      </c>
      <c r="I945" s="34">
        <v>0</v>
      </c>
      <c r="J945" s="34">
        <v>0</v>
      </c>
      <c r="K945" s="34">
        <v>0</v>
      </c>
      <c r="L945" s="32"/>
      <c r="M945" s="35" t="str">
        <f t="shared" si="281"/>
        <v>…</v>
      </c>
      <c r="N945" s="32" t="str">
        <f t="shared" si="282"/>
        <v>…</v>
      </c>
      <c r="O945" s="32" t="str">
        <f t="shared" si="283"/>
        <v>…</v>
      </c>
      <c r="P945" s="32" t="str">
        <f t="shared" si="284"/>
        <v>…</v>
      </c>
      <c r="Q945" s="32" t="str">
        <f t="shared" si="285"/>
        <v>…</v>
      </c>
      <c r="R945" s="32" t="str">
        <f t="shared" si="286"/>
        <v>…</v>
      </c>
      <c r="S945" s="32" t="str">
        <f t="shared" si="287"/>
        <v>…</v>
      </c>
      <c r="T945" s="32" t="str">
        <f t="shared" si="288"/>
        <v>…</v>
      </c>
      <c r="U945" s="35"/>
      <c r="V945" s="36">
        <f t="shared" si="289"/>
        <v>154</v>
      </c>
      <c r="W945" s="32">
        <f t="shared" si="290"/>
        <v>210</v>
      </c>
      <c r="X945" s="32">
        <f t="shared" si="291"/>
        <v>0</v>
      </c>
      <c r="Y945" s="32">
        <f t="shared" si="292"/>
        <v>0</v>
      </c>
      <c r="Z945" s="32">
        <f t="shared" si="293"/>
        <v>0</v>
      </c>
      <c r="AA945" s="32">
        <f t="shared" si="294"/>
        <v>0</v>
      </c>
      <c r="AB945" s="32">
        <f t="shared" si="295"/>
        <v>0</v>
      </c>
      <c r="AC945" s="32">
        <f t="shared" si="296"/>
        <v>0</v>
      </c>
      <c r="AD945" s="35"/>
      <c r="AE945" s="37">
        <f t="shared" si="297"/>
        <v>53914</v>
      </c>
      <c r="AF945" s="38">
        <f t="shared" si="298"/>
        <v>0</v>
      </c>
      <c r="AG945" s="38">
        <f t="shared" si="299"/>
        <v>0</v>
      </c>
      <c r="AH945" s="38">
        <f t="shared" si="300"/>
        <v>0</v>
      </c>
      <c r="AI945" s="35"/>
      <c r="AJ94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45" s="40" t="str" cm="1">
        <f t="array" ref="AK94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45" s="40" cm="1">
        <f t="array" ref="AL945">IF(ROW(Table4[[#This Row],[ID]])-1=ROW(Table4[[#Headers],[ID]]),0,SUMPRODUCT(MAX(($B$5:$B944=Table4[[#This Row],[ID]])*ROW($B$5:$B944))))</f>
        <v>943</v>
      </c>
      <c r="AM945" s="39" cm="1">
        <f t="array" aca="1" ref="AM945" ca="1">IF(Table4[[#This Row],[Prior of This Frm]]&lt;&gt;0,Table4[[#This Row],[Time]]-INDIRECT("R"&amp;Table4[[#This Row],[Prior of This Frm]]&amp;"C"&amp;COLUMN(Table4[[#This Row],[Time]]),FALSE),"")</f>
        <v>0.10600000000000165</v>
      </c>
      <c r="AN945" s="41">
        <f>IF(ROW(Table4[[#This Row],[Time]])-1=ROW(Table4[[#Headers],[Time]]),0,IF(A945&lt;A944,AN944+1,AN944))</f>
        <v>1</v>
      </c>
      <c r="AO945" s="42">
        <f>(Table4[[#This Row],[Time]]+(Table4[[#This Row],[Mins]]*60)-$A$5)/60/60/24</f>
        <v>5.205902777777777E-4</v>
      </c>
      <c r="AP945" s="39">
        <f ca="1">IF(Table4[[#This Row],[Prior of This Frm]]&lt;&gt;0,IF(Table4[[#This Row],[Per Raw]]&lt;0,Table4[[#This Row],[Per Raw]]+60,Table4[[#This Row],[Per Raw]]),"")</f>
        <v>0.10600000000000165</v>
      </c>
      <c r="AQ945" s="43">
        <f>IF(Table4[[#This Row],[ID]]=401,(HEX2DEC(Table4[[#This Row],[H1]])+256*HEX2DEC(Table4[[#This Row],[H2]]))/1000,NA())</f>
        <v>53.914000000000001</v>
      </c>
      <c r="AR945" s="44">
        <f>IF(Table4[[#This Row],[ID]]=401,(HEX2DEC(Table4[[#This Row],[H5]])+256*HEX2DEC(Table4[[#This Row],[H6]]))/1000,NA())</f>
        <v>0</v>
      </c>
      <c r="AS945" s="48" t="e">
        <f>IF(Table4[[#This Row],[ID]]=402,HEX2DEC(Table4[[#This Row],[H1]])/100,NA())</f>
        <v>#N/A</v>
      </c>
      <c r="AT945" s="46" t="e">
        <f>IF(Table4[[#This Row],[ID]]=404,((HEX2DEC(F945)+256*HEX2DEC(G945))/10)*(9/5)+32,NA())</f>
        <v>#N/A</v>
      </c>
      <c r="AU945" s="38">
        <f>IF(Table4[[#This Row],[ID]]=402,(HEX2DEC(Table4[[#This Row],[H7]])*256*256+HEX2DEC(Table4[[#This Row],[H6]])*256+HEX2DEC(Table4[[#This Row],[H5]]))/AU$3,IF(ISNUMBER(AU944),AU944,NA()))</f>
        <v>1073427</v>
      </c>
      <c r="AV945" s="38">
        <f>IF(Table4[[#This Row],[ID]]=403,(HEX2DEC(Table4[[#This Row],[H7]])*256*256+HEX2DEC(Table4[[#This Row],[H6]])*256+HEX2DEC(Table4[[#This Row],[H5]]))/AV$3,IF(ISNUMBER(AV944),AV944,NA()))</f>
        <v>1073427</v>
      </c>
      <c r="AW945" s="47">
        <f>Table4[[#This Row],[Unk 402-D7,6,5]]/Table4[[#This Row],[Batt V]]</f>
        <v>19909.986274437066</v>
      </c>
      <c r="AX945" s="41" t="str" cm="1">
        <f t="array" aca="1" ref="AX945" ca="1">IF(Table4[[#This Row],[Prior of This Frm]]=0,"First",IF(Table4[[#This Row],[Data as String]]&lt;&gt;INDIRECT("R"&amp;AL945&amp;"C"&amp;COLUMN(Table4[[#This Row],[Data as String]]),FALSE),"Change",""))</f>
        <v/>
      </c>
      <c r="AY945" s="40" t="str" cm="1">
        <f t="array" aca="1" ref="AY945" ca="1">IF(Table4[[#This Row],[Prior of This Frm]]=0,"First",IF(Table4[[#This Row],[Data Masked States only]]&lt;&gt;INDIRECT("R"&amp;AL945&amp;"C"&amp;COLUMN(Table4[[#This Row],[Data Masked States only]]),FALSE),"Change",""))</f>
        <v/>
      </c>
      <c r="AZ945" s="40"/>
    </row>
    <row r="946" spans="1:52" hidden="1" x14ac:dyDescent="0.25">
      <c r="A946" s="32">
        <v>36.408999999999999</v>
      </c>
      <c r="B946" s="32">
        <v>400</v>
      </c>
      <c r="C946" s="32">
        <v>8</v>
      </c>
      <c r="D946" s="33">
        <v>0</v>
      </c>
      <c r="E946" s="34">
        <v>0</v>
      </c>
      <c r="F946" s="34">
        <v>8</v>
      </c>
      <c r="G946" s="34">
        <v>0</v>
      </c>
      <c r="H946" s="34">
        <v>39</v>
      </c>
      <c r="I946" s="34">
        <v>0</v>
      </c>
      <c r="J946" s="34">
        <v>0</v>
      </c>
      <c r="K946" s="34">
        <v>0</v>
      </c>
      <c r="L946" s="32"/>
      <c r="M946" s="35" t="str">
        <f t="shared" si="281"/>
        <v>…</v>
      </c>
      <c r="N946" s="32" t="str">
        <f t="shared" si="282"/>
        <v>…</v>
      </c>
      <c r="O946" s="32" t="str">
        <f t="shared" si="283"/>
        <v>…</v>
      </c>
      <c r="P946" s="32" t="str">
        <f t="shared" si="284"/>
        <v>…</v>
      </c>
      <c r="Q946" s="32" t="str">
        <f t="shared" si="285"/>
        <v>9</v>
      </c>
      <c r="R946" s="32" t="str">
        <f t="shared" si="286"/>
        <v>…</v>
      </c>
      <c r="S946" s="32" t="str">
        <f t="shared" si="287"/>
        <v>…</v>
      </c>
      <c r="T946" s="32" t="str">
        <f t="shared" si="288"/>
        <v>…</v>
      </c>
      <c r="U946" s="35"/>
      <c r="V946" s="36">
        <f t="shared" si="289"/>
        <v>0</v>
      </c>
      <c r="W946" s="32">
        <f t="shared" si="290"/>
        <v>0</v>
      </c>
      <c r="X946" s="32">
        <f t="shared" si="291"/>
        <v>8</v>
      </c>
      <c r="Y946" s="32">
        <f t="shared" si="292"/>
        <v>0</v>
      </c>
      <c r="Z946" s="32">
        <f t="shared" si="293"/>
        <v>57</v>
      </c>
      <c r="AA946" s="32">
        <f t="shared" si="294"/>
        <v>0</v>
      </c>
      <c r="AB946" s="32">
        <f t="shared" si="295"/>
        <v>0</v>
      </c>
      <c r="AC946" s="32">
        <f t="shared" si="296"/>
        <v>0</v>
      </c>
      <c r="AD946" s="35"/>
      <c r="AE946" s="37">
        <f t="shared" si="297"/>
        <v>0</v>
      </c>
      <c r="AF946" s="38">
        <f t="shared" si="298"/>
        <v>8</v>
      </c>
      <c r="AG946" s="38">
        <f t="shared" si="299"/>
        <v>57</v>
      </c>
      <c r="AH946" s="38">
        <f t="shared" si="300"/>
        <v>0</v>
      </c>
      <c r="AI946" s="35"/>
      <c r="AJ94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46" s="40" t="str" cm="1">
        <f t="array" ref="AK94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46" s="40" cm="1">
        <f t="array" ref="AL946">IF(ROW(Table4[[#This Row],[ID]])-1=ROW(Table4[[#Headers],[ID]]),0,SUMPRODUCT(MAX(($B$5:$B945=Table4[[#This Row],[ID]])*ROW($B$5:$B945))))</f>
        <v>944</v>
      </c>
      <c r="AM946" s="39" cm="1">
        <f t="array" aca="1" ref="AM946" ca="1">IF(Table4[[#This Row],[Prior of This Frm]]&lt;&gt;0,Table4[[#This Row],[Time]]-INDIRECT("R"&amp;Table4[[#This Row],[Prior of This Frm]]&amp;"C"&amp;COLUMN(Table4[[#This Row],[Time]]),FALSE),"")</f>
        <v>0.10600000000000165</v>
      </c>
      <c r="AN946" s="41">
        <f>IF(ROW(Table4[[#This Row],[Time]])-1=ROW(Table4[[#Headers],[Time]]),0,IF(A946&lt;A945,AN945+1,AN945))</f>
        <v>1</v>
      </c>
      <c r="AO946" s="42">
        <f>(Table4[[#This Row],[Time]]+(Table4[[#This Row],[Mins]]*60)-$A$5)/60/60/24</f>
        <v>5.2120370370370352E-4</v>
      </c>
      <c r="AP946" s="39">
        <f ca="1">IF(Table4[[#This Row],[Prior of This Frm]]&lt;&gt;0,IF(Table4[[#This Row],[Per Raw]]&lt;0,Table4[[#This Row],[Per Raw]]+60,Table4[[#This Row],[Per Raw]]),"")</f>
        <v>0.10600000000000165</v>
      </c>
      <c r="AQ946" s="43" t="e">
        <f>IF(Table4[[#This Row],[ID]]=401,(HEX2DEC(Table4[[#This Row],[H1]])+256*HEX2DEC(Table4[[#This Row],[H2]]))/1000,NA())</f>
        <v>#N/A</v>
      </c>
      <c r="AR946" s="44" t="e">
        <f>IF(Table4[[#This Row],[ID]]=401,(HEX2DEC(Table4[[#This Row],[H5]])+256*HEX2DEC(Table4[[#This Row],[H6]]))/1000,NA())</f>
        <v>#N/A</v>
      </c>
      <c r="AS946" s="45" t="e">
        <f>IF(Table4[[#This Row],[ID]]=402,HEX2DEC(Table4[[#This Row],[H1]])/100,NA())</f>
        <v>#N/A</v>
      </c>
      <c r="AT946" s="46" t="e">
        <f>IF(Table4[[#This Row],[ID]]=404,((HEX2DEC(F946)+256*HEX2DEC(G946))/10)*(9/5)+32,NA())</f>
        <v>#N/A</v>
      </c>
      <c r="AU946" s="38">
        <f>IF(Table4[[#This Row],[ID]]=402,(HEX2DEC(Table4[[#This Row],[H7]])*256*256+HEX2DEC(Table4[[#This Row],[H6]])*256+HEX2DEC(Table4[[#This Row],[H5]]))/AU$3,IF(ISNUMBER(AU945),AU945,NA()))</f>
        <v>1073427</v>
      </c>
      <c r="AV946" s="38">
        <f>IF(Table4[[#This Row],[ID]]=403,(HEX2DEC(Table4[[#This Row],[H7]])*256*256+HEX2DEC(Table4[[#This Row],[H6]])*256+HEX2DEC(Table4[[#This Row],[H5]]))/AV$3,IF(ISNUMBER(AV945),AV945,NA()))</f>
        <v>1073427</v>
      </c>
      <c r="AW946" s="47" t="e">
        <f>Table4[[#This Row],[Unk 402-D7,6,5]]/Table4[[#This Row],[Batt V]]</f>
        <v>#N/A</v>
      </c>
      <c r="AX946" s="41" t="str" cm="1">
        <f t="array" aca="1" ref="AX946" ca="1">IF(Table4[[#This Row],[Prior of This Frm]]=0,"First",IF(Table4[[#This Row],[Data as String]]&lt;&gt;INDIRECT("R"&amp;AL946&amp;"C"&amp;COLUMN(Table4[[#This Row],[Data as String]]),FALSE),"Change",""))</f>
        <v/>
      </c>
      <c r="AY946" s="40" t="str" cm="1">
        <f t="array" aca="1" ref="AY946" ca="1">IF(Table4[[#This Row],[Prior of This Frm]]=0,"First",IF(Table4[[#This Row],[Data Masked States only]]&lt;&gt;INDIRECT("R"&amp;AL946&amp;"C"&amp;COLUMN(Table4[[#This Row],[Data Masked States only]]),FALSE),"Change",""))</f>
        <v/>
      </c>
      <c r="AZ946" s="40"/>
    </row>
    <row r="947" spans="1:52" hidden="1" x14ac:dyDescent="0.25">
      <c r="A947" s="32">
        <v>36.462000000000003</v>
      </c>
      <c r="B947" s="32">
        <v>401</v>
      </c>
      <c r="C947" s="32">
        <v>8</v>
      </c>
      <c r="D947" s="33" t="s">
        <v>28</v>
      </c>
      <c r="E947" s="34" t="s">
        <v>23</v>
      </c>
      <c r="F947" s="34">
        <v>0</v>
      </c>
      <c r="G947" s="34">
        <v>0</v>
      </c>
      <c r="H947" s="34">
        <v>0</v>
      </c>
      <c r="I947" s="34">
        <v>0</v>
      </c>
      <c r="J947" s="34">
        <v>0</v>
      </c>
      <c r="K947" s="34">
        <v>0</v>
      </c>
      <c r="L947" s="32"/>
      <c r="M947" s="35" t="str">
        <f t="shared" si="281"/>
        <v>…</v>
      </c>
      <c r="N947" s="32" t="str">
        <f t="shared" si="282"/>
        <v>…</v>
      </c>
      <c r="O947" s="32" t="str">
        <f t="shared" si="283"/>
        <v>…</v>
      </c>
      <c r="P947" s="32" t="str">
        <f t="shared" si="284"/>
        <v>…</v>
      </c>
      <c r="Q947" s="32" t="str">
        <f t="shared" si="285"/>
        <v>…</v>
      </c>
      <c r="R947" s="32" t="str">
        <f t="shared" si="286"/>
        <v>…</v>
      </c>
      <c r="S947" s="32" t="str">
        <f t="shared" si="287"/>
        <v>…</v>
      </c>
      <c r="T947" s="32" t="str">
        <f t="shared" si="288"/>
        <v>…</v>
      </c>
      <c r="U947" s="35"/>
      <c r="V947" s="36">
        <f t="shared" si="289"/>
        <v>154</v>
      </c>
      <c r="W947" s="32">
        <f t="shared" si="290"/>
        <v>210</v>
      </c>
      <c r="X947" s="32">
        <f t="shared" si="291"/>
        <v>0</v>
      </c>
      <c r="Y947" s="32">
        <f t="shared" si="292"/>
        <v>0</v>
      </c>
      <c r="Z947" s="32">
        <f t="shared" si="293"/>
        <v>0</v>
      </c>
      <c r="AA947" s="32">
        <f t="shared" si="294"/>
        <v>0</v>
      </c>
      <c r="AB947" s="32">
        <f t="shared" si="295"/>
        <v>0</v>
      </c>
      <c r="AC947" s="32">
        <f t="shared" si="296"/>
        <v>0</v>
      </c>
      <c r="AD947" s="35"/>
      <c r="AE947" s="37">
        <f t="shared" si="297"/>
        <v>53914</v>
      </c>
      <c r="AF947" s="38">
        <f t="shared" si="298"/>
        <v>0</v>
      </c>
      <c r="AG947" s="38">
        <f t="shared" si="299"/>
        <v>0</v>
      </c>
      <c r="AH947" s="38">
        <f t="shared" si="300"/>
        <v>0</v>
      </c>
      <c r="AI947" s="35"/>
      <c r="AJ94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47" s="40" t="str" cm="1">
        <f t="array" ref="AK94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47" s="40" cm="1">
        <f t="array" ref="AL947">IF(ROW(Table4[[#This Row],[ID]])-1=ROW(Table4[[#Headers],[ID]]),0,SUMPRODUCT(MAX(($B$5:$B946=Table4[[#This Row],[ID]])*ROW($B$5:$B946))))</f>
        <v>945</v>
      </c>
      <c r="AM947" s="39" cm="1">
        <f t="array" aca="1" ref="AM947" ca="1">IF(Table4[[#This Row],[Prior of This Frm]]&lt;&gt;0,Table4[[#This Row],[Time]]-INDIRECT("R"&amp;Table4[[#This Row],[Prior of This Frm]]&amp;"C"&amp;COLUMN(Table4[[#This Row],[Time]]),FALSE),"")</f>
        <v>0.10600000000000165</v>
      </c>
      <c r="AN947" s="41">
        <f>IF(ROW(Table4[[#This Row],[Time]])-1=ROW(Table4[[#Headers],[Time]]),0,IF(A947&lt;A946,AN946+1,AN946))</f>
        <v>1</v>
      </c>
      <c r="AO947" s="42">
        <f>(Table4[[#This Row],[Time]]+(Table4[[#This Row],[Mins]]*60)-$A$5)/60/60/24</f>
        <v>5.2181712962962967E-4</v>
      </c>
      <c r="AP947" s="39">
        <f ca="1">IF(Table4[[#This Row],[Prior of This Frm]]&lt;&gt;0,IF(Table4[[#This Row],[Per Raw]]&lt;0,Table4[[#This Row],[Per Raw]]+60,Table4[[#This Row],[Per Raw]]),"")</f>
        <v>0.10600000000000165</v>
      </c>
      <c r="AQ947" s="43">
        <f>IF(Table4[[#This Row],[ID]]=401,(HEX2DEC(Table4[[#This Row],[H1]])+256*HEX2DEC(Table4[[#This Row],[H2]]))/1000,NA())</f>
        <v>53.914000000000001</v>
      </c>
      <c r="AR947" s="44">
        <f>IF(Table4[[#This Row],[ID]]=401,(HEX2DEC(Table4[[#This Row],[H5]])+256*HEX2DEC(Table4[[#This Row],[H6]]))/1000,NA())</f>
        <v>0</v>
      </c>
      <c r="AS947" s="48" t="e">
        <f>IF(Table4[[#This Row],[ID]]=402,HEX2DEC(Table4[[#This Row],[H1]])/100,NA())</f>
        <v>#N/A</v>
      </c>
      <c r="AT947" s="46" t="e">
        <f>IF(Table4[[#This Row],[ID]]=404,((HEX2DEC(F947)+256*HEX2DEC(G947))/10)*(9/5)+32,NA())</f>
        <v>#N/A</v>
      </c>
      <c r="AU947" s="38">
        <f>IF(Table4[[#This Row],[ID]]=402,(HEX2DEC(Table4[[#This Row],[H7]])*256*256+HEX2DEC(Table4[[#This Row],[H6]])*256+HEX2DEC(Table4[[#This Row],[H5]]))/AU$3,IF(ISNUMBER(AU946),AU946,NA()))</f>
        <v>1073427</v>
      </c>
      <c r="AV947" s="38">
        <f>IF(Table4[[#This Row],[ID]]=403,(HEX2DEC(Table4[[#This Row],[H7]])*256*256+HEX2DEC(Table4[[#This Row],[H6]])*256+HEX2DEC(Table4[[#This Row],[H5]]))/AV$3,IF(ISNUMBER(AV946),AV946,NA()))</f>
        <v>1073427</v>
      </c>
      <c r="AW947" s="47">
        <f>Table4[[#This Row],[Unk 402-D7,6,5]]/Table4[[#This Row],[Batt V]]</f>
        <v>19909.986274437066</v>
      </c>
      <c r="AX947" s="41" t="str" cm="1">
        <f t="array" aca="1" ref="AX947" ca="1">IF(Table4[[#This Row],[Prior of This Frm]]=0,"First",IF(Table4[[#This Row],[Data as String]]&lt;&gt;INDIRECT("R"&amp;AL947&amp;"C"&amp;COLUMN(Table4[[#This Row],[Data as String]]),FALSE),"Change",""))</f>
        <v/>
      </c>
      <c r="AY947" s="40" t="str" cm="1">
        <f t="array" aca="1" ref="AY947" ca="1">IF(Table4[[#This Row],[Prior of This Frm]]=0,"First",IF(Table4[[#This Row],[Data Masked States only]]&lt;&gt;INDIRECT("R"&amp;AL947&amp;"C"&amp;COLUMN(Table4[[#This Row],[Data Masked States only]]),FALSE),"Change",""))</f>
        <v/>
      </c>
      <c r="AZ947" s="40"/>
    </row>
    <row r="948" spans="1:52" hidden="1" x14ac:dyDescent="0.25">
      <c r="A948" s="32">
        <v>36.515000000000001</v>
      </c>
      <c r="B948" s="32">
        <v>400</v>
      </c>
      <c r="C948" s="32">
        <v>8</v>
      </c>
      <c r="D948" s="33">
        <v>0</v>
      </c>
      <c r="E948" s="34">
        <v>0</v>
      </c>
      <c r="F948" s="34">
        <v>8</v>
      </c>
      <c r="G948" s="34">
        <v>0</v>
      </c>
      <c r="H948" s="34">
        <v>39</v>
      </c>
      <c r="I948" s="34">
        <v>0</v>
      </c>
      <c r="J948" s="34">
        <v>0</v>
      </c>
      <c r="K948" s="34">
        <v>0</v>
      </c>
      <c r="L948" s="32"/>
      <c r="M948" s="35" t="str">
        <f t="shared" si="281"/>
        <v>…</v>
      </c>
      <c r="N948" s="32" t="str">
        <f t="shared" si="282"/>
        <v>…</v>
      </c>
      <c r="O948" s="32" t="str">
        <f t="shared" si="283"/>
        <v>…</v>
      </c>
      <c r="P948" s="32" t="str">
        <f t="shared" si="284"/>
        <v>…</v>
      </c>
      <c r="Q948" s="32" t="str">
        <f t="shared" si="285"/>
        <v>9</v>
      </c>
      <c r="R948" s="32" t="str">
        <f t="shared" si="286"/>
        <v>…</v>
      </c>
      <c r="S948" s="32" t="str">
        <f t="shared" si="287"/>
        <v>…</v>
      </c>
      <c r="T948" s="32" t="str">
        <f t="shared" si="288"/>
        <v>…</v>
      </c>
      <c r="U948" s="35"/>
      <c r="V948" s="36">
        <f t="shared" si="289"/>
        <v>0</v>
      </c>
      <c r="W948" s="32">
        <f t="shared" si="290"/>
        <v>0</v>
      </c>
      <c r="X948" s="32">
        <f t="shared" si="291"/>
        <v>8</v>
      </c>
      <c r="Y948" s="32">
        <f t="shared" si="292"/>
        <v>0</v>
      </c>
      <c r="Z948" s="32">
        <f t="shared" si="293"/>
        <v>57</v>
      </c>
      <c r="AA948" s="32">
        <f t="shared" si="294"/>
        <v>0</v>
      </c>
      <c r="AB948" s="32">
        <f t="shared" si="295"/>
        <v>0</v>
      </c>
      <c r="AC948" s="32">
        <f t="shared" si="296"/>
        <v>0</v>
      </c>
      <c r="AD948" s="35"/>
      <c r="AE948" s="37">
        <f t="shared" si="297"/>
        <v>0</v>
      </c>
      <c r="AF948" s="38">
        <f t="shared" si="298"/>
        <v>8</v>
      </c>
      <c r="AG948" s="38">
        <f t="shared" si="299"/>
        <v>57</v>
      </c>
      <c r="AH948" s="38">
        <f t="shared" si="300"/>
        <v>0</v>
      </c>
      <c r="AI948" s="35"/>
      <c r="AJ94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48" s="40" t="str" cm="1">
        <f t="array" ref="AK94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48" s="40" cm="1">
        <f t="array" ref="AL948">IF(ROW(Table4[[#This Row],[ID]])-1=ROW(Table4[[#Headers],[ID]]),0,SUMPRODUCT(MAX(($B$5:$B947=Table4[[#This Row],[ID]])*ROW($B$5:$B947))))</f>
        <v>946</v>
      </c>
      <c r="AM948" s="39" cm="1">
        <f t="array" aca="1" ref="AM948" ca="1">IF(Table4[[#This Row],[Prior of This Frm]]&lt;&gt;0,Table4[[#This Row],[Time]]-INDIRECT("R"&amp;Table4[[#This Row],[Prior of This Frm]]&amp;"C"&amp;COLUMN(Table4[[#This Row],[Time]]),FALSE),"")</f>
        <v>0.10600000000000165</v>
      </c>
      <c r="AN948" s="41">
        <f>IF(ROW(Table4[[#This Row],[Time]])-1=ROW(Table4[[#Headers],[Time]]),0,IF(A948&lt;A947,AN947+1,AN947))</f>
        <v>1</v>
      </c>
      <c r="AO948" s="42">
        <f>(Table4[[#This Row],[Time]]+(Table4[[#This Row],[Mins]]*60)-$A$5)/60/60/24</f>
        <v>5.224305555555556E-4</v>
      </c>
      <c r="AP948" s="39">
        <f ca="1">IF(Table4[[#This Row],[Prior of This Frm]]&lt;&gt;0,IF(Table4[[#This Row],[Per Raw]]&lt;0,Table4[[#This Row],[Per Raw]]+60,Table4[[#This Row],[Per Raw]]),"")</f>
        <v>0.10600000000000165</v>
      </c>
      <c r="AQ948" s="43" t="e">
        <f>IF(Table4[[#This Row],[ID]]=401,(HEX2DEC(Table4[[#This Row],[H1]])+256*HEX2DEC(Table4[[#This Row],[H2]]))/1000,NA())</f>
        <v>#N/A</v>
      </c>
      <c r="AR948" s="44" t="e">
        <f>IF(Table4[[#This Row],[ID]]=401,(HEX2DEC(Table4[[#This Row],[H5]])+256*HEX2DEC(Table4[[#This Row],[H6]]))/1000,NA())</f>
        <v>#N/A</v>
      </c>
      <c r="AS948" s="45" t="e">
        <f>IF(Table4[[#This Row],[ID]]=402,HEX2DEC(Table4[[#This Row],[H1]])/100,NA())</f>
        <v>#N/A</v>
      </c>
      <c r="AT948" s="46" t="e">
        <f>IF(Table4[[#This Row],[ID]]=404,((HEX2DEC(F948)+256*HEX2DEC(G948))/10)*(9/5)+32,NA())</f>
        <v>#N/A</v>
      </c>
      <c r="AU948" s="38">
        <f>IF(Table4[[#This Row],[ID]]=402,(HEX2DEC(Table4[[#This Row],[H7]])*256*256+HEX2DEC(Table4[[#This Row],[H6]])*256+HEX2DEC(Table4[[#This Row],[H5]]))/AU$3,IF(ISNUMBER(AU947),AU947,NA()))</f>
        <v>1073427</v>
      </c>
      <c r="AV948" s="38">
        <f>IF(Table4[[#This Row],[ID]]=403,(HEX2DEC(Table4[[#This Row],[H7]])*256*256+HEX2DEC(Table4[[#This Row],[H6]])*256+HEX2DEC(Table4[[#This Row],[H5]]))/AV$3,IF(ISNUMBER(AV947),AV947,NA()))</f>
        <v>1073427</v>
      </c>
      <c r="AW948" s="47" t="e">
        <f>Table4[[#This Row],[Unk 402-D7,6,5]]/Table4[[#This Row],[Batt V]]</f>
        <v>#N/A</v>
      </c>
      <c r="AX948" s="41" t="str" cm="1">
        <f t="array" aca="1" ref="AX948" ca="1">IF(Table4[[#This Row],[Prior of This Frm]]=0,"First",IF(Table4[[#This Row],[Data as String]]&lt;&gt;INDIRECT("R"&amp;AL948&amp;"C"&amp;COLUMN(Table4[[#This Row],[Data as String]]),FALSE),"Change",""))</f>
        <v/>
      </c>
      <c r="AY948" s="40" t="str" cm="1">
        <f t="array" aca="1" ref="AY948" ca="1">IF(Table4[[#This Row],[Prior of This Frm]]=0,"First",IF(Table4[[#This Row],[Data Masked States only]]&lt;&gt;INDIRECT("R"&amp;AL948&amp;"C"&amp;COLUMN(Table4[[#This Row],[Data Masked States only]]),FALSE),"Change",""))</f>
        <v/>
      </c>
      <c r="AZ948" s="40"/>
    </row>
    <row r="949" spans="1:52" hidden="1" x14ac:dyDescent="0.25">
      <c r="A949" s="32">
        <v>36.567999999999998</v>
      </c>
      <c r="B949" s="32">
        <v>401</v>
      </c>
      <c r="C949" s="32">
        <v>8</v>
      </c>
      <c r="D949" s="33" t="s">
        <v>28</v>
      </c>
      <c r="E949" s="34" t="s">
        <v>23</v>
      </c>
      <c r="F949" s="34">
        <v>0</v>
      </c>
      <c r="G949" s="34">
        <v>0</v>
      </c>
      <c r="H949" s="34">
        <v>0</v>
      </c>
      <c r="I949" s="34">
        <v>0</v>
      </c>
      <c r="J949" s="34">
        <v>0</v>
      </c>
      <c r="K949" s="34">
        <v>0</v>
      </c>
      <c r="L949" s="32"/>
      <c r="M949" s="35" t="str">
        <f t="shared" si="281"/>
        <v>…</v>
      </c>
      <c r="N949" s="32" t="str">
        <f t="shared" si="282"/>
        <v>…</v>
      </c>
      <c r="O949" s="32" t="str">
        <f t="shared" si="283"/>
        <v>…</v>
      </c>
      <c r="P949" s="32" t="str">
        <f t="shared" si="284"/>
        <v>…</v>
      </c>
      <c r="Q949" s="32" t="str">
        <f t="shared" si="285"/>
        <v>…</v>
      </c>
      <c r="R949" s="32" t="str">
        <f t="shared" si="286"/>
        <v>…</v>
      </c>
      <c r="S949" s="32" t="str">
        <f t="shared" si="287"/>
        <v>…</v>
      </c>
      <c r="T949" s="32" t="str">
        <f t="shared" si="288"/>
        <v>…</v>
      </c>
      <c r="U949" s="35"/>
      <c r="V949" s="36">
        <f t="shared" si="289"/>
        <v>154</v>
      </c>
      <c r="W949" s="32">
        <f t="shared" si="290"/>
        <v>210</v>
      </c>
      <c r="X949" s="32">
        <f t="shared" si="291"/>
        <v>0</v>
      </c>
      <c r="Y949" s="32">
        <f t="shared" si="292"/>
        <v>0</v>
      </c>
      <c r="Z949" s="32">
        <f t="shared" si="293"/>
        <v>0</v>
      </c>
      <c r="AA949" s="32">
        <f t="shared" si="294"/>
        <v>0</v>
      </c>
      <c r="AB949" s="32">
        <f t="shared" si="295"/>
        <v>0</v>
      </c>
      <c r="AC949" s="32">
        <f t="shared" si="296"/>
        <v>0</v>
      </c>
      <c r="AD949" s="35"/>
      <c r="AE949" s="37">
        <f t="shared" si="297"/>
        <v>53914</v>
      </c>
      <c r="AF949" s="38">
        <f t="shared" si="298"/>
        <v>0</v>
      </c>
      <c r="AG949" s="38">
        <f t="shared" si="299"/>
        <v>0</v>
      </c>
      <c r="AH949" s="38">
        <f t="shared" si="300"/>
        <v>0</v>
      </c>
      <c r="AI949" s="35"/>
      <c r="AJ94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49" s="40" t="str" cm="1">
        <f t="array" ref="AK94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49" s="40" cm="1">
        <f t="array" ref="AL949">IF(ROW(Table4[[#This Row],[ID]])-1=ROW(Table4[[#Headers],[ID]]),0,SUMPRODUCT(MAX(($B$5:$B948=Table4[[#This Row],[ID]])*ROW($B$5:$B948))))</f>
        <v>947</v>
      </c>
      <c r="AM949" s="39" cm="1">
        <f t="array" aca="1" ref="AM949" ca="1">IF(Table4[[#This Row],[Prior of This Frm]]&lt;&gt;0,Table4[[#This Row],[Time]]-INDIRECT("R"&amp;Table4[[#This Row],[Prior of This Frm]]&amp;"C"&amp;COLUMN(Table4[[#This Row],[Time]]),FALSE),"")</f>
        <v>0.10599999999999454</v>
      </c>
      <c r="AN949" s="41">
        <f>IF(ROW(Table4[[#This Row],[Time]])-1=ROW(Table4[[#Headers],[Time]]),0,IF(A949&lt;A948,AN948+1,AN948))</f>
        <v>1</v>
      </c>
      <c r="AO949" s="42">
        <f>(Table4[[#This Row],[Time]]+(Table4[[#This Row],[Mins]]*60)-$A$5)/60/60/24</f>
        <v>5.2304398148148143E-4</v>
      </c>
      <c r="AP949" s="39">
        <f ca="1">IF(Table4[[#This Row],[Prior of This Frm]]&lt;&gt;0,IF(Table4[[#This Row],[Per Raw]]&lt;0,Table4[[#This Row],[Per Raw]]+60,Table4[[#This Row],[Per Raw]]),"")</f>
        <v>0.10599999999999454</v>
      </c>
      <c r="AQ949" s="43">
        <f>IF(Table4[[#This Row],[ID]]=401,(HEX2DEC(Table4[[#This Row],[H1]])+256*HEX2DEC(Table4[[#This Row],[H2]]))/1000,NA())</f>
        <v>53.914000000000001</v>
      </c>
      <c r="AR949" s="44">
        <f>IF(Table4[[#This Row],[ID]]=401,(HEX2DEC(Table4[[#This Row],[H5]])+256*HEX2DEC(Table4[[#This Row],[H6]]))/1000,NA())</f>
        <v>0</v>
      </c>
      <c r="AS949" s="48" t="e">
        <f>IF(Table4[[#This Row],[ID]]=402,HEX2DEC(Table4[[#This Row],[H1]])/100,NA())</f>
        <v>#N/A</v>
      </c>
      <c r="AT949" s="46" t="e">
        <f>IF(Table4[[#This Row],[ID]]=404,((HEX2DEC(F949)+256*HEX2DEC(G949))/10)*(9/5)+32,NA())</f>
        <v>#N/A</v>
      </c>
      <c r="AU949" s="38">
        <f>IF(Table4[[#This Row],[ID]]=402,(HEX2DEC(Table4[[#This Row],[H7]])*256*256+HEX2DEC(Table4[[#This Row],[H6]])*256+HEX2DEC(Table4[[#This Row],[H5]]))/AU$3,IF(ISNUMBER(AU948),AU948,NA()))</f>
        <v>1073427</v>
      </c>
      <c r="AV949" s="38">
        <f>IF(Table4[[#This Row],[ID]]=403,(HEX2DEC(Table4[[#This Row],[H7]])*256*256+HEX2DEC(Table4[[#This Row],[H6]])*256+HEX2DEC(Table4[[#This Row],[H5]]))/AV$3,IF(ISNUMBER(AV948),AV948,NA()))</f>
        <v>1073427</v>
      </c>
      <c r="AW949" s="47">
        <f>Table4[[#This Row],[Unk 402-D7,6,5]]/Table4[[#This Row],[Batt V]]</f>
        <v>19909.986274437066</v>
      </c>
      <c r="AX949" s="41" t="str" cm="1">
        <f t="array" aca="1" ref="AX949" ca="1">IF(Table4[[#This Row],[Prior of This Frm]]=0,"First",IF(Table4[[#This Row],[Data as String]]&lt;&gt;INDIRECT("R"&amp;AL949&amp;"C"&amp;COLUMN(Table4[[#This Row],[Data as String]]),FALSE),"Change",""))</f>
        <v/>
      </c>
      <c r="AY949" s="40" t="str" cm="1">
        <f t="array" aca="1" ref="AY949" ca="1">IF(Table4[[#This Row],[Prior of This Frm]]=0,"First",IF(Table4[[#This Row],[Data Masked States only]]&lt;&gt;INDIRECT("R"&amp;AL949&amp;"C"&amp;COLUMN(Table4[[#This Row],[Data Masked States only]]),FALSE),"Change",""))</f>
        <v/>
      </c>
      <c r="AZ949" s="40"/>
    </row>
    <row r="950" spans="1:52" hidden="1" x14ac:dyDescent="0.25">
      <c r="A950" s="32">
        <v>36.621000000000002</v>
      </c>
      <c r="B950" s="32">
        <v>400</v>
      </c>
      <c r="C950" s="32">
        <v>8</v>
      </c>
      <c r="D950" s="33">
        <v>0</v>
      </c>
      <c r="E950" s="34">
        <v>0</v>
      </c>
      <c r="F950" s="34">
        <v>8</v>
      </c>
      <c r="G950" s="34">
        <v>0</v>
      </c>
      <c r="H950" s="34">
        <v>39</v>
      </c>
      <c r="I950" s="34">
        <v>0</v>
      </c>
      <c r="J950" s="34">
        <v>0</v>
      </c>
      <c r="K950" s="34">
        <v>0</v>
      </c>
      <c r="L950" s="32"/>
      <c r="M950" s="35" t="str">
        <f t="shared" si="281"/>
        <v>…</v>
      </c>
      <c r="N950" s="32" t="str">
        <f t="shared" si="282"/>
        <v>…</v>
      </c>
      <c r="O950" s="32" t="str">
        <f t="shared" si="283"/>
        <v>…</v>
      </c>
      <c r="P950" s="32" t="str">
        <f t="shared" si="284"/>
        <v>…</v>
      </c>
      <c r="Q950" s="32" t="str">
        <f t="shared" si="285"/>
        <v>9</v>
      </c>
      <c r="R950" s="32" t="str">
        <f t="shared" si="286"/>
        <v>…</v>
      </c>
      <c r="S950" s="32" t="str">
        <f t="shared" si="287"/>
        <v>…</v>
      </c>
      <c r="T950" s="32" t="str">
        <f t="shared" si="288"/>
        <v>…</v>
      </c>
      <c r="U950" s="35"/>
      <c r="V950" s="36">
        <f t="shared" si="289"/>
        <v>0</v>
      </c>
      <c r="W950" s="32">
        <f t="shared" si="290"/>
        <v>0</v>
      </c>
      <c r="X950" s="32">
        <f t="shared" si="291"/>
        <v>8</v>
      </c>
      <c r="Y950" s="32">
        <f t="shared" si="292"/>
        <v>0</v>
      </c>
      <c r="Z950" s="32">
        <f t="shared" si="293"/>
        <v>57</v>
      </c>
      <c r="AA950" s="32">
        <f t="shared" si="294"/>
        <v>0</v>
      </c>
      <c r="AB950" s="32">
        <f t="shared" si="295"/>
        <v>0</v>
      </c>
      <c r="AC950" s="32">
        <f t="shared" si="296"/>
        <v>0</v>
      </c>
      <c r="AD950" s="35"/>
      <c r="AE950" s="37">
        <f t="shared" si="297"/>
        <v>0</v>
      </c>
      <c r="AF950" s="38">
        <f t="shared" si="298"/>
        <v>8</v>
      </c>
      <c r="AG950" s="38">
        <f t="shared" si="299"/>
        <v>57</v>
      </c>
      <c r="AH950" s="38">
        <f t="shared" si="300"/>
        <v>0</v>
      </c>
      <c r="AI950" s="35"/>
      <c r="AJ95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50" s="40" t="str" cm="1">
        <f t="array" ref="AK95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50" s="40" cm="1">
        <f t="array" ref="AL950">IF(ROW(Table4[[#This Row],[ID]])-1=ROW(Table4[[#Headers],[ID]]),0,SUMPRODUCT(MAX(($B$5:$B949=Table4[[#This Row],[ID]])*ROW($B$5:$B949))))</f>
        <v>948</v>
      </c>
      <c r="AM950" s="39" cm="1">
        <f t="array" aca="1" ref="AM950" ca="1">IF(Table4[[#This Row],[Prior of This Frm]]&lt;&gt;0,Table4[[#This Row],[Time]]-INDIRECT("R"&amp;Table4[[#This Row],[Prior of This Frm]]&amp;"C"&amp;COLUMN(Table4[[#This Row],[Time]]),FALSE),"")</f>
        <v>0.10600000000000165</v>
      </c>
      <c r="AN950" s="41">
        <f>IF(ROW(Table4[[#This Row],[Time]])-1=ROW(Table4[[#Headers],[Time]]),0,IF(A950&lt;A949,AN949+1,AN949))</f>
        <v>1</v>
      </c>
      <c r="AO950" s="42">
        <f>(Table4[[#This Row],[Time]]+(Table4[[#This Row],[Mins]]*60)-$A$5)/60/60/24</f>
        <v>5.2365740740740747E-4</v>
      </c>
      <c r="AP950" s="39">
        <f ca="1">IF(Table4[[#This Row],[Prior of This Frm]]&lt;&gt;0,IF(Table4[[#This Row],[Per Raw]]&lt;0,Table4[[#This Row],[Per Raw]]+60,Table4[[#This Row],[Per Raw]]),"")</f>
        <v>0.10600000000000165</v>
      </c>
      <c r="AQ950" s="43" t="e">
        <f>IF(Table4[[#This Row],[ID]]=401,(HEX2DEC(Table4[[#This Row],[H1]])+256*HEX2DEC(Table4[[#This Row],[H2]]))/1000,NA())</f>
        <v>#N/A</v>
      </c>
      <c r="AR950" s="44" t="e">
        <f>IF(Table4[[#This Row],[ID]]=401,(HEX2DEC(Table4[[#This Row],[H5]])+256*HEX2DEC(Table4[[#This Row],[H6]]))/1000,NA())</f>
        <v>#N/A</v>
      </c>
      <c r="AS950" s="45" t="e">
        <f>IF(Table4[[#This Row],[ID]]=402,HEX2DEC(Table4[[#This Row],[H1]])/100,NA())</f>
        <v>#N/A</v>
      </c>
      <c r="AT950" s="46" t="e">
        <f>IF(Table4[[#This Row],[ID]]=404,((HEX2DEC(F950)+256*HEX2DEC(G950))/10)*(9/5)+32,NA())</f>
        <v>#N/A</v>
      </c>
      <c r="AU950" s="38">
        <f>IF(Table4[[#This Row],[ID]]=402,(HEX2DEC(Table4[[#This Row],[H7]])*256*256+HEX2DEC(Table4[[#This Row],[H6]])*256+HEX2DEC(Table4[[#This Row],[H5]]))/AU$3,IF(ISNUMBER(AU949),AU949,NA()))</f>
        <v>1073427</v>
      </c>
      <c r="AV950" s="38">
        <f>IF(Table4[[#This Row],[ID]]=403,(HEX2DEC(Table4[[#This Row],[H7]])*256*256+HEX2DEC(Table4[[#This Row],[H6]])*256+HEX2DEC(Table4[[#This Row],[H5]]))/AV$3,IF(ISNUMBER(AV949),AV949,NA()))</f>
        <v>1073427</v>
      </c>
      <c r="AW950" s="47" t="e">
        <f>Table4[[#This Row],[Unk 402-D7,6,5]]/Table4[[#This Row],[Batt V]]</f>
        <v>#N/A</v>
      </c>
      <c r="AX950" s="41" t="str" cm="1">
        <f t="array" aca="1" ref="AX950" ca="1">IF(Table4[[#This Row],[Prior of This Frm]]=0,"First",IF(Table4[[#This Row],[Data as String]]&lt;&gt;INDIRECT("R"&amp;AL950&amp;"C"&amp;COLUMN(Table4[[#This Row],[Data as String]]),FALSE),"Change",""))</f>
        <v/>
      </c>
      <c r="AY950" s="40" t="str" cm="1">
        <f t="array" aca="1" ref="AY950" ca="1">IF(Table4[[#This Row],[Prior of This Frm]]=0,"First",IF(Table4[[#This Row],[Data Masked States only]]&lt;&gt;INDIRECT("R"&amp;AL950&amp;"C"&amp;COLUMN(Table4[[#This Row],[Data Masked States only]]),FALSE),"Change",""))</f>
        <v/>
      </c>
      <c r="AZ950" s="40"/>
    </row>
    <row r="951" spans="1:52" hidden="1" x14ac:dyDescent="0.25">
      <c r="A951" s="32">
        <v>36.674999999999997</v>
      </c>
      <c r="B951" s="32">
        <v>401</v>
      </c>
      <c r="C951" s="32">
        <v>8</v>
      </c>
      <c r="D951" s="33" t="s">
        <v>28</v>
      </c>
      <c r="E951" s="34" t="s">
        <v>23</v>
      </c>
      <c r="F951" s="34">
        <v>0</v>
      </c>
      <c r="G951" s="34">
        <v>0</v>
      </c>
      <c r="H951" s="34">
        <v>0</v>
      </c>
      <c r="I951" s="34">
        <v>0</v>
      </c>
      <c r="J951" s="34">
        <v>0</v>
      </c>
      <c r="K951" s="34">
        <v>0</v>
      </c>
      <c r="L951" s="32"/>
      <c r="M951" s="35" t="str">
        <f t="shared" si="281"/>
        <v>…</v>
      </c>
      <c r="N951" s="32" t="str">
        <f t="shared" si="282"/>
        <v>…</v>
      </c>
      <c r="O951" s="32" t="str">
        <f t="shared" si="283"/>
        <v>…</v>
      </c>
      <c r="P951" s="32" t="str">
        <f t="shared" si="284"/>
        <v>…</v>
      </c>
      <c r="Q951" s="32" t="str">
        <f t="shared" si="285"/>
        <v>…</v>
      </c>
      <c r="R951" s="32" t="str">
        <f t="shared" si="286"/>
        <v>…</v>
      </c>
      <c r="S951" s="32" t="str">
        <f t="shared" si="287"/>
        <v>…</v>
      </c>
      <c r="T951" s="32" t="str">
        <f t="shared" si="288"/>
        <v>…</v>
      </c>
      <c r="U951" s="35"/>
      <c r="V951" s="36">
        <f t="shared" si="289"/>
        <v>154</v>
      </c>
      <c r="W951" s="32">
        <f t="shared" si="290"/>
        <v>210</v>
      </c>
      <c r="X951" s="32">
        <f t="shared" si="291"/>
        <v>0</v>
      </c>
      <c r="Y951" s="32">
        <f t="shared" si="292"/>
        <v>0</v>
      </c>
      <c r="Z951" s="32">
        <f t="shared" si="293"/>
        <v>0</v>
      </c>
      <c r="AA951" s="32">
        <f t="shared" si="294"/>
        <v>0</v>
      </c>
      <c r="AB951" s="32">
        <f t="shared" si="295"/>
        <v>0</v>
      </c>
      <c r="AC951" s="32">
        <f t="shared" si="296"/>
        <v>0</v>
      </c>
      <c r="AD951" s="35"/>
      <c r="AE951" s="37">
        <f t="shared" si="297"/>
        <v>53914</v>
      </c>
      <c r="AF951" s="38">
        <f t="shared" si="298"/>
        <v>0</v>
      </c>
      <c r="AG951" s="38">
        <f t="shared" si="299"/>
        <v>0</v>
      </c>
      <c r="AH951" s="38">
        <f t="shared" si="300"/>
        <v>0</v>
      </c>
      <c r="AI951" s="35"/>
      <c r="AJ95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51" s="40" t="str" cm="1">
        <f t="array" ref="AK95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51" s="40" cm="1">
        <f t="array" ref="AL951">IF(ROW(Table4[[#This Row],[ID]])-1=ROW(Table4[[#Headers],[ID]]),0,SUMPRODUCT(MAX(($B$5:$B950=Table4[[#This Row],[ID]])*ROW($B$5:$B950))))</f>
        <v>949</v>
      </c>
      <c r="AM951" s="39" cm="1">
        <f t="array" aca="1" ref="AM951" ca="1">IF(Table4[[#This Row],[Prior of This Frm]]&lt;&gt;0,Table4[[#This Row],[Time]]-INDIRECT("R"&amp;Table4[[#This Row],[Prior of This Frm]]&amp;"C"&amp;COLUMN(Table4[[#This Row],[Time]]),FALSE),"")</f>
        <v>0.10699999999999932</v>
      </c>
      <c r="AN951" s="41">
        <f>IF(ROW(Table4[[#This Row],[Time]])-1=ROW(Table4[[#Headers],[Time]]),0,IF(A951&lt;A950,AN950+1,AN950))</f>
        <v>1</v>
      </c>
      <c r="AO951" s="42">
        <f>(Table4[[#This Row],[Time]]+(Table4[[#This Row],[Mins]]*60)-$A$5)/60/60/24</f>
        <v>5.2428240740740734E-4</v>
      </c>
      <c r="AP951" s="39">
        <f ca="1">IF(Table4[[#This Row],[Prior of This Frm]]&lt;&gt;0,IF(Table4[[#This Row],[Per Raw]]&lt;0,Table4[[#This Row],[Per Raw]]+60,Table4[[#This Row],[Per Raw]]),"")</f>
        <v>0.10699999999999932</v>
      </c>
      <c r="AQ951" s="43">
        <f>IF(Table4[[#This Row],[ID]]=401,(HEX2DEC(Table4[[#This Row],[H1]])+256*HEX2DEC(Table4[[#This Row],[H2]]))/1000,NA())</f>
        <v>53.914000000000001</v>
      </c>
      <c r="AR951" s="44">
        <f>IF(Table4[[#This Row],[ID]]=401,(HEX2DEC(Table4[[#This Row],[H5]])+256*HEX2DEC(Table4[[#This Row],[H6]]))/1000,NA())</f>
        <v>0</v>
      </c>
      <c r="AS951" s="48" t="e">
        <f>IF(Table4[[#This Row],[ID]]=402,HEX2DEC(Table4[[#This Row],[H1]])/100,NA())</f>
        <v>#N/A</v>
      </c>
      <c r="AT951" s="46" t="e">
        <f>IF(Table4[[#This Row],[ID]]=404,((HEX2DEC(F951)+256*HEX2DEC(G951))/10)*(9/5)+32,NA())</f>
        <v>#N/A</v>
      </c>
      <c r="AU951" s="38">
        <f>IF(Table4[[#This Row],[ID]]=402,(HEX2DEC(Table4[[#This Row],[H7]])*256*256+HEX2DEC(Table4[[#This Row],[H6]])*256+HEX2DEC(Table4[[#This Row],[H5]]))/AU$3,IF(ISNUMBER(AU950),AU950,NA()))</f>
        <v>1073427</v>
      </c>
      <c r="AV951" s="38">
        <f>IF(Table4[[#This Row],[ID]]=403,(HEX2DEC(Table4[[#This Row],[H7]])*256*256+HEX2DEC(Table4[[#This Row],[H6]])*256+HEX2DEC(Table4[[#This Row],[H5]]))/AV$3,IF(ISNUMBER(AV950),AV950,NA()))</f>
        <v>1073427</v>
      </c>
      <c r="AW951" s="47">
        <f>Table4[[#This Row],[Unk 402-D7,6,5]]/Table4[[#This Row],[Batt V]]</f>
        <v>19909.986274437066</v>
      </c>
      <c r="AX951" s="41" t="str" cm="1">
        <f t="array" aca="1" ref="AX951" ca="1">IF(Table4[[#This Row],[Prior of This Frm]]=0,"First",IF(Table4[[#This Row],[Data as String]]&lt;&gt;INDIRECT("R"&amp;AL951&amp;"C"&amp;COLUMN(Table4[[#This Row],[Data as String]]),FALSE),"Change",""))</f>
        <v/>
      </c>
      <c r="AY951" s="40" t="str" cm="1">
        <f t="array" aca="1" ref="AY951" ca="1">IF(Table4[[#This Row],[Prior of This Frm]]=0,"First",IF(Table4[[#This Row],[Data Masked States only]]&lt;&gt;INDIRECT("R"&amp;AL951&amp;"C"&amp;COLUMN(Table4[[#This Row],[Data Masked States only]]),FALSE),"Change",""))</f>
        <v/>
      </c>
      <c r="AZ951" s="40"/>
    </row>
    <row r="952" spans="1:52" hidden="1" x14ac:dyDescent="0.25">
      <c r="A952" s="32">
        <v>36.728000000000002</v>
      </c>
      <c r="B952" s="32">
        <v>400</v>
      </c>
      <c r="C952" s="32">
        <v>8</v>
      </c>
      <c r="D952" s="33">
        <v>0</v>
      </c>
      <c r="E952" s="34">
        <v>0</v>
      </c>
      <c r="F952" s="34">
        <v>8</v>
      </c>
      <c r="G952" s="34">
        <v>0</v>
      </c>
      <c r="H952" s="34">
        <v>39</v>
      </c>
      <c r="I952" s="34">
        <v>0</v>
      </c>
      <c r="J952" s="34">
        <v>0</v>
      </c>
      <c r="K952" s="34">
        <v>0</v>
      </c>
      <c r="L952" s="32"/>
      <c r="M952" s="35" t="str">
        <f t="shared" si="281"/>
        <v>…</v>
      </c>
      <c r="N952" s="32" t="str">
        <f t="shared" si="282"/>
        <v>…</v>
      </c>
      <c r="O952" s="32" t="str">
        <f t="shared" si="283"/>
        <v>…</v>
      </c>
      <c r="P952" s="32" t="str">
        <f t="shared" si="284"/>
        <v>…</v>
      </c>
      <c r="Q952" s="32" t="str">
        <f t="shared" si="285"/>
        <v>9</v>
      </c>
      <c r="R952" s="32" t="str">
        <f t="shared" si="286"/>
        <v>…</v>
      </c>
      <c r="S952" s="32" t="str">
        <f t="shared" si="287"/>
        <v>…</v>
      </c>
      <c r="T952" s="32" t="str">
        <f t="shared" si="288"/>
        <v>…</v>
      </c>
      <c r="U952" s="35"/>
      <c r="V952" s="36">
        <f t="shared" si="289"/>
        <v>0</v>
      </c>
      <c r="W952" s="32">
        <f t="shared" si="290"/>
        <v>0</v>
      </c>
      <c r="X952" s="32">
        <f t="shared" si="291"/>
        <v>8</v>
      </c>
      <c r="Y952" s="32">
        <f t="shared" si="292"/>
        <v>0</v>
      </c>
      <c r="Z952" s="32">
        <f t="shared" si="293"/>
        <v>57</v>
      </c>
      <c r="AA952" s="32">
        <f t="shared" si="294"/>
        <v>0</v>
      </c>
      <c r="AB952" s="32">
        <f t="shared" si="295"/>
        <v>0</v>
      </c>
      <c r="AC952" s="32">
        <f t="shared" si="296"/>
        <v>0</v>
      </c>
      <c r="AD952" s="35"/>
      <c r="AE952" s="37">
        <f t="shared" si="297"/>
        <v>0</v>
      </c>
      <c r="AF952" s="38">
        <f t="shared" si="298"/>
        <v>8</v>
      </c>
      <c r="AG952" s="38">
        <f t="shared" si="299"/>
        <v>57</v>
      </c>
      <c r="AH952" s="38">
        <f t="shared" si="300"/>
        <v>0</v>
      </c>
      <c r="AI952" s="35"/>
      <c r="AJ95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52" s="40" t="str" cm="1">
        <f t="array" ref="AK95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52" s="40" cm="1">
        <f t="array" ref="AL952">IF(ROW(Table4[[#This Row],[ID]])-1=ROW(Table4[[#Headers],[ID]]),0,SUMPRODUCT(MAX(($B$5:$B951=Table4[[#This Row],[ID]])*ROW($B$5:$B951))))</f>
        <v>950</v>
      </c>
      <c r="AM952" s="39" cm="1">
        <f t="array" aca="1" ref="AM952" ca="1">IF(Table4[[#This Row],[Prior of This Frm]]&lt;&gt;0,Table4[[#This Row],[Time]]-INDIRECT("R"&amp;Table4[[#This Row],[Prior of This Frm]]&amp;"C"&amp;COLUMN(Table4[[#This Row],[Time]]),FALSE),"")</f>
        <v>0.10699999999999932</v>
      </c>
      <c r="AN952" s="41">
        <f>IF(ROW(Table4[[#This Row],[Time]])-1=ROW(Table4[[#Headers],[Time]]),0,IF(A952&lt;A951,AN951+1,AN951))</f>
        <v>1</v>
      </c>
      <c r="AO952" s="42">
        <f>(Table4[[#This Row],[Time]]+(Table4[[#This Row],[Mins]]*60)-$A$5)/60/60/24</f>
        <v>5.2489583333333349E-4</v>
      </c>
      <c r="AP952" s="39">
        <f ca="1">IF(Table4[[#This Row],[Prior of This Frm]]&lt;&gt;0,IF(Table4[[#This Row],[Per Raw]]&lt;0,Table4[[#This Row],[Per Raw]]+60,Table4[[#This Row],[Per Raw]]),"")</f>
        <v>0.10699999999999932</v>
      </c>
      <c r="AQ952" s="43" t="e">
        <f>IF(Table4[[#This Row],[ID]]=401,(HEX2DEC(Table4[[#This Row],[H1]])+256*HEX2DEC(Table4[[#This Row],[H2]]))/1000,NA())</f>
        <v>#N/A</v>
      </c>
      <c r="AR952" s="44" t="e">
        <f>IF(Table4[[#This Row],[ID]]=401,(HEX2DEC(Table4[[#This Row],[H5]])+256*HEX2DEC(Table4[[#This Row],[H6]]))/1000,NA())</f>
        <v>#N/A</v>
      </c>
      <c r="AS952" s="45" t="e">
        <f>IF(Table4[[#This Row],[ID]]=402,HEX2DEC(Table4[[#This Row],[H1]])/100,NA())</f>
        <v>#N/A</v>
      </c>
      <c r="AT952" s="46" t="e">
        <f>IF(Table4[[#This Row],[ID]]=404,((HEX2DEC(F952)+256*HEX2DEC(G952))/10)*(9/5)+32,NA())</f>
        <v>#N/A</v>
      </c>
      <c r="AU952" s="38">
        <f>IF(Table4[[#This Row],[ID]]=402,(HEX2DEC(Table4[[#This Row],[H7]])*256*256+HEX2DEC(Table4[[#This Row],[H6]])*256+HEX2DEC(Table4[[#This Row],[H5]]))/AU$3,IF(ISNUMBER(AU951),AU951,NA()))</f>
        <v>1073427</v>
      </c>
      <c r="AV952" s="38">
        <f>IF(Table4[[#This Row],[ID]]=403,(HEX2DEC(Table4[[#This Row],[H7]])*256*256+HEX2DEC(Table4[[#This Row],[H6]])*256+HEX2DEC(Table4[[#This Row],[H5]]))/AV$3,IF(ISNUMBER(AV951),AV951,NA()))</f>
        <v>1073427</v>
      </c>
      <c r="AW952" s="47" t="e">
        <f>Table4[[#This Row],[Unk 402-D7,6,5]]/Table4[[#This Row],[Batt V]]</f>
        <v>#N/A</v>
      </c>
      <c r="AX952" s="41" t="str" cm="1">
        <f t="array" aca="1" ref="AX952" ca="1">IF(Table4[[#This Row],[Prior of This Frm]]=0,"First",IF(Table4[[#This Row],[Data as String]]&lt;&gt;INDIRECT("R"&amp;AL952&amp;"C"&amp;COLUMN(Table4[[#This Row],[Data as String]]),FALSE),"Change",""))</f>
        <v/>
      </c>
      <c r="AY952" s="40" t="str" cm="1">
        <f t="array" aca="1" ref="AY952" ca="1">IF(Table4[[#This Row],[Prior of This Frm]]=0,"First",IF(Table4[[#This Row],[Data Masked States only]]&lt;&gt;INDIRECT("R"&amp;AL952&amp;"C"&amp;COLUMN(Table4[[#This Row],[Data Masked States only]]),FALSE),"Change",""))</f>
        <v/>
      </c>
      <c r="AZ952" s="40"/>
    </row>
    <row r="953" spans="1:52" hidden="1" x14ac:dyDescent="0.25">
      <c r="A953" s="32">
        <v>36.78</v>
      </c>
      <c r="B953" s="32">
        <v>401</v>
      </c>
      <c r="C953" s="32">
        <v>8</v>
      </c>
      <c r="D953" s="33" t="s">
        <v>28</v>
      </c>
      <c r="E953" s="34" t="s">
        <v>23</v>
      </c>
      <c r="F953" s="34">
        <v>0</v>
      </c>
      <c r="G953" s="34">
        <v>0</v>
      </c>
      <c r="H953" s="34">
        <v>0</v>
      </c>
      <c r="I953" s="34">
        <v>0</v>
      </c>
      <c r="J953" s="34">
        <v>0</v>
      </c>
      <c r="K953" s="34">
        <v>0</v>
      </c>
      <c r="L953" s="32"/>
      <c r="M953" s="35" t="str">
        <f t="shared" si="281"/>
        <v>…</v>
      </c>
      <c r="N953" s="32" t="str">
        <f t="shared" si="282"/>
        <v>…</v>
      </c>
      <c r="O953" s="32" t="str">
        <f t="shared" si="283"/>
        <v>…</v>
      </c>
      <c r="P953" s="32" t="str">
        <f t="shared" si="284"/>
        <v>…</v>
      </c>
      <c r="Q953" s="32" t="str">
        <f t="shared" si="285"/>
        <v>…</v>
      </c>
      <c r="R953" s="32" t="str">
        <f t="shared" si="286"/>
        <v>…</v>
      </c>
      <c r="S953" s="32" t="str">
        <f t="shared" si="287"/>
        <v>…</v>
      </c>
      <c r="T953" s="32" t="str">
        <f t="shared" si="288"/>
        <v>…</v>
      </c>
      <c r="U953" s="35"/>
      <c r="V953" s="36">
        <f t="shared" si="289"/>
        <v>154</v>
      </c>
      <c r="W953" s="32">
        <f t="shared" si="290"/>
        <v>210</v>
      </c>
      <c r="X953" s="32">
        <f t="shared" si="291"/>
        <v>0</v>
      </c>
      <c r="Y953" s="32">
        <f t="shared" si="292"/>
        <v>0</v>
      </c>
      <c r="Z953" s="32">
        <f t="shared" si="293"/>
        <v>0</v>
      </c>
      <c r="AA953" s="32">
        <f t="shared" si="294"/>
        <v>0</v>
      </c>
      <c r="AB953" s="32">
        <f t="shared" si="295"/>
        <v>0</v>
      </c>
      <c r="AC953" s="32">
        <f t="shared" si="296"/>
        <v>0</v>
      </c>
      <c r="AD953" s="35"/>
      <c r="AE953" s="37">
        <f t="shared" si="297"/>
        <v>53914</v>
      </c>
      <c r="AF953" s="38">
        <f t="shared" si="298"/>
        <v>0</v>
      </c>
      <c r="AG953" s="38">
        <f t="shared" si="299"/>
        <v>0</v>
      </c>
      <c r="AH953" s="38">
        <f t="shared" si="300"/>
        <v>0</v>
      </c>
      <c r="AI953" s="35"/>
      <c r="AJ95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53" s="40" t="str" cm="1">
        <f t="array" ref="AK95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53" s="40" cm="1">
        <f t="array" ref="AL953">IF(ROW(Table4[[#This Row],[ID]])-1=ROW(Table4[[#Headers],[ID]]),0,SUMPRODUCT(MAX(($B$5:$B952=Table4[[#This Row],[ID]])*ROW($B$5:$B952))))</f>
        <v>951</v>
      </c>
      <c r="AM953" s="39" cm="1">
        <f t="array" aca="1" ref="AM953" ca="1">IF(Table4[[#This Row],[Prior of This Frm]]&lt;&gt;0,Table4[[#This Row],[Time]]-INDIRECT("R"&amp;Table4[[#This Row],[Prior of This Frm]]&amp;"C"&amp;COLUMN(Table4[[#This Row],[Time]]),FALSE),"")</f>
        <v>0.10500000000000398</v>
      </c>
      <c r="AN953" s="41">
        <f>IF(ROW(Table4[[#This Row],[Time]])-1=ROW(Table4[[#Headers],[Time]]),0,IF(A953&lt;A952,AN952+1,AN952))</f>
        <v>1</v>
      </c>
      <c r="AO953" s="42">
        <f>(Table4[[#This Row],[Time]]+(Table4[[#This Row],[Mins]]*60)-$A$5)/60/60/24</f>
        <v>5.2549768518518516E-4</v>
      </c>
      <c r="AP953" s="39">
        <f ca="1">IF(Table4[[#This Row],[Prior of This Frm]]&lt;&gt;0,IF(Table4[[#This Row],[Per Raw]]&lt;0,Table4[[#This Row],[Per Raw]]+60,Table4[[#This Row],[Per Raw]]),"")</f>
        <v>0.10500000000000398</v>
      </c>
      <c r="AQ953" s="43">
        <f>IF(Table4[[#This Row],[ID]]=401,(HEX2DEC(Table4[[#This Row],[H1]])+256*HEX2DEC(Table4[[#This Row],[H2]]))/1000,NA())</f>
        <v>53.914000000000001</v>
      </c>
      <c r="AR953" s="44">
        <f>IF(Table4[[#This Row],[ID]]=401,(HEX2DEC(Table4[[#This Row],[H5]])+256*HEX2DEC(Table4[[#This Row],[H6]]))/1000,NA())</f>
        <v>0</v>
      </c>
      <c r="AS953" s="48" t="e">
        <f>IF(Table4[[#This Row],[ID]]=402,HEX2DEC(Table4[[#This Row],[H1]])/100,NA())</f>
        <v>#N/A</v>
      </c>
      <c r="AT953" s="46" t="e">
        <f>IF(Table4[[#This Row],[ID]]=404,((HEX2DEC(F953)+256*HEX2DEC(G953))/10)*(9/5)+32,NA())</f>
        <v>#N/A</v>
      </c>
      <c r="AU953" s="38">
        <f>IF(Table4[[#This Row],[ID]]=402,(HEX2DEC(Table4[[#This Row],[H7]])*256*256+HEX2DEC(Table4[[#This Row],[H6]])*256+HEX2DEC(Table4[[#This Row],[H5]]))/AU$3,IF(ISNUMBER(AU952),AU952,NA()))</f>
        <v>1073427</v>
      </c>
      <c r="AV953" s="38">
        <f>IF(Table4[[#This Row],[ID]]=403,(HEX2DEC(Table4[[#This Row],[H7]])*256*256+HEX2DEC(Table4[[#This Row],[H6]])*256+HEX2DEC(Table4[[#This Row],[H5]]))/AV$3,IF(ISNUMBER(AV952),AV952,NA()))</f>
        <v>1073427</v>
      </c>
      <c r="AW953" s="47">
        <f>Table4[[#This Row],[Unk 402-D7,6,5]]/Table4[[#This Row],[Batt V]]</f>
        <v>19909.986274437066</v>
      </c>
      <c r="AX953" s="41" t="str" cm="1">
        <f t="array" aca="1" ref="AX953" ca="1">IF(Table4[[#This Row],[Prior of This Frm]]=0,"First",IF(Table4[[#This Row],[Data as String]]&lt;&gt;INDIRECT("R"&amp;AL953&amp;"C"&amp;COLUMN(Table4[[#This Row],[Data as String]]),FALSE),"Change",""))</f>
        <v/>
      </c>
      <c r="AY953" s="40" t="str" cm="1">
        <f t="array" aca="1" ref="AY953" ca="1">IF(Table4[[#This Row],[Prior of This Frm]]=0,"First",IF(Table4[[#This Row],[Data Masked States only]]&lt;&gt;INDIRECT("R"&amp;AL953&amp;"C"&amp;COLUMN(Table4[[#This Row],[Data Masked States only]]),FALSE),"Change",""))</f>
        <v/>
      </c>
      <c r="AZ953" s="40"/>
    </row>
    <row r="954" spans="1:52" hidden="1" x14ac:dyDescent="0.25">
      <c r="A954" s="32">
        <v>36.832999999999998</v>
      </c>
      <c r="B954" s="32">
        <v>400</v>
      </c>
      <c r="C954" s="32">
        <v>8</v>
      </c>
      <c r="D954" s="33">
        <v>0</v>
      </c>
      <c r="E954" s="34">
        <v>0</v>
      </c>
      <c r="F954" s="34">
        <v>8</v>
      </c>
      <c r="G954" s="34">
        <v>0</v>
      </c>
      <c r="H954" s="34">
        <v>39</v>
      </c>
      <c r="I954" s="34">
        <v>0</v>
      </c>
      <c r="J954" s="34">
        <v>0</v>
      </c>
      <c r="K954" s="34">
        <v>0</v>
      </c>
      <c r="L954" s="32"/>
      <c r="M954" s="35" t="str">
        <f t="shared" si="281"/>
        <v>…</v>
      </c>
      <c r="N954" s="32" t="str">
        <f t="shared" si="282"/>
        <v>…</v>
      </c>
      <c r="O954" s="32" t="str">
        <f t="shared" si="283"/>
        <v>…</v>
      </c>
      <c r="P954" s="32" t="str">
        <f t="shared" si="284"/>
        <v>…</v>
      </c>
      <c r="Q954" s="32" t="str">
        <f t="shared" si="285"/>
        <v>9</v>
      </c>
      <c r="R954" s="32" t="str">
        <f t="shared" si="286"/>
        <v>…</v>
      </c>
      <c r="S954" s="32" t="str">
        <f t="shared" si="287"/>
        <v>…</v>
      </c>
      <c r="T954" s="32" t="str">
        <f t="shared" si="288"/>
        <v>…</v>
      </c>
      <c r="U954" s="35"/>
      <c r="V954" s="36">
        <f t="shared" si="289"/>
        <v>0</v>
      </c>
      <c r="W954" s="32">
        <f t="shared" si="290"/>
        <v>0</v>
      </c>
      <c r="X954" s="32">
        <f t="shared" si="291"/>
        <v>8</v>
      </c>
      <c r="Y954" s="32">
        <f t="shared" si="292"/>
        <v>0</v>
      </c>
      <c r="Z954" s="32">
        <f t="shared" si="293"/>
        <v>57</v>
      </c>
      <c r="AA954" s="32">
        <f t="shared" si="294"/>
        <v>0</v>
      </c>
      <c r="AB954" s="32">
        <f t="shared" si="295"/>
        <v>0</v>
      </c>
      <c r="AC954" s="32">
        <f t="shared" si="296"/>
        <v>0</v>
      </c>
      <c r="AD954" s="35"/>
      <c r="AE954" s="37">
        <f t="shared" si="297"/>
        <v>0</v>
      </c>
      <c r="AF954" s="38">
        <f t="shared" si="298"/>
        <v>8</v>
      </c>
      <c r="AG954" s="38">
        <f t="shared" si="299"/>
        <v>57</v>
      </c>
      <c r="AH954" s="38">
        <f t="shared" si="300"/>
        <v>0</v>
      </c>
      <c r="AI954" s="35"/>
      <c r="AJ95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54" s="40" t="str" cm="1">
        <f t="array" ref="AK95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54" s="40" cm="1">
        <f t="array" ref="AL954">IF(ROW(Table4[[#This Row],[ID]])-1=ROW(Table4[[#Headers],[ID]]),0,SUMPRODUCT(MAX(($B$5:$B953=Table4[[#This Row],[ID]])*ROW($B$5:$B953))))</f>
        <v>952</v>
      </c>
      <c r="AM954" s="39" cm="1">
        <f t="array" aca="1" ref="AM954" ca="1">IF(Table4[[#This Row],[Prior of This Frm]]&lt;&gt;0,Table4[[#This Row],[Time]]-INDIRECT("R"&amp;Table4[[#This Row],[Prior of This Frm]]&amp;"C"&amp;COLUMN(Table4[[#This Row],[Time]]),FALSE),"")</f>
        <v>0.10499999999999687</v>
      </c>
      <c r="AN954" s="41">
        <f>IF(ROW(Table4[[#This Row],[Time]])-1=ROW(Table4[[#Headers],[Time]]),0,IF(A954&lt;A953,AN953+1,AN953))</f>
        <v>1</v>
      </c>
      <c r="AO954" s="42">
        <f>(Table4[[#This Row],[Time]]+(Table4[[#This Row],[Mins]]*60)-$A$5)/60/60/24</f>
        <v>5.2611111111111109E-4</v>
      </c>
      <c r="AP954" s="39">
        <f ca="1">IF(Table4[[#This Row],[Prior of This Frm]]&lt;&gt;0,IF(Table4[[#This Row],[Per Raw]]&lt;0,Table4[[#This Row],[Per Raw]]+60,Table4[[#This Row],[Per Raw]]),"")</f>
        <v>0.10499999999999687</v>
      </c>
      <c r="AQ954" s="43" t="e">
        <f>IF(Table4[[#This Row],[ID]]=401,(HEX2DEC(Table4[[#This Row],[H1]])+256*HEX2DEC(Table4[[#This Row],[H2]]))/1000,NA())</f>
        <v>#N/A</v>
      </c>
      <c r="AR954" s="44" t="e">
        <f>IF(Table4[[#This Row],[ID]]=401,(HEX2DEC(Table4[[#This Row],[H5]])+256*HEX2DEC(Table4[[#This Row],[H6]]))/1000,NA())</f>
        <v>#N/A</v>
      </c>
      <c r="AS954" s="45" t="e">
        <f>IF(Table4[[#This Row],[ID]]=402,HEX2DEC(Table4[[#This Row],[H1]])/100,NA())</f>
        <v>#N/A</v>
      </c>
      <c r="AT954" s="46" t="e">
        <f>IF(Table4[[#This Row],[ID]]=404,((HEX2DEC(F954)+256*HEX2DEC(G954))/10)*(9/5)+32,NA())</f>
        <v>#N/A</v>
      </c>
      <c r="AU954" s="38">
        <f>IF(Table4[[#This Row],[ID]]=402,(HEX2DEC(Table4[[#This Row],[H7]])*256*256+HEX2DEC(Table4[[#This Row],[H6]])*256+HEX2DEC(Table4[[#This Row],[H5]]))/AU$3,IF(ISNUMBER(AU953),AU953,NA()))</f>
        <v>1073427</v>
      </c>
      <c r="AV954" s="38">
        <f>IF(Table4[[#This Row],[ID]]=403,(HEX2DEC(Table4[[#This Row],[H7]])*256*256+HEX2DEC(Table4[[#This Row],[H6]])*256+HEX2DEC(Table4[[#This Row],[H5]]))/AV$3,IF(ISNUMBER(AV953),AV953,NA()))</f>
        <v>1073427</v>
      </c>
      <c r="AW954" s="47" t="e">
        <f>Table4[[#This Row],[Unk 402-D7,6,5]]/Table4[[#This Row],[Batt V]]</f>
        <v>#N/A</v>
      </c>
      <c r="AX954" s="41" t="str" cm="1">
        <f t="array" aca="1" ref="AX954" ca="1">IF(Table4[[#This Row],[Prior of This Frm]]=0,"First",IF(Table4[[#This Row],[Data as String]]&lt;&gt;INDIRECT("R"&amp;AL954&amp;"C"&amp;COLUMN(Table4[[#This Row],[Data as String]]),FALSE),"Change",""))</f>
        <v/>
      </c>
      <c r="AY954" s="40" t="str" cm="1">
        <f t="array" aca="1" ref="AY954" ca="1">IF(Table4[[#This Row],[Prior of This Frm]]=0,"First",IF(Table4[[#This Row],[Data Masked States only]]&lt;&gt;INDIRECT("R"&amp;AL954&amp;"C"&amp;COLUMN(Table4[[#This Row],[Data Masked States only]]),FALSE),"Change",""))</f>
        <v/>
      </c>
      <c r="AZ954" s="40"/>
    </row>
    <row r="955" spans="1:52" hidden="1" x14ac:dyDescent="0.25">
      <c r="A955" s="32">
        <v>36.887</v>
      </c>
      <c r="B955" s="32">
        <v>401</v>
      </c>
      <c r="C955" s="32">
        <v>8</v>
      </c>
      <c r="D955" s="33" t="s">
        <v>28</v>
      </c>
      <c r="E955" s="34" t="s">
        <v>23</v>
      </c>
      <c r="F955" s="34">
        <v>0</v>
      </c>
      <c r="G955" s="34">
        <v>0</v>
      </c>
      <c r="H955" s="34">
        <v>0</v>
      </c>
      <c r="I955" s="34">
        <v>0</v>
      </c>
      <c r="J955" s="34">
        <v>0</v>
      </c>
      <c r="K955" s="34">
        <v>0</v>
      </c>
      <c r="L955" s="32"/>
      <c r="M955" s="35" t="str">
        <f t="shared" si="281"/>
        <v>…</v>
      </c>
      <c r="N955" s="32" t="str">
        <f t="shared" si="282"/>
        <v>…</v>
      </c>
      <c r="O955" s="32" t="str">
        <f t="shared" si="283"/>
        <v>…</v>
      </c>
      <c r="P955" s="32" t="str">
        <f t="shared" si="284"/>
        <v>…</v>
      </c>
      <c r="Q955" s="32" t="str">
        <f t="shared" si="285"/>
        <v>…</v>
      </c>
      <c r="R955" s="32" t="str">
        <f t="shared" si="286"/>
        <v>…</v>
      </c>
      <c r="S955" s="32" t="str">
        <f t="shared" si="287"/>
        <v>…</v>
      </c>
      <c r="T955" s="32" t="str">
        <f t="shared" si="288"/>
        <v>…</v>
      </c>
      <c r="U955" s="35"/>
      <c r="V955" s="36">
        <f t="shared" si="289"/>
        <v>154</v>
      </c>
      <c r="W955" s="32">
        <f t="shared" si="290"/>
        <v>210</v>
      </c>
      <c r="X955" s="32">
        <f t="shared" si="291"/>
        <v>0</v>
      </c>
      <c r="Y955" s="32">
        <f t="shared" si="292"/>
        <v>0</v>
      </c>
      <c r="Z955" s="32">
        <f t="shared" si="293"/>
        <v>0</v>
      </c>
      <c r="AA955" s="32">
        <f t="shared" si="294"/>
        <v>0</v>
      </c>
      <c r="AB955" s="32">
        <f t="shared" si="295"/>
        <v>0</v>
      </c>
      <c r="AC955" s="32">
        <f t="shared" si="296"/>
        <v>0</v>
      </c>
      <c r="AD955" s="35"/>
      <c r="AE955" s="37">
        <f t="shared" si="297"/>
        <v>53914</v>
      </c>
      <c r="AF955" s="38">
        <f t="shared" si="298"/>
        <v>0</v>
      </c>
      <c r="AG955" s="38">
        <f t="shared" si="299"/>
        <v>0</v>
      </c>
      <c r="AH955" s="38">
        <f t="shared" si="300"/>
        <v>0</v>
      </c>
      <c r="AI955" s="35"/>
      <c r="AJ95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55" s="40" t="str" cm="1">
        <f t="array" ref="AK95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55" s="40" cm="1">
        <f t="array" ref="AL955">IF(ROW(Table4[[#This Row],[ID]])-1=ROW(Table4[[#Headers],[ID]]),0,SUMPRODUCT(MAX(($B$5:$B954=Table4[[#This Row],[ID]])*ROW($B$5:$B954))))</f>
        <v>953</v>
      </c>
      <c r="AM955" s="39" cm="1">
        <f t="array" aca="1" ref="AM955" ca="1">IF(Table4[[#This Row],[Prior of This Frm]]&lt;&gt;0,Table4[[#This Row],[Time]]-INDIRECT("R"&amp;Table4[[#This Row],[Prior of This Frm]]&amp;"C"&amp;COLUMN(Table4[[#This Row],[Time]]),FALSE),"")</f>
        <v>0.10699999999999932</v>
      </c>
      <c r="AN955" s="41">
        <f>IF(ROW(Table4[[#This Row],[Time]])-1=ROW(Table4[[#Headers],[Time]]),0,IF(A955&lt;A954,AN954+1,AN954))</f>
        <v>1</v>
      </c>
      <c r="AO955" s="42">
        <f>(Table4[[#This Row],[Time]]+(Table4[[#This Row],[Mins]]*60)-$A$5)/60/60/24</f>
        <v>5.2673611111111107E-4</v>
      </c>
      <c r="AP955" s="39">
        <f ca="1">IF(Table4[[#This Row],[Prior of This Frm]]&lt;&gt;0,IF(Table4[[#This Row],[Per Raw]]&lt;0,Table4[[#This Row],[Per Raw]]+60,Table4[[#This Row],[Per Raw]]),"")</f>
        <v>0.10699999999999932</v>
      </c>
      <c r="AQ955" s="43">
        <f>IF(Table4[[#This Row],[ID]]=401,(HEX2DEC(Table4[[#This Row],[H1]])+256*HEX2DEC(Table4[[#This Row],[H2]]))/1000,NA())</f>
        <v>53.914000000000001</v>
      </c>
      <c r="AR955" s="44">
        <f>IF(Table4[[#This Row],[ID]]=401,(HEX2DEC(Table4[[#This Row],[H5]])+256*HEX2DEC(Table4[[#This Row],[H6]]))/1000,NA())</f>
        <v>0</v>
      </c>
      <c r="AS955" s="48" t="e">
        <f>IF(Table4[[#This Row],[ID]]=402,HEX2DEC(Table4[[#This Row],[H1]])/100,NA())</f>
        <v>#N/A</v>
      </c>
      <c r="AT955" s="46" t="e">
        <f>IF(Table4[[#This Row],[ID]]=404,((HEX2DEC(F955)+256*HEX2DEC(G955))/10)*(9/5)+32,NA())</f>
        <v>#N/A</v>
      </c>
      <c r="AU955" s="38">
        <f>IF(Table4[[#This Row],[ID]]=402,(HEX2DEC(Table4[[#This Row],[H7]])*256*256+HEX2DEC(Table4[[#This Row],[H6]])*256+HEX2DEC(Table4[[#This Row],[H5]]))/AU$3,IF(ISNUMBER(AU954),AU954,NA()))</f>
        <v>1073427</v>
      </c>
      <c r="AV955" s="38">
        <f>IF(Table4[[#This Row],[ID]]=403,(HEX2DEC(Table4[[#This Row],[H7]])*256*256+HEX2DEC(Table4[[#This Row],[H6]])*256+HEX2DEC(Table4[[#This Row],[H5]]))/AV$3,IF(ISNUMBER(AV954),AV954,NA()))</f>
        <v>1073427</v>
      </c>
      <c r="AW955" s="47">
        <f>Table4[[#This Row],[Unk 402-D7,6,5]]/Table4[[#This Row],[Batt V]]</f>
        <v>19909.986274437066</v>
      </c>
      <c r="AX955" s="41" t="str" cm="1">
        <f t="array" aca="1" ref="AX955" ca="1">IF(Table4[[#This Row],[Prior of This Frm]]=0,"First",IF(Table4[[#This Row],[Data as String]]&lt;&gt;INDIRECT("R"&amp;AL955&amp;"C"&amp;COLUMN(Table4[[#This Row],[Data as String]]),FALSE),"Change",""))</f>
        <v/>
      </c>
      <c r="AY955" s="40" t="str" cm="1">
        <f t="array" aca="1" ref="AY955" ca="1">IF(Table4[[#This Row],[Prior of This Frm]]=0,"First",IF(Table4[[#This Row],[Data Masked States only]]&lt;&gt;INDIRECT("R"&amp;AL955&amp;"C"&amp;COLUMN(Table4[[#This Row],[Data Masked States only]]),FALSE),"Change",""))</f>
        <v/>
      </c>
      <c r="AZ955" s="40"/>
    </row>
    <row r="956" spans="1:52" hidden="1" x14ac:dyDescent="0.25">
      <c r="A956" s="32">
        <v>36.94</v>
      </c>
      <c r="B956" s="32">
        <v>400</v>
      </c>
      <c r="C956" s="32">
        <v>8</v>
      </c>
      <c r="D956" s="33">
        <v>0</v>
      </c>
      <c r="E956" s="34">
        <v>0</v>
      </c>
      <c r="F956" s="34">
        <v>8</v>
      </c>
      <c r="G956" s="34">
        <v>0</v>
      </c>
      <c r="H956" s="34">
        <v>39</v>
      </c>
      <c r="I956" s="34">
        <v>0</v>
      </c>
      <c r="J956" s="34">
        <v>0</v>
      </c>
      <c r="K956" s="34">
        <v>0</v>
      </c>
      <c r="L956" s="32"/>
      <c r="M956" s="35" t="str">
        <f t="shared" si="281"/>
        <v>…</v>
      </c>
      <c r="N956" s="32" t="str">
        <f t="shared" si="282"/>
        <v>…</v>
      </c>
      <c r="O956" s="32" t="str">
        <f t="shared" si="283"/>
        <v>…</v>
      </c>
      <c r="P956" s="32" t="str">
        <f t="shared" si="284"/>
        <v>…</v>
      </c>
      <c r="Q956" s="32" t="str">
        <f t="shared" si="285"/>
        <v>9</v>
      </c>
      <c r="R956" s="32" t="str">
        <f t="shared" si="286"/>
        <v>…</v>
      </c>
      <c r="S956" s="32" t="str">
        <f t="shared" si="287"/>
        <v>…</v>
      </c>
      <c r="T956" s="32" t="str">
        <f t="shared" si="288"/>
        <v>…</v>
      </c>
      <c r="U956" s="35"/>
      <c r="V956" s="36">
        <f t="shared" si="289"/>
        <v>0</v>
      </c>
      <c r="W956" s="32">
        <f t="shared" si="290"/>
        <v>0</v>
      </c>
      <c r="X956" s="32">
        <f t="shared" si="291"/>
        <v>8</v>
      </c>
      <c r="Y956" s="32">
        <f t="shared" si="292"/>
        <v>0</v>
      </c>
      <c r="Z956" s="32">
        <f t="shared" si="293"/>
        <v>57</v>
      </c>
      <c r="AA956" s="32">
        <f t="shared" si="294"/>
        <v>0</v>
      </c>
      <c r="AB956" s="32">
        <f t="shared" si="295"/>
        <v>0</v>
      </c>
      <c r="AC956" s="32">
        <f t="shared" si="296"/>
        <v>0</v>
      </c>
      <c r="AD956" s="35"/>
      <c r="AE956" s="37">
        <f t="shared" si="297"/>
        <v>0</v>
      </c>
      <c r="AF956" s="38">
        <f t="shared" si="298"/>
        <v>8</v>
      </c>
      <c r="AG956" s="38">
        <f t="shared" si="299"/>
        <v>57</v>
      </c>
      <c r="AH956" s="38">
        <f t="shared" si="300"/>
        <v>0</v>
      </c>
      <c r="AI956" s="35"/>
      <c r="AJ95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56" s="40" t="str" cm="1">
        <f t="array" ref="AK95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56" s="40" cm="1">
        <f t="array" ref="AL956">IF(ROW(Table4[[#This Row],[ID]])-1=ROW(Table4[[#Headers],[ID]]),0,SUMPRODUCT(MAX(($B$5:$B955=Table4[[#This Row],[ID]])*ROW($B$5:$B955))))</f>
        <v>954</v>
      </c>
      <c r="AM956" s="39" cm="1">
        <f t="array" aca="1" ref="AM956" ca="1">IF(Table4[[#This Row],[Prior of This Frm]]&lt;&gt;0,Table4[[#This Row],[Time]]-INDIRECT("R"&amp;Table4[[#This Row],[Prior of This Frm]]&amp;"C"&amp;COLUMN(Table4[[#This Row],[Time]]),FALSE),"")</f>
        <v>0.10699999999999932</v>
      </c>
      <c r="AN956" s="41">
        <f>IF(ROW(Table4[[#This Row],[Time]])-1=ROW(Table4[[#Headers],[Time]]),0,IF(A956&lt;A955,AN955+1,AN955))</f>
        <v>1</v>
      </c>
      <c r="AO956" s="42">
        <f>(Table4[[#This Row],[Time]]+(Table4[[#This Row],[Mins]]*60)-$A$5)/60/60/24</f>
        <v>5.27349537037037E-4</v>
      </c>
      <c r="AP956" s="39">
        <f ca="1">IF(Table4[[#This Row],[Prior of This Frm]]&lt;&gt;0,IF(Table4[[#This Row],[Per Raw]]&lt;0,Table4[[#This Row],[Per Raw]]+60,Table4[[#This Row],[Per Raw]]),"")</f>
        <v>0.10699999999999932</v>
      </c>
      <c r="AQ956" s="43" t="e">
        <f>IF(Table4[[#This Row],[ID]]=401,(HEX2DEC(Table4[[#This Row],[H1]])+256*HEX2DEC(Table4[[#This Row],[H2]]))/1000,NA())</f>
        <v>#N/A</v>
      </c>
      <c r="AR956" s="44" t="e">
        <f>IF(Table4[[#This Row],[ID]]=401,(HEX2DEC(Table4[[#This Row],[H5]])+256*HEX2DEC(Table4[[#This Row],[H6]]))/1000,NA())</f>
        <v>#N/A</v>
      </c>
      <c r="AS956" s="45" t="e">
        <f>IF(Table4[[#This Row],[ID]]=402,HEX2DEC(Table4[[#This Row],[H1]])/100,NA())</f>
        <v>#N/A</v>
      </c>
      <c r="AT956" s="46" t="e">
        <f>IF(Table4[[#This Row],[ID]]=404,((HEX2DEC(F956)+256*HEX2DEC(G956))/10)*(9/5)+32,NA())</f>
        <v>#N/A</v>
      </c>
      <c r="AU956" s="38">
        <f>IF(Table4[[#This Row],[ID]]=402,(HEX2DEC(Table4[[#This Row],[H7]])*256*256+HEX2DEC(Table4[[#This Row],[H6]])*256+HEX2DEC(Table4[[#This Row],[H5]]))/AU$3,IF(ISNUMBER(AU955),AU955,NA()))</f>
        <v>1073427</v>
      </c>
      <c r="AV956" s="38">
        <f>IF(Table4[[#This Row],[ID]]=403,(HEX2DEC(Table4[[#This Row],[H7]])*256*256+HEX2DEC(Table4[[#This Row],[H6]])*256+HEX2DEC(Table4[[#This Row],[H5]]))/AV$3,IF(ISNUMBER(AV955),AV955,NA()))</f>
        <v>1073427</v>
      </c>
      <c r="AW956" s="47" t="e">
        <f>Table4[[#This Row],[Unk 402-D7,6,5]]/Table4[[#This Row],[Batt V]]</f>
        <v>#N/A</v>
      </c>
      <c r="AX956" s="41" t="str" cm="1">
        <f t="array" aca="1" ref="AX956" ca="1">IF(Table4[[#This Row],[Prior of This Frm]]=0,"First",IF(Table4[[#This Row],[Data as String]]&lt;&gt;INDIRECT("R"&amp;AL956&amp;"C"&amp;COLUMN(Table4[[#This Row],[Data as String]]),FALSE),"Change",""))</f>
        <v/>
      </c>
      <c r="AY956" s="40" t="str" cm="1">
        <f t="array" aca="1" ref="AY956" ca="1">IF(Table4[[#This Row],[Prior of This Frm]]=0,"First",IF(Table4[[#This Row],[Data Masked States only]]&lt;&gt;INDIRECT("R"&amp;AL956&amp;"C"&amp;COLUMN(Table4[[#This Row],[Data Masked States only]]),FALSE),"Change",""))</f>
        <v/>
      </c>
      <c r="AZ956" s="40"/>
    </row>
    <row r="957" spans="1:52" hidden="1" x14ac:dyDescent="0.25">
      <c r="A957" s="32">
        <v>36.993000000000002</v>
      </c>
      <c r="B957" s="32">
        <v>401</v>
      </c>
      <c r="C957" s="32">
        <v>8</v>
      </c>
      <c r="D957" s="33" t="s">
        <v>28</v>
      </c>
      <c r="E957" s="34" t="s">
        <v>23</v>
      </c>
      <c r="F957" s="34">
        <v>0</v>
      </c>
      <c r="G957" s="34">
        <v>0</v>
      </c>
      <c r="H957" s="34">
        <v>0</v>
      </c>
      <c r="I957" s="34">
        <v>0</v>
      </c>
      <c r="J957" s="34">
        <v>0</v>
      </c>
      <c r="K957" s="34">
        <v>0</v>
      </c>
      <c r="L957" s="32"/>
      <c r="M957" s="35" t="str">
        <f t="shared" si="281"/>
        <v>…</v>
      </c>
      <c r="N957" s="32" t="str">
        <f t="shared" si="282"/>
        <v>…</v>
      </c>
      <c r="O957" s="32" t="str">
        <f t="shared" si="283"/>
        <v>…</v>
      </c>
      <c r="P957" s="32" t="str">
        <f t="shared" si="284"/>
        <v>…</v>
      </c>
      <c r="Q957" s="32" t="str">
        <f t="shared" si="285"/>
        <v>…</v>
      </c>
      <c r="R957" s="32" t="str">
        <f t="shared" si="286"/>
        <v>…</v>
      </c>
      <c r="S957" s="32" t="str">
        <f t="shared" si="287"/>
        <v>…</v>
      </c>
      <c r="T957" s="32" t="str">
        <f t="shared" si="288"/>
        <v>…</v>
      </c>
      <c r="U957" s="35"/>
      <c r="V957" s="36">
        <f t="shared" si="289"/>
        <v>154</v>
      </c>
      <c r="W957" s="32">
        <f t="shared" si="290"/>
        <v>210</v>
      </c>
      <c r="X957" s="32">
        <f t="shared" si="291"/>
        <v>0</v>
      </c>
      <c r="Y957" s="32">
        <f t="shared" si="292"/>
        <v>0</v>
      </c>
      <c r="Z957" s="32">
        <f t="shared" si="293"/>
        <v>0</v>
      </c>
      <c r="AA957" s="32">
        <f t="shared" si="294"/>
        <v>0</v>
      </c>
      <c r="AB957" s="32">
        <f t="shared" si="295"/>
        <v>0</v>
      </c>
      <c r="AC957" s="32">
        <f t="shared" si="296"/>
        <v>0</v>
      </c>
      <c r="AD957" s="35"/>
      <c r="AE957" s="37">
        <f t="shared" si="297"/>
        <v>53914</v>
      </c>
      <c r="AF957" s="38">
        <f t="shared" si="298"/>
        <v>0</v>
      </c>
      <c r="AG957" s="38">
        <f t="shared" si="299"/>
        <v>0</v>
      </c>
      <c r="AH957" s="38">
        <f t="shared" si="300"/>
        <v>0</v>
      </c>
      <c r="AI957" s="35"/>
      <c r="AJ95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57" s="40" t="str" cm="1">
        <f t="array" ref="AK95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57" s="40" cm="1">
        <f t="array" ref="AL957">IF(ROW(Table4[[#This Row],[ID]])-1=ROW(Table4[[#Headers],[ID]]),0,SUMPRODUCT(MAX(($B$5:$B956=Table4[[#This Row],[ID]])*ROW($B$5:$B956))))</f>
        <v>955</v>
      </c>
      <c r="AM957" s="39" cm="1">
        <f t="array" aca="1" ref="AM957" ca="1">IF(Table4[[#This Row],[Prior of This Frm]]&lt;&gt;0,Table4[[#This Row],[Time]]-INDIRECT("R"&amp;Table4[[#This Row],[Prior of This Frm]]&amp;"C"&amp;COLUMN(Table4[[#This Row],[Time]]),FALSE),"")</f>
        <v>0.10600000000000165</v>
      </c>
      <c r="AN957" s="41">
        <f>IF(ROW(Table4[[#This Row],[Time]])-1=ROW(Table4[[#Headers],[Time]]),0,IF(A957&lt;A956,AN956+1,AN956))</f>
        <v>1</v>
      </c>
      <c r="AO957" s="42">
        <f>(Table4[[#This Row],[Time]]+(Table4[[#This Row],[Mins]]*60)-$A$5)/60/60/24</f>
        <v>5.2796296296296283E-4</v>
      </c>
      <c r="AP957" s="39">
        <f ca="1">IF(Table4[[#This Row],[Prior of This Frm]]&lt;&gt;0,IF(Table4[[#This Row],[Per Raw]]&lt;0,Table4[[#This Row],[Per Raw]]+60,Table4[[#This Row],[Per Raw]]),"")</f>
        <v>0.10600000000000165</v>
      </c>
      <c r="AQ957" s="43">
        <f>IF(Table4[[#This Row],[ID]]=401,(HEX2DEC(Table4[[#This Row],[H1]])+256*HEX2DEC(Table4[[#This Row],[H2]]))/1000,NA())</f>
        <v>53.914000000000001</v>
      </c>
      <c r="AR957" s="44">
        <f>IF(Table4[[#This Row],[ID]]=401,(HEX2DEC(Table4[[#This Row],[H5]])+256*HEX2DEC(Table4[[#This Row],[H6]]))/1000,NA())</f>
        <v>0</v>
      </c>
      <c r="AS957" s="48" t="e">
        <f>IF(Table4[[#This Row],[ID]]=402,HEX2DEC(Table4[[#This Row],[H1]])/100,NA())</f>
        <v>#N/A</v>
      </c>
      <c r="AT957" s="46" t="e">
        <f>IF(Table4[[#This Row],[ID]]=404,((HEX2DEC(F957)+256*HEX2DEC(G957))/10)*(9/5)+32,NA())</f>
        <v>#N/A</v>
      </c>
      <c r="AU957" s="38">
        <f>IF(Table4[[#This Row],[ID]]=402,(HEX2DEC(Table4[[#This Row],[H7]])*256*256+HEX2DEC(Table4[[#This Row],[H6]])*256+HEX2DEC(Table4[[#This Row],[H5]]))/AU$3,IF(ISNUMBER(AU956),AU956,NA()))</f>
        <v>1073427</v>
      </c>
      <c r="AV957" s="38">
        <f>IF(Table4[[#This Row],[ID]]=403,(HEX2DEC(Table4[[#This Row],[H7]])*256*256+HEX2DEC(Table4[[#This Row],[H6]])*256+HEX2DEC(Table4[[#This Row],[H5]]))/AV$3,IF(ISNUMBER(AV956),AV956,NA()))</f>
        <v>1073427</v>
      </c>
      <c r="AW957" s="47">
        <f>Table4[[#This Row],[Unk 402-D7,6,5]]/Table4[[#This Row],[Batt V]]</f>
        <v>19909.986274437066</v>
      </c>
      <c r="AX957" s="41" t="str" cm="1">
        <f t="array" aca="1" ref="AX957" ca="1">IF(Table4[[#This Row],[Prior of This Frm]]=0,"First",IF(Table4[[#This Row],[Data as String]]&lt;&gt;INDIRECT("R"&amp;AL957&amp;"C"&amp;COLUMN(Table4[[#This Row],[Data as String]]),FALSE),"Change",""))</f>
        <v/>
      </c>
      <c r="AY957" s="40" t="str" cm="1">
        <f t="array" aca="1" ref="AY957" ca="1">IF(Table4[[#This Row],[Prior of This Frm]]=0,"First",IF(Table4[[#This Row],[Data Masked States only]]&lt;&gt;INDIRECT("R"&amp;AL957&amp;"C"&amp;COLUMN(Table4[[#This Row],[Data Masked States only]]),FALSE),"Change",""))</f>
        <v/>
      </c>
      <c r="AZ957" s="40"/>
    </row>
    <row r="958" spans="1:52" hidden="1" x14ac:dyDescent="0.25">
      <c r="A958" s="32">
        <v>37.045999999999999</v>
      </c>
      <c r="B958" s="32">
        <v>400</v>
      </c>
      <c r="C958" s="32">
        <v>8</v>
      </c>
      <c r="D958" s="33">
        <v>0</v>
      </c>
      <c r="E958" s="34">
        <v>0</v>
      </c>
      <c r="F958" s="34">
        <v>8</v>
      </c>
      <c r="G958" s="34">
        <v>0</v>
      </c>
      <c r="H958" s="34">
        <v>39</v>
      </c>
      <c r="I958" s="34">
        <v>0</v>
      </c>
      <c r="J958" s="34">
        <v>0</v>
      </c>
      <c r="K958" s="34">
        <v>0</v>
      </c>
      <c r="L958" s="32"/>
      <c r="M958" s="35" t="str">
        <f t="shared" si="281"/>
        <v>…</v>
      </c>
      <c r="N958" s="32" t="str">
        <f t="shared" si="282"/>
        <v>…</v>
      </c>
      <c r="O958" s="32" t="str">
        <f t="shared" si="283"/>
        <v>…</v>
      </c>
      <c r="P958" s="32" t="str">
        <f t="shared" si="284"/>
        <v>…</v>
      </c>
      <c r="Q958" s="32" t="str">
        <f t="shared" si="285"/>
        <v>9</v>
      </c>
      <c r="R958" s="32" t="str">
        <f t="shared" si="286"/>
        <v>…</v>
      </c>
      <c r="S958" s="32" t="str">
        <f t="shared" si="287"/>
        <v>…</v>
      </c>
      <c r="T958" s="32" t="str">
        <f t="shared" si="288"/>
        <v>…</v>
      </c>
      <c r="U958" s="35"/>
      <c r="V958" s="36">
        <f t="shared" si="289"/>
        <v>0</v>
      </c>
      <c r="W958" s="32">
        <f t="shared" si="290"/>
        <v>0</v>
      </c>
      <c r="X958" s="32">
        <f t="shared" si="291"/>
        <v>8</v>
      </c>
      <c r="Y958" s="32">
        <f t="shared" si="292"/>
        <v>0</v>
      </c>
      <c r="Z958" s="32">
        <f t="shared" si="293"/>
        <v>57</v>
      </c>
      <c r="AA958" s="32">
        <f t="shared" si="294"/>
        <v>0</v>
      </c>
      <c r="AB958" s="32">
        <f t="shared" si="295"/>
        <v>0</v>
      </c>
      <c r="AC958" s="32">
        <f t="shared" si="296"/>
        <v>0</v>
      </c>
      <c r="AD958" s="35"/>
      <c r="AE958" s="37">
        <f t="shared" si="297"/>
        <v>0</v>
      </c>
      <c r="AF958" s="38">
        <f t="shared" si="298"/>
        <v>8</v>
      </c>
      <c r="AG958" s="38">
        <f t="shared" si="299"/>
        <v>57</v>
      </c>
      <c r="AH958" s="38">
        <f t="shared" si="300"/>
        <v>0</v>
      </c>
      <c r="AI958" s="35"/>
      <c r="AJ958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58" s="40" t="str" cm="1">
        <f t="array" ref="AK95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58" s="40" cm="1">
        <f t="array" ref="AL958">IF(ROW(Table4[[#This Row],[ID]])-1=ROW(Table4[[#Headers],[ID]]),0,SUMPRODUCT(MAX(($B$5:$B957=Table4[[#This Row],[ID]])*ROW($B$5:$B957))))</f>
        <v>956</v>
      </c>
      <c r="AM958" s="39" cm="1">
        <f t="array" aca="1" ref="AM958" ca="1">IF(Table4[[#This Row],[Prior of This Frm]]&lt;&gt;0,Table4[[#This Row],[Time]]-INDIRECT("R"&amp;Table4[[#This Row],[Prior of This Frm]]&amp;"C"&amp;COLUMN(Table4[[#This Row],[Time]]),FALSE),"")</f>
        <v>0.10600000000000165</v>
      </c>
      <c r="AN958" s="41">
        <f>IF(ROW(Table4[[#This Row],[Time]])-1=ROW(Table4[[#Headers],[Time]]),0,IF(A958&lt;A957,AN957+1,AN957))</f>
        <v>1</v>
      </c>
      <c r="AO958" s="42">
        <f>(Table4[[#This Row],[Time]]+(Table4[[#This Row],[Mins]]*60)-$A$5)/60/60/24</f>
        <v>5.2857638888888887E-4</v>
      </c>
      <c r="AP958" s="39">
        <f ca="1">IF(Table4[[#This Row],[Prior of This Frm]]&lt;&gt;0,IF(Table4[[#This Row],[Per Raw]]&lt;0,Table4[[#This Row],[Per Raw]]+60,Table4[[#This Row],[Per Raw]]),"")</f>
        <v>0.10600000000000165</v>
      </c>
      <c r="AQ958" s="43" t="e">
        <f>IF(Table4[[#This Row],[ID]]=401,(HEX2DEC(Table4[[#This Row],[H1]])+256*HEX2DEC(Table4[[#This Row],[H2]]))/1000,NA())</f>
        <v>#N/A</v>
      </c>
      <c r="AR958" s="44" t="e">
        <f>IF(Table4[[#This Row],[ID]]=401,(HEX2DEC(Table4[[#This Row],[H5]])+256*HEX2DEC(Table4[[#This Row],[H6]]))/1000,NA())</f>
        <v>#N/A</v>
      </c>
      <c r="AS958" s="45" t="e">
        <f>IF(Table4[[#This Row],[ID]]=402,HEX2DEC(Table4[[#This Row],[H1]])/100,NA())</f>
        <v>#N/A</v>
      </c>
      <c r="AT958" s="46" t="e">
        <f>IF(Table4[[#This Row],[ID]]=404,((HEX2DEC(F958)+256*HEX2DEC(G958))/10)*(9/5)+32,NA())</f>
        <v>#N/A</v>
      </c>
      <c r="AU958" s="38">
        <f>IF(Table4[[#This Row],[ID]]=402,(HEX2DEC(Table4[[#This Row],[H7]])*256*256+HEX2DEC(Table4[[#This Row],[H6]])*256+HEX2DEC(Table4[[#This Row],[H5]]))/AU$3,IF(ISNUMBER(AU957),AU957,NA()))</f>
        <v>1073427</v>
      </c>
      <c r="AV958" s="38">
        <f>IF(Table4[[#This Row],[ID]]=403,(HEX2DEC(Table4[[#This Row],[H7]])*256*256+HEX2DEC(Table4[[#This Row],[H6]])*256+HEX2DEC(Table4[[#This Row],[H5]]))/AV$3,IF(ISNUMBER(AV957),AV957,NA()))</f>
        <v>1073427</v>
      </c>
      <c r="AW958" s="47" t="e">
        <f>Table4[[#This Row],[Unk 402-D7,6,5]]/Table4[[#This Row],[Batt V]]</f>
        <v>#N/A</v>
      </c>
      <c r="AX958" s="41" t="str" cm="1">
        <f t="array" aca="1" ref="AX958" ca="1">IF(Table4[[#This Row],[Prior of This Frm]]=0,"First",IF(Table4[[#This Row],[Data as String]]&lt;&gt;INDIRECT("R"&amp;AL958&amp;"C"&amp;COLUMN(Table4[[#This Row],[Data as String]]),FALSE),"Change",""))</f>
        <v/>
      </c>
      <c r="AY958" s="40" t="str" cm="1">
        <f t="array" aca="1" ref="AY958" ca="1">IF(Table4[[#This Row],[Prior of This Frm]]=0,"First",IF(Table4[[#This Row],[Data Masked States only]]&lt;&gt;INDIRECT("R"&amp;AL958&amp;"C"&amp;COLUMN(Table4[[#This Row],[Data Masked States only]]),FALSE),"Change",""))</f>
        <v/>
      </c>
      <c r="AZ958" s="40"/>
    </row>
    <row r="959" spans="1:52" hidden="1" x14ac:dyDescent="0.25">
      <c r="A959" s="32">
        <v>37.098999999999997</v>
      </c>
      <c r="B959" s="32">
        <v>401</v>
      </c>
      <c r="C959" s="32">
        <v>8</v>
      </c>
      <c r="D959" s="33" t="s">
        <v>28</v>
      </c>
      <c r="E959" s="34" t="s">
        <v>23</v>
      </c>
      <c r="F959" s="34">
        <v>0</v>
      </c>
      <c r="G959" s="34">
        <v>0</v>
      </c>
      <c r="H959" s="34">
        <v>0</v>
      </c>
      <c r="I959" s="34">
        <v>0</v>
      </c>
      <c r="J959" s="34">
        <v>0</v>
      </c>
      <c r="K959" s="34">
        <v>0</v>
      </c>
      <c r="L959" s="32"/>
      <c r="M959" s="35" t="str">
        <f t="shared" si="281"/>
        <v>…</v>
      </c>
      <c r="N959" s="32" t="str">
        <f t="shared" si="282"/>
        <v>…</v>
      </c>
      <c r="O959" s="32" t="str">
        <f t="shared" si="283"/>
        <v>…</v>
      </c>
      <c r="P959" s="32" t="str">
        <f t="shared" si="284"/>
        <v>…</v>
      </c>
      <c r="Q959" s="32" t="str">
        <f t="shared" si="285"/>
        <v>…</v>
      </c>
      <c r="R959" s="32" t="str">
        <f t="shared" si="286"/>
        <v>…</v>
      </c>
      <c r="S959" s="32" t="str">
        <f t="shared" si="287"/>
        <v>…</v>
      </c>
      <c r="T959" s="32" t="str">
        <f t="shared" si="288"/>
        <v>…</v>
      </c>
      <c r="U959" s="35"/>
      <c r="V959" s="36">
        <f t="shared" si="289"/>
        <v>154</v>
      </c>
      <c r="W959" s="32">
        <f t="shared" si="290"/>
        <v>210</v>
      </c>
      <c r="X959" s="32">
        <f t="shared" si="291"/>
        <v>0</v>
      </c>
      <c r="Y959" s="32">
        <f t="shared" si="292"/>
        <v>0</v>
      </c>
      <c r="Z959" s="32">
        <f t="shared" si="293"/>
        <v>0</v>
      </c>
      <c r="AA959" s="32">
        <f t="shared" si="294"/>
        <v>0</v>
      </c>
      <c r="AB959" s="32">
        <f t="shared" si="295"/>
        <v>0</v>
      </c>
      <c r="AC959" s="32">
        <f t="shared" si="296"/>
        <v>0</v>
      </c>
      <c r="AD959" s="35"/>
      <c r="AE959" s="37">
        <f t="shared" si="297"/>
        <v>53914</v>
      </c>
      <c r="AF959" s="38">
        <f t="shared" si="298"/>
        <v>0</v>
      </c>
      <c r="AG959" s="38">
        <f t="shared" si="299"/>
        <v>0</v>
      </c>
      <c r="AH959" s="38">
        <f t="shared" si="300"/>
        <v>0</v>
      </c>
      <c r="AI959" s="35"/>
      <c r="AJ959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59" s="40" t="str" cm="1">
        <f t="array" ref="AK959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59" s="40" cm="1">
        <f t="array" ref="AL959">IF(ROW(Table4[[#This Row],[ID]])-1=ROW(Table4[[#Headers],[ID]]),0,SUMPRODUCT(MAX(($B$5:$B958=Table4[[#This Row],[ID]])*ROW($B$5:$B958))))</f>
        <v>957</v>
      </c>
      <c r="AM959" s="39" cm="1">
        <f t="array" aca="1" ref="AM959" ca="1">IF(Table4[[#This Row],[Prior of This Frm]]&lt;&gt;0,Table4[[#This Row],[Time]]-INDIRECT("R"&amp;Table4[[#This Row],[Prior of This Frm]]&amp;"C"&amp;COLUMN(Table4[[#This Row],[Time]]),FALSE),"")</f>
        <v>0.10599999999999454</v>
      </c>
      <c r="AN959" s="41">
        <f>IF(ROW(Table4[[#This Row],[Time]])-1=ROW(Table4[[#Headers],[Time]]),0,IF(A959&lt;A958,AN958+1,AN958))</f>
        <v>1</v>
      </c>
      <c r="AO959" s="42">
        <f>(Table4[[#This Row],[Time]]+(Table4[[#This Row],[Mins]]*60)-$A$5)/60/60/24</f>
        <v>5.2918981481481469E-4</v>
      </c>
      <c r="AP959" s="39">
        <f ca="1">IF(Table4[[#This Row],[Prior of This Frm]]&lt;&gt;0,IF(Table4[[#This Row],[Per Raw]]&lt;0,Table4[[#This Row],[Per Raw]]+60,Table4[[#This Row],[Per Raw]]),"")</f>
        <v>0.10599999999999454</v>
      </c>
      <c r="AQ959" s="43">
        <f>IF(Table4[[#This Row],[ID]]=401,(HEX2DEC(Table4[[#This Row],[H1]])+256*HEX2DEC(Table4[[#This Row],[H2]]))/1000,NA())</f>
        <v>53.914000000000001</v>
      </c>
      <c r="AR959" s="44">
        <f>IF(Table4[[#This Row],[ID]]=401,(HEX2DEC(Table4[[#This Row],[H5]])+256*HEX2DEC(Table4[[#This Row],[H6]]))/1000,NA())</f>
        <v>0</v>
      </c>
      <c r="AS959" s="48" t="e">
        <f>IF(Table4[[#This Row],[ID]]=402,HEX2DEC(Table4[[#This Row],[H1]])/100,NA())</f>
        <v>#N/A</v>
      </c>
      <c r="AT959" s="46" t="e">
        <f>IF(Table4[[#This Row],[ID]]=404,((HEX2DEC(F959)+256*HEX2DEC(G959))/10)*(9/5)+32,NA())</f>
        <v>#N/A</v>
      </c>
      <c r="AU959" s="38">
        <f>IF(Table4[[#This Row],[ID]]=402,(HEX2DEC(Table4[[#This Row],[H7]])*256*256+HEX2DEC(Table4[[#This Row],[H6]])*256+HEX2DEC(Table4[[#This Row],[H5]]))/AU$3,IF(ISNUMBER(AU958),AU958,NA()))</f>
        <v>1073427</v>
      </c>
      <c r="AV959" s="38">
        <f>IF(Table4[[#This Row],[ID]]=403,(HEX2DEC(Table4[[#This Row],[H7]])*256*256+HEX2DEC(Table4[[#This Row],[H6]])*256+HEX2DEC(Table4[[#This Row],[H5]]))/AV$3,IF(ISNUMBER(AV958),AV958,NA()))</f>
        <v>1073427</v>
      </c>
      <c r="AW959" s="47">
        <f>Table4[[#This Row],[Unk 402-D7,6,5]]/Table4[[#This Row],[Batt V]]</f>
        <v>19909.986274437066</v>
      </c>
      <c r="AX959" s="41" t="str" cm="1">
        <f t="array" aca="1" ref="AX959" ca="1">IF(Table4[[#This Row],[Prior of This Frm]]=0,"First",IF(Table4[[#This Row],[Data as String]]&lt;&gt;INDIRECT("R"&amp;AL959&amp;"C"&amp;COLUMN(Table4[[#This Row],[Data as String]]),FALSE),"Change",""))</f>
        <v/>
      </c>
      <c r="AY959" s="40" t="str" cm="1">
        <f t="array" aca="1" ref="AY959" ca="1">IF(Table4[[#This Row],[Prior of This Frm]]=0,"First",IF(Table4[[#This Row],[Data Masked States only]]&lt;&gt;INDIRECT("R"&amp;AL959&amp;"C"&amp;COLUMN(Table4[[#This Row],[Data Masked States only]]),FALSE),"Change",""))</f>
        <v/>
      </c>
      <c r="AZ959" s="40"/>
    </row>
    <row r="960" spans="1:52" hidden="1" x14ac:dyDescent="0.25">
      <c r="A960" s="32">
        <v>37.152000000000001</v>
      </c>
      <c r="B960" s="32">
        <v>400</v>
      </c>
      <c r="C960" s="32">
        <v>8</v>
      </c>
      <c r="D960" s="33">
        <v>0</v>
      </c>
      <c r="E960" s="34">
        <v>0</v>
      </c>
      <c r="F960" s="34">
        <v>8</v>
      </c>
      <c r="G960" s="34">
        <v>0</v>
      </c>
      <c r="H960" s="34">
        <v>39</v>
      </c>
      <c r="I960" s="34">
        <v>0</v>
      </c>
      <c r="J960" s="34">
        <v>0</v>
      </c>
      <c r="K960" s="34">
        <v>0</v>
      </c>
      <c r="L960" s="32"/>
      <c r="M960" s="35" t="str">
        <f t="shared" si="281"/>
        <v>…</v>
      </c>
      <c r="N960" s="32" t="str">
        <f t="shared" si="282"/>
        <v>…</v>
      </c>
      <c r="O960" s="32" t="str">
        <f t="shared" si="283"/>
        <v>…</v>
      </c>
      <c r="P960" s="32" t="str">
        <f t="shared" si="284"/>
        <v>…</v>
      </c>
      <c r="Q960" s="32" t="str">
        <f t="shared" si="285"/>
        <v>9</v>
      </c>
      <c r="R960" s="32" t="str">
        <f t="shared" si="286"/>
        <v>…</v>
      </c>
      <c r="S960" s="32" t="str">
        <f t="shared" si="287"/>
        <v>…</v>
      </c>
      <c r="T960" s="32" t="str">
        <f t="shared" si="288"/>
        <v>…</v>
      </c>
      <c r="U960" s="35"/>
      <c r="V960" s="36">
        <f t="shared" si="289"/>
        <v>0</v>
      </c>
      <c r="W960" s="32">
        <f t="shared" si="290"/>
        <v>0</v>
      </c>
      <c r="X960" s="32">
        <f t="shared" si="291"/>
        <v>8</v>
      </c>
      <c r="Y960" s="32">
        <f t="shared" si="292"/>
        <v>0</v>
      </c>
      <c r="Z960" s="32">
        <f t="shared" si="293"/>
        <v>57</v>
      </c>
      <c r="AA960" s="32">
        <f t="shared" si="294"/>
        <v>0</v>
      </c>
      <c r="AB960" s="32">
        <f t="shared" si="295"/>
        <v>0</v>
      </c>
      <c r="AC960" s="32">
        <f t="shared" si="296"/>
        <v>0</v>
      </c>
      <c r="AD960" s="35"/>
      <c r="AE960" s="37">
        <f t="shared" si="297"/>
        <v>0</v>
      </c>
      <c r="AF960" s="38">
        <f t="shared" si="298"/>
        <v>8</v>
      </c>
      <c r="AG960" s="38">
        <f t="shared" si="299"/>
        <v>57</v>
      </c>
      <c r="AH960" s="38">
        <f t="shared" si="300"/>
        <v>0</v>
      </c>
      <c r="AI960" s="35"/>
      <c r="AJ960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60" s="40" t="str" cm="1">
        <f t="array" ref="AK960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60" s="40" cm="1">
        <f t="array" ref="AL960">IF(ROW(Table4[[#This Row],[ID]])-1=ROW(Table4[[#Headers],[ID]]),0,SUMPRODUCT(MAX(($B$5:$B959=Table4[[#This Row],[ID]])*ROW($B$5:$B959))))</f>
        <v>958</v>
      </c>
      <c r="AM960" s="39" cm="1">
        <f t="array" aca="1" ref="AM960" ca="1">IF(Table4[[#This Row],[Prior of This Frm]]&lt;&gt;0,Table4[[#This Row],[Time]]-INDIRECT("R"&amp;Table4[[#This Row],[Prior of This Frm]]&amp;"C"&amp;COLUMN(Table4[[#This Row],[Time]]),FALSE),"")</f>
        <v>0.10600000000000165</v>
      </c>
      <c r="AN960" s="41">
        <f>IF(ROW(Table4[[#This Row],[Time]])-1=ROW(Table4[[#Headers],[Time]]),0,IF(A960&lt;A959,AN959+1,AN959))</f>
        <v>1</v>
      </c>
      <c r="AO960" s="42">
        <f>(Table4[[#This Row],[Time]]+(Table4[[#This Row],[Mins]]*60)-$A$5)/60/60/24</f>
        <v>5.2980324074074073E-4</v>
      </c>
      <c r="AP960" s="39">
        <f ca="1">IF(Table4[[#This Row],[Prior of This Frm]]&lt;&gt;0,IF(Table4[[#This Row],[Per Raw]]&lt;0,Table4[[#This Row],[Per Raw]]+60,Table4[[#This Row],[Per Raw]]),"")</f>
        <v>0.10600000000000165</v>
      </c>
      <c r="AQ960" s="43" t="e">
        <f>IF(Table4[[#This Row],[ID]]=401,(HEX2DEC(Table4[[#This Row],[H1]])+256*HEX2DEC(Table4[[#This Row],[H2]]))/1000,NA())</f>
        <v>#N/A</v>
      </c>
      <c r="AR960" s="44" t="e">
        <f>IF(Table4[[#This Row],[ID]]=401,(HEX2DEC(Table4[[#This Row],[H5]])+256*HEX2DEC(Table4[[#This Row],[H6]]))/1000,NA())</f>
        <v>#N/A</v>
      </c>
      <c r="AS960" s="45" t="e">
        <f>IF(Table4[[#This Row],[ID]]=402,HEX2DEC(Table4[[#This Row],[H1]])/100,NA())</f>
        <v>#N/A</v>
      </c>
      <c r="AT960" s="46" t="e">
        <f>IF(Table4[[#This Row],[ID]]=404,((HEX2DEC(F960)+256*HEX2DEC(G960))/10)*(9/5)+32,NA())</f>
        <v>#N/A</v>
      </c>
      <c r="AU960" s="38">
        <f>IF(Table4[[#This Row],[ID]]=402,(HEX2DEC(Table4[[#This Row],[H7]])*256*256+HEX2DEC(Table4[[#This Row],[H6]])*256+HEX2DEC(Table4[[#This Row],[H5]]))/AU$3,IF(ISNUMBER(AU959),AU959,NA()))</f>
        <v>1073427</v>
      </c>
      <c r="AV960" s="38">
        <f>IF(Table4[[#This Row],[ID]]=403,(HEX2DEC(Table4[[#This Row],[H7]])*256*256+HEX2DEC(Table4[[#This Row],[H6]])*256+HEX2DEC(Table4[[#This Row],[H5]]))/AV$3,IF(ISNUMBER(AV959),AV959,NA()))</f>
        <v>1073427</v>
      </c>
      <c r="AW960" s="47" t="e">
        <f>Table4[[#This Row],[Unk 402-D7,6,5]]/Table4[[#This Row],[Batt V]]</f>
        <v>#N/A</v>
      </c>
      <c r="AX960" s="41" t="str" cm="1">
        <f t="array" aca="1" ref="AX960" ca="1">IF(Table4[[#This Row],[Prior of This Frm]]=0,"First",IF(Table4[[#This Row],[Data as String]]&lt;&gt;INDIRECT("R"&amp;AL960&amp;"C"&amp;COLUMN(Table4[[#This Row],[Data as String]]),FALSE),"Change",""))</f>
        <v/>
      </c>
      <c r="AY960" s="40" t="str" cm="1">
        <f t="array" aca="1" ref="AY960" ca="1">IF(Table4[[#This Row],[Prior of This Frm]]=0,"First",IF(Table4[[#This Row],[Data Masked States only]]&lt;&gt;INDIRECT("R"&amp;AL960&amp;"C"&amp;COLUMN(Table4[[#This Row],[Data Masked States only]]),FALSE),"Change",""))</f>
        <v/>
      </c>
      <c r="AZ960" s="40"/>
    </row>
    <row r="961" spans="1:52" hidden="1" x14ac:dyDescent="0.25">
      <c r="A961" s="32">
        <v>37.204999999999998</v>
      </c>
      <c r="B961" s="32">
        <v>401</v>
      </c>
      <c r="C961" s="32">
        <v>8</v>
      </c>
      <c r="D961" s="33" t="s">
        <v>28</v>
      </c>
      <c r="E961" s="34" t="s">
        <v>23</v>
      </c>
      <c r="F961" s="34">
        <v>0</v>
      </c>
      <c r="G961" s="34">
        <v>0</v>
      </c>
      <c r="H961" s="34">
        <v>0</v>
      </c>
      <c r="I961" s="34">
        <v>0</v>
      </c>
      <c r="J961" s="34">
        <v>0</v>
      </c>
      <c r="K961" s="34">
        <v>0</v>
      </c>
      <c r="L961" s="32"/>
      <c r="M961" s="35" t="str">
        <f t="shared" si="281"/>
        <v>…</v>
      </c>
      <c r="N961" s="32" t="str">
        <f t="shared" si="282"/>
        <v>…</v>
      </c>
      <c r="O961" s="32" t="str">
        <f t="shared" si="283"/>
        <v>…</v>
      </c>
      <c r="P961" s="32" t="str">
        <f t="shared" si="284"/>
        <v>…</v>
      </c>
      <c r="Q961" s="32" t="str">
        <f t="shared" si="285"/>
        <v>…</v>
      </c>
      <c r="R961" s="32" t="str">
        <f t="shared" si="286"/>
        <v>…</v>
      </c>
      <c r="S961" s="32" t="str">
        <f t="shared" si="287"/>
        <v>…</v>
      </c>
      <c r="T961" s="32" t="str">
        <f t="shared" si="288"/>
        <v>…</v>
      </c>
      <c r="U961" s="35"/>
      <c r="V961" s="36">
        <f t="shared" si="289"/>
        <v>154</v>
      </c>
      <c r="W961" s="32">
        <f t="shared" si="290"/>
        <v>210</v>
      </c>
      <c r="X961" s="32">
        <f t="shared" si="291"/>
        <v>0</v>
      </c>
      <c r="Y961" s="32">
        <f t="shared" si="292"/>
        <v>0</v>
      </c>
      <c r="Z961" s="32">
        <f t="shared" si="293"/>
        <v>0</v>
      </c>
      <c r="AA961" s="32">
        <f t="shared" si="294"/>
        <v>0</v>
      </c>
      <c r="AB961" s="32">
        <f t="shared" si="295"/>
        <v>0</v>
      </c>
      <c r="AC961" s="32">
        <f t="shared" si="296"/>
        <v>0</v>
      </c>
      <c r="AD961" s="35"/>
      <c r="AE961" s="37">
        <f t="shared" si="297"/>
        <v>53914</v>
      </c>
      <c r="AF961" s="38">
        <f t="shared" si="298"/>
        <v>0</v>
      </c>
      <c r="AG961" s="38">
        <f t="shared" si="299"/>
        <v>0</v>
      </c>
      <c r="AH961" s="38">
        <f t="shared" si="300"/>
        <v>0</v>
      </c>
      <c r="AI961" s="35"/>
      <c r="AJ961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61" s="40" t="str" cm="1">
        <f t="array" ref="AK961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61" s="40" cm="1">
        <f t="array" ref="AL961">IF(ROW(Table4[[#This Row],[ID]])-1=ROW(Table4[[#Headers],[ID]]),0,SUMPRODUCT(MAX(($B$5:$B960=Table4[[#This Row],[ID]])*ROW($B$5:$B960))))</f>
        <v>959</v>
      </c>
      <c r="AM961" s="39" cm="1">
        <f t="array" aca="1" ref="AM961" ca="1">IF(Table4[[#This Row],[Prior of This Frm]]&lt;&gt;0,Table4[[#This Row],[Time]]-INDIRECT("R"&amp;Table4[[#This Row],[Prior of This Frm]]&amp;"C"&amp;COLUMN(Table4[[#This Row],[Time]]),FALSE),"")</f>
        <v>0.10600000000000165</v>
      </c>
      <c r="AN961" s="41">
        <f>IF(ROW(Table4[[#This Row],[Time]])-1=ROW(Table4[[#Headers],[Time]]),0,IF(A961&lt;A960,AN960+1,AN960))</f>
        <v>1</v>
      </c>
      <c r="AO961" s="42">
        <f>(Table4[[#This Row],[Time]]+(Table4[[#This Row],[Mins]]*60)-$A$5)/60/60/24</f>
        <v>5.3041666666666656E-4</v>
      </c>
      <c r="AP961" s="39">
        <f ca="1">IF(Table4[[#This Row],[Prior of This Frm]]&lt;&gt;0,IF(Table4[[#This Row],[Per Raw]]&lt;0,Table4[[#This Row],[Per Raw]]+60,Table4[[#This Row],[Per Raw]]),"")</f>
        <v>0.10600000000000165</v>
      </c>
      <c r="AQ961" s="43">
        <f>IF(Table4[[#This Row],[ID]]=401,(HEX2DEC(Table4[[#This Row],[H1]])+256*HEX2DEC(Table4[[#This Row],[H2]]))/1000,NA())</f>
        <v>53.914000000000001</v>
      </c>
      <c r="AR961" s="44">
        <f>IF(Table4[[#This Row],[ID]]=401,(HEX2DEC(Table4[[#This Row],[H5]])+256*HEX2DEC(Table4[[#This Row],[H6]]))/1000,NA())</f>
        <v>0</v>
      </c>
      <c r="AS961" s="45" t="e">
        <f>IF(Table4[[#This Row],[ID]]=402,HEX2DEC(Table4[[#This Row],[H1]])/100,NA())</f>
        <v>#N/A</v>
      </c>
      <c r="AT961" s="46" t="e">
        <f>IF(Table4[[#This Row],[ID]]=404,((HEX2DEC(F961)+256*HEX2DEC(G961))/10)*(9/5)+32,NA())</f>
        <v>#N/A</v>
      </c>
      <c r="AU961" s="38">
        <f>IF(Table4[[#This Row],[ID]]=402,(HEX2DEC(Table4[[#This Row],[H7]])*256*256+HEX2DEC(Table4[[#This Row],[H6]])*256+HEX2DEC(Table4[[#This Row],[H5]]))/AU$3,IF(ISNUMBER(AU960),AU960,NA()))</f>
        <v>1073427</v>
      </c>
      <c r="AV961" s="38">
        <f>IF(Table4[[#This Row],[ID]]=403,(HEX2DEC(Table4[[#This Row],[H7]])*256*256+HEX2DEC(Table4[[#This Row],[H6]])*256+HEX2DEC(Table4[[#This Row],[H5]]))/AV$3,IF(ISNUMBER(AV960),AV960,NA()))</f>
        <v>1073427</v>
      </c>
      <c r="AW961" s="47">
        <f>Table4[[#This Row],[Unk 402-D7,6,5]]/Table4[[#This Row],[Batt V]]</f>
        <v>19909.986274437066</v>
      </c>
      <c r="AX961" s="41" t="str" cm="1">
        <f t="array" aca="1" ref="AX961" ca="1">IF(Table4[[#This Row],[Prior of This Frm]]=0,"First",IF(Table4[[#This Row],[Data as String]]&lt;&gt;INDIRECT("R"&amp;AL961&amp;"C"&amp;COLUMN(Table4[[#This Row],[Data as String]]),FALSE),"Change",""))</f>
        <v/>
      </c>
      <c r="AY961" s="40" t="str" cm="1">
        <f t="array" aca="1" ref="AY961" ca="1">IF(Table4[[#This Row],[Prior of This Frm]]=0,"First",IF(Table4[[#This Row],[Data Masked States only]]&lt;&gt;INDIRECT("R"&amp;AL961&amp;"C"&amp;COLUMN(Table4[[#This Row],[Data Masked States only]]),FALSE),"Change",""))</f>
        <v/>
      </c>
      <c r="AZ961" s="40"/>
    </row>
    <row r="962" spans="1:52" hidden="1" x14ac:dyDescent="0.25">
      <c r="A962" s="32">
        <v>37.258000000000003</v>
      </c>
      <c r="B962" s="32">
        <v>400</v>
      </c>
      <c r="C962" s="32">
        <v>8</v>
      </c>
      <c r="D962" s="33">
        <v>0</v>
      </c>
      <c r="E962" s="34">
        <v>0</v>
      </c>
      <c r="F962" s="34">
        <v>8</v>
      </c>
      <c r="G962" s="34">
        <v>0</v>
      </c>
      <c r="H962" s="34">
        <v>39</v>
      </c>
      <c r="I962" s="34">
        <v>0</v>
      </c>
      <c r="J962" s="34">
        <v>0</v>
      </c>
      <c r="K962" s="34">
        <v>0</v>
      </c>
      <c r="L962" s="32"/>
      <c r="M962" s="35" t="str">
        <f t="shared" si="281"/>
        <v>…</v>
      </c>
      <c r="N962" s="32" t="str">
        <f t="shared" si="282"/>
        <v>…</v>
      </c>
      <c r="O962" s="32" t="str">
        <f t="shared" si="283"/>
        <v>…</v>
      </c>
      <c r="P962" s="32" t="str">
        <f t="shared" si="284"/>
        <v>…</v>
      </c>
      <c r="Q962" s="32" t="str">
        <f t="shared" si="285"/>
        <v>9</v>
      </c>
      <c r="R962" s="32" t="str">
        <f t="shared" si="286"/>
        <v>…</v>
      </c>
      <c r="S962" s="32" t="str">
        <f t="shared" si="287"/>
        <v>…</v>
      </c>
      <c r="T962" s="32" t="str">
        <f t="shared" si="288"/>
        <v>…</v>
      </c>
      <c r="U962" s="35"/>
      <c r="V962" s="36">
        <f t="shared" si="289"/>
        <v>0</v>
      </c>
      <c r="W962" s="32">
        <f t="shared" si="290"/>
        <v>0</v>
      </c>
      <c r="X962" s="32">
        <f t="shared" si="291"/>
        <v>8</v>
      </c>
      <c r="Y962" s="32">
        <f t="shared" si="292"/>
        <v>0</v>
      </c>
      <c r="Z962" s="32">
        <f t="shared" si="293"/>
        <v>57</v>
      </c>
      <c r="AA962" s="32">
        <f t="shared" si="294"/>
        <v>0</v>
      </c>
      <c r="AB962" s="32">
        <f t="shared" si="295"/>
        <v>0</v>
      </c>
      <c r="AC962" s="32">
        <f t="shared" si="296"/>
        <v>0</v>
      </c>
      <c r="AD962" s="35"/>
      <c r="AE962" s="37">
        <f t="shared" si="297"/>
        <v>0</v>
      </c>
      <c r="AF962" s="38">
        <f t="shared" si="298"/>
        <v>8</v>
      </c>
      <c r="AG962" s="38">
        <f t="shared" si="299"/>
        <v>57</v>
      </c>
      <c r="AH962" s="38">
        <f t="shared" si="300"/>
        <v>0</v>
      </c>
      <c r="AI962" s="35"/>
      <c r="AJ962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62" s="40" t="str" cm="1">
        <f t="array" ref="AK962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62" s="40" cm="1">
        <f t="array" ref="AL962">IF(ROW(Table4[[#This Row],[ID]])-1=ROW(Table4[[#Headers],[ID]]),0,SUMPRODUCT(MAX(($B$5:$B961=Table4[[#This Row],[ID]])*ROW($B$5:$B961))))</f>
        <v>960</v>
      </c>
      <c r="AM962" s="39" cm="1">
        <f t="array" aca="1" ref="AM962" ca="1">IF(Table4[[#This Row],[Prior of This Frm]]&lt;&gt;0,Table4[[#This Row],[Time]]-INDIRECT("R"&amp;Table4[[#This Row],[Prior of This Frm]]&amp;"C"&amp;COLUMN(Table4[[#This Row],[Time]]),FALSE),"")</f>
        <v>0.10600000000000165</v>
      </c>
      <c r="AN962" s="41">
        <f>IF(ROW(Table4[[#This Row],[Time]])-1=ROW(Table4[[#Headers],[Time]]),0,IF(A962&lt;A961,AN961+1,AN961))</f>
        <v>1</v>
      </c>
      <c r="AO962" s="42">
        <f>(Table4[[#This Row],[Time]]+(Table4[[#This Row],[Mins]]*60)-$A$5)/60/60/24</f>
        <v>5.3103009259259271E-4</v>
      </c>
      <c r="AP962" s="39">
        <f ca="1">IF(Table4[[#This Row],[Prior of This Frm]]&lt;&gt;0,IF(Table4[[#This Row],[Per Raw]]&lt;0,Table4[[#This Row],[Per Raw]]+60,Table4[[#This Row],[Per Raw]]),"")</f>
        <v>0.10600000000000165</v>
      </c>
      <c r="AQ962" s="43" t="e">
        <f>IF(Table4[[#This Row],[ID]]=401,(HEX2DEC(Table4[[#This Row],[H1]])+256*HEX2DEC(Table4[[#This Row],[H2]]))/1000,NA())</f>
        <v>#N/A</v>
      </c>
      <c r="AR962" s="44" t="e">
        <f>IF(Table4[[#This Row],[ID]]=401,(HEX2DEC(Table4[[#This Row],[H5]])+256*HEX2DEC(Table4[[#This Row],[H6]]))/1000,NA())</f>
        <v>#N/A</v>
      </c>
      <c r="AS962" s="45" t="e">
        <f>IF(Table4[[#This Row],[ID]]=402,HEX2DEC(Table4[[#This Row],[H1]])/100,NA())</f>
        <v>#N/A</v>
      </c>
      <c r="AT962" s="46" t="e">
        <f>IF(Table4[[#This Row],[ID]]=404,((HEX2DEC(F962)+256*HEX2DEC(G962))/10)*(9/5)+32,NA())</f>
        <v>#N/A</v>
      </c>
      <c r="AU962" s="38">
        <f>IF(Table4[[#This Row],[ID]]=402,(HEX2DEC(Table4[[#This Row],[H7]])*256*256+HEX2DEC(Table4[[#This Row],[H6]])*256+HEX2DEC(Table4[[#This Row],[H5]]))/AU$3,IF(ISNUMBER(AU961),AU961,NA()))</f>
        <v>1073427</v>
      </c>
      <c r="AV962" s="38">
        <f>IF(Table4[[#This Row],[ID]]=403,(HEX2DEC(Table4[[#This Row],[H7]])*256*256+HEX2DEC(Table4[[#This Row],[H6]])*256+HEX2DEC(Table4[[#This Row],[H5]]))/AV$3,IF(ISNUMBER(AV961),AV961,NA()))</f>
        <v>1073427</v>
      </c>
      <c r="AW962" s="47" t="e">
        <f>Table4[[#This Row],[Unk 402-D7,6,5]]/Table4[[#This Row],[Batt V]]</f>
        <v>#N/A</v>
      </c>
      <c r="AX962" s="41" t="str" cm="1">
        <f t="array" aca="1" ref="AX962" ca="1">IF(Table4[[#This Row],[Prior of This Frm]]=0,"First",IF(Table4[[#This Row],[Data as String]]&lt;&gt;INDIRECT("R"&amp;AL962&amp;"C"&amp;COLUMN(Table4[[#This Row],[Data as String]]),FALSE),"Change",""))</f>
        <v/>
      </c>
      <c r="AY962" s="40" t="str" cm="1">
        <f t="array" aca="1" ref="AY962" ca="1">IF(Table4[[#This Row],[Prior of This Frm]]=0,"First",IF(Table4[[#This Row],[Data Masked States only]]&lt;&gt;INDIRECT("R"&amp;AL962&amp;"C"&amp;COLUMN(Table4[[#This Row],[Data Masked States only]]),FALSE),"Change",""))</f>
        <v/>
      </c>
      <c r="AZ962" s="40"/>
    </row>
    <row r="963" spans="1:52" hidden="1" x14ac:dyDescent="0.25">
      <c r="A963" s="32">
        <v>37.311999999999998</v>
      </c>
      <c r="B963" s="32">
        <v>401</v>
      </c>
      <c r="C963" s="32">
        <v>8</v>
      </c>
      <c r="D963" s="33" t="s">
        <v>28</v>
      </c>
      <c r="E963" s="34" t="s">
        <v>23</v>
      </c>
      <c r="F963" s="34">
        <v>0</v>
      </c>
      <c r="G963" s="34">
        <v>0</v>
      </c>
      <c r="H963" s="34">
        <v>0</v>
      </c>
      <c r="I963" s="34">
        <v>0</v>
      </c>
      <c r="J963" s="34">
        <v>0</v>
      </c>
      <c r="K963" s="34">
        <v>0</v>
      </c>
      <c r="L963" s="32"/>
      <c r="M963" s="35" t="str">
        <f t="shared" si="281"/>
        <v>…</v>
      </c>
      <c r="N963" s="32" t="str">
        <f t="shared" si="282"/>
        <v>…</v>
      </c>
      <c r="O963" s="32" t="str">
        <f t="shared" si="283"/>
        <v>…</v>
      </c>
      <c r="P963" s="32" t="str">
        <f t="shared" si="284"/>
        <v>…</v>
      </c>
      <c r="Q963" s="32" t="str">
        <f t="shared" si="285"/>
        <v>…</v>
      </c>
      <c r="R963" s="32" t="str">
        <f t="shared" si="286"/>
        <v>…</v>
      </c>
      <c r="S963" s="32" t="str">
        <f t="shared" si="287"/>
        <v>…</v>
      </c>
      <c r="T963" s="32" t="str">
        <f t="shared" si="288"/>
        <v>…</v>
      </c>
      <c r="U963" s="35"/>
      <c r="V963" s="36">
        <f t="shared" si="289"/>
        <v>154</v>
      </c>
      <c r="W963" s="32">
        <f t="shared" si="290"/>
        <v>210</v>
      </c>
      <c r="X963" s="32">
        <f t="shared" si="291"/>
        <v>0</v>
      </c>
      <c r="Y963" s="32">
        <f t="shared" si="292"/>
        <v>0</v>
      </c>
      <c r="Z963" s="32">
        <f t="shared" si="293"/>
        <v>0</v>
      </c>
      <c r="AA963" s="32">
        <f t="shared" si="294"/>
        <v>0</v>
      </c>
      <c r="AB963" s="32">
        <f t="shared" si="295"/>
        <v>0</v>
      </c>
      <c r="AC963" s="32">
        <f t="shared" si="296"/>
        <v>0</v>
      </c>
      <c r="AD963" s="35"/>
      <c r="AE963" s="37">
        <f t="shared" si="297"/>
        <v>53914</v>
      </c>
      <c r="AF963" s="38">
        <f t="shared" si="298"/>
        <v>0</v>
      </c>
      <c r="AG963" s="38">
        <f t="shared" si="299"/>
        <v>0</v>
      </c>
      <c r="AH963" s="38">
        <f t="shared" si="300"/>
        <v>0</v>
      </c>
      <c r="AI963" s="35"/>
      <c r="AJ963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63" s="40" t="str" cm="1">
        <f t="array" ref="AK963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63" s="40" cm="1">
        <f t="array" ref="AL963">IF(ROW(Table4[[#This Row],[ID]])-1=ROW(Table4[[#Headers],[ID]]),0,SUMPRODUCT(MAX(($B$5:$B962=Table4[[#This Row],[ID]])*ROW($B$5:$B962))))</f>
        <v>961</v>
      </c>
      <c r="AM963" s="39" cm="1">
        <f t="array" aca="1" ref="AM963" ca="1">IF(Table4[[#This Row],[Prior of This Frm]]&lt;&gt;0,Table4[[#This Row],[Time]]-INDIRECT("R"&amp;Table4[[#This Row],[Prior of This Frm]]&amp;"C"&amp;COLUMN(Table4[[#This Row],[Time]]),FALSE),"")</f>
        <v>0.10699999999999932</v>
      </c>
      <c r="AN963" s="41">
        <f>IF(ROW(Table4[[#This Row],[Time]])-1=ROW(Table4[[#Headers],[Time]]),0,IF(A963&lt;A962,AN962+1,AN962))</f>
        <v>1</v>
      </c>
      <c r="AO963" s="42">
        <f>(Table4[[#This Row],[Time]]+(Table4[[#This Row],[Mins]]*60)-$A$5)/60/60/24</f>
        <v>5.3165509259259257E-4</v>
      </c>
      <c r="AP963" s="39">
        <f ca="1">IF(Table4[[#This Row],[Prior of This Frm]]&lt;&gt;0,IF(Table4[[#This Row],[Per Raw]]&lt;0,Table4[[#This Row],[Per Raw]]+60,Table4[[#This Row],[Per Raw]]),"")</f>
        <v>0.10699999999999932</v>
      </c>
      <c r="AQ963" s="43">
        <f>IF(Table4[[#This Row],[ID]]=401,(HEX2DEC(Table4[[#This Row],[H1]])+256*HEX2DEC(Table4[[#This Row],[H2]]))/1000,NA())</f>
        <v>53.914000000000001</v>
      </c>
      <c r="AR963" s="44">
        <f>IF(Table4[[#This Row],[ID]]=401,(HEX2DEC(Table4[[#This Row],[H5]])+256*HEX2DEC(Table4[[#This Row],[H6]]))/1000,NA())</f>
        <v>0</v>
      </c>
      <c r="AS963" s="45" t="e">
        <f>IF(Table4[[#This Row],[ID]]=402,HEX2DEC(Table4[[#This Row],[H1]])/100,NA())</f>
        <v>#N/A</v>
      </c>
      <c r="AT963" s="46" t="e">
        <f>IF(Table4[[#This Row],[ID]]=404,((HEX2DEC(F963)+256*HEX2DEC(G963))/10)*(9/5)+32,NA())</f>
        <v>#N/A</v>
      </c>
      <c r="AU963" s="38">
        <f>IF(Table4[[#This Row],[ID]]=402,(HEX2DEC(Table4[[#This Row],[H7]])*256*256+HEX2DEC(Table4[[#This Row],[H6]])*256+HEX2DEC(Table4[[#This Row],[H5]]))/AU$3,IF(ISNUMBER(AU962),AU962,NA()))</f>
        <v>1073427</v>
      </c>
      <c r="AV963" s="38">
        <f>IF(Table4[[#This Row],[ID]]=403,(HEX2DEC(Table4[[#This Row],[H7]])*256*256+HEX2DEC(Table4[[#This Row],[H6]])*256+HEX2DEC(Table4[[#This Row],[H5]]))/AV$3,IF(ISNUMBER(AV962),AV962,NA()))</f>
        <v>1073427</v>
      </c>
      <c r="AW963" s="47">
        <f>Table4[[#This Row],[Unk 402-D7,6,5]]/Table4[[#This Row],[Batt V]]</f>
        <v>19909.986274437066</v>
      </c>
      <c r="AX963" s="41" t="str" cm="1">
        <f t="array" aca="1" ref="AX963" ca="1">IF(Table4[[#This Row],[Prior of This Frm]]=0,"First",IF(Table4[[#This Row],[Data as String]]&lt;&gt;INDIRECT("R"&amp;AL963&amp;"C"&amp;COLUMN(Table4[[#This Row],[Data as String]]),FALSE),"Change",""))</f>
        <v/>
      </c>
      <c r="AY963" s="40" t="str" cm="1">
        <f t="array" aca="1" ref="AY963" ca="1">IF(Table4[[#This Row],[Prior of This Frm]]=0,"First",IF(Table4[[#This Row],[Data Masked States only]]&lt;&gt;INDIRECT("R"&amp;AL963&amp;"C"&amp;COLUMN(Table4[[#This Row],[Data Masked States only]]),FALSE),"Change",""))</f>
        <v/>
      </c>
      <c r="AZ963" s="40"/>
    </row>
    <row r="964" spans="1:52" hidden="1" x14ac:dyDescent="0.25">
      <c r="A964" s="32">
        <v>37.365000000000002</v>
      </c>
      <c r="B964" s="32">
        <v>400</v>
      </c>
      <c r="C964" s="32">
        <v>8</v>
      </c>
      <c r="D964" s="33">
        <v>0</v>
      </c>
      <c r="E964" s="34">
        <v>0</v>
      </c>
      <c r="F964" s="34">
        <v>8</v>
      </c>
      <c r="G964" s="34">
        <v>0</v>
      </c>
      <c r="H964" s="34">
        <v>39</v>
      </c>
      <c r="I964" s="34">
        <v>0</v>
      </c>
      <c r="J964" s="34">
        <v>0</v>
      </c>
      <c r="K964" s="34">
        <v>0</v>
      </c>
      <c r="L964" s="32"/>
      <c r="M964" s="35" t="str">
        <f t="shared" si="281"/>
        <v>…</v>
      </c>
      <c r="N964" s="32" t="str">
        <f t="shared" si="282"/>
        <v>…</v>
      </c>
      <c r="O964" s="32" t="str">
        <f t="shared" si="283"/>
        <v>…</v>
      </c>
      <c r="P964" s="32" t="str">
        <f t="shared" si="284"/>
        <v>…</v>
      </c>
      <c r="Q964" s="32" t="str">
        <f t="shared" si="285"/>
        <v>9</v>
      </c>
      <c r="R964" s="32" t="str">
        <f t="shared" si="286"/>
        <v>…</v>
      </c>
      <c r="S964" s="32" t="str">
        <f t="shared" si="287"/>
        <v>…</v>
      </c>
      <c r="T964" s="32" t="str">
        <f t="shared" si="288"/>
        <v>…</v>
      </c>
      <c r="U964" s="35"/>
      <c r="V964" s="36">
        <f t="shared" si="289"/>
        <v>0</v>
      </c>
      <c r="W964" s="32">
        <f t="shared" si="290"/>
        <v>0</v>
      </c>
      <c r="X964" s="32">
        <f t="shared" si="291"/>
        <v>8</v>
      </c>
      <c r="Y964" s="32">
        <f t="shared" si="292"/>
        <v>0</v>
      </c>
      <c r="Z964" s="32">
        <f t="shared" si="293"/>
        <v>57</v>
      </c>
      <c r="AA964" s="32">
        <f t="shared" si="294"/>
        <v>0</v>
      </c>
      <c r="AB964" s="32">
        <f t="shared" si="295"/>
        <v>0</v>
      </c>
      <c r="AC964" s="32">
        <f t="shared" si="296"/>
        <v>0</v>
      </c>
      <c r="AD964" s="35"/>
      <c r="AE964" s="37">
        <f t="shared" si="297"/>
        <v>0</v>
      </c>
      <c r="AF964" s="38">
        <f t="shared" si="298"/>
        <v>8</v>
      </c>
      <c r="AG964" s="38">
        <f t="shared" si="299"/>
        <v>57</v>
      </c>
      <c r="AH964" s="38">
        <f t="shared" si="300"/>
        <v>0</v>
      </c>
      <c r="AI964" s="35"/>
      <c r="AJ964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64" s="40" t="str" cm="1">
        <f t="array" ref="AK964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64" s="40" cm="1">
        <f t="array" ref="AL964">IF(ROW(Table4[[#This Row],[ID]])-1=ROW(Table4[[#Headers],[ID]]),0,SUMPRODUCT(MAX(($B$5:$B963=Table4[[#This Row],[ID]])*ROW($B$5:$B963))))</f>
        <v>962</v>
      </c>
      <c r="AM964" s="39" cm="1">
        <f t="array" aca="1" ref="AM964" ca="1">IF(Table4[[#This Row],[Prior of This Frm]]&lt;&gt;0,Table4[[#This Row],[Time]]-INDIRECT("R"&amp;Table4[[#This Row],[Prior of This Frm]]&amp;"C"&amp;COLUMN(Table4[[#This Row],[Time]]),FALSE),"")</f>
        <v>0.10699999999999932</v>
      </c>
      <c r="AN964" s="41">
        <f>IF(ROW(Table4[[#This Row],[Time]])-1=ROW(Table4[[#Headers],[Time]]),0,IF(A964&lt;A963,AN963+1,AN963))</f>
        <v>1</v>
      </c>
      <c r="AO964" s="42">
        <f>(Table4[[#This Row],[Time]]+(Table4[[#This Row],[Mins]]*60)-$A$5)/60/60/24</f>
        <v>5.3226851851851862E-4</v>
      </c>
      <c r="AP964" s="39">
        <f ca="1">IF(Table4[[#This Row],[Prior of This Frm]]&lt;&gt;0,IF(Table4[[#This Row],[Per Raw]]&lt;0,Table4[[#This Row],[Per Raw]]+60,Table4[[#This Row],[Per Raw]]),"")</f>
        <v>0.10699999999999932</v>
      </c>
      <c r="AQ964" s="43" t="e">
        <f>IF(Table4[[#This Row],[ID]]=401,(HEX2DEC(Table4[[#This Row],[H1]])+256*HEX2DEC(Table4[[#This Row],[H2]]))/1000,NA())</f>
        <v>#N/A</v>
      </c>
      <c r="AR964" s="44" t="e">
        <f>IF(Table4[[#This Row],[ID]]=401,(HEX2DEC(Table4[[#This Row],[H5]])+256*HEX2DEC(Table4[[#This Row],[H6]]))/1000,NA())</f>
        <v>#N/A</v>
      </c>
      <c r="AS964" s="48" t="e">
        <f>IF(Table4[[#This Row],[ID]]=402,HEX2DEC(Table4[[#This Row],[H1]])/100,NA())</f>
        <v>#N/A</v>
      </c>
      <c r="AT964" s="46" t="e">
        <f>IF(Table4[[#This Row],[ID]]=404,((HEX2DEC(F964)+256*HEX2DEC(G964))/10)*(9/5)+32,NA())</f>
        <v>#N/A</v>
      </c>
      <c r="AU964" s="38">
        <f>IF(Table4[[#This Row],[ID]]=402,(HEX2DEC(Table4[[#This Row],[H7]])*256*256+HEX2DEC(Table4[[#This Row],[H6]])*256+HEX2DEC(Table4[[#This Row],[H5]]))/AU$3,IF(ISNUMBER(AU963),AU963,NA()))</f>
        <v>1073427</v>
      </c>
      <c r="AV964" s="38">
        <f>IF(Table4[[#This Row],[ID]]=403,(HEX2DEC(Table4[[#This Row],[H7]])*256*256+HEX2DEC(Table4[[#This Row],[H6]])*256+HEX2DEC(Table4[[#This Row],[H5]]))/AV$3,IF(ISNUMBER(AV963),AV963,NA()))</f>
        <v>1073427</v>
      </c>
      <c r="AW964" s="47" t="e">
        <f>Table4[[#This Row],[Unk 402-D7,6,5]]/Table4[[#This Row],[Batt V]]</f>
        <v>#N/A</v>
      </c>
      <c r="AX964" s="41" t="str" cm="1">
        <f t="array" aca="1" ref="AX964" ca="1">IF(Table4[[#This Row],[Prior of This Frm]]=0,"First",IF(Table4[[#This Row],[Data as String]]&lt;&gt;INDIRECT("R"&amp;AL964&amp;"C"&amp;COLUMN(Table4[[#This Row],[Data as String]]),FALSE),"Change",""))</f>
        <v/>
      </c>
      <c r="AY964" s="40" t="str" cm="1">
        <f t="array" aca="1" ref="AY964" ca="1">IF(Table4[[#This Row],[Prior of This Frm]]=0,"First",IF(Table4[[#This Row],[Data Masked States only]]&lt;&gt;INDIRECT("R"&amp;AL964&amp;"C"&amp;COLUMN(Table4[[#This Row],[Data Masked States only]]),FALSE),"Change",""))</f>
        <v/>
      </c>
      <c r="AZ964" s="40"/>
    </row>
    <row r="965" spans="1:52" hidden="1" x14ac:dyDescent="0.25">
      <c r="A965" s="32">
        <v>37.417999999999999</v>
      </c>
      <c r="B965" s="32">
        <v>401</v>
      </c>
      <c r="C965" s="32">
        <v>8</v>
      </c>
      <c r="D965" s="33" t="s">
        <v>28</v>
      </c>
      <c r="E965" s="34" t="s">
        <v>23</v>
      </c>
      <c r="F965" s="34">
        <v>0</v>
      </c>
      <c r="G965" s="34">
        <v>0</v>
      </c>
      <c r="H965" s="34">
        <v>0</v>
      </c>
      <c r="I965" s="34">
        <v>0</v>
      </c>
      <c r="J965" s="34">
        <v>0</v>
      </c>
      <c r="K965" s="34">
        <v>0</v>
      </c>
      <c r="L965" s="32"/>
      <c r="M965" s="35" t="str">
        <f t="shared" ref="M965:M967" si="301">IF(OR(HEX2DEC(D965)&lt;32,HEX2DEC(D965)&gt;126),"…",CHAR(HEX2DEC(D965)))</f>
        <v>…</v>
      </c>
      <c r="N965" s="32" t="str">
        <f t="shared" ref="N965:N967" si="302">IF(OR(HEX2DEC(E965)&lt;32,HEX2DEC(E965)&gt;126),"…",CHAR(HEX2DEC(E965)))</f>
        <v>…</v>
      </c>
      <c r="O965" s="32" t="str">
        <f t="shared" ref="O965:O967" si="303">IF(OR(HEX2DEC(F965)&lt;32,HEX2DEC(F965)&gt;126),"…",CHAR(HEX2DEC(F965)))</f>
        <v>…</v>
      </c>
      <c r="P965" s="32" t="str">
        <f t="shared" ref="P965:P967" si="304">IF(OR(HEX2DEC(G965)&lt;32,HEX2DEC(G965)&gt;126),"…",CHAR(HEX2DEC(G965)))</f>
        <v>…</v>
      </c>
      <c r="Q965" s="32" t="str">
        <f t="shared" ref="Q965:Q967" si="305">IF(OR(HEX2DEC(H965)&lt;32,HEX2DEC(H965)&gt;126),"…",CHAR(HEX2DEC(H965)))</f>
        <v>…</v>
      </c>
      <c r="R965" s="32" t="str">
        <f t="shared" ref="R965:R967" si="306">IF(OR(HEX2DEC(I965)&lt;32,HEX2DEC(I965)&gt;126),"…",CHAR(HEX2DEC(I965)))</f>
        <v>…</v>
      </c>
      <c r="S965" s="32" t="str">
        <f t="shared" ref="S965:S967" si="307">IF(OR(HEX2DEC(J965)&lt;32,HEX2DEC(J965)&gt;126),"…",CHAR(HEX2DEC(J965)))</f>
        <v>…</v>
      </c>
      <c r="T965" s="32" t="str">
        <f t="shared" ref="T965:T967" si="308">IF(OR(HEX2DEC(K965)&lt;32,HEX2DEC(K965)&gt;126),"…",CHAR(HEX2DEC(K965)))</f>
        <v>…</v>
      </c>
      <c r="U965" s="35"/>
      <c r="V965" s="36">
        <f t="shared" ref="V965:V967" si="309">HEX2DEC(D965)</f>
        <v>154</v>
      </c>
      <c r="W965" s="32">
        <f t="shared" ref="W965:W967" si="310">HEX2DEC(E965)</f>
        <v>210</v>
      </c>
      <c r="X965" s="32">
        <f t="shared" ref="X965:X967" si="311">HEX2DEC(F965)</f>
        <v>0</v>
      </c>
      <c r="Y965" s="32">
        <f t="shared" ref="Y965:Y967" si="312">HEX2DEC(G965)</f>
        <v>0</v>
      </c>
      <c r="Z965" s="32">
        <f t="shared" ref="Z965:Z967" si="313">HEX2DEC(H965)</f>
        <v>0</v>
      </c>
      <c r="AA965" s="32">
        <f t="shared" ref="AA965:AA967" si="314">HEX2DEC(I965)</f>
        <v>0</v>
      </c>
      <c r="AB965" s="32">
        <f t="shared" ref="AB965:AB967" si="315">HEX2DEC(J965)</f>
        <v>0</v>
      </c>
      <c r="AC965" s="32">
        <f t="shared" ref="AC965:AC967" si="316">HEX2DEC(K965)</f>
        <v>0</v>
      </c>
      <c r="AD965" s="35"/>
      <c r="AE965" s="37">
        <f t="shared" ref="AE965:AE967" si="317">HEX2DEC(E965)*256+HEX2DEC(D965)</f>
        <v>53914</v>
      </c>
      <c r="AF965" s="38">
        <f t="shared" ref="AF965:AF967" si="318">HEX2DEC(G965)*256+HEX2DEC(F965)</f>
        <v>0</v>
      </c>
      <c r="AG965" s="38">
        <f t="shared" ref="AG965:AG967" si="319">HEX2DEC(I965)*256+HEX2DEC(H965)</f>
        <v>0</v>
      </c>
      <c r="AH965" s="38">
        <f t="shared" ref="AH965:AH967" si="320">HEX2DEC(K965)*256+HEX2DEC(J965)</f>
        <v>0</v>
      </c>
      <c r="AI965" s="35"/>
      <c r="AJ965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65" s="40" t="str" cm="1">
        <f t="array" ref="AK965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65" s="40" cm="1">
        <f t="array" ref="AL965">IF(ROW(Table4[[#This Row],[ID]])-1=ROW(Table4[[#Headers],[ID]]),0,SUMPRODUCT(MAX(($B$5:$B964=Table4[[#This Row],[ID]])*ROW($B$5:$B964))))</f>
        <v>963</v>
      </c>
      <c r="AM965" s="39" cm="1">
        <f t="array" aca="1" ref="AM965" ca="1">IF(Table4[[#This Row],[Prior of This Frm]]&lt;&gt;0,Table4[[#This Row],[Time]]-INDIRECT("R"&amp;Table4[[#This Row],[Prior of This Frm]]&amp;"C"&amp;COLUMN(Table4[[#This Row],[Time]]),FALSE),"")</f>
        <v>0.10600000000000165</v>
      </c>
      <c r="AN965" s="41">
        <f>IF(ROW(Table4[[#This Row],[Time]])-1=ROW(Table4[[#Headers],[Time]]),0,IF(A965&lt;A964,AN964+1,AN964))</f>
        <v>1</v>
      </c>
      <c r="AO965" s="42">
        <f>(Table4[[#This Row],[Time]]+(Table4[[#This Row],[Mins]]*60)-$A$5)/60/60/24</f>
        <v>5.3288194444444444E-4</v>
      </c>
      <c r="AP965" s="39">
        <f ca="1">IF(Table4[[#This Row],[Prior of This Frm]]&lt;&gt;0,IF(Table4[[#This Row],[Per Raw]]&lt;0,Table4[[#This Row],[Per Raw]]+60,Table4[[#This Row],[Per Raw]]),"")</f>
        <v>0.10600000000000165</v>
      </c>
      <c r="AQ965" s="43">
        <f>IF(Table4[[#This Row],[ID]]=401,(HEX2DEC(Table4[[#This Row],[H1]])+256*HEX2DEC(Table4[[#This Row],[H2]]))/1000,NA())</f>
        <v>53.914000000000001</v>
      </c>
      <c r="AR965" s="44">
        <f>IF(Table4[[#This Row],[ID]]=401,(HEX2DEC(Table4[[#This Row],[H5]])+256*HEX2DEC(Table4[[#This Row],[H6]]))/1000,NA())</f>
        <v>0</v>
      </c>
      <c r="AS965" s="45" t="e">
        <f>IF(Table4[[#This Row],[ID]]=402,HEX2DEC(Table4[[#This Row],[H1]])/100,NA())</f>
        <v>#N/A</v>
      </c>
      <c r="AT965" s="46" t="e">
        <f>IF(Table4[[#This Row],[ID]]=404,((HEX2DEC(F965)+256*HEX2DEC(G965))/10)*(9/5)+32,NA())</f>
        <v>#N/A</v>
      </c>
      <c r="AU965" s="38">
        <f>IF(Table4[[#This Row],[ID]]=402,(HEX2DEC(Table4[[#This Row],[H7]])*256*256+HEX2DEC(Table4[[#This Row],[H6]])*256+HEX2DEC(Table4[[#This Row],[H5]]))/AU$3,IF(ISNUMBER(AU964),AU964,NA()))</f>
        <v>1073427</v>
      </c>
      <c r="AV965" s="38">
        <f>IF(Table4[[#This Row],[ID]]=403,(HEX2DEC(Table4[[#This Row],[H7]])*256*256+HEX2DEC(Table4[[#This Row],[H6]])*256+HEX2DEC(Table4[[#This Row],[H5]]))/AV$3,IF(ISNUMBER(AV964),AV964,NA()))</f>
        <v>1073427</v>
      </c>
      <c r="AW965" s="47">
        <f>Table4[[#This Row],[Unk 402-D7,6,5]]/Table4[[#This Row],[Batt V]]</f>
        <v>19909.986274437066</v>
      </c>
      <c r="AX965" s="41" t="str" cm="1">
        <f t="array" aca="1" ref="AX965" ca="1">IF(Table4[[#This Row],[Prior of This Frm]]=0,"First",IF(Table4[[#This Row],[Data as String]]&lt;&gt;INDIRECT("R"&amp;AL965&amp;"C"&amp;COLUMN(Table4[[#This Row],[Data as String]]),FALSE),"Change",""))</f>
        <v/>
      </c>
      <c r="AY965" s="40" t="str" cm="1">
        <f t="array" aca="1" ref="AY965" ca="1">IF(Table4[[#This Row],[Prior of This Frm]]=0,"First",IF(Table4[[#This Row],[Data Masked States only]]&lt;&gt;INDIRECT("R"&amp;AL965&amp;"C"&amp;COLUMN(Table4[[#This Row],[Data Masked States only]]),FALSE),"Change",""))</f>
        <v/>
      </c>
      <c r="AZ965" s="40"/>
    </row>
    <row r="966" spans="1:52" hidden="1" x14ac:dyDescent="0.25">
      <c r="A966" s="32">
        <v>37.470999999999997</v>
      </c>
      <c r="B966" s="32">
        <v>400</v>
      </c>
      <c r="C966" s="32">
        <v>8</v>
      </c>
      <c r="D966" s="33">
        <v>0</v>
      </c>
      <c r="E966" s="34">
        <v>0</v>
      </c>
      <c r="F966" s="34">
        <v>8</v>
      </c>
      <c r="G966" s="34">
        <v>0</v>
      </c>
      <c r="H966" s="34">
        <v>39</v>
      </c>
      <c r="I966" s="34">
        <v>0</v>
      </c>
      <c r="J966" s="34">
        <v>0</v>
      </c>
      <c r="K966" s="34">
        <v>0</v>
      </c>
      <c r="L966" s="32"/>
      <c r="M966" s="35" t="str">
        <f t="shared" si="301"/>
        <v>…</v>
      </c>
      <c r="N966" s="32" t="str">
        <f t="shared" si="302"/>
        <v>…</v>
      </c>
      <c r="O966" s="32" t="str">
        <f t="shared" si="303"/>
        <v>…</v>
      </c>
      <c r="P966" s="32" t="str">
        <f t="shared" si="304"/>
        <v>…</v>
      </c>
      <c r="Q966" s="32" t="str">
        <f t="shared" si="305"/>
        <v>9</v>
      </c>
      <c r="R966" s="32" t="str">
        <f t="shared" si="306"/>
        <v>…</v>
      </c>
      <c r="S966" s="32" t="str">
        <f t="shared" si="307"/>
        <v>…</v>
      </c>
      <c r="T966" s="32" t="str">
        <f t="shared" si="308"/>
        <v>…</v>
      </c>
      <c r="U966" s="35"/>
      <c r="V966" s="36">
        <f t="shared" si="309"/>
        <v>0</v>
      </c>
      <c r="W966" s="32">
        <f t="shared" si="310"/>
        <v>0</v>
      </c>
      <c r="X966" s="32">
        <f t="shared" si="311"/>
        <v>8</v>
      </c>
      <c r="Y966" s="32">
        <f t="shared" si="312"/>
        <v>0</v>
      </c>
      <c r="Z966" s="32">
        <f t="shared" si="313"/>
        <v>57</v>
      </c>
      <c r="AA966" s="32">
        <f t="shared" si="314"/>
        <v>0</v>
      </c>
      <c r="AB966" s="32">
        <f t="shared" si="315"/>
        <v>0</v>
      </c>
      <c r="AC966" s="32">
        <f t="shared" si="316"/>
        <v>0</v>
      </c>
      <c r="AD966" s="35"/>
      <c r="AE966" s="37">
        <f t="shared" si="317"/>
        <v>0</v>
      </c>
      <c r="AF966" s="38">
        <f t="shared" si="318"/>
        <v>8</v>
      </c>
      <c r="AG966" s="38">
        <f t="shared" si="319"/>
        <v>57</v>
      </c>
      <c r="AH966" s="38">
        <f t="shared" si="320"/>
        <v>0</v>
      </c>
      <c r="AI966" s="35"/>
      <c r="AJ966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00:00:08:00:39:00:00:00</v>
      </c>
      <c r="AK966" s="40" t="str" cm="1">
        <f t="array" ref="AK966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00:00:08:00:xx:00:00:00</v>
      </c>
      <c r="AL966" s="40" cm="1">
        <f t="array" ref="AL966">IF(ROW(Table4[[#This Row],[ID]])-1=ROW(Table4[[#Headers],[ID]]),0,SUMPRODUCT(MAX(($B$5:$B965=Table4[[#This Row],[ID]])*ROW($B$5:$B965))))</f>
        <v>964</v>
      </c>
      <c r="AM966" s="39" cm="1">
        <f t="array" aca="1" ref="AM966" ca="1">IF(Table4[[#This Row],[Prior of This Frm]]&lt;&gt;0,Table4[[#This Row],[Time]]-INDIRECT("R"&amp;Table4[[#This Row],[Prior of This Frm]]&amp;"C"&amp;COLUMN(Table4[[#This Row],[Time]]),FALSE),"")</f>
        <v>0.10599999999999454</v>
      </c>
      <c r="AN966" s="41">
        <f>IF(ROW(Table4[[#This Row],[Time]])-1=ROW(Table4[[#Headers],[Time]]),0,IF(A966&lt;A965,AN965+1,AN965))</f>
        <v>1</v>
      </c>
      <c r="AO966" s="42">
        <f>(Table4[[#This Row],[Time]]+(Table4[[#This Row],[Mins]]*60)-$A$5)/60/60/24</f>
        <v>5.3349537037037037E-4</v>
      </c>
      <c r="AP966" s="39">
        <f ca="1">IF(Table4[[#This Row],[Prior of This Frm]]&lt;&gt;0,IF(Table4[[#This Row],[Per Raw]]&lt;0,Table4[[#This Row],[Per Raw]]+60,Table4[[#This Row],[Per Raw]]),"")</f>
        <v>0.10599999999999454</v>
      </c>
      <c r="AQ966" s="43" t="e">
        <f>IF(Table4[[#This Row],[ID]]=401,(HEX2DEC(Table4[[#This Row],[H1]])+256*HEX2DEC(Table4[[#This Row],[H2]]))/1000,NA())</f>
        <v>#N/A</v>
      </c>
      <c r="AR966" s="44" t="e">
        <f>IF(Table4[[#This Row],[ID]]=401,(HEX2DEC(Table4[[#This Row],[H5]])+256*HEX2DEC(Table4[[#This Row],[H6]]))/1000,NA())</f>
        <v>#N/A</v>
      </c>
      <c r="AS966" s="48" t="e">
        <f>IF(Table4[[#This Row],[ID]]=402,HEX2DEC(Table4[[#This Row],[H1]])/100,NA())</f>
        <v>#N/A</v>
      </c>
      <c r="AT966" s="46" t="e">
        <f>IF(Table4[[#This Row],[ID]]=404,((HEX2DEC(F966)+256*HEX2DEC(G966))/10)*(9/5)+32,NA())</f>
        <v>#N/A</v>
      </c>
      <c r="AU966" s="38">
        <f>IF(Table4[[#This Row],[ID]]=402,(HEX2DEC(Table4[[#This Row],[H7]])*256*256+HEX2DEC(Table4[[#This Row],[H6]])*256+HEX2DEC(Table4[[#This Row],[H5]]))/AU$3,IF(ISNUMBER(AU965),AU965,NA()))</f>
        <v>1073427</v>
      </c>
      <c r="AV966" s="38">
        <f>IF(Table4[[#This Row],[ID]]=403,(HEX2DEC(Table4[[#This Row],[H7]])*256*256+HEX2DEC(Table4[[#This Row],[H6]])*256+HEX2DEC(Table4[[#This Row],[H5]]))/AV$3,IF(ISNUMBER(AV965),AV965,NA()))</f>
        <v>1073427</v>
      </c>
      <c r="AW966" s="47" t="e">
        <f>Table4[[#This Row],[Unk 402-D7,6,5]]/Table4[[#This Row],[Batt V]]</f>
        <v>#N/A</v>
      </c>
      <c r="AX966" s="41" t="str" cm="1">
        <f t="array" aca="1" ref="AX966" ca="1">IF(Table4[[#This Row],[Prior of This Frm]]=0,"First",IF(Table4[[#This Row],[Data as String]]&lt;&gt;INDIRECT("R"&amp;AL966&amp;"C"&amp;COLUMN(Table4[[#This Row],[Data as String]]),FALSE),"Change",""))</f>
        <v/>
      </c>
      <c r="AY966" s="40" t="str" cm="1">
        <f t="array" aca="1" ref="AY966" ca="1">IF(Table4[[#This Row],[Prior of This Frm]]=0,"First",IF(Table4[[#This Row],[Data Masked States only]]&lt;&gt;INDIRECT("R"&amp;AL966&amp;"C"&amp;COLUMN(Table4[[#This Row],[Data Masked States only]]),FALSE),"Change",""))</f>
        <v/>
      </c>
      <c r="AZ966" s="40"/>
    </row>
    <row r="967" spans="1:52" hidden="1" x14ac:dyDescent="0.25">
      <c r="A967" s="32">
        <v>37.604999999999997</v>
      </c>
      <c r="B967" s="32">
        <v>401</v>
      </c>
      <c r="C967" s="32">
        <v>8</v>
      </c>
      <c r="D967" s="33" t="s">
        <v>28</v>
      </c>
      <c r="E967" s="34" t="s">
        <v>23</v>
      </c>
      <c r="F967" s="34">
        <v>0</v>
      </c>
      <c r="G967" s="34">
        <v>0</v>
      </c>
      <c r="H967" s="34">
        <v>0</v>
      </c>
      <c r="I967" s="34">
        <v>0</v>
      </c>
      <c r="J967" s="34">
        <v>0</v>
      </c>
      <c r="K967" s="34">
        <v>0</v>
      </c>
      <c r="L967" s="32"/>
      <c r="M967" s="35" t="str">
        <f t="shared" si="301"/>
        <v>…</v>
      </c>
      <c r="N967" s="32" t="str">
        <f t="shared" si="302"/>
        <v>…</v>
      </c>
      <c r="O967" s="32" t="str">
        <f t="shared" si="303"/>
        <v>…</v>
      </c>
      <c r="P967" s="32" t="str">
        <f t="shared" si="304"/>
        <v>…</v>
      </c>
      <c r="Q967" s="32" t="str">
        <f t="shared" si="305"/>
        <v>…</v>
      </c>
      <c r="R967" s="32" t="str">
        <f t="shared" si="306"/>
        <v>…</v>
      </c>
      <c r="S967" s="32" t="str">
        <f t="shared" si="307"/>
        <v>…</v>
      </c>
      <c r="T967" s="32" t="str">
        <f t="shared" si="308"/>
        <v>…</v>
      </c>
      <c r="U967" s="35"/>
      <c r="V967" s="36">
        <f t="shared" si="309"/>
        <v>154</v>
      </c>
      <c r="W967" s="32">
        <f t="shared" si="310"/>
        <v>210</v>
      </c>
      <c r="X967" s="32">
        <f t="shared" si="311"/>
        <v>0</v>
      </c>
      <c r="Y967" s="32">
        <f t="shared" si="312"/>
        <v>0</v>
      </c>
      <c r="Z967" s="32">
        <f t="shared" si="313"/>
        <v>0</v>
      </c>
      <c r="AA967" s="32">
        <f t="shared" si="314"/>
        <v>0</v>
      </c>
      <c r="AB967" s="32">
        <f t="shared" si="315"/>
        <v>0</v>
      </c>
      <c r="AC967" s="32">
        <f t="shared" si="316"/>
        <v>0</v>
      </c>
      <c r="AD967" s="35"/>
      <c r="AE967" s="37">
        <f t="shared" si="317"/>
        <v>53914</v>
      </c>
      <c r="AF967" s="38">
        <f t="shared" si="318"/>
        <v>0</v>
      </c>
      <c r="AG967" s="38">
        <f t="shared" si="319"/>
        <v>0</v>
      </c>
      <c r="AH967" s="38">
        <f t="shared" si="320"/>
        <v>0</v>
      </c>
      <c r="AI967" s="35"/>
      <c r="AJ967" s="39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9A:D2:00:00:00:00:00:00</v>
      </c>
      <c r="AK967" s="40" t="str" cm="1">
        <f t="array" ref="AK967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xx:xx:00:00:xx:xx:00:00</v>
      </c>
      <c r="AL967" s="40" cm="1">
        <f t="array" ref="AL967">IF(ROW(Table4[[#This Row],[ID]])-1=ROW(Table4[[#Headers],[ID]]),0,SUMPRODUCT(MAX(($B$5:$B966=Table4[[#This Row],[ID]])*ROW($B$5:$B966))))</f>
        <v>965</v>
      </c>
      <c r="AM967" s="39" cm="1">
        <f t="array" aca="1" ref="AM967" ca="1">IF(Table4[[#This Row],[Prior of This Frm]]&lt;&gt;0,Table4[[#This Row],[Time]]-INDIRECT("R"&amp;Table4[[#This Row],[Prior of This Frm]]&amp;"C"&amp;COLUMN(Table4[[#This Row],[Time]]),FALSE),"")</f>
        <v>0.18699999999999761</v>
      </c>
      <c r="AN967" s="41">
        <f>IF(ROW(Table4[[#This Row],[Time]])-1=ROW(Table4[[#Headers],[Time]]),0,IF(A967&lt;A966,AN966+1,AN966))</f>
        <v>1</v>
      </c>
      <c r="AO967" s="42">
        <f>(Table4[[#This Row],[Time]]+(Table4[[#This Row],[Mins]]*60)-$A$5)/60/60/24</f>
        <v>5.3504629629629616E-4</v>
      </c>
      <c r="AP967" s="39">
        <f ca="1">IF(Table4[[#This Row],[Prior of This Frm]]&lt;&gt;0,IF(Table4[[#This Row],[Per Raw]]&lt;0,Table4[[#This Row],[Per Raw]]+60,Table4[[#This Row],[Per Raw]]),"")</f>
        <v>0.18699999999999761</v>
      </c>
      <c r="AQ967" s="43">
        <f>IF(Table4[[#This Row],[ID]]=401,(HEX2DEC(Table4[[#This Row],[H1]])+256*HEX2DEC(Table4[[#This Row],[H2]]))/1000,NA())</f>
        <v>53.914000000000001</v>
      </c>
      <c r="AR967" s="44">
        <f>IF(Table4[[#This Row],[ID]]=401,(HEX2DEC(Table4[[#This Row],[H5]])+256*HEX2DEC(Table4[[#This Row],[H6]]))/1000,NA())</f>
        <v>0</v>
      </c>
      <c r="AS967" s="45" t="e">
        <f>IF(Table4[[#This Row],[ID]]=402,HEX2DEC(Table4[[#This Row],[H1]])/100,NA())</f>
        <v>#N/A</v>
      </c>
      <c r="AT967" s="46" t="e">
        <f>IF(Table4[[#This Row],[ID]]=404,((HEX2DEC(F967)+256*HEX2DEC(G967))/10)*(9/5)+32,NA())</f>
        <v>#N/A</v>
      </c>
      <c r="AU967" s="38">
        <f>IF(Table4[[#This Row],[ID]]=402,(HEX2DEC(Table4[[#This Row],[H7]])*256*256+HEX2DEC(Table4[[#This Row],[H6]])*256+HEX2DEC(Table4[[#This Row],[H5]]))/AU$3,IF(ISNUMBER(AU966),AU966,NA()))</f>
        <v>1073427</v>
      </c>
      <c r="AV967" s="38">
        <f>IF(Table4[[#This Row],[ID]]=403,(HEX2DEC(Table4[[#This Row],[H7]])*256*256+HEX2DEC(Table4[[#This Row],[H6]])*256+HEX2DEC(Table4[[#This Row],[H5]]))/AV$3,IF(ISNUMBER(AV966),AV966,NA()))</f>
        <v>1073427</v>
      </c>
      <c r="AW967" s="47">
        <f>Table4[[#This Row],[Unk 402-D7,6,5]]/Table4[[#This Row],[Batt V]]</f>
        <v>19909.986274437066</v>
      </c>
      <c r="AX967" s="41" t="str" cm="1">
        <f t="array" aca="1" ref="AX967" ca="1">IF(Table4[[#This Row],[Prior of This Frm]]=0,"First",IF(Table4[[#This Row],[Data as String]]&lt;&gt;INDIRECT("R"&amp;AL967&amp;"C"&amp;COLUMN(Table4[[#This Row],[Data as String]]),FALSE),"Change",""))</f>
        <v/>
      </c>
      <c r="AY967" s="40" t="str" cm="1">
        <f t="array" aca="1" ref="AY967" ca="1">IF(Table4[[#This Row],[Prior of This Frm]]=0,"First",IF(Table4[[#This Row],[Data Masked States only]]&lt;&gt;INDIRECT("R"&amp;AL967&amp;"C"&amp;COLUMN(Table4[[#This Row],[Data Masked States only]]),FALSE),"Change",""))</f>
        <v/>
      </c>
      <c r="AZ967" s="40"/>
    </row>
    <row r="968" spans="1:52" hidden="1" x14ac:dyDescent="0.25">
      <c r="A968" s="32">
        <v>37.604999999999997</v>
      </c>
      <c r="B968" s="32">
        <v>423</v>
      </c>
      <c r="C968" s="32">
        <v>8</v>
      </c>
      <c r="D968" s="33">
        <v>88</v>
      </c>
      <c r="E968" s="34" t="s">
        <v>31</v>
      </c>
      <c r="F968" s="34">
        <v>88</v>
      </c>
      <c r="G968" s="34" t="s">
        <v>31</v>
      </c>
      <c r="H968" s="34">
        <v>88</v>
      </c>
      <c r="I968" s="34" t="s">
        <v>31</v>
      </c>
      <c r="J968" s="34">
        <v>88</v>
      </c>
      <c r="K968" s="34" t="s">
        <v>31</v>
      </c>
      <c r="L968" s="32"/>
      <c r="M968" s="41" t="str">
        <f>IF(OR(HEX2DEC(D968)&lt;32,HEX2DEC(D968)&gt;126),"…",CHAR(HEX2DEC(D968)))</f>
        <v>…</v>
      </c>
      <c r="N968" s="40" t="str">
        <f>IF(OR(HEX2DEC(E968)&lt;32,HEX2DEC(E968)&gt;126),"…",CHAR(HEX2DEC(E968)))</f>
        <v>…</v>
      </c>
      <c r="O968" s="40" t="str">
        <f>IF(OR(HEX2DEC(F968)&lt;32,HEX2DEC(F968)&gt;126),"…",CHAR(HEX2DEC(F968)))</f>
        <v>…</v>
      </c>
      <c r="P968" s="40" t="str">
        <f>IF(OR(HEX2DEC(G968)&lt;32,HEX2DEC(G968)&gt;126),"…",CHAR(HEX2DEC(G968)))</f>
        <v>…</v>
      </c>
      <c r="Q968" s="40" t="str">
        <f>IF(OR(HEX2DEC(H968)&lt;32,HEX2DEC(H968)&gt;126),"…",CHAR(HEX2DEC(H968)))</f>
        <v>…</v>
      </c>
      <c r="R968" s="40" t="str">
        <f>IF(OR(HEX2DEC(I968)&lt;32,HEX2DEC(I968)&gt;126),"…",CHAR(HEX2DEC(I968)))</f>
        <v>…</v>
      </c>
      <c r="S968" s="40" t="str">
        <f>IF(OR(HEX2DEC(J968)&lt;32,HEX2DEC(J968)&gt;126),"…",CHAR(HEX2DEC(J968)))</f>
        <v>…</v>
      </c>
      <c r="T968" s="40" t="str">
        <f>IF(OR(HEX2DEC(K968)&lt;32,HEX2DEC(K968)&gt;126),"…",CHAR(HEX2DEC(K968)))</f>
        <v>…</v>
      </c>
      <c r="U968" s="41"/>
      <c r="V968" s="40">
        <f>HEX2DEC(D968)</f>
        <v>136</v>
      </c>
      <c r="W968" s="40">
        <f>HEX2DEC(E968)</f>
        <v>221</v>
      </c>
      <c r="X968" s="40">
        <f>HEX2DEC(F968)</f>
        <v>136</v>
      </c>
      <c r="Y968" s="40">
        <f>HEX2DEC(G968)</f>
        <v>221</v>
      </c>
      <c r="Z968" s="40">
        <f>HEX2DEC(H968)</f>
        <v>136</v>
      </c>
      <c r="AA968" s="40">
        <f>HEX2DEC(I968)</f>
        <v>221</v>
      </c>
      <c r="AB968" s="40">
        <f>HEX2DEC(J968)</f>
        <v>136</v>
      </c>
      <c r="AC968" s="40">
        <f>HEX2DEC(K968)</f>
        <v>221</v>
      </c>
      <c r="AD968" s="41"/>
      <c r="AE968" s="38">
        <f>HEX2DEC(E968)*256+HEX2DEC(D968)</f>
        <v>56712</v>
      </c>
      <c r="AF968" s="38">
        <f>HEX2DEC(G968)*256+HEX2DEC(F968)</f>
        <v>56712</v>
      </c>
      <c r="AG968" s="38">
        <f>HEX2DEC(I968)*256+HEX2DEC(H968)</f>
        <v>56712</v>
      </c>
      <c r="AH968" s="38">
        <f>HEX2DEC(K968)*256+HEX2DEC(J968)</f>
        <v>56712</v>
      </c>
      <c r="AI968" s="35"/>
      <c r="AJ968" s="40" t="str">
        <f>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</f>
        <v>88:DD:88:DD:88:DD:88:DD</v>
      </c>
      <c r="AK968" s="40" t="str" cm="1">
        <f t="array" ref="AK968">_xlfn.SWITCH(TRUE,
Table4[[#This Row],[ID]]=400, RIGHT("0"&amp;Table4[[#This Row],[H1]],2)&amp;":"&amp;RIGHT("0"&amp;Table4[[#This Row],[H2]],2)&amp;":"&amp;RIGHT("0"&amp;Table4[[#This Row],[H3]],2)&amp;":"&amp;RIGHT("0"&amp;Table4[[#This Row],[H4]],2)&amp;":"&amp;"xx"&amp;":"&amp;RIGHT("0"&amp;Table4[[#This Row],[H6]],2)&amp;":"&amp;RIGHT("0"&amp;Table4[[#This Row],[H7]],2)&amp;":"&amp;RIGHT("0"&amp;Table4[[#This Row],[H8]],2),
Table4[[#This Row],[ID]]=401, "xx:xx"&amp;":"&amp;RIGHT("0"&amp;Table4[[#This Row],[H3]],2)&amp;":"&amp;RIGHT("0"&amp;Table4[[#This Row],[H4]],2)&amp;":"&amp;"xx:xx"&amp;":"&amp;RIGHT("0"&amp;Table4[[#This Row],[H7]],2)&amp;":"&amp;RIGHT("0"&amp;Table4[[#This Row],[H8]],2),
Table4[[#This Row],[ID]]=402,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Table4[[#This Row],[ID]]=403, RIGHT("0"&amp;Table4[[#This Row],[H1]],2)&amp;":"&amp;RIGHT("0"&amp;Table4[[#This Row],[H2]],2)&amp;":"&amp;RIGHT("0"&amp;Table4[[#This Row],[H3]],2)&amp;":"&amp;RIGHT("0"&amp;Table4[[#This Row],[H4]],2)&amp;":"&amp;"xx:xx:xx"&amp;":"&amp;RIGHT("0"&amp;Table4[[#This Row],[H8]],2),
RIGHT("0"&amp;Table4[[#This Row],[H1]],2)&amp;":"&amp;RIGHT("0"&amp;Table4[[#This Row],[H2]],2)&amp;":"&amp;RIGHT("0"&amp;Table4[[#This Row],[H3]],2)&amp;":"&amp;RIGHT("0"&amp;Table4[[#This Row],[H4]],2)&amp;":"&amp;RIGHT("0"&amp;Table4[[#This Row],[H5]],2)&amp;":"&amp;RIGHT("0"&amp;Table4[[#This Row],[H6]],2)&amp;":"&amp;RIGHT("0"&amp;Table4[[#This Row],[H7]],2)&amp;":"&amp;RIGHT("0"&amp;Table4[[#This Row],[H8]],2)
)</f>
        <v>88:DD:88:DD:88:DD:88:DD</v>
      </c>
      <c r="AL968" s="40" cm="1">
        <f t="array" ref="AL968">IF(ROW(Table4[[#This Row],[ID]])=ROW(Table4[[#Headers],[ID]]),0,SUMPRODUCT(MAX(($B$5:$B968=Table4[[#This Row],[ID]])*ROW($B$5:$B968))))</f>
        <v>968</v>
      </c>
      <c r="AM968" s="40" cm="1">
        <f t="array" aca="1" ref="AM968" ca="1">IF(Table4[[#This Row],[Prior of This Frm]]&lt;&gt;0,Table4[[#This Row],[Time]]-INDIRECT("R"&amp;Table4[[#This Row],[Prior of This Frm]]&amp;"C"&amp;COLUMN(Table4[[#This Row],[Time]]),FALSE),"")</f>
        <v>0</v>
      </c>
      <c r="AN968" s="49">
        <f>IF(ROW(Table4[[#This Row],[Time]])-1=ROW(Table4[[#Headers],[Time]]),0,IF(A968&lt;A967,AN967+1,AN967))</f>
        <v>1</v>
      </c>
      <c r="AO968" s="50">
        <f>(Table4[[#This Row],[Time]]+(Table4[[#This Row],[Mins]]*60)-$A$5)/60/60/24</f>
        <v>5.3504629629629616E-4</v>
      </c>
      <c r="AP968" s="40">
        <f ca="1">IF(Table4[[#This Row],[Prior of This Frm]]&lt;&gt;0,IF(Table4[[#This Row],[Per Raw]]&lt;0,Table4[[#This Row],[Per Raw]]+60,Table4[[#This Row],[Per Raw]]),"")</f>
        <v>0</v>
      </c>
      <c r="AQ968" s="51" t="e">
        <f>IF(Table4[[#This Row],[ID]]=401,(HEX2DEC(Table4[[#This Row],[H1]])+256*HEX2DEC(Table4[[#This Row],[H2]]))/1000,NA())</f>
        <v>#N/A</v>
      </c>
      <c r="AR968" s="44" t="e">
        <f>IF(Table4[[#This Row],[ID]]=401,(HEX2DEC(Table4[[#This Row],[H5]])+256*HEX2DEC(Table4[[#This Row],[H6]]))/1000,NA())</f>
        <v>#N/A</v>
      </c>
      <c r="AS968" s="48" t="e">
        <f>IF(Table4[[#This Row],[ID]]=402,HEX2DEC(Table4[[#This Row],[H1]])/100,NA())</f>
        <v>#N/A</v>
      </c>
      <c r="AT968" s="52" t="e">
        <f>IF(Table4[[#This Row],[ID]]=404,((HEX2DEC(F968)+256*HEX2DEC(G968))/10)*(9/5)+32,NA())</f>
        <v>#N/A</v>
      </c>
      <c r="AU968" s="38">
        <f>IF(Table4[[#This Row],[ID]]=402,(HEX2DEC(Table4[[#This Row],[H7]])*256*256+HEX2DEC(Table4[[#This Row],[H6]])*256+HEX2DEC(Table4[[#This Row],[H5]]))/AU$3,IF(ISNUMBER(AU967),AU967,NA()))</f>
        <v>1073427</v>
      </c>
      <c r="AV968" s="38">
        <f>IF(Table4[[#This Row],[ID]]=403,(HEX2DEC(Table4[[#This Row],[H7]])*256*256+HEX2DEC(Table4[[#This Row],[H6]])*256+HEX2DEC(Table4[[#This Row],[H5]]))/AV$3,IF(ISNUMBER(AV967),AV967,NA()))</f>
        <v>1073427</v>
      </c>
      <c r="AW968" s="47" t="e">
        <f>Table4[[#This Row],[Unk 402-D7,6,5]]/Table4[[#This Row],[Batt V]]</f>
        <v>#N/A</v>
      </c>
      <c r="AX968" s="40" t="str" cm="1">
        <f t="array" aca="1" ref="AX968" ca="1">IF(Table4[[#This Row],[Prior of This Frm]]=0,"First",IF(Table4[[#This Row],[Data as String]]&lt;&gt;INDIRECT("R"&amp;AL968&amp;"C"&amp;COLUMN(Table4[[#This Row],[Data as String]]),FALSE),"Change",""))</f>
        <v/>
      </c>
      <c r="AY968" s="40" t="str" cm="1">
        <f t="array" aca="1" ref="AY968" ca="1">IF(Table4[[#This Row],[Prior of This Frm]]=0,"First",IF(Table4[[#This Row],[Data Masked States only]]&lt;&gt;INDIRECT("R"&amp;AL968&amp;"C"&amp;COLUMN(Table4[[#This Row],[Data Masked States only]]),FALSE),"Change",""))</f>
        <v/>
      </c>
      <c r="AZ968" s="40"/>
    </row>
  </sheetData>
  <mergeCells count="3">
    <mergeCell ref="AI1:AI3"/>
    <mergeCell ref="U1:U3"/>
    <mergeCell ref="AD1:AD3"/>
  </mergeCells>
  <phoneticPr fontId="1" type="noConversion"/>
  <conditionalFormatting sqref="D5:E968">
    <cfRule type="expression" dxfId="9" priority="10">
      <formula>$B5=401</formula>
    </cfRule>
  </conditionalFormatting>
  <conditionalFormatting sqref="H5:I968">
    <cfRule type="expression" dxfId="8" priority="9">
      <formula>$B5=401</formula>
    </cfRule>
  </conditionalFormatting>
  <conditionalFormatting sqref="D5:D968">
    <cfRule type="expression" dxfId="7" priority="8">
      <formula>$B5=402</formula>
    </cfRule>
  </conditionalFormatting>
  <conditionalFormatting sqref="H5:J968">
    <cfRule type="expression" dxfId="6" priority="6">
      <formula>$B5=403</formula>
    </cfRule>
    <cfRule type="expression" dxfId="5" priority="7">
      <formula>$B5=402</formula>
    </cfRule>
  </conditionalFormatting>
  <conditionalFormatting sqref="F5:G968">
    <cfRule type="expression" dxfId="4" priority="4">
      <formula>$B5=400</formula>
    </cfRule>
    <cfRule type="expression" dxfId="3" priority="5">
      <formula>$B5=404</formula>
    </cfRule>
  </conditionalFormatting>
  <conditionalFormatting sqref="AP5:AW968">
    <cfRule type="expression" dxfId="2" priority="3">
      <formula>ISNA(AP5)</formula>
    </cfRule>
  </conditionalFormatting>
  <conditionalFormatting sqref="AU5:AU968">
    <cfRule type="expression" dxfId="1" priority="2">
      <formula>$B5=402</formula>
    </cfRule>
  </conditionalFormatting>
  <conditionalFormatting sqref="AV5:AV968">
    <cfRule type="expression" dxfId="0" priority="1">
      <formula>$B5=403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FC74-685B-4524-A7C4-83D916864ACE}">
  <dimension ref="A1"/>
  <sheetViews>
    <sheetView topLeftCell="A25" workbookViewId="0">
      <selection activeCell="AC50" sqref="AC5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batt4-bench-startup</vt:lpstr>
      <vt:lpstr>JP3 bench power on-off cyc1 ful</vt:lpstr>
      <vt:lpstr>Trace postproc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Paul</dc:creator>
  <cp:lastModifiedBy>Smith, Paul</cp:lastModifiedBy>
  <dcterms:created xsi:type="dcterms:W3CDTF">2015-06-05T18:17:20Z</dcterms:created>
  <dcterms:modified xsi:type="dcterms:W3CDTF">2023-10-08T08:00:28Z</dcterms:modified>
</cp:coreProperties>
</file>