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b25dd6f4fc9630/Grad/Emory/Horst^0Marion-Expansion/manuscript/visualizations/US-Farming-Data-Narrative/data/"/>
    </mc:Choice>
  </mc:AlternateContent>
  <xr:revisionPtr revIDLastSave="147" documentId="8_{4A67FAE7-773E-4438-8E02-F6105B6B5697}" xr6:coauthVersionLast="47" xr6:coauthVersionMax="47" xr10:uidLastSave="{D7E8C00F-A5B4-4440-AE5B-C54FE566E25F}"/>
  <bookViews>
    <workbookView xWindow="37788" yWindow="4272" windowWidth="20676" windowHeight="11364" activeTab="1" xr2:uid="{6CCD3A48-6D9B-4EE3-9A97-40D7F67DF161}"/>
  </bookViews>
  <sheets>
    <sheet name="coa-ownership" sheetId="1" r:id="rId1"/>
    <sheet name="coa-tena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D12" i="1"/>
  <c r="E12" i="1"/>
  <c r="F12" i="1"/>
  <c r="G12" i="1"/>
  <c r="H12" i="1"/>
  <c r="D11" i="1"/>
  <c r="E11" i="1"/>
  <c r="F11" i="1"/>
  <c r="G11" i="1"/>
  <c r="H11" i="1"/>
  <c r="C12" i="1"/>
  <c r="C11" i="1"/>
  <c r="D6" i="1"/>
  <c r="E6" i="1"/>
  <c r="F6" i="1"/>
  <c r="G6" i="1"/>
  <c r="H6" i="1"/>
  <c r="C6" i="1"/>
  <c r="D5" i="1"/>
  <c r="E5" i="1"/>
  <c r="F5" i="1"/>
  <c r="G5" i="1"/>
  <c r="H5" i="1"/>
  <c r="C5" i="1"/>
  <c r="D4" i="1"/>
  <c r="E4" i="1"/>
  <c r="F4" i="1"/>
  <c r="G4" i="1"/>
  <c r="H4" i="1"/>
  <c r="C4" i="1"/>
  <c r="H3" i="1"/>
  <c r="H2" i="1"/>
  <c r="H10" i="1"/>
  <c r="H9" i="1"/>
  <c r="H8" i="1"/>
  <c r="D10" i="1"/>
  <c r="E10" i="1"/>
  <c r="F10" i="1"/>
  <c r="G10" i="1"/>
  <c r="C10" i="1"/>
  <c r="H16" i="2"/>
  <c r="D13" i="2"/>
  <c r="D15" i="2" s="1"/>
  <c r="E13" i="2"/>
  <c r="E15" i="2" s="1"/>
  <c r="F13" i="2"/>
  <c r="F15" i="2" s="1"/>
  <c r="G13" i="2"/>
  <c r="G14" i="2" s="1"/>
  <c r="H13" i="2"/>
  <c r="H14" i="2" s="1"/>
  <c r="C13" i="2"/>
  <c r="C15" i="2" s="1"/>
  <c r="D5" i="2"/>
  <c r="D6" i="2" s="1"/>
  <c r="E5" i="2"/>
  <c r="E6" i="2" s="1"/>
  <c r="F5" i="2"/>
  <c r="F6" i="2" s="1"/>
  <c r="G5" i="2"/>
  <c r="G6" i="2" s="1"/>
  <c r="C5" i="2"/>
  <c r="C6" i="2" s="1"/>
  <c r="H4" i="2"/>
  <c r="H3" i="2"/>
  <c r="G16" i="2" l="1"/>
  <c r="G8" i="2"/>
  <c r="F16" i="2"/>
  <c r="F8" i="2"/>
  <c r="E14" i="2"/>
  <c r="E16" i="2"/>
  <c r="E8" i="2"/>
  <c r="D14" i="2"/>
  <c r="D16" i="2"/>
  <c r="D8" i="2"/>
  <c r="C16" i="2"/>
  <c r="C8" i="2"/>
  <c r="D7" i="2"/>
  <c r="H5" i="2"/>
  <c r="H7" i="2" s="1"/>
  <c r="G7" i="2"/>
  <c r="C7" i="2"/>
  <c r="F7" i="2"/>
  <c r="F14" i="2"/>
  <c r="E7" i="2"/>
  <c r="H15" i="2"/>
  <c r="C14" i="2"/>
  <c r="G15" i="2"/>
  <c r="H8" i="2" l="1"/>
  <c r="H6" i="2"/>
</calcChain>
</file>

<file path=xl/sharedStrings.xml><?xml version="1.0" encoding="utf-8"?>
<sst xmlns="http://schemas.openxmlformats.org/spreadsheetml/2006/main" count="46" uniqueCount="17">
  <si>
    <t>Native Hawaiian</t>
  </si>
  <si>
    <t>farms</t>
  </si>
  <si>
    <t>acres</t>
  </si>
  <si>
    <t>full owner</t>
  </si>
  <si>
    <t>part owner</t>
  </si>
  <si>
    <t>tenant</t>
  </si>
  <si>
    <t>White</t>
  </si>
  <si>
    <t>Black</t>
  </si>
  <si>
    <t>Asian</t>
  </si>
  <si>
    <t>American Indian</t>
  </si>
  <si>
    <t>POC</t>
  </si>
  <si>
    <t>TOTAL</t>
  </si>
  <si>
    <t>Percent Tenant</t>
  </si>
  <si>
    <t>Percent Owner</t>
  </si>
  <si>
    <t>Percent Part-Owner</t>
  </si>
  <si>
    <t>rented or leased</t>
  </si>
  <si>
    <t>owned land in 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</si>
</sst>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7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CA94-7D08-43FF-8BB8-447BD9AFF74C}">
  <dimension ref="A1:H12"/>
  <sheetViews>
    <sheetView workbookViewId="0">
      <selection activeCell="A8" sqref="A8"/>
    </sheetView>
  </sheetViews>
  <sheetFormatPr defaultRowHeight="14.5" x14ac:dyDescent="0.35"/>
  <cols>
    <col min="1" max="1" width="18.08984375" bestFit="1" customWidth="1"/>
    <col min="2" max="2" width="17.36328125" bestFit="1" customWidth="1"/>
    <col min="3" max="3" width="14.36328125" bestFit="1" customWidth="1"/>
    <col min="4" max="4" width="10.7265625" bestFit="1" customWidth="1"/>
    <col min="5" max="5" width="8.7265625" bestFit="1" customWidth="1"/>
    <col min="7" max="7" width="14.54296875" bestFit="1" customWidth="1"/>
    <col min="8" max="8" width="9.7265625" bestFit="1" customWidth="1"/>
  </cols>
  <sheetData>
    <row r="1" spans="1:8" x14ac:dyDescent="0.35">
      <c r="C1" t="s">
        <v>0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5">
      <c r="A2" t="s">
        <v>16</v>
      </c>
      <c r="B2" t="s">
        <v>1</v>
      </c>
      <c r="C2" s="1">
        <v>2169</v>
      </c>
      <c r="D2" s="1">
        <v>1844685</v>
      </c>
      <c r="E2" s="1">
        <v>29788</v>
      </c>
      <c r="F2" s="1">
        <v>13861</v>
      </c>
      <c r="G2" s="1">
        <v>41043</v>
      </c>
      <c r="H2" s="1">
        <f>SUM(C2,E2:G2)</f>
        <v>86861</v>
      </c>
    </row>
    <row r="3" spans="1:8" x14ac:dyDescent="0.35">
      <c r="A3" t="s">
        <v>15</v>
      </c>
      <c r="B3" t="s">
        <v>1</v>
      </c>
      <c r="C3" s="1">
        <v>701</v>
      </c>
      <c r="D3" s="1">
        <v>597369</v>
      </c>
      <c r="E3" s="1">
        <v>11083</v>
      </c>
      <c r="F3" s="1">
        <v>3439</v>
      </c>
      <c r="G3" s="1">
        <v>7909</v>
      </c>
      <c r="H3" s="1">
        <f>SUM(C3,E3:G3)</f>
        <v>23132</v>
      </c>
    </row>
    <row r="4" spans="1:8" x14ac:dyDescent="0.35">
      <c r="B4" s="3" t="s">
        <v>11</v>
      </c>
      <c r="C4" s="1">
        <f>SUM(C2:C3)</f>
        <v>2870</v>
      </c>
      <c r="D4" s="1">
        <f t="shared" ref="D4:H4" si="0">SUM(D2:D3)</f>
        <v>2442054</v>
      </c>
      <c r="E4" s="1">
        <f t="shared" si="0"/>
        <v>40871</v>
      </c>
      <c r="F4" s="1">
        <f t="shared" si="0"/>
        <v>17300</v>
      </c>
      <c r="G4" s="1">
        <f t="shared" si="0"/>
        <v>48952</v>
      </c>
      <c r="H4" s="1">
        <f t="shared" si="0"/>
        <v>109993</v>
      </c>
    </row>
    <row r="5" spans="1:8" x14ac:dyDescent="0.35">
      <c r="B5" t="s">
        <v>12</v>
      </c>
      <c r="C5" s="2">
        <f>C3/C4*100</f>
        <v>24.425087108013937</v>
      </c>
      <c r="D5" s="2">
        <f t="shared" ref="D5:H5" si="1">D3/D4*100</f>
        <v>24.461744089197047</v>
      </c>
      <c r="E5" s="2">
        <f t="shared" si="1"/>
        <v>27.117026742678185</v>
      </c>
      <c r="F5" s="2">
        <f t="shared" si="1"/>
        <v>19.878612716763005</v>
      </c>
      <c r="G5" s="2">
        <f t="shared" si="1"/>
        <v>16.156643242359863</v>
      </c>
      <c r="H5" s="2">
        <f t="shared" si="1"/>
        <v>21.030429209131491</v>
      </c>
    </row>
    <row r="6" spans="1:8" x14ac:dyDescent="0.35">
      <c r="B6" t="s">
        <v>13</v>
      </c>
      <c r="C6" s="2">
        <f>C2/C4*100</f>
        <v>75.574912891986074</v>
      </c>
      <c r="D6" s="2">
        <f t="shared" ref="D6:H6" si="2">D2/D4*100</f>
        <v>75.53825591080296</v>
      </c>
      <c r="E6" s="2">
        <f t="shared" si="2"/>
        <v>72.882973257321808</v>
      </c>
      <c r="F6" s="2">
        <f t="shared" si="2"/>
        <v>80.121387283236984</v>
      </c>
      <c r="G6" s="2">
        <f t="shared" si="2"/>
        <v>83.843356757640137</v>
      </c>
      <c r="H6" s="2">
        <f t="shared" si="2"/>
        <v>78.969570790868516</v>
      </c>
    </row>
    <row r="8" spans="1:8" x14ac:dyDescent="0.35">
      <c r="A8" t="s">
        <v>16</v>
      </c>
      <c r="B8" t="s">
        <v>2</v>
      </c>
      <c r="C8" s="1">
        <v>266089</v>
      </c>
      <c r="D8" s="1">
        <v>500708900</v>
      </c>
      <c r="E8" s="1">
        <v>2536163</v>
      </c>
      <c r="F8" s="1">
        <v>1665257</v>
      </c>
      <c r="G8" s="1">
        <v>46513345</v>
      </c>
      <c r="H8" s="1">
        <f>SUM(C8,E8:G8)</f>
        <v>50980854</v>
      </c>
    </row>
    <row r="9" spans="1:8" x14ac:dyDescent="0.35">
      <c r="A9" t="s">
        <v>15</v>
      </c>
      <c r="B9" t="s">
        <v>2</v>
      </c>
      <c r="C9" s="1">
        <v>291264</v>
      </c>
      <c r="D9" s="1">
        <v>345978837</v>
      </c>
      <c r="E9" s="1">
        <v>1561694</v>
      </c>
      <c r="F9" s="1">
        <v>673796</v>
      </c>
      <c r="G9" s="1">
        <v>6065634</v>
      </c>
      <c r="H9" s="1">
        <f>SUM(C9,E9:G9)</f>
        <v>8592388</v>
      </c>
    </row>
    <row r="10" spans="1:8" x14ac:dyDescent="0.35">
      <c r="B10" t="s">
        <v>11</v>
      </c>
      <c r="C10" s="1">
        <f>SUM(C8:C9)</f>
        <v>557353</v>
      </c>
      <c r="D10" s="1">
        <f t="shared" ref="D10:H10" si="3">SUM(D8:D9)</f>
        <v>846687737</v>
      </c>
      <c r="E10" s="1">
        <f t="shared" si="3"/>
        <v>4097857</v>
      </c>
      <c r="F10" s="1">
        <f t="shared" si="3"/>
        <v>2339053</v>
      </c>
      <c r="G10" s="1">
        <f t="shared" si="3"/>
        <v>52578979</v>
      </c>
      <c r="H10" s="1">
        <f t="shared" si="3"/>
        <v>59573242</v>
      </c>
    </row>
    <row r="11" spans="1:8" x14ac:dyDescent="0.35">
      <c r="B11" t="s">
        <v>12</v>
      </c>
      <c r="C11" s="2">
        <f>C9/C10*100</f>
        <v>52.258443033409705</v>
      </c>
      <c r="D11" s="2">
        <f t="shared" ref="D11:H11" si="4">D9/D10*100</f>
        <v>40.862625249053302</v>
      </c>
      <c r="E11" s="2">
        <f t="shared" si="4"/>
        <v>38.11001701621116</v>
      </c>
      <c r="F11" s="2">
        <f t="shared" si="4"/>
        <v>28.806358812733183</v>
      </c>
      <c r="G11" s="2">
        <f t="shared" si="4"/>
        <v>11.536233900624051</v>
      </c>
      <c r="H11" s="2">
        <f t="shared" si="4"/>
        <v>14.423233840454747</v>
      </c>
    </row>
    <row r="12" spans="1:8" x14ac:dyDescent="0.35">
      <c r="B12" t="s">
        <v>13</v>
      </c>
      <c r="C12" s="2">
        <f>C8/C10*100</f>
        <v>47.741556966590295</v>
      </c>
      <c r="D12" s="2">
        <f t="shared" ref="D12:H12" si="5">D8/D10*100</f>
        <v>59.137374750946705</v>
      </c>
      <c r="E12" s="2">
        <f t="shared" si="5"/>
        <v>61.889982983788848</v>
      </c>
      <c r="F12" s="2">
        <f t="shared" si="5"/>
        <v>71.193641187266806</v>
      </c>
      <c r="G12" s="2">
        <f t="shared" si="5"/>
        <v>88.463766099375945</v>
      </c>
      <c r="H12" s="2">
        <f t="shared" si="5"/>
        <v>85.576766159545258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9013-58FF-4F04-870A-356D3F0AD185}">
  <dimension ref="A1:H29"/>
  <sheetViews>
    <sheetView tabSelected="1" workbookViewId="0">
      <selection activeCell="H7" sqref="H7"/>
    </sheetView>
  </sheetViews>
  <sheetFormatPr defaultRowHeight="14.5" x14ac:dyDescent="0.35"/>
  <cols>
    <col min="2" max="2" width="17.36328125" bestFit="1" customWidth="1"/>
    <col min="3" max="3" width="14.6328125" customWidth="1"/>
    <col min="4" max="5" width="11.36328125" bestFit="1" customWidth="1"/>
    <col min="6" max="6" width="10.453125" bestFit="1" customWidth="1"/>
    <col min="7" max="7" width="14.7265625" bestFit="1" customWidth="1"/>
    <col min="8" max="8" width="10.453125" bestFit="1" customWidth="1"/>
  </cols>
  <sheetData>
    <row r="1" spans="1:8" x14ac:dyDescent="0.35">
      <c r="C1" t="s">
        <v>0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5">
      <c r="A2" t="s">
        <v>3</v>
      </c>
      <c r="B2" t="s">
        <v>1</v>
      </c>
      <c r="C2" s="1">
        <v>1814</v>
      </c>
      <c r="D2" s="1">
        <v>1365775</v>
      </c>
      <c r="E2" s="1">
        <v>21823</v>
      </c>
      <c r="F2" s="1">
        <v>12385</v>
      </c>
      <c r="G2" s="1">
        <v>18590</v>
      </c>
      <c r="H2" s="1">
        <f>SUM(E2:G2,C2)</f>
        <v>54612</v>
      </c>
    </row>
    <row r="3" spans="1:8" x14ac:dyDescent="0.35">
      <c r="A3" t="s">
        <v>4</v>
      </c>
      <c r="B3" t="s">
        <v>1</v>
      </c>
      <c r="C3">
        <v>335</v>
      </c>
      <c r="D3" s="1">
        <v>478800</v>
      </c>
      <c r="E3" s="1">
        <v>7961</v>
      </c>
      <c r="F3" s="1">
        <v>1474</v>
      </c>
      <c r="G3" s="1">
        <v>7362</v>
      </c>
      <c r="H3" s="1">
        <f>SUM(C3,E3:G3)</f>
        <v>17132</v>
      </c>
    </row>
    <row r="4" spans="1:8" x14ac:dyDescent="0.35">
      <c r="A4" t="s">
        <v>5</v>
      </c>
      <c r="B4" t="s">
        <v>1</v>
      </c>
      <c r="C4">
        <v>338</v>
      </c>
      <c r="D4" s="1">
        <v>118711</v>
      </c>
      <c r="E4" s="1">
        <v>3126</v>
      </c>
      <c r="F4" s="1">
        <v>1967</v>
      </c>
      <c r="G4" s="1">
        <v>16753</v>
      </c>
      <c r="H4" s="1">
        <f>SUM(C4,E4:G4)</f>
        <v>22184</v>
      </c>
    </row>
    <row r="5" spans="1:8" x14ac:dyDescent="0.35">
      <c r="B5" s="3" t="s">
        <v>11</v>
      </c>
      <c r="C5" s="1">
        <f>SUM(C2:C4)</f>
        <v>2487</v>
      </c>
      <c r="D5" s="1">
        <f t="shared" ref="D5:H5" si="0">SUM(D2:D4)</f>
        <v>1963286</v>
      </c>
      <c r="E5" s="1">
        <f t="shared" si="0"/>
        <v>32910</v>
      </c>
      <c r="F5" s="1">
        <f t="shared" si="0"/>
        <v>15826</v>
      </c>
      <c r="G5" s="1">
        <f t="shared" si="0"/>
        <v>42705</v>
      </c>
      <c r="H5" s="1">
        <f t="shared" si="0"/>
        <v>93928</v>
      </c>
    </row>
    <row r="6" spans="1:8" x14ac:dyDescent="0.35">
      <c r="B6" t="s">
        <v>14</v>
      </c>
      <c r="C6" s="2">
        <f>C3/C5*100</f>
        <v>13.470044229995978</v>
      </c>
      <c r="D6" s="2">
        <f t="shared" ref="D6:H6" si="1">D3/D5*100</f>
        <v>24.387684728562217</v>
      </c>
      <c r="E6" s="2">
        <f t="shared" si="1"/>
        <v>24.190215739896686</v>
      </c>
      <c r="F6" s="2">
        <f t="shared" si="1"/>
        <v>9.3137874383925201</v>
      </c>
      <c r="G6" s="2">
        <f t="shared" si="1"/>
        <v>17.239199157007377</v>
      </c>
      <c r="H6" s="2">
        <f t="shared" si="1"/>
        <v>18.239502597734436</v>
      </c>
    </row>
    <row r="7" spans="1:8" x14ac:dyDescent="0.35">
      <c r="B7" t="s">
        <v>12</v>
      </c>
      <c r="C7" s="2">
        <f>C4/C5*100</f>
        <v>13.590671491757137</v>
      </c>
      <c r="D7" s="2">
        <f t="shared" ref="D7:H7" si="2">D4/D5*100</f>
        <v>6.0465464532421667</v>
      </c>
      <c r="E7" s="2">
        <f t="shared" si="2"/>
        <v>9.4986326344576106</v>
      </c>
      <c r="F7" s="2">
        <f t="shared" si="2"/>
        <v>12.42891444458486</v>
      </c>
      <c r="G7" s="2">
        <f t="shared" si="2"/>
        <v>39.229598407680598</v>
      </c>
      <c r="H7" s="2">
        <f t="shared" si="2"/>
        <v>23.618090452261306</v>
      </c>
    </row>
    <row r="8" spans="1:8" x14ac:dyDescent="0.35">
      <c r="B8" t="s">
        <v>13</v>
      </c>
      <c r="C8" s="2">
        <f>C2/C5*100</f>
        <v>72.939284278246888</v>
      </c>
      <c r="D8" s="2">
        <f t="shared" ref="D8:H8" si="3">D2/D5*100</f>
        <v>69.565768818195622</v>
      </c>
      <c r="E8" s="2">
        <f t="shared" si="3"/>
        <v>66.311151625645707</v>
      </c>
      <c r="F8" s="2">
        <f t="shared" si="3"/>
        <v>78.257298117022629</v>
      </c>
      <c r="G8" s="2">
        <f t="shared" si="3"/>
        <v>43.531202435312025</v>
      </c>
      <c r="H8" s="2">
        <f t="shared" si="3"/>
        <v>58.142406950004258</v>
      </c>
    </row>
    <row r="10" spans="1:8" x14ac:dyDescent="0.35">
      <c r="A10" t="s">
        <v>3</v>
      </c>
      <c r="B10" t="s">
        <v>2</v>
      </c>
      <c r="C10" s="1">
        <v>183141</v>
      </c>
      <c r="D10" s="1">
        <v>275638590</v>
      </c>
      <c r="E10" s="1">
        <v>1754216</v>
      </c>
      <c r="F10" s="1">
        <v>1291724</v>
      </c>
      <c r="G10" s="1">
        <v>34204519</v>
      </c>
      <c r="H10" s="1">
        <v>36219827</v>
      </c>
    </row>
    <row r="11" spans="1:8" x14ac:dyDescent="0.35">
      <c r="A11" t="s">
        <v>4</v>
      </c>
      <c r="B11" t="s">
        <v>2</v>
      </c>
      <c r="C11" s="1">
        <v>296679</v>
      </c>
      <c r="D11" s="1">
        <v>495128146</v>
      </c>
      <c r="E11" s="1">
        <v>1968164</v>
      </c>
      <c r="F11" s="1">
        <v>807746</v>
      </c>
      <c r="G11" s="1">
        <v>7598103</v>
      </c>
      <c r="H11" s="1">
        <v>9764731</v>
      </c>
    </row>
    <row r="12" spans="1:8" x14ac:dyDescent="0.35">
      <c r="A12" t="s">
        <v>5</v>
      </c>
      <c r="B12" t="s">
        <v>2</v>
      </c>
      <c r="C12" s="1">
        <v>77533</v>
      </c>
      <c r="D12" s="1">
        <v>75921001</v>
      </c>
      <c r="E12" s="1">
        <v>375477</v>
      </c>
      <c r="F12" s="1">
        <v>239583</v>
      </c>
      <c r="G12" s="1">
        <v>10776357</v>
      </c>
      <c r="H12" s="1">
        <v>11231669</v>
      </c>
    </row>
    <row r="13" spans="1:8" x14ac:dyDescent="0.35">
      <c r="B13" t="s">
        <v>11</v>
      </c>
      <c r="C13" s="1">
        <f>SUM(C10:C12)</f>
        <v>557353</v>
      </c>
      <c r="D13" s="1">
        <f t="shared" ref="D13:H13" si="4">SUM(D10:D12)</f>
        <v>846687737</v>
      </c>
      <c r="E13" s="1">
        <f t="shared" si="4"/>
        <v>4097857</v>
      </c>
      <c r="F13" s="1">
        <f t="shared" si="4"/>
        <v>2339053</v>
      </c>
      <c r="G13" s="1">
        <f t="shared" si="4"/>
        <v>52578979</v>
      </c>
      <c r="H13" s="1">
        <f t="shared" si="4"/>
        <v>57216227</v>
      </c>
    </row>
    <row r="14" spans="1:8" x14ac:dyDescent="0.35">
      <c r="B14" t="s">
        <v>14</v>
      </c>
      <c r="C14" s="2">
        <f>C11/C13*100</f>
        <v>53.22999965910293</v>
      </c>
      <c r="D14" s="2">
        <f t="shared" ref="D14:H14" si="5">D11/D13*100</f>
        <v>58.478246980917362</v>
      </c>
      <c r="E14" s="2">
        <f t="shared" si="5"/>
        <v>48.029103992647862</v>
      </c>
      <c r="F14" s="2">
        <f t="shared" si="5"/>
        <v>34.533035377992718</v>
      </c>
      <c r="G14" s="2">
        <f t="shared" si="5"/>
        <v>14.450837852899351</v>
      </c>
      <c r="H14" s="2">
        <f t="shared" si="5"/>
        <v>17.066366504733001</v>
      </c>
    </row>
    <row r="15" spans="1:8" x14ac:dyDescent="0.35">
      <c r="B15" t="s">
        <v>12</v>
      </c>
      <c r="C15" s="2">
        <f>C12/C13*100</f>
        <v>13.910932568767013</v>
      </c>
      <c r="D15" s="2">
        <f t="shared" ref="D15:H15" si="6">D12/D13*100</f>
        <v>8.96682421184045</v>
      </c>
      <c r="E15" s="2">
        <f t="shared" si="6"/>
        <v>9.1627648304955489</v>
      </c>
      <c r="F15" s="2">
        <f t="shared" si="6"/>
        <v>10.242734987193536</v>
      </c>
      <c r="G15" s="2">
        <f t="shared" si="6"/>
        <v>20.495561543711226</v>
      </c>
      <c r="H15" s="2">
        <f t="shared" si="6"/>
        <v>19.63021609236834</v>
      </c>
    </row>
    <row r="16" spans="1:8" x14ac:dyDescent="0.35">
      <c r="B16" t="s">
        <v>13</v>
      </c>
      <c r="C16" s="2">
        <f>C10/C13*100</f>
        <v>32.859067772130054</v>
      </c>
      <c r="D16" s="2">
        <f t="shared" ref="D16:H16" si="7">D10/D13*100</f>
        <v>32.554928807242192</v>
      </c>
      <c r="E16" s="2">
        <f t="shared" si="7"/>
        <v>42.808131176856584</v>
      </c>
      <c r="F16" s="2">
        <f t="shared" si="7"/>
        <v>55.224229634813746</v>
      </c>
      <c r="G16" s="2">
        <f t="shared" si="7"/>
        <v>65.053600603389427</v>
      </c>
      <c r="H16" s="2">
        <f t="shared" si="7"/>
        <v>63.303417402898653</v>
      </c>
    </row>
    <row r="29" spans="7:7" x14ac:dyDescent="0.35">
      <c r="G29">
        <v>16575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coa-ownership</vt:lpstr>
      <vt:lpstr>coa-tenancy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 Schumacher</dc:creator>
  <cp:lastModifiedBy>Britta Schumacher</cp:lastModifiedBy>
  <dcterms:created xsi:type="dcterms:W3CDTF">2021-12-17T16:21:11Z</dcterms:created>
  <dcterms:modified xsi:type="dcterms:W3CDTF">2021-12-18T17:38:17Z</dcterms:modified>
</cp:coreProperties>
</file>