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orsa/Dropbox/research/bathymetry/results/abaco_bight/metadata/"/>
    </mc:Choice>
  </mc:AlternateContent>
  <xr:revisionPtr revIDLastSave="0" documentId="13_ncr:1_{9E236A66-A08C-B747-9661-A2815CFCFE68}" xr6:coauthVersionLast="46" xr6:coauthVersionMax="46" xr10:uidLastSave="{00000000-0000-0000-0000-000000000000}"/>
  <bookViews>
    <workbookView xWindow="18880" yWindow="2600" windowWidth="19920" windowHeight="22100" xr2:uid="{C59B0B48-994F-DB4F-9FF5-994774D708C7}"/>
  </bookViews>
  <sheets>
    <sheet name="nassau tracks" sheetId="1" r:id="rId1"/>
    <sheet name="depth cutof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K19" i="2"/>
  <c r="J19" i="2"/>
  <c r="I19" i="2"/>
  <c r="H19" i="2"/>
  <c r="G19" i="2"/>
  <c r="F19" i="2"/>
  <c r="E19" i="2"/>
  <c r="D19" i="2"/>
  <c r="L18" i="2"/>
  <c r="K18" i="2"/>
  <c r="J18" i="2"/>
  <c r="I18" i="2"/>
  <c r="H18" i="2"/>
  <c r="G18" i="2"/>
  <c r="F18" i="2"/>
  <c r="E18" i="2"/>
  <c r="D18" i="2"/>
  <c r="L17" i="2"/>
  <c r="K17" i="2"/>
  <c r="J17" i="2"/>
  <c r="I17" i="2"/>
  <c r="H17" i="2"/>
  <c r="G17" i="2"/>
  <c r="F17" i="2"/>
  <c r="E17" i="2"/>
  <c r="D17" i="2"/>
  <c r="L6" i="2"/>
  <c r="L5" i="2"/>
  <c r="K11" i="2"/>
  <c r="K9" i="2"/>
  <c r="K8" i="2"/>
  <c r="J11" i="2"/>
  <c r="J8" i="2"/>
  <c r="I12" i="2"/>
  <c r="I11" i="2"/>
  <c r="I8" i="2"/>
  <c r="H12" i="2"/>
  <c r="H11" i="2"/>
  <c r="H8" i="2"/>
  <c r="G12" i="2"/>
  <c r="G11" i="2"/>
  <c r="G8" i="2"/>
  <c r="F12" i="2"/>
  <c r="F11" i="2"/>
  <c r="F9" i="2"/>
  <c r="F8" i="2"/>
  <c r="E12" i="2"/>
  <c r="E11" i="2"/>
  <c r="D11" i="2"/>
  <c r="D9" i="2"/>
  <c r="E8" i="2"/>
  <c r="D8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E9" i="2"/>
  <c r="D12" i="2"/>
</calcChain>
</file>

<file path=xl/sharedStrings.xml><?xml version="1.0" encoding="utf-8"?>
<sst xmlns="http://schemas.openxmlformats.org/spreadsheetml/2006/main" count="376" uniqueCount="48">
  <si>
    <t>Track</t>
  </si>
  <si>
    <t>Date</t>
  </si>
  <si>
    <t>Beam</t>
  </si>
  <si>
    <t>gt1l</t>
  </si>
  <si>
    <t>strong</t>
  </si>
  <si>
    <t>Beam Type</t>
  </si>
  <si>
    <t>High</t>
  </si>
  <si>
    <t>Low</t>
  </si>
  <si>
    <t>Buffer</t>
  </si>
  <si>
    <t>Noise</t>
  </si>
  <si>
    <t>Med</t>
  </si>
  <si>
    <t>gt2l</t>
  </si>
  <si>
    <t>gt3l</t>
  </si>
  <si>
    <t>gt1r</t>
  </si>
  <si>
    <t>weak</t>
  </si>
  <si>
    <t>gt2r</t>
  </si>
  <si>
    <t>gt3r</t>
  </si>
  <si>
    <t>Beams do not go over reef</t>
  </si>
  <si>
    <t>Srong bottom returns</t>
  </si>
  <si>
    <t>Moderate bottom returns</t>
  </si>
  <si>
    <t>Weak bottom returns</t>
  </si>
  <si>
    <t>all beams</t>
  </si>
  <si>
    <t>all types</t>
  </si>
  <si>
    <t>All</t>
  </si>
  <si>
    <t>Deep</t>
  </si>
  <si>
    <t>Shallow</t>
  </si>
  <si>
    <t>Green-Red</t>
  </si>
  <si>
    <t>Blue-Green</t>
  </si>
  <si>
    <t>All B-G</t>
  </si>
  <si>
    <t>All G-R</t>
  </si>
  <si>
    <t>Deep B-G</t>
  </si>
  <si>
    <t>Deep G-R</t>
  </si>
  <si>
    <t>Shallow B-G</t>
  </si>
  <si>
    <t>Shallow G-R</t>
  </si>
  <si>
    <t>Green&gt;Blue</t>
  </si>
  <si>
    <t>Bathymetric Photons Detected Visually</t>
  </si>
  <si>
    <t>Descending</t>
  </si>
  <si>
    <t>pre-Dorian</t>
  </si>
  <si>
    <t>Downloaded</t>
  </si>
  <si>
    <t>Beams go over reef, but no/few bottom returns</t>
  </si>
  <si>
    <t>Ascending</t>
  </si>
  <si>
    <t>XXX</t>
  </si>
  <si>
    <t>XX</t>
  </si>
  <si>
    <t>multiples</t>
  </si>
  <si>
    <t>multiples in shallows</t>
  </si>
  <si>
    <t>multiples under sea surface</t>
  </si>
  <si>
    <t>eps_val</t>
  </si>
  <si>
    <t>min_samp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</si>
</sst>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E7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6" borderId="1" xfId="0" applyFill="1" applyBorder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164" fontId="1" fillId="7" borderId="0" xfId="0" applyNumberFormat="1" applyFont="1" applyFill="1"/>
    <xf numFmtId="0" fontId="0" fillId="8" borderId="1" xfId="0" applyFill="1" applyBorder="1"/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8" borderId="1" xfId="0" applyNumberFormat="1" applyFill="1" applyBorder="1" applyAlignment="1">
      <alignment horizontal="left"/>
    </xf>
    <xf numFmtId="0" fontId="0" fillId="8" borderId="3" xfId="0" applyFill="1" applyBorder="1"/>
    <xf numFmtId="0" fontId="0" fillId="8" borderId="4" xfId="0" applyFill="1" applyBorder="1"/>
    <xf numFmtId="0" fontId="0" fillId="8" borderId="0" xfId="0" applyFill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8" borderId="1" xfId="0" applyFill="1" applyBorder="1" applyAlignment="1">
      <alignment horizontal="center"/>
    </xf>
    <xf numFmtId="14" fontId="0" fillId="10" borderId="2" xfId="0" applyNumberFormat="1" applyFill="1" applyBorder="1" applyAlignment="1">
      <alignment horizontal="left"/>
    </xf>
    <xf numFmtId="14" fontId="0" fillId="10" borderId="3" xfId="0" applyNumberForma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3" xfId="0" applyFill="1" applyBorder="1"/>
    <xf numFmtId="0" fontId="0" fillId="10" borderId="4" xfId="0" applyFill="1" applyBorder="1"/>
    <xf numFmtId="0" fontId="0" fillId="2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cutoff'!$C$17</c:f>
              <c:strCache>
                <c:ptCount val="1"/>
                <c:pt idx="0">
                  <c:v>All B-G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'depth cutoff'!$D$16:$L$16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</c:numCache>
            </c:numRef>
          </c:cat>
          <c:val>
            <c:numRef>
              <c:f>'depth cutoff'!$D$17:$L$17</c:f>
              <c:numCache>
                <c:formatCode>0.000</c:formatCode>
                <c:ptCount val="9"/>
                <c:pt idx="0">
                  <c:v>-0.115410515783773</c:v>
                </c:pt>
                <c:pt idx="1">
                  <c:v>-0.115410515783773</c:v>
                </c:pt>
                <c:pt idx="2">
                  <c:v>-0.115410515783773</c:v>
                </c:pt>
                <c:pt idx="3">
                  <c:v>-0.115410515783773</c:v>
                </c:pt>
                <c:pt idx="4">
                  <c:v>-0.115410515783773</c:v>
                </c:pt>
                <c:pt idx="5">
                  <c:v>-0.115410515783773</c:v>
                </c:pt>
                <c:pt idx="6">
                  <c:v>-0.115410515783773</c:v>
                </c:pt>
                <c:pt idx="7">
                  <c:v>-0.115410515783773</c:v>
                </c:pt>
                <c:pt idx="8">
                  <c:v>-0.115410515783773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1-154D-ABDD-0E1B46912D36}"/>
            </c:ext>
          </c:extLst>
        </c:ser>
        <c:ser>
          <c:idx val="1"/>
          <c:order val="1"/>
          <c:tx>
            <c:strRef>
              <c:f>'depth cutoff'!$C$18</c:f>
              <c:strCache>
                <c:ptCount val="1"/>
                <c:pt idx="0">
                  <c:v>All G-R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'depth cutoff'!$D$16:$L$16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</c:numCache>
            </c:numRef>
          </c:cat>
          <c:val>
            <c:numRef>
              <c:f>'depth cutoff'!$D$18:$L$18</c:f>
              <c:numCache>
                <c:formatCode>0.000</c:formatCode>
                <c:ptCount val="9"/>
                <c:pt idx="0">
                  <c:v>-0.69421690219881504</c:v>
                </c:pt>
                <c:pt idx="1">
                  <c:v>-0.69421690219881504</c:v>
                </c:pt>
                <c:pt idx="2">
                  <c:v>-0.69421690219881504</c:v>
                </c:pt>
                <c:pt idx="3">
                  <c:v>-0.69421690219881504</c:v>
                </c:pt>
                <c:pt idx="4">
                  <c:v>-0.69421690219881504</c:v>
                </c:pt>
                <c:pt idx="5">
                  <c:v>-0.69421690219881504</c:v>
                </c:pt>
                <c:pt idx="6">
                  <c:v>-0.69421690219881504</c:v>
                </c:pt>
                <c:pt idx="7">
                  <c:v>-0.69421690219881504</c:v>
                </c:pt>
                <c:pt idx="8">
                  <c:v>-0.69421690219881504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1-154D-ABDD-0E1B46912D36}"/>
            </c:ext>
          </c:extLst>
        </c:ser>
        <c:ser>
          <c:idx val="2"/>
          <c:order val="2"/>
          <c:tx>
            <c:strRef>
              <c:f>'depth cutoff'!$C$19</c:f>
              <c:strCache>
                <c:ptCount val="1"/>
                <c:pt idx="0">
                  <c:v>Deep B-G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'depth cutoff'!$D$16:$L$16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</c:numCache>
            </c:numRef>
          </c:cat>
          <c:val>
            <c:numRef>
              <c:f>'depth cutoff'!$D$19:$L$19</c:f>
              <c:numCache>
                <c:formatCode>0.000</c:formatCode>
                <c:ptCount val="9"/>
                <c:pt idx="0">
                  <c:v>-0.14845941249765601</c:v>
                </c:pt>
                <c:pt idx="1">
                  <c:v>-0.13967595321145501</c:v>
                </c:pt>
                <c:pt idx="2">
                  <c:v>-0.125440759460754</c:v>
                </c:pt>
                <c:pt idx="3">
                  <c:v>-0.114612142026167</c:v>
                </c:pt>
                <c:pt idx="4">
                  <c:v>-0.110917743881456</c:v>
                </c:pt>
                <c:pt idx="5">
                  <c:v>-0.111169316337644</c:v>
                </c:pt>
                <c:pt idx="6">
                  <c:v>-0.104634544801844</c:v>
                </c:pt>
                <c:pt idx="7">
                  <c:v>-0.102803630013114</c:v>
                </c:pt>
                <c:pt idx="8">
                  <c:v>-0.11250261733764801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1-154D-ABDD-0E1B46912D36}"/>
            </c:ext>
          </c:extLst>
        </c:ser>
        <c:ser>
          <c:idx val="3"/>
          <c:order val="3"/>
          <c:tx>
            <c:strRef>
              <c:f>'depth cutoff'!$C$20</c:f>
              <c:strCache>
                <c:ptCount val="1"/>
                <c:pt idx="0">
                  <c:v>Deep G-R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'depth cutoff'!$D$16:$L$16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</c:numCache>
            </c:numRef>
          </c:cat>
          <c:val>
            <c:numRef>
              <c:f>'depth cutoff'!$D$20:$L$20</c:f>
              <c:numCache>
                <c:formatCode>0.000</c:formatCode>
                <c:ptCount val="9"/>
                <c:pt idx="3">
                  <c:v>9.2037873774853896E-2</c:v>
                </c:pt>
                <c:pt idx="4">
                  <c:v>0.121331819459523</c:v>
                </c:pt>
                <c:pt idx="5">
                  <c:v>-0.15145326197161099</c:v>
                </c:pt>
                <c:pt idx="6">
                  <c:v>-0.47656112182760602</c:v>
                </c:pt>
                <c:pt idx="7">
                  <c:v>-0.72668614248168295</c:v>
                </c:pt>
                <c:pt idx="8">
                  <c:v>-0.72315647497227897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1-154D-ABDD-0E1B46912D36}"/>
            </c:ext>
          </c:extLst>
        </c:ser>
        <c:ser>
          <c:idx val="4"/>
          <c:order val="4"/>
          <c:tx>
            <c:strRef>
              <c:f>'depth cutoff'!$C$21</c:f>
              <c:strCache>
                <c:ptCount val="1"/>
                <c:pt idx="0">
                  <c:v>Shallow B-G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'depth cutoff'!$D$16:$L$16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</c:numCache>
            </c:numRef>
          </c:cat>
          <c:val>
            <c:numRef>
              <c:f>'depth cutoff'!$D$21:$L$21</c:f>
              <c:numCache>
                <c:formatCode>0.000</c:formatCode>
                <c:ptCount val="9"/>
                <c:pt idx="0">
                  <c:v>-0.118346220445002</c:v>
                </c:pt>
                <c:pt idx="1">
                  <c:v>-0.12295034686504</c:v>
                </c:pt>
                <c:pt idx="2">
                  <c:v>-0.129478074059099</c:v>
                </c:pt>
                <c:pt idx="3">
                  <c:v>-0.13539183139542099</c:v>
                </c:pt>
                <c:pt idx="4">
                  <c:v>-0.145098826725341</c:v>
                </c:pt>
                <c:pt idx="5">
                  <c:v>-0.16607496503409599</c:v>
                </c:pt>
                <c:pt idx="6">
                  <c:v>-0.18301402440553599</c:v>
                </c:pt>
                <c:pt idx="7">
                  <c:v>-0.117136988689203</c:v>
                </c:pt>
                <c:pt idx="8">
                  <c:v>-6.5295232067568307E-2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1-154D-ABDD-0E1B46912D36}"/>
            </c:ext>
          </c:extLst>
        </c:ser>
        <c:ser>
          <c:idx val="5"/>
          <c:order val="5"/>
          <c:tx>
            <c:strRef>
              <c:f>'depth cutoff'!$C$22</c:f>
              <c:strCache>
                <c:ptCount val="1"/>
                <c:pt idx="0">
                  <c:v>Shallow G-R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'depth cutoff'!$D$16:$L$16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</c:numCache>
            </c:numRef>
          </c:cat>
          <c:val>
            <c:numRef>
              <c:f>'depth cutoff'!$D$22:$L$22</c:f>
              <c:numCache>
                <c:formatCode>0.000</c:formatCode>
                <c:ptCount val="9"/>
                <c:pt idx="0">
                  <c:v>-0.69900138592817995</c:v>
                </c:pt>
                <c:pt idx="1">
                  <c:v>-0.71635107753639604</c:v>
                </c:pt>
                <c:pt idx="2">
                  <c:v>-0.72362285693961903</c:v>
                </c:pt>
                <c:pt idx="3">
                  <c:v>-0.72776386447183805</c:v>
                </c:pt>
                <c:pt idx="4">
                  <c:v>-0.72942234658454597</c:v>
                </c:pt>
                <c:pt idx="5">
                  <c:v>-0.72066705152308397</c:v>
                </c:pt>
                <c:pt idx="6">
                  <c:v>-0.60340234446964502</c:v>
                </c:pt>
                <c:pt idx="7">
                  <c:v>-0.26794402014393898</c:v>
                </c:pt>
                <c:pt idx="8">
                  <c:v>-0.223010760628052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31-154D-ABDD-0E1B4691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78911"/>
        <c:axId val="208180559"/>
      </c:lineChart>
      <c:catAx>
        <c:axId val="20817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0559"/>
        <c:crosses val="autoZero"/>
        <c:auto val="1"/>
        <c:lblAlgn val="ctr"/>
        <c:lblOffset val="100"/>
        <c:noMultiLvlLbl val="0"/>
      </c:catAx>
      <c:valAx>
        <c:axId val="208180559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692150</xdr:colOff>
      <xdr:row>11</xdr:row>
      <xdr:rowOff>165100</xdr:rowOff>
    </xdr:from>
    <xdr:to>
      <xdr:col>26</xdr:col>
      <xdr:colOff>736600</xdr:colOff>
      <xdr:row>47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31170-C8AB-4945-998A-F5B025C92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C8E6-E06A-154F-A0F2-5DF5A53FE08C}">
  <dimension ref="A1:P115"/>
  <sheetViews>
    <sheetView tabSelected="1" zoomScale="114" zoomScaleNormal="124" workbookViewId="0">
      <selection activeCell="N25" sqref="N25"/>
    </sheetView>
  </sheetViews>
  <sheetFormatPr baseColWidth="10" defaultRowHeight="16" x14ac:dyDescent="0.2"/>
  <cols>
    <col min="1" max="1" width="3.6640625" customWidth="1"/>
    <col min="3" max="3" width="10.6640625" bestFit="1" customWidth="1"/>
    <col min="6" max="10" width="5.83203125" customWidth="1"/>
    <col min="11" max="12" width="8.83203125" customWidth="1"/>
    <col min="15" max="15" width="41" bestFit="1" customWidth="1"/>
  </cols>
  <sheetData>
    <row r="1" spans="1:16" x14ac:dyDescent="0.2">
      <c r="A1" s="16"/>
      <c r="B1" s="16" t="s">
        <v>35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">
      <c r="A3" s="16"/>
      <c r="B3" s="17" t="s">
        <v>0</v>
      </c>
      <c r="C3" s="17" t="s">
        <v>1</v>
      </c>
      <c r="D3" s="17" t="s">
        <v>2</v>
      </c>
      <c r="E3" s="17" t="s">
        <v>5</v>
      </c>
      <c r="F3" s="18" t="s">
        <v>6</v>
      </c>
      <c r="G3" s="18" t="s">
        <v>10</v>
      </c>
      <c r="H3" s="18" t="s">
        <v>7</v>
      </c>
      <c r="I3" s="18" t="s">
        <v>8</v>
      </c>
      <c r="J3" s="18" t="s">
        <v>9</v>
      </c>
      <c r="K3" s="18" t="s">
        <v>46</v>
      </c>
      <c r="L3" s="18" t="s">
        <v>47</v>
      </c>
      <c r="M3" s="16"/>
      <c r="N3" s="16"/>
      <c r="O3" s="16"/>
      <c r="P3" s="16"/>
    </row>
    <row r="4" spans="1:16" x14ac:dyDescent="0.2">
      <c r="A4" s="16"/>
      <c r="B4" s="11">
        <v>42</v>
      </c>
      <c r="C4" s="23">
        <v>43465</v>
      </c>
      <c r="D4" s="10" t="s">
        <v>3</v>
      </c>
      <c r="E4" s="10" t="s">
        <v>4</v>
      </c>
      <c r="F4" s="22" t="s">
        <v>41</v>
      </c>
      <c r="G4" s="22"/>
      <c r="H4" s="22"/>
      <c r="I4" s="22"/>
      <c r="J4" s="22"/>
      <c r="K4" s="22"/>
      <c r="L4" s="22"/>
      <c r="M4" s="16"/>
      <c r="N4" s="1"/>
      <c r="O4" s="10" t="s">
        <v>17</v>
      </c>
      <c r="P4" s="16"/>
    </row>
    <row r="5" spans="1:16" x14ac:dyDescent="0.2">
      <c r="A5" s="16"/>
      <c r="B5" s="12" t="s">
        <v>36</v>
      </c>
      <c r="C5" s="24" t="s">
        <v>37</v>
      </c>
      <c r="D5" s="10" t="s">
        <v>13</v>
      </c>
      <c r="E5" s="10" t="s">
        <v>14</v>
      </c>
      <c r="F5" s="22"/>
      <c r="G5" s="22"/>
      <c r="H5" s="22"/>
      <c r="I5" s="22"/>
      <c r="J5" s="22"/>
      <c r="K5" s="22"/>
      <c r="L5" s="22"/>
      <c r="M5" s="16"/>
      <c r="N5" s="19"/>
      <c r="O5" s="10" t="s">
        <v>39</v>
      </c>
      <c r="P5" s="16"/>
    </row>
    <row r="6" spans="1:16" x14ac:dyDescent="0.2">
      <c r="A6" s="16"/>
      <c r="B6" s="12"/>
      <c r="C6" s="24"/>
      <c r="D6" s="10" t="s">
        <v>11</v>
      </c>
      <c r="E6" s="10" t="s">
        <v>4</v>
      </c>
      <c r="F6" s="22" t="s">
        <v>41</v>
      </c>
      <c r="G6" s="22"/>
      <c r="H6" s="22"/>
      <c r="I6" s="22"/>
      <c r="J6" s="22"/>
      <c r="K6" s="22"/>
      <c r="L6" s="22"/>
      <c r="M6" s="16"/>
      <c r="N6" s="21"/>
      <c r="O6" s="10" t="s">
        <v>20</v>
      </c>
      <c r="P6" s="16"/>
    </row>
    <row r="7" spans="1:16" x14ac:dyDescent="0.2">
      <c r="A7" s="16"/>
      <c r="B7" s="12"/>
      <c r="C7" s="24"/>
      <c r="D7" s="10" t="s">
        <v>15</v>
      </c>
      <c r="E7" s="10" t="s">
        <v>14</v>
      </c>
      <c r="F7" s="22"/>
      <c r="G7" s="22"/>
      <c r="H7" s="22"/>
      <c r="I7" s="22"/>
      <c r="J7" s="22"/>
      <c r="K7" s="22"/>
      <c r="L7" s="22"/>
      <c r="M7" s="16"/>
      <c r="N7" s="2"/>
      <c r="O7" s="10" t="s">
        <v>19</v>
      </c>
      <c r="P7" s="16"/>
    </row>
    <row r="8" spans="1:16" x14ac:dyDescent="0.2">
      <c r="A8" s="16"/>
      <c r="B8" s="12"/>
      <c r="C8" s="24"/>
      <c r="D8" s="10" t="s">
        <v>12</v>
      </c>
      <c r="E8" s="10" t="s">
        <v>4</v>
      </c>
      <c r="F8" s="22" t="s">
        <v>41</v>
      </c>
      <c r="G8" s="22"/>
      <c r="H8" s="22"/>
      <c r="I8" s="22"/>
      <c r="J8" s="22"/>
      <c r="K8" s="22"/>
      <c r="L8" s="22"/>
      <c r="M8" s="16"/>
      <c r="N8" s="20"/>
      <c r="O8" s="10" t="s">
        <v>18</v>
      </c>
      <c r="P8" s="16"/>
    </row>
    <row r="9" spans="1:16" x14ac:dyDescent="0.2">
      <c r="A9" s="16"/>
      <c r="B9" s="12"/>
      <c r="C9" s="25"/>
      <c r="D9" s="10" t="s">
        <v>16</v>
      </c>
      <c r="E9" s="10" t="s">
        <v>14</v>
      </c>
      <c r="F9" s="22"/>
      <c r="G9" s="22"/>
      <c r="H9" s="22"/>
      <c r="I9" s="22"/>
      <c r="J9" s="22"/>
      <c r="K9" s="22"/>
      <c r="L9" s="22"/>
      <c r="M9" s="16"/>
      <c r="N9" s="16"/>
      <c r="O9" s="16"/>
      <c r="P9" s="16"/>
    </row>
    <row r="10" spans="1:16" x14ac:dyDescent="0.2">
      <c r="A10" s="16"/>
      <c r="B10" s="12"/>
      <c r="C10" s="23">
        <v>43556</v>
      </c>
      <c r="D10" s="10" t="s">
        <v>3</v>
      </c>
      <c r="E10" s="10" t="s">
        <v>4</v>
      </c>
      <c r="F10" s="40" t="s">
        <v>43</v>
      </c>
      <c r="G10" s="41"/>
      <c r="H10" s="41"/>
      <c r="I10" s="41"/>
      <c r="J10" s="42"/>
      <c r="K10" s="22"/>
      <c r="L10" s="22"/>
      <c r="M10" s="16"/>
      <c r="N10" s="26"/>
      <c r="O10" s="16" t="s">
        <v>38</v>
      </c>
      <c r="P10" s="16"/>
    </row>
    <row r="11" spans="1:16" x14ac:dyDescent="0.2">
      <c r="A11" s="16"/>
      <c r="B11" s="12"/>
      <c r="C11" s="24" t="s">
        <v>37</v>
      </c>
      <c r="D11" s="10" t="s">
        <v>13</v>
      </c>
      <c r="E11" s="10" t="s">
        <v>14</v>
      </c>
      <c r="F11" s="40" t="s">
        <v>43</v>
      </c>
      <c r="G11" s="41"/>
      <c r="H11" s="41"/>
      <c r="I11" s="41"/>
      <c r="J11" s="42"/>
      <c r="K11" s="22"/>
      <c r="L11" s="22"/>
      <c r="M11" s="16"/>
      <c r="N11" s="16"/>
      <c r="O11" s="16"/>
      <c r="P11" s="16"/>
    </row>
    <row r="12" spans="1:16" x14ac:dyDescent="0.2">
      <c r="A12" s="16"/>
      <c r="B12" s="12"/>
      <c r="C12" s="27"/>
      <c r="D12" s="10" t="s">
        <v>11</v>
      </c>
      <c r="E12" s="10" t="s">
        <v>4</v>
      </c>
      <c r="F12" s="40" t="s">
        <v>43</v>
      </c>
      <c r="G12" s="41"/>
      <c r="H12" s="41"/>
      <c r="I12" s="41"/>
      <c r="J12" s="42"/>
      <c r="K12" s="22"/>
      <c r="L12" s="22"/>
      <c r="P12" s="16"/>
    </row>
    <row r="13" spans="1:16" x14ac:dyDescent="0.2">
      <c r="A13" s="16"/>
      <c r="B13" s="12"/>
      <c r="C13" s="27"/>
      <c r="D13" s="10" t="s">
        <v>15</v>
      </c>
      <c r="E13" s="10" t="s">
        <v>14</v>
      </c>
      <c r="F13" s="40" t="s">
        <v>43</v>
      </c>
      <c r="G13" s="41"/>
      <c r="H13" s="41"/>
      <c r="I13" s="41"/>
      <c r="J13" s="42"/>
      <c r="K13" s="22"/>
      <c r="L13" s="22"/>
    </row>
    <row r="14" spans="1:16" x14ac:dyDescent="0.2">
      <c r="A14" s="16"/>
      <c r="B14" s="12"/>
      <c r="C14" s="27"/>
      <c r="D14" s="10" t="s">
        <v>12</v>
      </c>
      <c r="E14" s="10" t="s">
        <v>4</v>
      </c>
      <c r="F14" s="40" t="s">
        <v>43</v>
      </c>
      <c r="G14" s="41"/>
      <c r="H14" s="41"/>
      <c r="I14" s="41"/>
      <c r="J14" s="42"/>
      <c r="K14" s="22"/>
      <c r="L14" s="22"/>
    </row>
    <row r="15" spans="1:16" x14ac:dyDescent="0.2">
      <c r="A15" s="16"/>
      <c r="B15" s="12"/>
      <c r="C15" s="25"/>
      <c r="D15" s="10" t="s">
        <v>16</v>
      </c>
      <c r="E15" s="10" t="s">
        <v>14</v>
      </c>
      <c r="F15" s="40" t="s">
        <v>43</v>
      </c>
      <c r="G15" s="41"/>
      <c r="H15" s="41"/>
      <c r="I15" s="41"/>
      <c r="J15" s="42"/>
      <c r="K15" s="22"/>
      <c r="L15" s="22"/>
    </row>
    <row r="16" spans="1:16" x14ac:dyDescent="0.2">
      <c r="A16" s="16"/>
      <c r="B16" s="12"/>
      <c r="C16" s="23">
        <v>43737</v>
      </c>
      <c r="D16" s="10" t="s">
        <v>3</v>
      </c>
      <c r="E16" s="10" t="s">
        <v>14</v>
      </c>
      <c r="F16" s="22"/>
      <c r="G16" s="22"/>
      <c r="H16" s="22"/>
      <c r="I16" s="22"/>
      <c r="J16" s="22"/>
      <c r="K16" s="22"/>
      <c r="L16" s="22"/>
    </row>
    <row r="17" spans="1:13" x14ac:dyDescent="0.2">
      <c r="A17" s="16"/>
      <c r="B17" s="12"/>
      <c r="C17" s="27"/>
      <c r="D17" s="10" t="s">
        <v>13</v>
      </c>
      <c r="E17" s="10" t="s">
        <v>4</v>
      </c>
      <c r="F17" s="22" t="s">
        <v>41</v>
      </c>
      <c r="G17" s="22" t="s">
        <v>41</v>
      </c>
      <c r="H17" s="22"/>
      <c r="I17" s="22" t="s">
        <v>41</v>
      </c>
      <c r="J17" s="22"/>
      <c r="K17" s="22">
        <v>0.75</v>
      </c>
      <c r="L17" s="22">
        <v>10</v>
      </c>
    </row>
    <row r="18" spans="1:13" x14ac:dyDescent="0.2">
      <c r="A18" s="16"/>
      <c r="B18" s="12"/>
      <c r="C18" s="27"/>
      <c r="D18" s="10" t="s">
        <v>11</v>
      </c>
      <c r="E18" s="10" t="s">
        <v>14</v>
      </c>
      <c r="F18" s="22"/>
      <c r="G18" s="22"/>
      <c r="H18" s="22"/>
      <c r="I18" s="22"/>
      <c r="J18" s="22"/>
      <c r="K18" s="22"/>
      <c r="L18" s="22"/>
    </row>
    <row r="19" spans="1:13" x14ac:dyDescent="0.2">
      <c r="A19" s="16"/>
      <c r="B19" s="12"/>
      <c r="C19" s="27"/>
      <c r="D19" s="10" t="s">
        <v>15</v>
      </c>
      <c r="E19" s="10" t="s">
        <v>4</v>
      </c>
      <c r="F19" s="22" t="s">
        <v>41</v>
      </c>
      <c r="G19" s="22" t="s">
        <v>41</v>
      </c>
      <c r="H19" s="22"/>
      <c r="I19" s="22" t="s">
        <v>41</v>
      </c>
      <c r="J19" s="22"/>
      <c r="K19" s="22">
        <v>0.75</v>
      </c>
      <c r="L19" s="22">
        <v>10</v>
      </c>
    </row>
    <row r="20" spans="1:13" x14ac:dyDescent="0.2">
      <c r="A20" s="16"/>
      <c r="B20" s="12"/>
      <c r="C20" s="27"/>
      <c r="D20" s="10" t="s">
        <v>12</v>
      </c>
      <c r="E20" s="10" t="s">
        <v>14</v>
      </c>
      <c r="F20" s="22"/>
      <c r="G20" s="22"/>
      <c r="H20" s="22"/>
      <c r="I20" s="22"/>
      <c r="J20" s="22"/>
      <c r="K20" s="22"/>
      <c r="L20" s="22"/>
    </row>
    <row r="21" spans="1:13" x14ac:dyDescent="0.2">
      <c r="A21" s="16"/>
      <c r="B21" s="12"/>
      <c r="C21" s="25"/>
      <c r="D21" s="10" t="s">
        <v>16</v>
      </c>
      <c r="E21" s="10" t="s">
        <v>4</v>
      </c>
      <c r="F21" s="22" t="s">
        <v>41</v>
      </c>
      <c r="G21" s="22" t="s">
        <v>41</v>
      </c>
      <c r="H21" s="22"/>
      <c r="I21" s="22" t="s">
        <v>41</v>
      </c>
      <c r="J21" s="22"/>
      <c r="K21" s="22">
        <v>0.75</v>
      </c>
      <c r="L21" s="22">
        <v>10</v>
      </c>
    </row>
    <row r="22" spans="1:13" x14ac:dyDescent="0.2">
      <c r="A22" s="16"/>
      <c r="B22" s="12"/>
      <c r="C22" s="13">
        <v>44194</v>
      </c>
      <c r="D22" s="10" t="s">
        <v>21</v>
      </c>
      <c r="E22" s="10" t="s">
        <v>22</v>
      </c>
      <c r="F22" s="38"/>
      <c r="G22" s="38"/>
      <c r="H22" s="38"/>
      <c r="I22" s="38"/>
      <c r="J22" s="38"/>
      <c r="K22" s="38"/>
      <c r="L22" s="38"/>
    </row>
    <row r="23" spans="1:13" x14ac:dyDescent="0.2">
      <c r="A23" s="16"/>
      <c r="B23" s="12"/>
      <c r="C23" s="13">
        <v>43919</v>
      </c>
      <c r="D23" s="10" t="s">
        <v>21</v>
      </c>
      <c r="E23" s="10" t="s">
        <v>22</v>
      </c>
      <c r="F23" s="30"/>
      <c r="G23" s="30"/>
      <c r="H23" s="30"/>
      <c r="I23" s="30"/>
      <c r="J23" s="30"/>
      <c r="K23" s="30"/>
      <c r="L23" s="30"/>
    </row>
    <row r="24" spans="1:13" x14ac:dyDescent="0.2">
      <c r="A24" s="16"/>
      <c r="B24" s="12"/>
      <c r="C24" s="23">
        <v>44010</v>
      </c>
      <c r="D24" s="10" t="s">
        <v>3</v>
      </c>
      <c r="E24" s="10" t="s">
        <v>4</v>
      </c>
      <c r="F24" s="22" t="s">
        <v>41</v>
      </c>
      <c r="G24" s="22"/>
      <c r="H24" s="22"/>
      <c r="I24" s="22"/>
      <c r="J24" s="22" t="s">
        <v>42</v>
      </c>
      <c r="K24" s="22">
        <v>0.75</v>
      </c>
      <c r="L24" s="22">
        <v>4</v>
      </c>
    </row>
    <row r="25" spans="1:13" x14ac:dyDescent="0.2">
      <c r="A25" s="16"/>
      <c r="B25" s="14"/>
      <c r="C25" s="28"/>
      <c r="D25" s="10" t="s">
        <v>13</v>
      </c>
      <c r="E25" s="10" t="s">
        <v>14</v>
      </c>
      <c r="F25" s="22"/>
      <c r="G25" s="22"/>
      <c r="H25" s="22"/>
      <c r="I25" s="22"/>
      <c r="J25" s="22"/>
      <c r="K25" s="22"/>
      <c r="L25" s="22"/>
    </row>
    <row r="26" spans="1:13" x14ac:dyDescent="0.2">
      <c r="A26" s="16"/>
      <c r="B26" s="14"/>
      <c r="C26" s="28"/>
      <c r="D26" s="10" t="s">
        <v>11</v>
      </c>
      <c r="E26" s="10" t="s">
        <v>4</v>
      </c>
      <c r="F26" s="22" t="s">
        <v>41</v>
      </c>
      <c r="G26" s="22"/>
      <c r="H26" s="22"/>
      <c r="I26" s="22"/>
      <c r="J26" s="22" t="s">
        <v>42</v>
      </c>
      <c r="K26" s="22">
        <v>0.75</v>
      </c>
      <c r="L26" s="22">
        <v>4</v>
      </c>
    </row>
    <row r="27" spans="1:13" x14ac:dyDescent="0.2">
      <c r="A27" s="16"/>
      <c r="B27" s="14"/>
      <c r="C27" s="28"/>
      <c r="D27" s="10" t="s">
        <v>15</v>
      </c>
      <c r="E27" s="10" t="s">
        <v>14</v>
      </c>
      <c r="F27" s="22"/>
      <c r="G27" s="22"/>
      <c r="H27" s="22"/>
      <c r="I27" s="22"/>
      <c r="J27" s="22"/>
      <c r="K27" s="22"/>
      <c r="L27" s="22"/>
    </row>
    <row r="28" spans="1:13" x14ac:dyDescent="0.2">
      <c r="A28" s="16"/>
      <c r="B28" s="14"/>
      <c r="C28" s="28"/>
      <c r="D28" s="10" t="s">
        <v>12</v>
      </c>
      <c r="E28" s="10" t="s">
        <v>4</v>
      </c>
      <c r="F28" s="22" t="s">
        <v>41</v>
      </c>
      <c r="G28" s="22"/>
      <c r="H28" s="22"/>
      <c r="I28" s="22"/>
      <c r="J28" s="22" t="s">
        <v>42</v>
      </c>
      <c r="K28" s="22">
        <v>0.75</v>
      </c>
      <c r="L28" s="22">
        <v>4</v>
      </c>
    </row>
    <row r="29" spans="1:13" x14ac:dyDescent="0.2">
      <c r="A29" s="16"/>
      <c r="B29" s="14"/>
      <c r="C29" s="29"/>
      <c r="D29" s="10" t="s">
        <v>16</v>
      </c>
      <c r="E29" s="10" t="s">
        <v>14</v>
      </c>
      <c r="F29" s="22"/>
      <c r="G29" s="22"/>
      <c r="H29" s="22"/>
      <c r="I29" s="22"/>
      <c r="J29" s="22"/>
      <c r="K29" s="22"/>
      <c r="L29" s="22"/>
    </row>
    <row r="30" spans="1:13" x14ac:dyDescent="0.2">
      <c r="A30" s="16"/>
      <c r="B30" s="15"/>
      <c r="C30" s="13">
        <v>44100</v>
      </c>
      <c r="D30" s="10" t="s">
        <v>21</v>
      </c>
      <c r="E30" s="10" t="s">
        <v>22</v>
      </c>
      <c r="F30" s="38"/>
      <c r="G30" s="38"/>
      <c r="H30" s="38"/>
      <c r="I30" s="38"/>
      <c r="J30" s="38"/>
      <c r="K30" s="38"/>
      <c r="L30" s="38"/>
    </row>
    <row r="31" spans="1:13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M31" s="43"/>
    </row>
    <row r="32" spans="1:13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M32" s="43"/>
    </row>
    <row r="33" spans="1:13" x14ac:dyDescent="0.2">
      <c r="A33" s="16"/>
      <c r="B33" s="17" t="s">
        <v>0</v>
      </c>
      <c r="C33" s="17" t="s">
        <v>1</v>
      </c>
      <c r="D33" s="17" t="s">
        <v>2</v>
      </c>
      <c r="E33" s="17" t="s">
        <v>5</v>
      </c>
      <c r="F33" s="18" t="s">
        <v>6</v>
      </c>
      <c r="G33" s="18" t="s">
        <v>10</v>
      </c>
      <c r="H33" s="18" t="s">
        <v>7</v>
      </c>
      <c r="I33" s="18" t="s">
        <v>8</v>
      </c>
      <c r="J33" s="18" t="s">
        <v>9</v>
      </c>
      <c r="K33" s="18" t="s">
        <v>46</v>
      </c>
      <c r="L33" s="18" t="s">
        <v>47</v>
      </c>
      <c r="M33" s="44"/>
    </row>
    <row r="34" spans="1:13" x14ac:dyDescent="0.2">
      <c r="A34" s="16"/>
      <c r="B34" s="11">
        <v>987</v>
      </c>
      <c r="C34" s="13">
        <v>43436</v>
      </c>
      <c r="D34" s="10" t="s">
        <v>21</v>
      </c>
      <c r="E34" s="10" t="s">
        <v>22</v>
      </c>
      <c r="F34" s="30"/>
      <c r="G34" s="30"/>
      <c r="H34" s="30"/>
      <c r="I34" s="30"/>
      <c r="J34" s="30"/>
      <c r="K34" s="30"/>
      <c r="L34" s="30"/>
      <c r="M34" s="44"/>
    </row>
    <row r="35" spans="1:13" x14ac:dyDescent="0.2">
      <c r="A35" s="16"/>
      <c r="B35" s="12" t="s">
        <v>36</v>
      </c>
      <c r="C35" s="13">
        <v>43527</v>
      </c>
      <c r="D35" s="10" t="s">
        <v>21</v>
      </c>
      <c r="E35" s="10" t="s">
        <v>22</v>
      </c>
      <c r="F35" s="30"/>
      <c r="G35" s="30"/>
      <c r="H35" s="30"/>
      <c r="I35" s="30"/>
      <c r="J35" s="30"/>
      <c r="K35" s="30"/>
      <c r="L35" s="30"/>
      <c r="M35" s="44"/>
    </row>
    <row r="36" spans="1:13" x14ac:dyDescent="0.2">
      <c r="A36" s="16"/>
      <c r="B36" s="12"/>
      <c r="C36" s="13">
        <v>43617</v>
      </c>
      <c r="D36" s="10" t="s">
        <v>21</v>
      </c>
      <c r="E36" s="10" t="s">
        <v>22</v>
      </c>
      <c r="F36" s="30"/>
      <c r="G36" s="30"/>
      <c r="H36" s="30"/>
      <c r="I36" s="30"/>
      <c r="J36" s="30"/>
      <c r="K36" s="30"/>
      <c r="L36" s="30"/>
      <c r="M36" s="44"/>
    </row>
    <row r="37" spans="1:13" x14ac:dyDescent="0.2">
      <c r="A37" s="16"/>
      <c r="B37" s="12"/>
      <c r="C37" s="13">
        <v>43708</v>
      </c>
      <c r="D37" s="10" t="s">
        <v>21</v>
      </c>
      <c r="E37" s="10" t="s">
        <v>22</v>
      </c>
      <c r="F37" s="31"/>
      <c r="G37" s="32"/>
      <c r="H37" s="32"/>
      <c r="I37" s="32"/>
      <c r="J37" s="32"/>
      <c r="K37" s="32"/>
      <c r="L37" s="32"/>
      <c r="M37" s="45"/>
    </row>
    <row r="38" spans="1:13" x14ac:dyDescent="0.2">
      <c r="A38" s="16"/>
      <c r="B38" s="12"/>
      <c r="C38" s="23">
        <v>43799</v>
      </c>
      <c r="D38" s="10" t="s">
        <v>3</v>
      </c>
      <c r="E38" s="10" t="s">
        <v>14</v>
      </c>
      <c r="F38" s="22"/>
      <c r="G38" s="22"/>
      <c r="H38" s="22"/>
      <c r="I38" s="22"/>
      <c r="J38" s="22"/>
      <c r="K38" s="22"/>
      <c r="L38" s="22"/>
      <c r="M38" s="44"/>
    </row>
    <row r="39" spans="1:13" x14ac:dyDescent="0.2">
      <c r="A39" s="16"/>
      <c r="B39" s="12"/>
      <c r="C39" s="28"/>
      <c r="D39" s="10" t="s">
        <v>13</v>
      </c>
      <c r="E39" s="10" t="s">
        <v>4</v>
      </c>
      <c r="F39" s="22" t="s">
        <v>41</v>
      </c>
      <c r="G39" s="22" t="s">
        <v>41</v>
      </c>
      <c r="H39" s="33"/>
      <c r="I39" s="22" t="s">
        <v>41</v>
      </c>
      <c r="J39" s="33"/>
      <c r="K39" s="22">
        <v>0.75</v>
      </c>
      <c r="L39" s="22">
        <v>10</v>
      </c>
      <c r="M39" s="44"/>
    </row>
    <row r="40" spans="1:13" x14ac:dyDescent="0.2">
      <c r="A40" s="16"/>
      <c r="B40" s="12"/>
      <c r="C40" s="28"/>
      <c r="D40" s="10" t="s">
        <v>11</v>
      </c>
      <c r="E40" s="10" t="s">
        <v>14</v>
      </c>
      <c r="F40" s="22"/>
      <c r="G40" s="33"/>
      <c r="H40" s="33"/>
      <c r="I40" s="33"/>
      <c r="J40" s="33"/>
      <c r="K40" s="39"/>
      <c r="L40" s="39"/>
      <c r="M40" s="44"/>
    </row>
    <row r="41" spans="1:13" x14ac:dyDescent="0.2">
      <c r="A41" s="16"/>
      <c r="B41" s="12"/>
      <c r="C41" s="28"/>
      <c r="D41" s="10" t="s">
        <v>15</v>
      </c>
      <c r="E41" s="10" t="s">
        <v>4</v>
      </c>
      <c r="F41" s="22" t="s">
        <v>41</v>
      </c>
      <c r="G41" s="22" t="s">
        <v>41</v>
      </c>
      <c r="H41" s="33"/>
      <c r="I41" s="33" t="s">
        <v>41</v>
      </c>
      <c r="J41" s="33"/>
      <c r="K41" s="22">
        <v>0.75</v>
      </c>
      <c r="L41" s="22">
        <v>10</v>
      </c>
      <c r="M41" s="44"/>
    </row>
    <row r="42" spans="1:13" x14ac:dyDescent="0.2">
      <c r="A42" s="16"/>
      <c r="B42" s="12"/>
      <c r="C42" s="28"/>
      <c r="D42" s="10" t="s">
        <v>12</v>
      </c>
      <c r="E42" s="10" t="s">
        <v>14</v>
      </c>
      <c r="F42" s="22"/>
      <c r="G42" s="33"/>
      <c r="H42" s="33"/>
      <c r="I42" s="33"/>
      <c r="J42" s="33"/>
      <c r="K42" s="39"/>
      <c r="L42" s="39"/>
      <c r="M42" s="44"/>
    </row>
    <row r="43" spans="1:13" x14ac:dyDescent="0.2">
      <c r="A43" s="16"/>
      <c r="B43" s="12"/>
      <c r="C43" s="29"/>
      <c r="D43" s="10" t="s">
        <v>16</v>
      </c>
      <c r="E43" s="10" t="s">
        <v>4</v>
      </c>
      <c r="F43" s="22" t="s">
        <v>41</v>
      </c>
      <c r="G43" s="22" t="s">
        <v>41</v>
      </c>
      <c r="H43" s="33"/>
      <c r="I43" s="33" t="s">
        <v>41</v>
      </c>
      <c r="J43" s="33"/>
      <c r="K43" s="22">
        <v>0.75</v>
      </c>
      <c r="L43" s="22">
        <v>10</v>
      </c>
      <c r="M43" s="44"/>
    </row>
    <row r="44" spans="1:13" x14ac:dyDescent="0.2">
      <c r="A44" s="16"/>
      <c r="B44" s="12"/>
      <c r="C44" s="13">
        <v>43890</v>
      </c>
      <c r="D44" s="10" t="s">
        <v>21</v>
      </c>
      <c r="E44" s="10" t="s">
        <v>22</v>
      </c>
      <c r="F44" s="31"/>
      <c r="G44" s="32"/>
      <c r="H44" s="32"/>
      <c r="I44" s="32"/>
      <c r="J44" s="32"/>
      <c r="K44" s="32"/>
      <c r="L44" s="32"/>
      <c r="M44" s="45"/>
    </row>
    <row r="45" spans="1:13" x14ac:dyDescent="0.2">
      <c r="A45" s="16"/>
      <c r="B45" s="12"/>
      <c r="C45" s="23">
        <v>409223</v>
      </c>
      <c r="D45" s="10" t="s">
        <v>3</v>
      </c>
      <c r="E45" s="10" t="s">
        <v>4</v>
      </c>
      <c r="F45" s="22" t="s">
        <v>41</v>
      </c>
      <c r="G45" s="22"/>
      <c r="H45" s="22"/>
      <c r="I45" s="22"/>
      <c r="J45" s="22"/>
      <c r="K45" s="46">
        <v>1</v>
      </c>
      <c r="L45" s="22">
        <v>4</v>
      </c>
      <c r="M45" s="44"/>
    </row>
    <row r="46" spans="1:13" x14ac:dyDescent="0.2">
      <c r="A46" s="16"/>
      <c r="B46" s="12"/>
      <c r="C46" s="28"/>
      <c r="D46" s="10" t="s">
        <v>13</v>
      </c>
      <c r="E46" s="10" t="s">
        <v>14</v>
      </c>
      <c r="F46" s="22"/>
      <c r="G46" s="33"/>
      <c r="H46" s="33"/>
      <c r="I46" s="33"/>
      <c r="J46" s="33"/>
      <c r="K46" s="39"/>
      <c r="L46" s="39"/>
      <c r="M46" s="44"/>
    </row>
    <row r="47" spans="1:13" x14ac:dyDescent="0.2">
      <c r="A47" s="16"/>
      <c r="B47" s="12"/>
      <c r="C47" s="28"/>
      <c r="D47" s="10" t="s">
        <v>11</v>
      </c>
      <c r="E47" s="10" t="s">
        <v>4</v>
      </c>
      <c r="F47" s="22" t="s">
        <v>41</v>
      </c>
      <c r="G47" s="33"/>
      <c r="H47" s="33"/>
      <c r="I47" s="33"/>
      <c r="J47" s="33"/>
      <c r="K47" s="46">
        <v>1</v>
      </c>
      <c r="L47" s="22">
        <v>4</v>
      </c>
      <c r="M47" s="44"/>
    </row>
    <row r="48" spans="1:13" x14ac:dyDescent="0.2">
      <c r="A48" s="16"/>
      <c r="B48" s="12"/>
      <c r="C48" s="28"/>
      <c r="D48" s="10" t="s">
        <v>15</v>
      </c>
      <c r="E48" s="10" t="s">
        <v>14</v>
      </c>
      <c r="F48" s="22"/>
      <c r="G48" s="33"/>
      <c r="H48" s="33"/>
      <c r="I48" s="33"/>
      <c r="J48" s="33"/>
      <c r="K48" s="39"/>
      <c r="L48" s="39"/>
      <c r="M48" s="44"/>
    </row>
    <row r="49" spans="1:13" x14ac:dyDescent="0.2">
      <c r="A49" s="16"/>
      <c r="B49" s="12"/>
      <c r="C49" s="28"/>
      <c r="D49" s="10" t="s">
        <v>12</v>
      </c>
      <c r="E49" s="10" t="s">
        <v>4</v>
      </c>
      <c r="F49" s="22" t="s">
        <v>41</v>
      </c>
      <c r="G49" s="33"/>
      <c r="H49" s="33"/>
      <c r="I49" s="33"/>
      <c r="J49" s="33"/>
      <c r="K49" s="46">
        <v>1</v>
      </c>
      <c r="L49" s="22">
        <v>4</v>
      </c>
      <c r="M49" s="44"/>
    </row>
    <row r="50" spans="1:13" x14ac:dyDescent="0.2">
      <c r="A50" s="16"/>
      <c r="B50" s="12"/>
      <c r="C50" s="29"/>
      <c r="D50" s="10" t="s">
        <v>16</v>
      </c>
      <c r="E50" s="10" t="s">
        <v>14</v>
      </c>
      <c r="F50" s="22"/>
      <c r="G50" s="33"/>
      <c r="H50" s="33"/>
      <c r="I50" s="33"/>
      <c r="J50" s="33"/>
      <c r="K50" s="39"/>
      <c r="L50" s="39"/>
      <c r="M50" s="44"/>
    </row>
    <row r="51" spans="1:13" x14ac:dyDescent="0.2">
      <c r="A51" s="16"/>
      <c r="B51" s="15"/>
      <c r="C51" s="13">
        <v>44072</v>
      </c>
      <c r="D51" s="10" t="s">
        <v>21</v>
      </c>
      <c r="E51" s="10" t="s">
        <v>22</v>
      </c>
      <c r="F51" s="31"/>
      <c r="G51" s="32"/>
      <c r="H51" s="32"/>
      <c r="I51" s="32"/>
      <c r="J51" s="32"/>
      <c r="K51" s="32"/>
      <c r="L51" s="32"/>
      <c r="M51" s="45"/>
    </row>
    <row r="52" spans="1:13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M52" s="43"/>
    </row>
    <row r="53" spans="1:13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M53" s="43"/>
    </row>
    <row r="54" spans="1:13" x14ac:dyDescent="0.2">
      <c r="A54" s="16"/>
      <c r="B54" s="17" t="s">
        <v>0</v>
      </c>
      <c r="C54" s="17" t="s">
        <v>1</v>
      </c>
      <c r="D54" s="17" t="s">
        <v>2</v>
      </c>
      <c r="E54" s="17" t="s">
        <v>5</v>
      </c>
      <c r="F54" s="18" t="s">
        <v>6</v>
      </c>
      <c r="G54" s="18" t="s">
        <v>10</v>
      </c>
      <c r="H54" s="18" t="s">
        <v>7</v>
      </c>
      <c r="I54" s="18" t="s">
        <v>8</v>
      </c>
      <c r="J54" s="18" t="s">
        <v>9</v>
      </c>
      <c r="K54" s="18" t="s">
        <v>46</v>
      </c>
      <c r="L54" s="18" t="s">
        <v>47</v>
      </c>
      <c r="M54" s="43"/>
    </row>
    <row r="55" spans="1:13" x14ac:dyDescent="0.2">
      <c r="A55" s="16"/>
      <c r="B55" s="11">
        <v>1254</v>
      </c>
      <c r="C55" s="13">
        <v>43453</v>
      </c>
      <c r="D55" s="10" t="s">
        <v>21</v>
      </c>
      <c r="E55" s="10" t="s">
        <v>22</v>
      </c>
      <c r="F55" s="34"/>
      <c r="G55" s="35"/>
      <c r="H55" s="35"/>
      <c r="I55" s="35"/>
      <c r="J55" s="35"/>
      <c r="K55" s="35"/>
      <c r="L55" s="35"/>
    </row>
    <row r="56" spans="1:13" x14ac:dyDescent="0.2">
      <c r="A56" s="16"/>
      <c r="B56" s="12" t="s">
        <v>40</v>
      </c>
      <c r="C56" s="13">
        <v>43179</v>
      </c>
      <c r="D56" s="10" t="s">
        <v>21</v>
      </c>
      <c r="E56" s="10" t="s">
        <v>22</v>
      </c>
      <c r="F56" s="30"/>
      <c r="G56" s="30"/>
      <c r="H56" s="30"/>
      <c r="I56" s="30"/>
      <c r="J56" s="30"/>
      <c r="K56" s="30"/>
      <c r="L56" s="30"/>
    </row>
    <row r="57" spans="1:13" x14ac:dyDescent="0.2">
      <c r="A57" s="16"/>
      <c r="B57" s="12"/>
      <c r="C57" s="13">
        <v>43270</v>
      </c>
      <c r="D57" s="10" t="s">
        <v>21</v>
      </c>
      <c r="E57" s="10" t="s">
        <v>22</v>
      </c>
      <c r="F57" s="30"/>
      <c r="G57" s="30"/>
      <c r="H57" s="30"/>
      <c r="I57" s="30"/>
      <c r="J57" s="30"/>
      <c r="K57" s="30"/>
      <c r="L57" s="30"/>
    </row>
    <row r="58" spans="1:13" x14ac:dyDescent="0.2">
      <c r="A58" s="16"/>
      <c r="B58" s="12"/>
      <c r="C58" s="13">
        <v>43361</v>
      </c>
      <c r="D58" s="10" t="s">
        <v>21</v>
      </c>
      <c r="E58" s="10" t="s">
        <v>22</v>
      </c>
      <c r="F58" s="30"/>
      <c r="G58" s="30"/>
      <c r="H58" s="30"/>
      <c r="I58" s="30"/>
      <c r="J58" s="30"/>
      <c r="K58" s="30"/>
      <c r="L58" s="30"/>
    </row>
    <row r="59" spans="1:13" x14ac:dyDescent="0.2">
      <c r="A59" s="16"/>
      <c r="B59" s="12"/>
      <c r="C59" s="13">
        <v>43817</v>
      </c>
      <c r="D59" s="10" t="s">
        <v>21</v>
      </c>
      <c r="E59" s="10" t="s">
        <v>22</v>
      </c>
      <c r="F59" s="30"/>
      <c r="G59" s="30"/>
      <c r="H59" s="30"/>
      <c r="I59" s="30"/>
      <c r="J59" s="30"/>
      <c r="K59" s="30"/>
      <c r="L59" s="30"/>
    </row>
    <row r="60" spans="1:13" x14ac:dyDescent="0.2">
      <c r="A60" s="16"/>
      <c r="B60" s="12"/>
      <c r="C60" s="23">
        <v>43907</v>
      </c>
      <c r="D60" s="10" t="s">
        <v>3</v>
      </c>
      <c r="E60" s="10" t="s">
        <v>14</v>
      </c>
      <c r="F60" s="36"/>
      <c r="G60" s="37"/>
      <c r="H60" s="37"/>
      <c r="I60" s="37"/>
      <c r="J60" s="37"/>
      <c r="K60" s="37"/>
      <c r="L60" s="37"/>
    </row>
    <row r="61" spans="1:13" x14ac:dyDescent="0.2">
      <c r="A61" s="16"/>
      <c r="B61" s="12"/>
      <c r="C61" s="28"/>
      <c r="D61" s="10" t="s">
        <v>13</v>
      </c>
      <c r="E61" s="10" t="s">
        <v>4</v>
      </c>
      <c r="F61" s="36" t="s">
        <v>41</v>
      </c>
      <c r="G61" s="37" t="s">
        <v>41</v>
      </c>
      <c r="H61" s="37"/>
      <c r="I61" s="37" t="s">
        <v>41</v>
      </c>
      <c r="J61" s="37"/>
      <c r="K61" s="37">
        <v>0.5</v>
      </c>
      <c r="L61" s="37">
        <v>10</v>
      </c>
    </row>
    <row r="62" spans="1:13" x14ac:dyDescent="0.2">
      <c r="A62" s="16"/>
      <c r="B62" s="12"/>
      <c r="C62" s="28"/>
      <c r="D62" s="10" t="s">
        <v>11</v>
      </c>
      <c r="E62" s="10" t="s">
        <v>14</v>
      </c>
      <c r="F62" s="36"/>
      <c r="G62" s="37"/>
      <c r="H62" s="37"/>
      <c r="I62" s="37"/>
      <c r="J62" s="37"/>
      <c r="K62" s="37"/>
      <c r="L62" s="37"/>
    </row>
    <row r="63" spans="1:13" x14ac:dyDescent="0.2">
      <c r="A63" s="16"/>
      <c r="B63" s="12"/>
      <c r="C63" s="28"/>
      <c r="D63" s="10" t="s">
        <v>15</v>
      </c>
      <c r="E63" s="10" t="s">
        <v>4</v>
      </c>
      <c r="F63" s="36" t="s">
        <v>41</v>
      </c>
      <c r="G63" s="37" t="s">
        <v>41</v>
      </c>
      <c r="H63" s="37"/>
      <c r="I63" s="37" t="s">
        <v>41</v>
      </c>
      <c r="J63" s="37"/>
      <c r="K63" s="37">
        <v>0.5</v>
      </c>
      <c r="L63" s="37">
        <v>10</v>
      </c>
    </row>
    <row r="64" spans="1:13" x14ac:dyDescent="0.2">
      <c r="A64" s="16"/>
      <c r="B64" s="12"/>
      <c r="C64" s="28"/>
      <c r="D64" s="10" t="s">
        <v>12</v>
      </c>
      <c r="E64" s="10" t="s">
        <v>14</v>
      </c>
      <c r="F64" s="36"/>
      <c r="G64" s="37"/>
      <c r="H64" s="37"/>
      <c r="I64" s="37"/>
      <c r="J64" s="37"/>
      <c r="K64" s="37"/>
      <c r="L64" s="37"/>
    </row>
    <row r="65" spans="1:12" x14ac:dyDescent="0.2">
      <c r="A65" s="16"/>
      <c r="B65" s="12"/>
      <c r="C65" s="29"/>
      <c r="D65" s="10" t="s">
        <v>16</v>
      </c>
      <c r="E65" s="10" t="s">
        <v>4</v>
      </c>
      <c r="F65" s="36" t="s">
        <v>41</v>
      </c>
      <c r="G65" s="37" t="s">
        <v>41</v>
      </c>
      <c r="H65" s="37"/>
      <c r="I65" s="37" t="s">
        <v>41</v>
      </c>
      <c r="J65" s="37"/>
      <c r="K65" s="37">
        <v>0.5</v>
      </c>
      <c r="L65" s="37">
        <v>10</v>
      </c>
    </row>
    <row r="66" spans="1:12" x14ac:dyDescent="0.2">
      <c r="A66" s="16"/>
      <c r="B66" s="12"/>
      <c r="C66" s="13">
        <v>43998</v>
      </c>
      <c r="D66" s="10" t="s">
        <v>21</v>
      </c>
      <c r="E66" s="10" t="s">
        <v>22</v>
      </c>
      <c r="F66" s="30"/>
      <c r="G66" s="30"/>
      <c r="H66" s="30"/>
      <c r="I66" s="30"/>
      <c r="J66" s="30"/>
      <c r="K66" s="30"/>
      <c r="L66" s="30"/>
    </row>
    <row r="67" spans="1:12" x14ac:dyDescent="0.2">
      <c r="A67" s="16"/>
      <c r="B67" s="15"/>
      <c r="C67" s="13">
        <v>44089</v>
      </c>
      <c r="D67" s="10" t="s">
        <v>21</v>
      </c>
      <c r="E67" s="10" t="s">
        <v>22</v>
      </c>
      <c r="F67" s="34"/>
      <c r="G67" s="35"/>
      <c r="H67" s="35"/>
      <c r="I67" s="35"/>
      <c r="J67" s="35"/>
      <c r="K67" s="35"/>
      <c r="L67" s="35"/>
    </row>
    <row r="68" spans="1:12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</row>
    <row r="69" spans="1:12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 spans="1:12" x14ac:dyDescent="0.2">
      <c r="A70" s="16"/>
      <c r="B70" s="17" t="s">
        <v>0</v>
      </c>
      <c r="C70" s="17" t="s">
        <v>1</v>
      </c>
      <c r="D70" s="17" t="s">
        <v>2</v>
      </c>
      <c r="E70" s="17" t="s">
        <v>5</v>
      </c>
      <c r="F70" s="18" t="s">
        <v>6</v>
      </c>
      <c r="G70" s="18" t="s">
        <v>10</v>
      </c>
      <c r="H70" s="18" t="s">
        <v>7</v>
      </c>
      <c r="I70" s="18" t="s">
        <v>8</v>
      </c>
      <c r="J70" s="18" t="s">
        <v>9</v>
      </c>
      <c r="K70" s="18" t="s">
        <v>46</v>
      </c>
      <c r="L70" s="18" t="s">
        <v>47</v>
      </c>
    </row>
    <row r="71" spans="1:12" x14ac:dyDescent="0.2">
      <c r="A71" s="16"/>
      <c r="B71" s="11">
        <v>309</v>
      </c>
      <c r="C71" s="23">
        <v>43391</v>
      </c>
      <c r="D71" s="10" t="s">
        <v>3</v>
      </c>
      <c r="E71" s="10" t="s">
        <v>14</v>
      </c>
      <c r="F71" s="36"/>
      <c r="G71" s="37"/>
      <c r="H71" s="37"/>
      <c r="I71" s="37"/>
      <c r="J71" s="37"/>
      <c r="K71" s="37"/>
      <c r="L71" s="37"/>
    </row>
    <row r="72" spans="1:12" x14ac:dyDescent="0.2">
      <c r="A72" s="16"/>
      <c r="B72" s="12"/>
      <c r="C72" s="28" t="s">
        <v>37</v>
      </c>
      <c r="D72" s="10" t="s">
        <v>13</v>
      </c>
      <c r="E72" s="10" t="s">
        <v>4</v>
      </c>
      <c r="F72" s="36" t="s">
        <v>41</v>
      </c>
      <c r="G72" s="37" t="s">
        <v>42</v>
      </c>
      <c r="H72" s="37"/>
      <c r="I72" s="37" t="s">
        <v>41</v>
      </c>
      <c r="J72" s="37"/>
      <c r="K72" s="37"/>
      <c r="L72" s="37"/>
    </row>
    <row r="73" spans="1:12" x14ac:dyDescent="0.2">
      <c r="A73" s="16"/>
      <c r="B73" s="12"/>
      <c r="C73" s="28"/>
      <c r="D73" s="10" t="s">
        <v>11</v>
      </c>
      <c r="E73" s="10" t="s">
        <v>14</v>
      </c>
      <c r="F73" s="36"/>
      <c r="G73" s="37"/>
      <c r="H73" s="37"/>
      <c r="I73" s="37"/>
      <c r="J73" s="37"/>
      <c r="K73" s="37"/>
      <c r="L73" s="37"/>
    </row>
    <row r="74" spans="1:12" x14ac:dyDescent="0.2">
      <c r="A74" s="16"/>
      <c r="B74" s="12"/>
      <c r="C74" s="28"/>
      <c r="D74" s="10" t="s">
        <v>15</v>
      </c>
      <c r="E74" s="10" t="s">
        <v>4</v>
      </c>
      <c r="F74" s="36" t="s">
        <v>41</v>
      </c>
      <c r="G74" s="37" t="s">
        <v>42</v>
      </c>
      <c r="H74" s="37"/>
      <c r="I74" s="37" t="s">
        <v>41</v>
      </c>
      <c r="J74" s="37"/>
      <c r="K74" s="37"/>
      <c r="L74" s="37"/>
    </row>
    <row r="75" spans="1:12" x14ac:dyDescent="0.2">
      <c r="A75" s="16"/>
      <c r="B75" s="12"/>
      <c r="C75" s="28"/>
      <c r="D75" s="10" t="s">
        <v>12</v>
      </c>
      <c r="E75" s="10" t="s">
        <v>14</v>
      </c>
      <c r="F75" s="36"/>
      <c r="G75" s="37"/>
      <c r="H75" s="37"/>
      <c r="I75" s="37"/>
      <c r="J75" s="37"/>
      <c r="K75" s="37"/>
      <c r="L75" s="37"/>
    </row>
    <row r="76" spans="1:12" x14ac:dyDescent="0.2">
      <c r="A76" s="16"/>
      <c r="B76" s="12"/>
      <c r="C76" s="29"/>
      <c r="D76" s="10" t="s">
        <v>16</v>
      </c>
      <c r="E76" s="10" t="s">
        <v>4</v>
      </c>
      <c r="F76" s="36" t="s">
        <v>41</v>
      </c>
      <c r="G76" s="37" t="s">
        <v>42</v>
      </c>
      <c r="H76" s="37"/>
      <c r="I76" s="37" t="s">
        <v>41</v>
      </c>
      <c r="J76" s="37"/>
      <c r="K76" s="37"/>
      <c r="L76" s="37"/>
    </row>
    <row r="77" spans="1:12" x14ac:dyDescent="0.2">
      <c r="A77" s="16"/>
      <c r="B77" s="12" t="s">
        <v>40</v>
      </c>
      <c r="C77" s="23">
        <v>43482</v>
      </c>
      <c r="D77" s="10" t="s">
        <v>3</v>
      </c>
      <c r="E77" s="10" t="s">
        <v>4</v>
      </c>
      <c r="F77" s="36" t="s">
        <v>41</v>
      </c>
      <c r="G77" s="37" t="s">
        <v>41</v>
      </c>
      <c r="H77" s="37"/>
      <c r="I77" s="37" t="s">
        <v>41</v>
      </c>
      <c r="J77" s="22"/>
      <c r="K77" s="22"/>
      <c r="L77" s="22"/>
    </row>
    <row r="78" spans="1:12" x14ac:dyDescent="0.2">
      <c r="A78" s="16"/>
      <c r="B78" s="12"/>
      <c r="C78" s="28" t="s">
        <v>37</v>
      </c>
      <c r="D78" s="10" t="s">
        <v>13</v>
      </c>
      <c r="E78" s="10" t="s">
        <v>14</v>
      </c>
      <c r="F78" s="22"/>
      <c r="G78" s="22"/>
      <c r="H78" s="22"/>
      <c r="I78" s="22"/>
      <c r="J78" s="22"/>
      <c r="K78" s="22"/>
      <c r="L78" s="22"/>
    </row>
    <row r="79" spans="1:12" x14ac:dyDescent="0.2">
      <c r="A79" s="16"/>
      <c r="B79" s="12"/>
      <c r="C79" s="28"/>
      <c r="D79" s="10" t="s">
        <v>11</v>
      </c>
      <c r="E79" s="10" t="s">
        <v>4</v>
      </c>
      <c r="F79" s="36" t="s">
        <v>41</v>
      </c>
      <c r="G79" s="37" t="s">
        <v>41</v>
      </c>
      <c r="H79" s="37"/>
      <c r="I79" s="37" t="s">
        <v>41</v>
      </c>
      <c r="J79" s="22"/>
      <c r="K79" s="22"/>
      <c r="L79" s="22"/>
    </row>
    <row r="80" spans="1:12" x14ac:dyDescent="0.2">
      <c r="A80" s="16"/>
      <c r="B80" s="12"/>
      <c r="C80" s="28"/>
      <c r="D80" s="10" t="s">
        <v>15</v>
      </c>
      <c r="E80" s="10" t="s">
        <v>14</v>
      </c>
      <c r="F80" s="22"/>
      <c r="G80" s="22"/>
      <c r="H80" s="22"/>
      <c r="I80" s="22"/>
      <c r="J80" s="22"/>
      <c r="K80" s="22"/>
      <c r="L80" s="22"/>
    </row>
    <row r="81" spans="1:12" x14ac:dyDescent="0.2">
      <c r="A81" s="16"/>
      <c r="B81" s="12"/>
      <c r="C81" s="28"/>
      <c r="D81" s="10" t="s">
        <v>12</v>
      </c>
      <c r="E81" s="10" t="s">
        <v>4</v>
      </c>
      <c r="F81" s="36" t="s">
        <v>41</v>
      </c>
      <c r="G81" s="37" t="s">
        <v>41</v>
      </c>
      <c r="H81" s="37"/>
      <c r="I81" s="37" t="s">
        <v>41</v>
      </c>
      <c r="J81" s="22"/>
      <c r="K81" s="22"/>
      <c r="L81" s="22"/>
    </row>
    <row r="82" spans="1:12" x14ac:dyDescent="0.2">
      <c r="A82" s="16"/>
      <c r="B82" s="12"/>
      <c r="C82" s="29"/>
      <c r="D82" s="10" t="s">
        <v>16</v>
      </c>
      <c r="E82" s="10" t="s">
        <v>14</v>
      </c>
      <c r="F82" s="22"/>
      <c r="G82" s="22"/>
      <c r="H82" s="22"/>
      <c r="I82" s="22"/>
      <c r="J82" s="22"/>
      <c r="K82" s="22"/>
      <c r="L82" s="22"/>
    </row>
    <row r="83" spans="1:12" x14ac:dyDescent="0.2">
      <c r="A83" s="16"/>
      <c r="B83" s="12"/>
      <c r="C83" s="23">
        <v>43573</v>
      </c>
      <c r="D83" s="10" t="s">
        <v>3</v>
      </c>
      <c r="E83" s="10" t="s">
        <v>4</v>
      </c>
      <c r="F83" s="22" t="s">
        <v>41</v>
      </c>
      <c r="G83" s="22"/>
      <c r="H83" s="22"/>
      <c r="I83" s="22" t="s">
        <v>41</v>
      </c>
      <c r="J83" s="22"/>
      <c r="K83" s="22"/>
      <c r="L83" s="22"/>
    </row>
    <row r="84" spans="1:12" x14ac:dyDescent="0.2">
      <c r="A84" s="16"/>
      <c r="B84" s="12"/>
      <c r="C84" s="28" t="s">
        <v>37</v>
      </c>
      <c r="D84" s="10" t="s">
        <v>13</v>
      </c>
      <c r="E84" s="10" t="s">
        <v>14</v>
      </c>
      <c r="F84" s="22"/>
      <c r="G84" s="22"/>
      <c r="H84" s="22"/>
      <c r="I84" s="22"/>
      <c r="J84" s="22"/>
      <c r="K84" s="22"/>
      <c r="L84" s="22"/>
    </row>
    <row r="85" spans="1:12" x14ac:dyDescent="0.2">
      <c r="A85" s="16"/>
      <c r="B85" s="12"/>
      <c r="C85" s="28"/>
      <c r="D85" s="10" t="s">
        <v>11</v>
      </c>
      <c r="E85" s="10" t="s">
        <v>4</v>
      </c>
      <c r="F85" s="22" t="s">
        <v>41</v>
      </c>
      <c r="G85" s="22"/>
      <c r="H85" s="22"/>
      <c r="I85" s="22" t="s">
        <v>41</v>
      </c>
      <c r="J85" s="22"/>
      <c r="K85" s="22"/>
      <c r="L85" s="22"/>
    </row>
    <row r="86" spans="1:12" x14ac:dyDescent="0.2">
      <c r="A86" s="16"/>
      <c r="B86" s="12"/>
      <c r="C86" s="28"/>
      <c r="D86" s="10" t="s">
        <v>15</v>
      </c>
      <c r="E86" s="10" t="s">
        <v>14</v>
      </c>
      <c r="F86" s="22"/>
      <c r="G86" s="22"/>
      <c r="H86" s="22"/>
      <c r="I86" s="22"/>
      <c r="J86" s="22"/>
      <c r="K86" s="22"/>
      <c r="L86" s="22"/>
    </row>
    <row r="87" spans="1:12" x14ac:dyDescent="0.2">
      <c r="A87" s="16"/>
      <c r="B87" s="12"/>
      <c r="C87" s="28"/>
      <c r="D87" s="10" t="s">
        <v>12</v>
      </c>
      <c r="E87" s="10" t="s">
        <v>4</v>
      </c>
      <c r="F87" s="22" t="s">
        <v>41</v>
      </c>
      <c r="G87" s="22"/>
      <c r="H87" s="22"/>
      <c r="I87" s="22" t="s">
        <v>41</v>
      </c>
      <c r="J87" s="22"/>
      <c r="K87" s="22"/>
      <c r="L87" s="22"/>
    </row>
    <row r="88" spans="1:12" x14ac:dyDescent="0.2">
      <c r="A88" s="16"/>
      <c r="B88" s="12"/>
      <c r="C88" s="29"/>
      <c r="D88" s="10" t="s">
        <v>16</v>
      </c>
      <c r="E88" s="10" t="s">
        <v>14</v>
      </c>
      <c r="F88" s="22"/>
      <c r="G88" s="22"/>
      <c r="H88" s="22"/>
      <c r="I88" s="22"/>
      <c r="J88" s="22"/>
      <c r="K88" s="22"/>
      <c r="L88" s="22"/>
    </row>
    <row r="89" spans="1:12" x14ac:dyDescent="0.2">
      <c r="A89" s="16"/>
      <c r="B89" s="12"/>
      <c r="C89" s="13">
        <v>43664</v>
      </c>
      <c r="D89" s="10" t="s">
        <v>21</v>
      </c>
      <c r="E89" s="10" t="s">
        <v>22</v>
      </c>
      <c r="F89" s="30"/>
      <c r="G89" s="30"/>
      <c r="H89" s="30"/>
      <c r="I89" s="30"/>
      <c r="J89" s="30"/>
      <c r="K89" s="30"/>
      <c r="L89" s="30"/>
    </row>
    <row r="90" spans="1:12" x14ac:dyDescent="0.2">
      <c r="A90" s="16"/>
      <c r="B90" s="12"/>
      <c r="C90" s="23">
        <v>43755</v>
      </c>
      <c r="D90" s="10" t="s">
        <v>3</v>
      </c>
      <c r="E90" s="10" t="s">
        <v>14</v>
      </c>
      <c r="F90" s="40" t="s">
        <v>44</v>
      </c>
      <c r="G90" s="41"/>
      <c r="H90" s="41"/>
      <c r="I90" s="41"/>
      <c r="J90" s="42"/>
      <c r="K90" s="47"/>
      <c r="L90" s="47"/>
    </row>
    <row r="91" spans="1:12" x14ac:dyDescent="0.2">
      <c r="A91" s="16"/>
      <c r="B91" s="12"/>
      <c r="C91" s="28"/>
      <c r="D91" s="10" t="s">
        <v>13</v>
      </c>
      <c r="E91" s="10" t="s">
        <v>4</v>
      </c>
      <c r="F91" s="40" t="s">
        <v>44</v>
      </c>
      <c r="G91" s="41"/>
      <c r="H91" s="41"/>
      <c r="I91" s="41"/>
      <c r="J91" s="42"/>
      <c r="K91" s="47"/>
      <c r="L91" s="47"/>
    </row>
    <row r="92" spans="1:12" x14ac:dyDescent="0.2">
      <c r="A92" s="16"/>
      <c r="B92" s="12"/>
      <c r="C92" s="28"/>
      <c r="D92" s="10" t="s">
        <v>11</v>
      </c>
      <c r="E92" s="10" t="s">
        <v>14</v>
      </c>
      <c r="F92" s="40" t="s">
        <v>44</v>
      </c>
      <c r="G92" s="41"/>
      <c r="H92" s="41"/>
      <c r="I92" s="41"/>
      <c r="J92" s="42"/>
      <c r="K92" s="47"/>
      <c r="L92" s="47"/>
    </row>
    <row r="93" spans="1:12" x14ac:dyDescent="0.2">
      <c r="A93" s="16"/>
      <c r="B93" s="12"/>
      <c r="C93" s="28"/>
      <c r="D93" s="10" t="s">
        <v>15</v>
      </c>
      <c r="E93" s="10" t="s">
        <v>4</v>
      </c>
      <c r="F93" s="40" t="s">
        <v>44</v>
      </c>
      <c r="G93" s="41"/>
      <c r="H93" s="41"/>
      <c r="I93" s="41"/>
      <c r="J93" s="42"/>
      <c r="K93" s="47"/>
      <c r="L93" s="47"/>
    </row>
    <row r="94" spans="1:12" x14ac:dyDescent="0.2">
      <c r="A94" s="16"/>
      <c r="B94" s="12"/>
      <c r="C94" s="28"/>
      <c r="D94" s="10" t="s">
        <v>12</v>
      </c>
      <c r="E94" s="10" t="s">
        <v>14</v>
      </c>
      <c r="F94" s="40" t="s">
        <v>44</v>
      </c>
      <c r="G94" s="41"/>
      <c r="H94" s="41"/>
      <c r="I94" s="41"/>
      <c r="J94" s="42"/>
      <c r="K94" s="47"/>
      <c r="L94" s="47"/>
    </row>
    <row r="95" spans="1:12" x14ac:dyDescent="0.2">
      <c r="A95" s="16"/>
      <c r="B95" s="12"/>
      <c r="C95" s="29"/>
      <c r="D95" s="10" t="s">
        <v>16</v>
      </c>
      <c r="E95" s="10" t="s">
        <v>4</v>
      </c>
      <c r="F95" s="40" t="s">
        <v>44</v>
      </c>
      <c r="G95" s="41"/>
      <c r="H95" s="41"/>
      <c r="I95" s="41"/>
      <c r="J95" s="42"/>
      <c r="K95" s="47"/>
      <c r="L95" s="47"/>
    </row>
    <row r="96" spans="1:12" x14ac:dyDescent="0.2">
      <c r="A96" s="16"/>
      <c r="B96" s="12"/>
      <c r="C96" s="13">
        <v>43845</v>
      </c>
      <c r="D96" s="10" t="s">
        <v>21</v>
      </c>
      <c r="E96" s="10" t="s">
        <v>22</v>
      </c>
      <c r="F96" s="30"/>
      <c r="G96" s="30"/>
      <c r="H96" s="30"/>
      <c r="I96" s="30"/>
      <c r="J96" s="30"/>
      <c r="K96" s="30"/>
      <c r="L96" s="30"/>
    </row>
    <row r="97" spans="1:12" x14ac:dyDescent="0.2">
      <c r="A97" s="16"/>
      <c r="B97" s="12"/>
      <c r="C97" s="23">
        <v>43936</v>
      </c>
      <c r="D97" s="10" t="s">
        <v>3</v>
      </c>
      <c r="E97" s="10" t="s">
        <v>14</v>
      </c>
      <c r="F97" s="36"/>
      <c r="G97" s="37"/>
      <c r="H97" s="37"/>
      <c r="I97" s="37"/>
      <c r="J97" s="37"/>
      <c r="K97" s="37"/>
      <c r="L97" s="37"/>
    </row>
    <row r="98" spans="1:12" x14ac:dyDescent="0.2">
      <c r="A98" s="16"/>
      <c r="B98" s="12"/>
      <c r="C98" s="28"/>
      <c r="D98" s="10" t="s">
        <v>13</v>
      </c>
      <c r="E98" s="10" t="s">
        <v>4</v>
      </c>
      <c r="F98" s="36" t="s">
        <v>41</v>
      </c>
      <c r="G98" s="37" t="s">
        <v>41</v>
      </c>
      <c r="H98" s="37"/>
      <c r="I98" s="37" t="s">
        <v>41</v>
      </c>
      <c r="J98" s="37"/>
      <c r="K98" s="37">
        <v>0.5</v>
      </c>
      <c r="L98" s="37">
        <v>6</v>
      </c>
    </row>
    <row r="99" spans="1:12" x14ac:dyDescent="0.2">
      <c r="A99" s="16"/>
      <c r="B99" s="12"/>
      <c r="C99" s="28"/>
      <c r="D99" s="10" t="s">
        <v>11</v>
      </c>
      <c r="E99" s="10" t="s">
        <v>14</v>
      </c>
      <c r="F99" s="36"/>
      <c r="G99" s="37"/>
      <c r="H99" s="37"/>
      <c r="I99" s="37"/>
      <c r="J99" s="37"/>
      <c r="K99" s="37"/>
      <c r="L99" s="37"/>
    </row>
    <row r="100" spans="1:12" x14ac:dyDescent="0.2">
      <c r="A100" s="16"/>
      <c r="B100" s="12"/>
      <c r="C100" s="28"/>
      <c r="D100" s="10" t="s">
        <v>15</v>
      </c>
      <c r="E100" s="10" t="s">
        <v>4</v>
      </c>
      <c r="F100" s="36" t="s">
        <v>41</v>
      </c>
      <c r="G100" s="37" t="s">
        <v>41</v>
      </c>
      <c r="H100" s="37"/>
      <c r="I100" s="37" t="s">
        <v>41</v>
      </c>
      <c r="J100" s="37"/>
      <c r="K100" s="37">
        <v>0.5</v>
      </c>
      <c r="L100" s="37">
        <v>6</v>
      </c>
    </row>
    <row r="101" spans="1:12" x14ac:dyDescent="0.2">
      <c r="A101" s="16"/>
      <c r="B101" s="12"/>
      <c r="C101" s="28"/>
      <c r="D101" s="10" t="s">
        <v>12</v>
      </c>
      <c r="E101" s="10" t="s">
        <v>14</v>
      </c>
      <c r="F101" s="36"/>
      <c r="G101" s="37"/>
      <c r="H101" s="37"/>
      <c r="I101" s="37"/>
      <c r="J101" s="37"/>
      <c r="K101" s="37"/>
      <c r="L101" s="37"/>
    </row>
    <row r="102" spans="1:12" x14ac:dyDescent="0.2">
      <c r="A102" s="16"/>
      <c r="B102" s="12"/>
      <c r="C102" s="29"/>
      <c r="D102" s="10" t="s">
        <v>16</v>
      </c>
      <c r="E102" s="10" t="s">
        <v>4</v>
      </c>
      <c r="F102" s="36" t="s">
        <v>41</v>
      </c>
      <c r="G102" s="37" t="s">
        <v>41</v>
      </c>
      <c r="H102" s="37"/>
      <c r="I102" s="37" t="s">
        <v>41</v>
      </c>
      <c r="J102" s="37"/>
      <c r="K102" s="37">
        <v>0.5</v>
      </c>
      <c r="L102" s="37">
        <v>6</v>
      </c>
    </row>
    <row r="103" spans="1:12" x14ac:dyDescent="0.2">
      <c r="A103" s="16"/>
      <c r="B103" s="12"/>
      <c r="C103" s="23">
        <v>44027</v>
      </c>
      <c r="D103" s="10" t="s">
        <v>3</v>
      </c>
      <c r="E103" s="10" t="s">
        <v>4</v>
      </c>
      <c r="F103" s="40" t="s">
        <v>45</v>
      </c>
      <c r="G103" s="41"/>
      <c r="H103" s="41"/>
      <c r="I103" s="41"/>
      <c r="J103" s="42"/>
      <c r="K103" s="47"/>
      <c r="L103" s="47"/>
    </row>
    <row r="104" spans="1:12" x14ac:dyDescent="0.2">
      <c r="A104" s="16"/>
      <c r="B104" s="12"/>
      <c r="C104" s="28"/>
      <c r="D104" s="10" t="s">
        <v>13</v>
      </c>
      <c r="E104" s="10" t="s">
        <v>14</v>
      </c>
      <c r="F104" s="40" t="s">
        <v>45</v>
      </c>
      <c r="G104" s="41"/>
      <c r="H104" s="41"/>
      <c r="I104" s="41"/>
      <c r="J104" s="42"/>
      <c r="K104" s="47"/>
      <c r="L104" s="47"/>
    </row>
    <row r="105" spans="1:12" x14ac:dyDescent="0.2">
      <c r="A105" s="16"/>
      <c r="B105" s="12"/>
      <c r="C105" s="28"/>
      <c r="D105" s="10" t="s">
        <v>11</v>
      </c>
      <c r="E105" s="10" t="s">
        <v>4</v>
      </c>
      <c r="F105" s="40" t="s">
        <v>45</v>
      </c>
      <c r="G105" s="41"/>
      <c r="H105" s="41"/>
      <c r="I105" s="41"/>
      <c r="J105" s="42"/>
      <c r="K105" s="47"/>
      <c r="L105" s="47"/>
    </row>
    <row r="106" spans="1:12" x14ac:dyDescent="0.2">
      <c r="A106" s="16"/>
      <c r="B106" s="12"/>
      <c r="C106" s="28"/>
      <c r="D106" s="10" t="s">
        <v>15</v>
      </c>
      <c r="E106" s="10" t="s">
        <v>14</v>
      </c>
      <c r="F106" s="40" t="s">
        <v>45</v>
      </c>
      <c r="G106" s="41"/>
      <c r="H106" s="41"/>
      <c r="I106" s="41"/>
      <c r="J106" s="42"/>
      <c r="K106" s="47"/>
      <c r="L106" s="47"/>
    </row>
    <row r="107" spans="1:12" x14ac:dyDescent="0.2">
      <c r="A107" s="16"/>
      <c r="B107" s="12"/>
      <c r="C107" s="28"/>
      <c r="D107" s="10" t="s">
        <v>12</v>
      </c>
      <c r="E107" s="10" t="s">
        <v>4</v>
      </c>
      <c r="F107" s="40" t="s">
        <v>45</v>
      </c>
      <c r="G107" s="41"/>
      <c r="H107" s="41"/>
      <c r="I107" s="41"/>
      <c r="J107" s="42"/>
      <c r="K107" s="47"/>
      <c r="L107" s="47"/>
    </row>
    <row r="108" spans="1:12" x14ac:dyDescent="0.2">
      <c r="A108" s="16"/>
      <c r="B108" s="12"/>
      <c r="C108" s="29"/>
      <c r="D108" s="10" t="s">
        <v>16</v>
      </c>
      <c r="E108" s="10" t="s">
        <v>14</v>
      </c>
      <c r="F108" s="40" t="s">
        <v>45</v>
      </c>
      <c r="G108" s="41"/>
      <c r="H108" s="41"/>
      <c r="I108" s="41"/>
      <c r="J108" s="42"/>
      <c r="K108" s="47"/>
      <c r="L108" s="47"/>
    </row>
    <row r="109" spans="1:12" x14ac:dyDescent="0.2">
      <c r="A109" s="16"/>
      <c r="B109" s="12"/>
      <c r="C109" s="23">
        <v>44118</v>
      </c>
      <c r="D109" s="10" t="s">
        <v>3</v>
      </c>
      <c r="E109" s="10" t="s">
        <v>4</v>
      </c>
      <c r="F109" s="40" t="s">
        <v>44</v>
      </c>
      <c r="G109" s="41"/>
      <c r="H109" s="41"/>
      <c r="I109" s="41"/>
      <c r="J109" s="42"/>
      <c r="K109" s="47"/>
      <c r="L109" s="47"/>
    </row>
    <row r="110" spans="1:12" x14ac:dyDescent="0.2">
      <c r="A110" s="16"/>
      <c r="B110" s="12"/>
      <c r="C110" s="28"/>
      <c r="D110" s="10" t="s">
        <v>13</v>
      </c>
      <c r="E110" s="10" t="s">
        <v>14</v>
      </c>
      <c r="F110" s="40" t="s">
        <v>44</v>
      </c>
      <c r="G110" s="41"/>
      <c r="H110" s="41"/>
      <c r="I110" s="41"/>
      <c r="J110" s="42"/>
      <c r="K110" s="47"/>
      <c r="L110" s="47"/>
    </row>
    <row r="111" spans="1:12" x14ac:dyDescent="0.2">
      <c r="A111" s="16"/>
      <c r="B111" s="12"/>
      <c r="C111" s="28"/>
      <c r="D111" s="10" t="s">
        <v>11</v>
      </c>
      <c r="E111" s="10" t="s">
        <v>4</v>
      </c>
      <c r="F111" s="40" t="s">
        <v>44</v>
      </c>
      <c r="G111" s="41"/>
      <c r="H111" s="41"/>
      <c r="I111" s="41"/>
      <c r="J111" s="42"/>
      <c r="K111" s="47"/>
      <c r="L111" s="47"/>
    </row>
    <row r="112" spans="1:12" x14ac:dyDescent="0.2">
      <c r="A112" s="16"/>
      <c r="B112" s="12"/>
      <c r="C112" s="28"/>
      <c r="D112" s="10" t="s">
        <v>15</v>
      </c>
      <c r="E112" s="10" t="s">
        <v>14</v>
      </c>
      <c r="F112" s="40" t="s">
        <v>44</v>
      </c>
      <c r="G112" s="41"/>
      <c r="H112" s="41"/>
      <c r="I112" s="41"/>
      <c r="J112" s="42"/>
      <c r="K112" s="47"/>
      <c r="L112" s="47"/>
    </row>
    <row r="113" spans="1:12" x14ac:dyDescent="0.2">
      <c r="A113" s="16"/>
      <c r="B113" s="12"/>
      <c r="C113" s="28"/>
      <c r="D113" s="10" t="s">
        <v>12</v>
      </c>
      <c r="E113" s="10" t="s">
        <v>4</v>
      </c>
      <c r="F113" s="40" t="s">
        <v>44</v>
      </c>
      <c r="G113" s="41"/>
      <c r="H113" s="41"/>
      <c r="I113" s="41"/>
      <c r="J113" s="42"/>
      <c r="K113" s="47"/>
      <c r="L113" s="47"/>
    </row>
    <row r="114" spans="1:12" x14ac:dyDescent="0.2">
      <c r="A114" s="16"/>
      <c r="B114" s="15"/>
      <c r="C114" s="29"/>
      <c r="D114" s="10" t="s">
        <v>16</v>
      </c>
      <c r="E114" s="10" t="s">
        <v>14</v>
      </c>
      <c r="F114" s="40" t="s">
        <v>44</v>
      </c>
      <c r="G114" s="41"/>
      <c r="H114" s="41"/>
      <c r="I114" s="41"/>
      <c r="J114" s="42"/>
      <c r="K114" s="47"/>
      <c r="L114" s="47"/>
    </row>
    <row r="115" spans="1:12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</row>
  </sheetData>
  <mergeCells count="24">
    <mergeCell ref="F95:J95"/>
    <mergeCell ref="F10:J10"/>
    <mergeCell ref="F11:J11"/>
    <mergeCell ref="F12:J12"/>
    <mergeCell ref="F13:J13"/>
    <mergeCell ref="F14:J14"/>
    <mergeCell ref="F15:J15"/>
    <mergeCell ref="F90:J90"/>
    <mergeCell ref="F91:J91"/>
    <mergeCell ref="F92:J92"/>
    <mergeCell ref="F93:J93"/>
    <mergeCell ref="F94:J94"/>
    <mergeCell ref="F114:J114"/>
    <mergeCell ref="F103:J103"/>
    <mergeCell ref="F104:J104"/>
    <mergeCell ref="F105:J105"/>
    <mergeCell ref="F106:J106"/>
    <mergeCell ref="F107:J107"/>
    <mergeCell ref="F108:J108"/>
    <mergeCell ref="F109:J109"/>
    <mergeCell ref="F110:J110"/>
    <mergeCell ref="F111:J111"/>
    <mergeCell ref="F112:J112"/>
    <mergeCell ref="F113:J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E6D4-6432-1643-B7C8-4762E7DBB88F}">
  <dimension ref="B4:M22"/>
  <sheetViews>
    <sheetView workbookViewId="0">
      <selection activeCell="M17" sqref="M17"/>
    </sheetView>
  </sheetViews>
  <sheetFormatPr baseColWidth="10" defaultRowHeight="16" x14ac:dyDescent="0.2"/>
  <cols>
    <col min="3" max="3" width="11.83203125" bestFit="1" customWidth="1"/>
  </cols>
  <sheetData>
    <row r="4" spans="2:13" ht="19" x14ac:dyDescent="0.25">
      <c r="D4" s="4">
        <v>-9</v>
      </c>
      <c r="E4" s="4">
        <v>-8</v>
      </c>
      <c r="F4" s="4">
        <v>-7</v>
      </c>
      <c r="G4" s="4">
        <v>-6</v>
      </c>
      <c r="H4" s="4">
        <v>-5</v>
      </c>
      <c r="I4" s="4">
        <v>-4</v>
      </c>
      <c r="J4" s="4">
        <v>-3</v>
      </c>
      <c r="K4" s="4">
        <v>-2</v>
      </c>
      <c r="L4" s="4">
        <v>-1</v>
      </c>
    </row>
    <row r="5" spans="2:13" ht="19" x14ac:dyDescent="0.25">
      <c r="B5" s="3" t="s">
        <v>23</v>
      </c>
      <c r="C5" s="4" t="s">
        <v>27</v>
      </c>
      <c r="D5" s="7">
        <f>-0.115410515783773</f>
        <v>-0.115410515783773</v>
      </c>
      <c r="E5" s="7">
        <f>-0.115410515783773</f>
        <v>-0.115410515783773</v>
      </c>
      <c r="F5" s="7">
        <f>-0.115410515783773</f>
        <v>-0.115410515783773</v>
      </c>
      <c r="G5" s="7">
        <f t="shared" ref="G5:L5" si="0">-0.115410515783773</f>
        <v>-0.115410515783773</v>
      </c>
      <c r="H5" s="7">
        <f t="shared" si="0"/>
        <v>-0.115410515783773</v>
      </c>
      <c r="I5" s="7">
        <f t="shared" si="0"/>
        <v>-0.115410515783773</v>
      </c>
      <c r="J5" s="7">
        <f t="shared" si="0"/>
        <v>-0.115410515783773</v>
      </c>
      <c r="K5" s="7">
        <f t="shared" si="0"/>
        <v>-0.115410515783773</v>
      </c>
      <c r="L5" s="7">
        <f t="shared" si="0"/>
        <v>-0.115410515783773</v>
      </c>
    </row>
    <row r="6" spans="2:13" ht="19" x14ac:dyDescent="0.25">
      <c r="C6" s="4" t="s">
        <v>26</v>
      </c>
      <c r="D6" s="5">
        <f t="shared" ref="D6:L6" si="1">-0.694216902198815</f>
        <v>-0.69421690219881504</v>
      </c>
      <c r="E6" s="5">
        <f t="shared" si="1"/>
        <v>-0.69421690219881504</v>
      </c>
      <c r="F6" s="5">
        <f t="shared" si="1"/>
        <v>-0.69421690219881504</v>
      </c>
      <c r="G6" s="5">
        <f t="shared" si="1"/>
        <v>-0.69421690219881504</v>
      </c>
      <c r="H6" s="5">
        <f t="shared" si="1"/>
        <v>-0.69421690219881504</v>
      </c>
      <c r="I6" s="5">
        <f t="shared" si="1"/>
        <v>-0.69421690219881504</v>
      </c>
      <c r="J6" s="5">
        <f t="shared" si="1"/>
        <v>-0.69421690219881504</v>
      </c>
      <c r="K6" s="5">
        <f t="shared" si="1"/>
        <v>-0.69421690219881504</v>
      </c>
      <c r="L6" s="5">
        <f t="shared" si="1"/>
        <v>-0.69421690219881504</v>
      </c>
    </row>
    <row r="7" spans="2:13" x14ac:dyDescent="0.2">
      <c r="D7" s="8"/>
      <c r="E7" s="8"/>
      <c r="F7" s="8"/>
      <c r="G7" s="8"/>
      <c r="H7" s="8"/>
      <c r="I7" s="8"/>
      <c r="J7" s="8"/>
      <c r="K7" s="8"/>
    </row>
    <row r="8" spans="2:13" ht="19" x14ac:dyDescent="0.25">
      <c r="B8" s="3" t="s">
        <v>24</v>
      </c>
      <c r="C8" s="4" t="s">
        <v>27</v>
      </c>
      <c r="D8" s="5">
        <f>-0.148459412497656</f>
        <v>-0.14845941249765601</v>
      </c>
      <c r="E8" s="5">
        <f>-0.139675953211455</f>
        <v>-0.13967595321145501</v>
      </c>
      <c r="F8" s="5">
        <f>-0.125440759460754</f>
        <v>-0.125440759460754</v>
      </c>
      <c r="G8" s="5">
        <f>-0.114612142026167</f>
        <v>-0.114612142026167</v>
      </c>
      <c r="H8" s="5">
        <f>-0.110917743881456</f>
        <v>-0.110917743881456</v>
      </c>
      <c r="I8" s="5">
        <f>-0.111169316337644</f>
        <v>-0.111169316337644</v>
      </c>
      <c r="J8" s="5">
        <f>-0.104634544801844</f>
        <v>-0.104634544801844</v>
      </c>
      <c r="K8" s="5">
        <f>-0.102803630013114</f>
        <v>-0.102803630013114</v>
      </c>
      <c r="L8" s="5">
        <v>-0.11250261733764801</v>
      </c>
    </row>
    <row r="9" spans="2:13" ht="19" x14ac:dyDescent="0.25">
      <c r="C9" s="4" t="s">
        <v>26</v>
      </c>
      <c r="D9" s="9">
        <f>-2.56665805551792</f>
        <v>-2.5666580555179199</v>
      </c>
      <c r="E9" s="9">
        <f>-1.23100268184718</f>
        <v>-1.23100268184718</v>
      </c>
      <c r="F9" s="9">
        <f>-1.08030116688743</f>
        <v>-1.0803011668874301</v>
      </c>
      <c r="G9" s="9">
        <v>9.2037873774853896E-2</v>
      </c>
      <c r="H9" s="9">
        <v>0.121331819459523</v>
      </c>
      <c r="I9" s="5">
        <v>-0.15145326197161099</v>
      </c>
      <c r="J9" s="5">
        <v>-0.47656112182760602</v>
      </c>
      <c r="K9" s="5">
        <f>-0.726686142481683</f>
        <v>-0.72668614248168295</v>
      </c>
      <c r="L9" s="5">
        <v>-0.72315647497227897</v>
      </c>
    </row>
    <row r="10" spans="2:13" ht="19" x14ac:dyDescent="0.25">
      <c r="D10" s="8"/>
      <c r="E10" s="8"/>
      <c r="F10" s="6"/>
      <c r="G10" s="6"/>
      <c r="H10" s="6"/>
      <c r="I10" s="6"/>
      <c r="J10" s="6"/>
      <c r="K10" s="6"/>
      <c r="L10" s="6"/>
    </row>
    <row r="11" spans="2:13" ht="19" x14ac:dyDescent="0.25">
      <c r="B11" s="3" t="s">
        <v>25</v>
      </c>
      <c r="C11" s="4" t="s">
        <v>27</v>
      </c>
      <c r="D11" s="5">
        <f>-0.118346220445002</f>
        <v>-0.118346220445002</v>
      </c>
      <c r="E11" s="5">
        <f>-0.12295034686504</f>
        <v>-0.12295034686504</v>
      </c>
      <c r="F11" s="5">
        <f>-0.129478074059099</f>
        <v>-0.129478074059099</v>
      </c>
      <c r="G11" s="5">
        <f>-0.135391831395421</f>
        <v>-0.13539183139542099</v>
      </c>
      <c r="H11" s="5">
        <f>-0.145098826725341</f>
        <v>-0.145098826725341</v>
      </c>
      <c r="I11" s="5">
        <f>-0.166074965034096</f>
        <v>-0.16607496503409599</v>
      </c>
      <c r="J11" s="5">
        <f>-0.183014024405536</f>
        <v>-0.18301402440553599</v>
      </c>
      <c r="K11" s="5">
        <f>-0.117136988689203</f>
        <v>-0.117136988689203</v>
      </c>
      <c r="L11" s="5">
        <v>-6.5295232067568307E-2</v>
      </c>
    </row>
    <row r="12" spans="2:13" ht="19" x14ac:dyDescent="0.25">
      <c r="C12" s="4" t="s">
        <v>26</v>
      </c>
      <c r="D12" s="5">
        <f>-0.69900138592818</f>
        <v>-0.69900138592817995</v>
      </c>
      <c r="E12" s="5">
        <f>-0.716351077536396</f>
        <v>-0.71635107753639604</v>
      </c>
      <c r="F12" s="5">
        <f>-0.723622856939619</f>
        <v>-0.72362285693961903</v>
      </c>
      <c r="G12" s="5">
        <f>-0.727763864471838</f>
        <v>-0.72776386447183805</v>
      </c>
      <c r="H12" s="5">
        <f>-0.729422346584546</f>
        <v>-0.72942234658454597</v>
      </c>
      <c r="I12" s="5">
        <f>-0.720667051523084</f>
        <v>-0.72066705152308397</v>
      </c>
      <c r="J12" s="5">
        <v>-0.60340234446964502</v>
      </c>
      <c r="K12" s="5">
        <v>-0.26794402014393898</v>
      </c>
      <c r="L12" s="5">
        <v>-0.223010760628052</v>
      </c>
    </row>
    <row r="16" spans="2:13" ht="19" x14ac:dyDescent="0.25">
      <c r="D16" s="4">
        <v>-9</v>
      </c>
      <c r="E16" s="4">
        <v>-8</v>
      </c>
      <c r="F16" s="4">
        <v>-7</v>
      </c>
      <c r="G16" s="4">
        <v>-6</v>
      </c>
      <c r="H16" s="4">
        <v>-5</v>
      </c>
      <c r="I16" s="4">
        <v>-4</v>
      </c>
      <c r="J16" s="4">
        <v>-3</v>
      </c>
      <c r="K16" s="4">
        <v>-2</v>
      </c>
      <c r="L16" s="4">
        <v>-1</v>
      </c>
      <c r="M16" t="s">
        <v>34</v>
      </c>
    </row>
    <row r="17" spans="3:12" ht="19" x14ac:dyDescent="0.25">
      <c r="C17" s="3" t="s">
        <v>28</v>
      </c>
      <c r="D17" s="7">
        <f>-0.115410515783773</f>
        <v>-0.115410515783773</v>
      </c>
      <c r="E17" s="7">
        <f>-0.115410515783773</f>
        <v>-0.115410515783773</v>
      </c>
      <c r="F17" s="7">
        <f>-0.115410515783773</f>
        <v>-0.115410515783773</v>
      </c>
      <c r="G17" s="7">
        <f t="shared" ref="G17:L17" si="2">-0.115410515783773</f>
        <v>-0.115410515783773</v>
      </c>
      <c r="H17" s="7">
        <f t="shared" si="2"/>
        <v>-0.115410515783773</v>
      </c>
      <c r="I17" s="7">
        <f t="shared" si="2"/>
        <v>-0.115410515783773</v>
      </c>
      <c r="J17" s="7">
        <f t="shared" si="2"/>
        <v>-0.115410515783773</v>
      </c>
      <c r="K17" s="7">
        <f t="shared" si="2"/>
        <v>-0.115410515783773</v>
      </c>
      <c r="L17" s="7">
        <f t="shared" si="2"/>
        <v>-0.115410515783773</v>
      </c>
    </row>
    <row r="18" spans="3:12" ht="19" x14ac:dyDescent="0.25">
      <c r="C18" s="4" t="s">
        <v>29</v>
      </c>
      <c r="D18" s="5">
        <f t="shared" ref="D18:L18" si="3">-0.694216902198815</f>
        <v>-0.69421690219881504</v>
      </c>
      <c r="E18" s="5">
        <f t="shared" si="3"/>
        <v>-0.69421690219881504</v>
      </c>
      <c r="F18" s="5">
        <f t="shared" si="3"/>
        <v>-0.69421690219881504</v>
      </c>
      <c r="G18" s="5">
        <f t="shared" si="3"/>
        <v>-0.69421690219881504</v>
      </c>
      <c r="H18" s="5">
        <f t="shared" si="3"/>
        <v>-0.69421690219881504</v>
      </c>
      <c r="I18" s="5">
        <f t="shared" si="3"/>
        <v>-0.69421690219881504</v>
      </c>
      <c r="J18" s="5">
        <f t="shared" si="3"/>
        <v>-0.69421690219881504</v>
      </c>
      <c r="K18" s="5">
        <f t="shared" si="3"/>
        <v>-0.69421690219881504</v>
      </c>
      <c r="L18" s="5">
        <f t="shared" si="3"/>
        <v>-0.69421690219881504</v>
      </c>
    </row>
    <row r="19" spans="3:12" ht="19" x14ac:dyDescent="0.25">
      <c r="C19" s="3" t="s">
        <v>30</v>
      </c>
      <c r="D19" s="5">
        <f>-0.148459412497656</f>
        <v>-0.14845941249765601</v>
      </c>
      <c r="E19" s="5">
        <f>-0.139675953211455</f>
        <v>-0.13967595321145501</v>
      </c>
      <c r="F19" s="5">
        <f>-0.125440759460754</f>
        <v>-0.125440759460754</v>
      </c>
      <c r="G19" s="5">
        <f>-0.114612142026167</f>
        <v>-0.114612142026167</v>
      </c>
      <c r="H19" s="5">
        <f>-0.110917743881456</f>
        <v>-0.110917743881456</v>
      </c>
      <c r="I19" s="5">
        <f>-0.111169316337644</f>
        <v>-0.111169316337644</v>
      </c>
      <c r="J19" s="5">
        <f>-0.104634544801844</f>
        <v>-0.104634544801844</v>
      </c>
      <c r="K19" s="5">
        <f>-0.102803630013114</f>
        <v>-0.102803630013114</v>
      </c>
      <c r="L19" s="5">
        <v>-0.11250261733764801</v>
      </c>
    </row>
    <row r="20" spans="3:12" ht="19" x14ac:dyDescent="0.25">
      <c r="C20" s="4" t="s">
        <v>31</v>
      </c>
      <c r="D20" s="9"/>
      <c r="E20" s="9"/>
      <c r="F20" s="9"/>
      <c r="G20" s="9">
        <v>9.2037873774853896E-2</v>
      </c>
      <c r="H20" s="9">
        <v>0.121331819459523</v>
      </c>
      <c r="I20" s="5">
        <v>-0.15145326197161099</v>
      </c>
      <c r="J20" s="5">
        <v>-0.47656112182760602</v>
      </c>
      <c r="K20" s="5">
        <f>-0.726686142481683</f>
        <v>-0.72668614248168295</v>
      </c>
      <c r="L20" s="5">
        <v>-0.72315647497227897</v>
      </c>
    </row>
    <row r="21" spans="3:12" ht="19" x14ac:dyDescent="0.25">
      <c r="C21" s="3" t="s">
        <v>32</v>
      </c>
      <c r="D21" s="5">
        <f>-0.118346220445002</f>
        <v>-0.118346220445002</v>
      </c>
      <c r="E21" s="5">
        <f>-0.12295034686504</f>
        <v>-0.12295034686504</v>
      </c>
      <c r="F21" s="5">
        <f>-0.129478074059099</f>
        <v>-0.129478074059099</v>
      </c>
      <c r="G21" s="5">
        <f>-0.135391831395421</f>
        <v>-0.13539183139542099</v>
      </c>
      <c r="H21" s="5">
        <f>-0.145098826725341</f>
        <v>-0.145098826725341</v>
      </c>
      <c r="I21" s="5">
        <f>-0.166074965034096</f>
        <v>-0.16607496503409599</v>
      </c>
      <c r="J21" s="5">
        <f>-0.183014024405536</f>
        <v>-0.18301402440553599</v>
      </c>
      <c r="K21" s="5">
        <f>-0.117136988689203</f>
        <v>-0.117136988689203</v>
      </c>
      <c r="L21" s="5">
        <v>-6.5295232067568307E-2</v>
      </c>
    </row>
    <row r="22" spans="3:12" ht="19" x14ac:dyDescent="0.25">
      <c r="C22" s="4" t="s">
        <v>33</v>
      </c>
      <c r="D22" s="5">
        <f>-0.69900138592818</f>
        <v>-0.69900138592817995</v>
      </c>
      <c r="E22" s="5">
        <f>-0.716351077536396</f>
        <v>-0.71635107753639604</v>
      </c>
      <c r="F22" s="5">
        <f>-0.723622856939619</f>
        <v>-0.72362285693961903</v>
      </c>
      <c r="G22" s="5">
        <f>-0.727763864471838</f>
        <v>-0.72776386447183805</v>
      </c>
      <c r="H22" s="5">
        <f>-0.729422346584546</f>
        <v>-0.72942234658454597</v>
      </c>
      <c r="I22" s="5">
        <f>-0.720667051523084</f>
        <v>-0.72066705152308397</v>
      </c>
      <c r="J22" s="5">
        <v>-0.60340234446964502</v>
      </c>
      <c r="K22" s="5">
        <v>-0.26794402014393898</v>
      </c>
      <c r="L22" s="5">
        <v>-0.223010760628052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nassau tracks</vt:lpstr>
      <vt:lpstr>depth 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Borsa, Adrian</dc:creator>
  <cp:lastModifiedBy>Borsa, Adrian</cp:lastModifiedBy>
  <dcterms:created xsi:type="dcterms:W3CDTF">2021-02-01T16:18:05Z</dcterms:created>
  <dcterms:modified xsi:type="dcterms:W3CDTF">2021-03-02T08:00:09Z</dcterms:modified>
</cp:coreProperties>
</file>