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-4ESAONT\c\from old laptop\yoga_disk\sophy\Galway PhD\experiment 1\"/>
    </mc:Choice>
  </mc:AlternateContent>
  <xr:revisionPtr revIDLastSave="0" documentId="13_ncr:1_{9FD7D99F-F1A3-435B-A619-CFBC292944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FD_solid" sheetId="4" r:id="rId4"/>
    <sheet name="FD_supernatant" sheetId="5" r:id="rId5"/>
    <sheet name="Sheet4" sheetId="6" r:id="rId6"/>
    <sheet name="Sheet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6" l="1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20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3" i="6"/>
  <c r="H2" i="6"/>
  <c r="G80" i="1"/>
  <c r="F77" i="1"/>
  <c r="G77" i="1" s="1"/>
  <c r="F86" i="1"/>
  <c r="F83" i="1"/>
  <c r="F80" i="1"/>
  <c r="F68" i="6"/>
  <c r="F69" i="6"/>
  <c r="F54" i="6"/>
  <c r="H80" i="1"/>
  <c r="H77" i="1"/>
  <c r="G55" i="6" l="1"/>
  <c r="G56" i="6"/>
  <c r="G57" i="6"/>
  <c r="G58" i="6"/>
  <c r="G59" i="6"/>
  <c r="G60" i="6"/>
  <c r="G61" i="6"/>
  <c r="G62" i="6"/>
  <c r="G63" i="6"/>
  <c r="G64" i="6"/>
  <c r="G65" i="6"/>
  <c r="G66" i="6"/>
  <c r="G67" i="6"/>
  <c r="G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G41" i="6"/>
  <c r="F41" i="6"/>
  <c r="G38" i="6"/>
  <c r="F38" i="6"/>
  <c r="G35" i="6"/>
  <c r="F35" i="6"/>
  <c r="G32" i="6"/>
  <c r="F32" i="6"/>
  <c r="G29" i="6"/>
  <c r="F29" i="6"/>
  <c r="G26" i="6"/>
  <c r="F26" i="6"/>
  <c r="G23" i="6"/>
  <c r="F23" i="6"/>
  <c r="G20" i="6"/>
  <c r="F20" i="6"/>
  <c r="D41" i="6"/>
  <c r="D38" i="6"/>
  <c r="D35" i="6"/>
  <c r="D32" i="6"/>
  <c r="D29" i="6"/>
  <c r="D26" i="6"/>
  <c r="D23" i="6"/>
  <c r="D20" i="6"/>
  <c r="D17" i="6"/>
  <c r="D14" i="6"/>
  <c r="D11" i="6"/>
  <c r="D8" i="6"/>
  <c r="D5" i="6"/>
  <c r="D2" i="6"/>
  <c r="C41" i="6"/>
  <c r="C38" i="6"/>
  <c r="C35" i="6"/>
  <c r="C32" i="6"/>
  <c r="C29" i="6"/>
  <c r="C26" i="6"/>
  <c r="C23" i="6"/>
  <c r="C20" i="6"/>
  <c r="C17" i="6"/>
  <c r="C14" i="6"/>
  <c r="C11" i="6"/>
  <c r="C8" i="6"/>
  <c r="C5" i="6"/>
  <c r="C2" i="6"/>
  <c r="N24" i="5"/>
  <c r="F24" i="5"/>
  <c r="N22" i="5"/>
  <c r="F22" i="5"/>
  <c r="P20" i="5"/>
  <c r="O20" i="5"/>
  <c r="N20" i="5"/>
  <c r="H20" i="5"/>
  <c r="G20" i="5"/>
  <c r="F20" i="5"/>
  <c r="N18" i="5"/>
  <c r="F18" i="5"/>
  <c r="N16" i="5"/>
  <c r="F16" i="5"/>
  <c r="P14" i="5"/>
  <c r="O14" i="5"/>
  <c r="N14" i="5"/>
  <c r="G14" i="5"/>
  <c r="F14" i="5"/>
  <c r="H14" i="5" s="1"/>
  <c r="N12" i="5"/>
  <c r="F12" i="5"/>
  <c r="N10" i="5"/>
  <c r="F10" i="5"/>
  <c r="N8" i="5"/>
  <c r="P8" i="5" s="1"/>
  <c r="H8" i="5"/>
  <c r="G8" i="5"/>
  <c r="F8" i="5"/>
  <c r="N6" i="5"/>
  <c r="F6" i="5"/>
  <c r="N4" i="5"/>
  <c r="F4" i="5"/>
  <c r="P2" i="5"/>
  <c r="N2" i="5"/>
  <c r="O2" i="5" s="1"/>
  <c r="G2" i="5"/>
  <c r="F2" i="5"/>
  <c r="H2" i="5" s="1"/>
  <c r="AB56" i="4"/>
  <c r="Z56" i="4"/>
  <c r="AA56" i="4" s="1"/>
  <c r="Z54" i="4"/>
  <c r="Z52" i="4"/>
  <c r="R51" i="4"/>
  <c r="Q51" i="4"/>
  <c r="P51" i="4"/>
  <c r="Z50" i="4"/>
  <c r="AB50" i="4" s="1"/>
  <c r="P49" i="4"/>
  <c r="P47" i="4"/>
  <c r="R45" i="4"/>
  <c r="Q45" i="4"/>
  <c r="P45" i="4"/>
  <c r="V43" i="4"/>
  <c r="V41" i="4"/>
  <c r="X39" i="4"/>
  <c r="V39" i="4"/>
  <c r="W39" i="4" s="1"/>
  <c r="F39" i="4"/>
  <c r="F37" i="4"/>
  <c r="P35" i="4"/>
  <c r="N35" i="4"/>
  <c r="O35" i="4" s="1"/>
  <c r="H35" i="4"/>
  <c r="F35" i="4"/>
  <c r="G35" i="4" s="1"/>
  <c r="N33" i="4"/>
  <c r="F32" i="4"/>
  <c r="N31" i="4"/>
  <c r="U29" i="4"/>
  <c r="S29" i="4"/>
  <c r="T29" i="4" s="1"/>
  <c r="N29" i="4"/>
  <c r="O29" i="4" s="1"/>
  <c r="F29" i="4"/>
  <c r="G26" i="4" s="1"/>
  <c r="P26" i="4"/>
  <c r="N26" i="4"/>
  <c r="O26" i="4" s="1"/>
  <c r="H26" i="4"/>
  <c r="F26" i="4"/>
  <c r="N24" i="4"/>
  <c r="F24" i="4"/>
  <c r="N22" i="4"/>
  <c r="F22" i="4"/>
  <c r="P20" i="4"/>
  <c r="O20" i="4"/>
  <c r="N20" i="4"/>
  <c r="F20" i="4"/>
  <c r="H20" i="4" s="1"/>
  <c r="F18" i="4"/>
  <c r="P17" i="4"/>
  <c r="N17" i="4"/>
  <c r="O17" i="4" s="1"/>
  <c r="F16" i="4"/>
  <c r="P14" i="4"/>
  <c r="N14" i="4"/>
  <c r="O14" i="4" s="1"/>
  <c r="F14" i="4"/>
  <c r="G14" i="4" s="1"/>
  <c r="N12" i="4"/>
  <c r="F12" i="4"/>
  <c r="N10" i="4"/>
  <c r="F10" i="4"/>
  <c r="P8" i="4"/>
  <c r="N8" i="4"/>
  <c r="O8" i="4" s="1"/>
  <c r="H8" i="4"/>
  <c r="G8" i="4"/>
  <c r="F8" i="4"/>
  <c r="N6" i="4"/>
  <c r="F6" i="4"/>
  <c r="N4" i="4"/>
  <c r="F4" i="4"/>
  <c r="N2" i="4"/>
  <c r="P2" i="4" s="1"/>
  <c r="F2" i="4"/>
  <c r="G2" i="4" s="1"/>
  <c r="F39" i="3"/>
  <c r="P38" i="3"/>
  <c r="N38" i="3"/>
  <c r="O38" i="3" s="1"/>
  <c r="F37" i="3"/>
  <c r="P35" i="3"/>
  <c r="N35" i="3"/>
  <c r="O35" i="3" s="1"/>
  <c r="H35" i="3"/>
  <c r="F35" i="3"/>
  <c r="G35" i="3" s="1"/>
  <c r="F32" i="3"/>
  <c r="N30" i="3"/>
  <c r="P26" i="3" s="1"/>
  <c r="F29" i="3"/>
  <c r="N28" i="3"/>
  <c r="O26" i="3"/>
  <c r="N26" i="3"/>
  <c r="F26" i="3"/>
  <c r="H26" i="3" s="1"/>
  <c r="N24" i="3"/>
  <c r="F24" i="3"/>
  <c r="N22" i="3"/>
  <c r="F22" i="3"/>
  <c r="N20" i="3"/>
  <c r="O20" i="3" s="1"/>
  <c r="H20" i="3"/>
  <c r="F20" i="3"/>
  <c r="G20" i="3" s="1"/>
  <c r="F18" i="3"/>
  <c r="P17" i="3"/>
  <c r="N17" i="3"/>
  <c r="O17" i="3" s="1"/>
  <c r="F16" i="3"/>
  <c r="P14" i="3"/>
  <c r="N14" i="3"/>
  <c r="O14" i="3" s="1"/>
  <c r="H14" i="3"/>
  <c r="G14" i="3"/>
  <c r="F14" i="3"/>
  <c r="N12" i="3"/>
  <c r="F12" i="3"/>
  <c r="N10" i="3"/>
  <c r="F10" i="3"/>
  <c r="N8" i="3"/>
  <c r="P8" i="3" s="1"/>
  <c r="F8" i="3"/>
  <c r="G8" i="3" s="1"/>
  <c r="N6" i="3"/>
  <c r="F6" i="3"/>
  <c r="N4" i="3"/>
  <c r="F4" i="3"/>
  <c r="P2" i="3"/>
  <c r="N2" i="3"/>
  <c r="O2" i="3" s="1"/>
  <c r="H2" i="3"/>
  <c r="G2" i="3"/>
  <c r="F2" i="3"/>
  <c r="F39" i="2"/>
  <c r="P38" i="2"/>
  <c r="O38" i="2"/>
  <c r="N38" i="2"/>
  <c r="F37" i="2"/>
  <c r="P35" i="2"/>
  <c r="O35" i="2"/>
  <c r="N35" i="2"/>
  <c r="F35" i="2"/>
  <c r="H35" i="2" s="1"/>
  <c r="Y34" i="2"/>
  <c r="W34" i="2"/>
  <c r="X34" i="2" s="1"/>
  <c r="F32" i="2"/>
  <c r="Y31" i="2"/>
  <c r="W31" i="2"/>
  <c r="X31" i="2" s="1"/>
  <c r="N30" i="2"/>
  <c r="P26" i="2" s="1"/>
  <c r="F29" i="2"/>
  <c r="N28" i="2"/>
  <c r="O26" i="2"/>
  <c r="N26" i="2"/>
  <c r="F26" i="2"/>
  <c r="H26" i="2" s="1"/>
  <c r="N24" i="2"/>
  <c r="F24" i="2"/>
  <c r="N22" i="2"/>
  <c r="F22" i="2"/>
  <c r="N20" i="2"/>
  <c r="O20" i="2" s="1"/>
  <c r="H20" i="2"/>
  <c r="F20" i="2"/>
  <c r="G20" i="2" s="1"/>
  <c r="F18" i="2"/>
  <c r="P17" i="2"/>
  <c r="N17" i="2"/>
  <c r="O17" i="2" s="1"/>
  <c r="F16" i="2"/>
  <c r="P14" i="2"/>
  <c r="N14" i="2"/>
  <c r="O14" i="2" s="1"/>
  <c r="H14" i="2"/>
  <c r="G14" i="2"/>
  <c r="F14" i="2"/>
  <c r="N12" i="2"/>
  <c r="F12" i="2"/>
  <c r="N10" i="2"/>
  <c r="F10" i="2"/>
  <c r="N8" i="2"/>
  <c r="P8" i="2" s="1"/>
  <c r="F8" i="2"/>
  <c r="G8" i="2" s="1"/>
  <c r="N6" i="2"/>
  <c r="F6" i="2"/>
  <c r="N4" i="2"/>
  <c r="F4" i="2"/>
  <c r="P2" i="2"/>
  <c r="N2" i="2"/>
  <c r="O2" i="2" s="1"/>
  <c r="H2" i="2"/>
  <c r="G2" i="2"/>
  <c r="F2" i="2"/>
  <c r="H74" i="1"/>
  <c r="F74" i="1"/>
  <c r="G74" i="1" s="1"/>
  <c r="H71" i="1"/>
  <c r="F71" i="1"/>
  <c r="G71" i="1" s="1"/>
  <c r="F69" i="1"/>
  <c r="F67" i="1"/>
  <c r="F65" i="1"/>
  <c r="H65" i="1" s="1"/>
  <c r="F63" i="1"/>
  <c r="F61" i="1"/>
  <c r="H59" i="1"/>
  <c r="G59" i="1"/>
  <c r="F59" i="1"/>
  <c r="H56" i="1"/>
  <c r="F56" i="1"/>
  <c r="G56" i="1" s="1"/>
  <c r="H53" i="1"/>
  <c r="F53" i="1"/>
  <c r="G53" i="1" s="1"/>
  <c r="F51" i="1"/>
  <c r="F49" i="1"/>
  <c r="F47" i="1"/>
  <c r="H47" i="1" s="1"/>
  <c r="F45" i="1"/>
  <c r="F43" i="1"/>
  <c r="H41" i="1"/>
  <c r="G41" i="1"/>
  <c r="F41" i="1"/>
  <c r="F39" i="1"/>
  <c r="F37" i="1"/>
  <c r="H35" i="1"/>
  <c r="F35" i="1"/>
  <c r="G35" i="1" s="1"/>
  <c r="F32" i="1"/>
  <c r="F29" i="1"/>
  <c r="F26" i="1"/>
  <c r="G26" i="1" s="1"/>
  <c r="F24" i="1"/>
  <c r="F22" i="1"/>
  <c r="F20" i="1"/>
  <c r="H20" i="1" s="1"/>
  <c r="F18" i="1"/>
  <c r="F16" i="1"/>
  <c r="H14" i="1"/>
  <c r="G14" i="1"/>
  <c r="F14" i="1"/>
  <c r="F12" i="1"/>
  <c r="F10" i="1"/>
  <c r="H8" i="1"/>
  <c r="F8" i="1"/>
  <c r="G8" i="1" s="1"/>
  <c r="F6" i="1"/>
  <c r="F4" i="1"/>
  <c r="F2" i="1"/>
  <c r="H2" i="1" s="1"/>
  <c r="G20" i="1" l="1"/>
  <c r="O8" i="2"/>
  <c r="G35" i="2"/>
  <c r="G26" i="3"/>
  <c r="O2" i="4"/>
  <c r="G20" i="4"/>
  <c r="G2" i="1"/>
  <c r="H26" i="1"/>
  <c r="H8" i="2"/>
  <c r="P20" i="2"/>
  <c r="H8" i="3"/>
  <c r="P20" i="3"/>
  <c r="H2" i="4"/>
  <c r="H14" i="4"/>
  <c r="P29" i="4"/>
  <c r="O8" i="5"/>
  <c r="G47" i="1"/>
  <c r="G65" i="1"/>
  <c r="G26" i="2"/>
  <c r="O8" i="3"/>
  <c r="AA50" i="4"/>
</calcChain>
</file>

<file path=xl/sharedStrings.xml><?xml version="1.0" encoding="utf-8"?>
<sst xmlns="http://schemas.openxmlformats.org/spreadsheetml/2006/main" count="242" uniqueCount="41">
  <si>
    <t>Nº</t>
  </si>
  <si>
    <t>Extraction phase 1</t>
  </si>
  <si>
    <t>Extraction phase 2</t>
  </si>
  <si>
    <t>weight, g</t>
  </si>
  <si>
    <t>average weight, g</t>
  </si>
  <si>
    <t>Standard Deviation</t>
  </si>
  <si>
    <t>Treatment 1</t>
  </si>
  <si>
    <t>ethanol 80%</t>
  </si>
  <si>
    <t>H2O</t>
  </si>
  <si>
    <t>HCl 0.1 M</t>
  </si>
  <si>
    <t>Treatment 2</t>
  </si>
  <si>
    <t>Treatment 3</t>
  </si>
  <si>
    <t>Treatment 4</t>
  </si>
  <si>
    <t>Treatment 5</t>
  </si>
  <si>
    <t>Treatment 6</t>
  </si>
  <si>
    <t>Treatment 7</t>
  </si>
  <si>
    <r>
      <t>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</si>
  <si>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HCl      0.1 M</t>
  </si>
  <si>
    <t>HCl     0.1 M</t>
  </si>
  <si>
    <t>Tr1</t>
  </si>
  <si>
    <t>Tr2</t>
  </si>
  <si>
    <t>Tr3</t>
  </si>
  <si>
    <t>Tr4</t>
  </si>
  <si>
    <t>Tr5</t>
  </si>
  <si>
    <t>Tr6</t>
  </si>
  <si>
    <t>Tr7</t>
  </si>
  <si>
    <t>SD</t>
  </si>
  <si>
    <t>AVERAGE</t>
  </si>
  <si>
    <t>phase 2</t>
  </si>
  <si>
    <t>phase 1</t>
  </si>
  <si>
    <t>AVERAGE ph 2</t>
  </si>
  <si>
    <t>Tr8</t>
  </si>
  <si>
    <t>SUM ph 1</t>
  </si>
  <si>
    <t>SUM ph2</t>
  </si>
  <si>
    <t>SD summed</t>
  </si>
  <si>
    <t>Treatment 8</t>
  </si>
  <si>
    <t>no phase 1</t>
  </si>
  <si>
    <t>Supernatant precipitate weight</t>
  </si>
  <si>
    <t>Tr 8</t>
  </si>
  <si>
    <t>total</t>
  </si>
  <si>
    <t>AVERAGE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</si>
</sst>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2F75B5"/>
      <name val="Calibri"/>
      <family val="2"/>
    </font>
    <font>
      <b/>
      <sz val="11"/>
      <color rgb="FF1EE204"/>
      <name val="Calibri"/>
      <family val="2"/>
    </font>
    <font>
      <b/>
      <sz val="11"/>
      <color rgb="FFC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C00000"/>
      <name val="Calibri"/>
      <family val="2"/>
    </font>
    <font>
      <b/>
      <sz val="10"/>
      <color rgb="FF1EE204"/>
      <name val="Calibri"/>
      <family val="2"/>
    </font>
    <font>
      <sz val="8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5" fillId="0" borderId="25" xfId="0" applyFont="1" applyBorder="1"/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6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1" xfId="0" applyBorder="1"/>
    <xf numFmtId="0" fontId="0" fillId="0" borderId="51" xfId="0" applyBorder="1"/>
    <xf numFmtId="0" fontId="0" fillId="0" borderId="34" xfId="0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56" xfId="0" applyNumberForma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/>
    <xf numFmtId="0" fontId="0" fillId="0" borderId="46" xfId="0" applyBorder="1"/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53" xfId="0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0" fillId="0" borderId="53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textRotation="90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textRotation="90"/>
    </xf>
    <xf numFmtId="0" fontId="5" fillId="0" borderId="2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textRotation="90"/>
    </xf>
    <xf numFmtId="164" fontId="1" fillId="0" borderId="25" xfId="0" applyNumberFormat="1" applyFont="1" applyFill="1" applyBorder="1" applyAlignment="1">
      <alignment horizontal="center" vertical="center"/>
    </xf>
    <xf numFmtId="164" fontId="0" fillId="0" borderId="3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3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textRotation="90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(Sheet4!$C$54,Sheet4!$C$56,Sheet4!$C$58,Sheet4!$C$60,Sheet4!$C$62,Sheet4!$C$64,Sheet4!$C$66)</c:f>
              <c:numCache>
                <c:formatCode>0.000</c:formatCode>
                <c:ptCount val="7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0.2233333333333333</c:v>
                </c:pt>
                <c:pt idx="4">
                  <c:v>0.11333333333333334</c:v>
                </c:pt>
                <c:pt idx="5">
                  <c:v>0.12633333333333333</c:v>
                </c:pt>
                <c:pt idx="6">
                  <c:v>0.21266666666666667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A69-BB03-AD35FFBCE063}"/>
            </c:ext>
          </c:extLst>
        </c:ser>
        <c:ser>
          <c:idx val="1"/>
          <c:order val="1"/>
          <c:tx>
            <c:v>HCl 0.1 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(Sheet4!$C$55,Sheet4!$C$57,Sheet4!$C$59,Sheet4!$C$61,Sheet4!$C$63,Sheet4!$C$65,Sheet4!$C$67)</c:f>
              <c:numCache>
                <c:formatCode>0.000</c:formatCode>
                <c:ptCount val="7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0.17100000000000001</c:v>
                </c:pt>
                <c:pt idx="4">
                  <c:v>0.10733333333333334</c:v>
                </c:pt>
                <c:pt idx="5">
                  <c:v>0.21799999999999997</c:v>
                </c:pt>
                <c:pt idx="6">
                  <c:v>0.16433333333333336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A69-BB03-AD35FFBC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107391"/>
        <c:axId val="1141664111"/>
      </c:barChart>
      <c:catAx>
        <c:axId val="10641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64111"/>
        <c:crosses val="autoZero"/>
        <c:auto val="1"/>
        <c:lblAlgn val="ctr"/>
        <c:lblOffset val="100"/>
        <c:noMultiLvlLbl val="0"/>
      </c:catAx>
      <c:valAx>
        <c:axId val="1141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average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(Sheet4!$G$54,Sheet4!$G$56,Sheet4!$G$58,Sheet4!$G$60,Sheet4!$G$62,Sheet4!$G$64,Sheet4!$G$66)</c:f>
                <c:numCache>
                  <c:formatCode>General</c:formatCode>
                  <c:ptCount val="7"/>
                  <c:pt idx="0">
                    <c:v>2.2744962812309297E-2</c:v>
                  </c:pt>
                  <c:pt idx="1">
                    <c:v>3.6909799963333947E-2</c:v>
                  </c:pt>
                  <c:pt idx="2">
                    <c:v>4.0513372277969327E-2</c:v>
                  </c:pt>
                  <c:pt idx="3">
                    <c:v>4.6051392046122824E-2</c:v>
                  </c:pt>
                  <c:pt idx="4">
                    <c:v>2.6153729708636213E-2</c:v>
                  </c:pt>
                  <c:pt idx="5">
                    <c:v>2.1942776792094935E-2</c:v>
                  </c:pt>
                  <c:pt idx="6">
                    <c:v>2.0954282395218515E-2</c:v>
                  </c:pt>
                </c:numCache>
              </c:numRef>
            </c:plus>
            <c:minus>
              <c:numRef>
                <c:f>(Sheet4!$G$54,Sheet4!$G$56,Sheet4!$G$58,Sheet4!$G$60,Sheet4!$G$62,Sheet4!$G$64,Sheet4!$G$66)</c:f>
                <c:numCache>
                  <c:formatCode>General</c:formatCode>
                  <c:ptCount val="7"/>
                  <c:pt idx="0">
                    <c:v>2.2744962812309297E-2</c:v>
                  </c:pt>
                  <c:pt idx="1">
                    <c:v>3.6909799963333947E-2</c:v>
                  </c:pt>
                  <c:pt idx="2">
                    <c:v>4.0513372277969327E-2</c:v>
                  </c:pt>
                  <c:pt idx="3">
                    <c:v>4.6051392046122824E-2</c:v>
                  </c:pt>
                  <c:pt idx="4">
                    <c:v>2.6153729708636213E-2</c:v>
                  </c:pt>
                  <c:pt idx="5">
                    <c:v>2.1942776792094935E-2</c:v>
                  </c:pt>
                  <c:pt idx="6">
                    <c:v>2.0954282395218515E-2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(Sheet4!$F$54,Sheet4!$F$56,Sheet4!$F$58,Sheet4!$F$60,Sheet4!$F$62,Sheet4!$F$64,Sheet4!$F$66)</c:f>
              <c:numCache>
                <c:formatCode>0.000</c:formatCode>
                <c:ptCount val="7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0.498</c:v>
                </c:pt>
                <c:pt idx="4">
                  <c:v>0.313</c:v>
                </c:pt>
                <c:pt idx="5">
                  <c:v>0.24866666666666665</c:v>
                </c:pt>
                <c:pt idx="6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0-48CE-9300-CE3EBE72D679}"/>
            </c:ext>
          </c:extLst>
        </c:ser>
        <c:ser>
          <c:idx val="3"/>
          <c:order val="3"/>
          <c:tx>
            <c:v>average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(Sheet4!$F$55,Sheet4!$F$57,Sheet4!$F$59,Sheet4!$F$61,Sheet4!$F$63,Sheet4!$F$65,Sheet4!$F$67)</c:f>
              <c:numCache>
                <c:formatCode>0.000</c:formatCode>
                <c:ptCount val="7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0.50866666666666671</c:v>
                </c:pt>
                <c:pt idx="4">
                  <c:v>0.29099999999999998</c:v>
                </c:pt>
                <c:pt idx="5">
                  <c:v>0.56266666666666665</c:v>
                </c:pt>
                <c:pt idx="6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50-48CE-9300-CE3EBE7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4107391"/>
        <c:axId val="1141664111"/>
      </c:barChart>
      <c:barChart>
        <c:barDir val="col"/>
        <c:grouping val="clustered"/>
        <c:varyColors val="0"/>
        <c:ser>
          <c:idx val="0"/>
          <c:order val="0"/>
          <c:tx>
            <c:v>H20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(Sheet4!$C$54,Sheet4!$C$56,Sheet4!$C$58,Sheet4!$C$60,Sheet4!$C$62,Sheet4!$C$64,Sheet4!$C$66,Sheet4!$C$68)</c:f>
              <c:numCache>
                <c:formatCode>0.000</c:formatCode>
                <c:ptCount val="8"/>
                <c:pt idx="0">
                  <c:v>0.22066666666666668</c:v>
                </c:pt>
                <c:pt idx="1">
                  <c:v>0.23533333333333337</c:v>
                </c:pt>
                <c:pt idx="2">
                  <c:v>0.34733333333333333</c:v>
                </c:pt>
                <c:pt idx="3">
                  <c:v>0.2233333333333333</c:v>
                </c:pt>
                <c:pt idx="4">
                  <c:v>0.11333333333333334</c:v>
                </c:pt>
                <c:pt idx="5">
                  <c:v>0.12633333333333333</c:v>
                </c:pt>
                <c:pt idx="6">
                  <c:v>0.21266666666666667</c:v>
                </c:pt>
                <c:pt idx="7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0-48CE-9300-CE3EBE72D679}"/>
            </c:ext>
          </c:extLst>
        </c:ser>
        <c:ser>
          <c:idx val="1"/>
          <c:order val="1"/>
          <c:tx>
            <c:v>HCl 0.1 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(Sheet4!$C$55,Sheet4!$C$57,Sheet4!$C$59,Sheet4!$C$61,Sheet4!$C$63,Sheet4!$C$65,Sheet4!$C$67,Sheet4!$C$69)</c:f>
              <c:numCache>
                <c:formatCode>0.000</c:formatCode>
                <c:ptCount val="8"/>
                <c:pt idx="0">
                  <c:v>0.34400000000000003</c:v>
                </c:pt>
                <c:pt idx="1">
                  <c:v>0.35766666666666663</c:v>
                </c:pt>
                <c:pt idx="2">
                  <c:v>0.45233333333333331</c:v>
                </c:pt>
                <c:pt idx="3">
                  <c:v>0.17100000000000001</c:v>
                </c:pt>
                <c:pt idx="4">
                  <c:v>0.10733333333333334</c:v>
                </c:pt>
                <c:pt idx="5">
                  <c:v>0.21799999999999997</c:v>
                </c:pt>
                <c:pt idx="6">
                  <c:v>0.16433333333333336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0-48CE-9300-CE3EBE7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57023"/>
        <c:axId val="1074956191"/>
      </c:barChart>
      <c:catAx>
        <c:axId val="10641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64111"/>
        <c:crosses val="autoZero"/>
        <c:auto val="1"/>
        <c:lblAlgn val="ctr"/>
        <c:lblOffset val="100"/>
        <c:noMultiLvlLbl val="0"/>
      </c:catAx>
      <c:valAx>
        <c:axId val="11416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07391"/>
        <c:crosses val="autoZero"/>
        <c:crossBetween val="between"/>
      </c:valAx>
      <c:valAx>
        <c:axId val="107495619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57023"/>
        <c:crosses val="max"/>
        <c:crossBetween val="between"/>
      </c:valAx>
      <c:catAx>
        <c:axId val="1074957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07495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43</xdr:row>
      <xdr:rowOff>33337</xdr:rowOff>
    </xdr:from>
    <xdr:to>
      <xdr:col>18</xdr:col>
      <xdr:colOff>161925</xdr:colOff>
      <xdr:row>62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187BD-05D8-4828-9911-BAF6166D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64</xdr:row>
      <xdr:rowOff>47625</xdr:rowOff>
    </xdr:from>
    <xdr:to>
      <xdr:col>18</xdr:col>
      <xdr:colOff>171450</xdr:colOff>
      <xdr:row>78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D7B0D-A8E2-4EF3-ADA2-BA0D8E2F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workbookViewId="0">
      <selection activeCell="M5" sqref="M5"/>
    </sheetView>
  </sheetViews>
  <sheetFormatPr defaultRowHeight="14.5" x14ac:dyDescent="0.35"/>
  <cols>
    <col min="1" max="1" width="5.26953125" customWidth="1"/>
    <col min="2" max="2" width="3.81640625" customWidth="1"/>
    <col min="3" max="3" width="5.7265625" customWidth="1"/>
    <col min="4" max="6" width="9.1796875" customWidth="1"/>
    <col min="7" max="7" width="9.54296875" bestFit="1" customWidth="1"/>
    <col min="8" max="8" width="9.1796875" customWidth="1"/>
  </cols>
  <sheetData>
    <row r="1" spans="1:13" ht="94.5" thickBot="1" x14ac:dyDescent="0.4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</row>
    <row r="2" spans="1:13" ht="15" thickBot="1" x14ac:dyDescent="0.4">
      <c r="A2" s="122" t="s">
        <v>6</v>
      </c>
      <c r="B2" s="5">
        <v>1.1000000000000001</v>
      </c>
      <c r="C2" s="123" t="s">
        <v>7</v>
      </c>
      <c r="D2" s="98" t="s">
        <v>8</v>
      </c>
      <c r="E2" s="72">
        <v>0.10100000000000001</v>
      </c>
      <c r="F2" s="124">
        <f>SUM(E2:E3)</f>
        <v>0.21400000000000002</v>
      </c>
      <c r="G2" s="100">
        <f>AVERAGE(F2:F7)</f>
        <v>0.22066666666666668</v>
      </c>
      <c r="H2" s="101">
        <f>STDEVA(F2:F7)</f>
        <v>2.2744962812309297E-2</v>
      </c>
    </row>
    <row r="3" spans="1:13" ht="15" thickBot="1" x14ac:dyDescent="0.4">
      <c r="A3" s="122"/>
      <c r="B3" s="8">
        <v>1.2</v>
      </c>
      <c r="C3" s="123"/>
      <c r="D3" s="98"/>
      <c r="E3" s="73">
        <v>0.113</v>
      </c>
      <c r="F3" s="124"/>
      <c r="G3" s="100"/>
      <c r="H3" s="101"/>
    </row>
    <row r="4" spans="1:13" ht="15" thickBot="1" x14ac:dyDescent="0.4">
      <c r="A4" s="122"/>
      <c r="B4" s="8">
        <v>2.1</v>
      </c>
      <c r="C4" s="123"/>
      <c r="D4" s="98"/>
      <c r="E4" s="73">
        <v>0.126</v>
      </c>
      <c r="F4" s="120">
        <f>SUM(E4:E5)</f>
        <v>0.246</v>
      </c>
      <c r="G4" s="100"/>
      <c r="H4" s="101"/>
    </row>
    <row r="5" spans="1:13" ht="15" thickBot="1" x14ac:dyDescent="0.4">
      <c r="A5" s="122"/>
      <c r="B5" s="8">
        <v>2.2000000000000002</v>
      </c>
      <c r="C5" s="123"/>
      <c r="D5" s="98"/>
      <c r="E5" s="73">
        <v>0.12</v>
      </c>
      <c r="F5" s="120"/>
      <c r="G5" s="100"/>
      <c r="H5" s="101"/>
      <c r="M5">
        <v>4</v>
      </c>
    </row>
    <row r="6" spans="1:13" ht="15" thickBot="1" x14ac:dyDescent="0.4">
      <c r="A6" s="122"/>
      <c r="B6" s="8">
        <v>3.1</v>
      </c>
      <c r="C6" s="123"/>
      <c r="D6" s="98"/>
      <c r="E6" s="73">
        <v>0.1</v>
      </c>
      <c r="F6" s="121">
        <f>SUM(E6:E7)</f>
        <v>0.20200000000000001</v>
      </c>
      <c r="G6" s="100"/>
      <c r="H6" s="101"/>
    </row>
    <row r="7" spans="1:13" ht="15" thickBot="1" x14ac:dyDescent="0.4">
      <c r="A7" s="122"/>
      <c r="B7" s="10">
        <v>3.2</v>
      </c>
      <c r="C7" s="123"/>
      <c r="D7" s="98"/>
      <c r="E7" s="74">
        <v>0.10199999999999999</v>
      </c>
      <c r="F7" s="121"/>
      <c r="G7" s="100"/>
      <c r="H7" s="101"/>
    </row>
    <row r="8" spans="1:13" ht="15" thickBot="1" x14ac:dyDescent="0.4">
      <c r="A8" s="122"/>
      <c r="B8" s="5">
        <v>4.0999999999999996</v>
      </c>
      <c r="C8" s="123"/>
      <c r="D8" s="98" t="s">
        <v>9</v>
      </c>
      <c r="E8" s="75">
        <v>0.32</v>
      </c>
      <c r="F8" s="126">
        <f>SUM(E8:E9)</f>
        <v>0.32</v>
      </c>
      <c r="G8" s="129">
        <f>AVERAGE(F8:F13)</f>
        <v>0.34400000000000003</v>
      </c>
      <c r="H8" s="101">
        <f>STDEVA(F8:F13)</f>
        <v>2.0999999999999987E-2</v>
      </c>
    </row>
    <row r="9" spans="1:13" ht="15" thickBot="1" x14ac:dyDescent="0.4">
      <c r="A9" s="122"/>
      <c r="B9" s="8">
        <v>4.2</v>
      </c>
      <c r="C9" s="123"/>
      <c r="D9" s="98"/>
      <c r="E9" s="73"/>
      <c r="F9" s="126"/>
      <c r="G9" s="129"/>
      <c r="H9" s="101"/>
    </row>
    <row r="10" spans="1:13" ht="15" thickBot="1" x14ac:dyDescent="0.4">
      <c r="A10" s="122"/>
      <c r="B10" s="8">
        <v>5.0999999999999996</v>
      </c>
      <c r="C10" s="123"/>
      <c r="D10" s="98"/>
      <c r="E10" s="73">
        <v>0.152</v>
      </c>
      <c r="F10" s="120">
        <f>SUM(E10:E11)</f>
        <v>0.35899999999999999</v>
      </c>
      <c r="G10" s="129"/>
      <c r="H10" s="101"/>
    </row>
    <row r="11" spans="1:13" ht="15" thickBot="1" x14ac:dyDescent="0.4">
      <c r="A11" s="122"/>
      <c r="B11" s="8">
        <v>5.2</v>
      </c>
      <c r="C11" s="123"/>
      <c r="D11" s="98"/>
      <c r="E11" s="73">
        <v>0.20699999999999999</v>
      </c>
      <c r="F11" s="120"/>
      <c r="G11" s="129"/>
      <c r="H11" s="101"/>
    </row>
    <row r="12" spans="1:13" ht="15" thickBot="1" x14ac:dyDescent="0.4">
      <c r="A12" s="122"/>
      <c r="B12" s="8">
        <v>6.1</v>
      </c>
      <c r="C12" s="123"/>
      <c r="D12" s="98"/>
      <c r="E12" s="73">
        <v>0.18</v>
      </c>
      <c r="F12" s="121">
        <f>SUM(E12:E13)</f>
        <v>0.35299999999999998</v>
      </c>
      <c r="G12" s="129"/>
      <c r="H12" s="101"/>
    </row>
    <row r="13" spans="1:13" ht="15" thickBot="1" x14ac:dyDescent="0.4">
      <c r="A13" s="122"/>
      <c r="B13" s="10">
        <v>6.2</v>
      </c>
      <c r="C13" s="123"/>
      <c r="D13" s="98"/>
      <c r="E13" s="76">
        <v>0.17299999999999999</v>
      </c>
      <c r="F13" s="121"/>
      <c r="G13" s="129"/>
      <c r="H13" s="101"/>
    </row>
    <row r="14" spans="1:13" ht="15" thickBot="1" x14ac:dyDescent="0.4">
      <c r="A14" s="122" t="s">
        <v>10</v>
      </c>
      <c r="B14" s="5">
        <v>1.1000000000000001</v>
      </c>
      <c r="C14" s="123" t="s">
        <v>7</v>
      </c>
      <c r="D14" s="98" t="s">
        <v>8</v>
      </c>
      <c r="E14" s="75">
        <v>9.5000000000000001E-2</v>
      </c>
      <c r="F14" s="124">
        <f>SUM(E14:E15)</f>
        <v>0.20200000000000001</v>
      </c>
      <c r="G14" s="100">
        <f>AVERAGE(F14:F19)</f>
        <v>0.23533333333333337</v>
      </c>
      <c r="H14" s="101">
        <f>STDEVA(F14:F19)</f>
        <v>3.6909799963333947E-2</v>
      </c>
    </row>
    <row r="15" spans="1:13" ht="15" thickBot="1" x14ac:dyDescent="0.4">
      <c r="A15" s="122"/>
      <c r="B15" s="8">
        <v>1.2</v>
      </c>
      <c r="C15" s="123"/>
      <c r="D15" s="98"/>
      <c r="E15" s="73">
        <v>0.107</v>
      </c>
      <c r="F15" s="124"/>
      <c r="G15" s="100"/>
      <c r="H15" s="101"/>
    </row>
    <row r="16" spans="1:13" ht="15" thickBot="1" x14ac:dyDescent="0.4">
      <c r="A16" s="122"/>
      <c r="B16" s="8">
        <v>2.1</v>
      </c>
      <c r="C16" s="123"/>
      <c r="D16" s="98"/>
      <c r="E16" s="73">
        <v>0.115</v>
      </c>
      <c r="F16" s="120">
        <f>SUM(E16:E17)</f>
        <v>0.22900000000000001</v>
      </c>
      <c r="G16" s="100"/>
      <c r="H16" s="101"/>
    </row>
    <row r="17" spans="1:8" ht="15" thickBot="1" x14ac:dyDescent="0.4">
      <c r="A17" s="122"/>
      <c r="B17" s="8">
        <v>2.2000000000000002</v>
      </c>
      <c r="C17" s="123"/>
      <c r="D17" s="98"/>
      <c r="E17" s="73">
        <v>0.114</v>
      </c>
      <c r="F17" s="120"/>
      <c r="G17" s="100"/>
      <c r="H17" s="101"/>
    </row>
    <row r="18" spans="1:8" ht="15" thickBot="1" x14ac:dyDescent="0.4">
      <c r="A18" s="122"/>
      <c r="B18" s="8">
        <v>3.1</v>
      </c>
      <c r="C18" s="123"/>
      <c r="D18" s="98"/>
      <c r="E18" s="73">
        <v>0.13800000000000001</v>
      </c>
      <c r="F18" s="121">
        <f>SUM(E18:E19)</f>
        <v>0.27500000000000002</v>
      </c>
      <c r="G18" s="100"/>
      <c r="H18" s="101"/>
    </row>
    <row r="19" spans="1:8" ht="15" thickBot="1" x14ac:dyDescent="0.4">
      <c r="A19" s="122"/>
      <c r="B19" s="10">
        <v>3.2</v>
      </c>
      <c r="C19" s="123"/>
      <c r="D19" s="98"/>
      <c r="E19" s="74">
        <v>0.13700000000000001</v>
      </c>
      <c r="F19" s="121"/>
      <c r="G19" s="100"/>
      <c r="H19" s="101"/>
    </row>
    <row r="20" spans="1:8" ht="15" thickBot="1" x14ac:dyDescent="0.4">
      <c r="A20" s="122"/>
      <c r="B20" s="5">
        <v>4.0999999999999996</v>
      </c>
      <c r="C20" s="123"/>
      <c r="D20" s="98" t="s">
        <v>9</v>
      </c>
      <c r="E20" s="75">
        <v>0.16500000000000001</v>
      </c>
      <c r="F20" s="126">
        <f>SUM(E20:E21)</f>
        <v>0.33</v>
      </c>
      <c r="G20" s="129">
        <f>AVERAGE(F20:F25)</f>
        <v>0.35766666666666663</v>
      </c>
      <c r="H20" s="101">
        <f>STDEVA(F20:F25)</f>
        <v>3.1533051443419391E-2</v>
      </c>
    </row>
    <row r="21" spans="1:8" ht="15" thickBot="1" x14ac:dyDescent="0.4">
      <c r="A21" s="122"/>
      <c r="B21" s="8">
        <v>4.2</v>
      </c>
      <c r="C21" s="123"/>
      <c r="D21" s="98"/>
      <c r="E21" s="73">
        <v>0.16500000000000001</v>
      </c>
      <c r="F21" s="126"/>
      <c r="G21" s="129"/>
      <c r="H21" s="101"/>
    </row>
    <row r="22" spans="1:8" ht="15" thickBot="1" x14ac:dyDescent="0.4">
      <c r="A22" s="122"/>
      <c r="B22" s="8">
        <v>5.0999999999999996</v>
      </c>
      <c r="C22" s="123"/>
      <c r="D22" s="98"/>
      <c r="E22" s="73">
        <v>0.192</v>
      </c>
      <c r="F22" s="120">
        <f>SUM(E22:E23)</f>
        <v>0.39200000000000002</v>
      </c>
      <c r="G22" s="129"/>
      <c r="H22" s="101"/>
    </row>
    <row r="23" spans="1:8" ht="15" thickBot="1" x14ac:dyDescent="0.4">
      <c r="A23" s="122"/>
      <c r="B23" s="8">
        <v>5.2</v>
      </c>
      <c r="C23" s="123"/>
      <c r="D23" s="98"/>
      <c r="E23" s="73">
        <v>0.2</v>
      </c>
      <c r="F23" s="120"/>
      <c r="G23" s="129"/>
      <c r="H23" s="101"/>
    </row>
    <row r="24" spans="1:8" ht="15" thickBot="1" x14ac:dyDescent="0.4">
      <c r="A24" s="122"/>
      <c r="B24" s="8">
        <v>6.1</v>
      </c>
      <c r="C24" s="123"/>
      <c r="D24" s="98"/>
      <c r="E24" s="73">
        <v>0.17499999999999999</v>
      </c>
      <c r="F24" s="121">
        <f>SUM(E24:E25)</f>
        <v>0.35099999999999998</v>
      </c>
      <c r="G24" s="129"/>
      <c r="H24" s="101"/>
    </row>
    <row r="25" spans="1:8" ht="15" thickBot="1" x14ac:dyDescent="0.4">
      <c r="A25" s="122"/>
      <c r="B25" s="10">
        <v>6.2</v>
      </c>
      <c r="C25" s="123"/>
      <c r="D25" s="98"/>
      <c r="E25" s="76">
        <v>0.17599999999999999</v>
      </c>
      <c r="F25" s="121"/>
      <c r="G25" s="129"/>
      <c r="H25" s="101"/>
    </row>
    <row r="26" spans="1:8" ht="15" thickBot="1" x14ac:dyDescent="0.4">
      <c r="A26" s="122" t="s">
        <v>11</v>
      </c>
      <c r="B26" s="5">
        <v>1.1000000000000001</v>
      </c>
      <c r="C26" s="123" t="s">
        <v>7</v>
      </c>
      <c r="D26" s="98" t="s">
        <v>8</v>
      </c>
      <c r="E26" s="75">
        <v>0.11600000000000001</v>
      </c>
      <c r="F26" s="99">
        <f>SUM(E26:E28)</f>
        <v>0.36</v>
      </c>
      <c r="G26" s="129">
        <f>AVERAGE(F26:F34)</f>
        <v>0.34733333333333333</v>
      </c>
      <c r="H26" s="101">
        <f>STDEVA(F26:F34)</f>
        <v>4.0513372277969327E-2</v>
      </c>
    </row>
    <row r="27" spans="1:8" ht="15" thickBot="1" x14ac:dyDescent="0.4">
      <c r="A27" s="122"/>
      <c r="B27" s="8">
        <v>1.2</v>
      </c>
      <c r="C27" s="123"/>
      <c r="D27" s="98"/>
      <c r="E27" s="77">
        <v>0.129</v>
      </c>
      <c r="F27" s="99"/>
      <c r="G27" s="129"/>
      <c r="H27" s="101"/>
    </row>
    <row r="28" spans="1:8" ht="15" thickBot="1" x14ac:dyDescent="0.4">
      <c r="A28" s="122"/>
      <c r="B28" s="8">
        <v>1.3</v>
      </c>
      <c r="C28" s="123"/>
      <c r="D28" s="98"/>
      <c r="E28" s="73">
        <v>0.115</v>
      </c>
      <c r="F28" s="99"/>
      <c r="G28" s="129"/>
      <c r="H28" s="101"/>
    </row>
    <row r="29" spans="1:8" ht="15" thickBot="1" x14ac:dyDescent="0.4">
      <c r="A29" s="122"/>
      <c r="B29" s="8">
        <v>2.1</v>
      </c>
      <c r="C29" s="123"/>
      <c r="D29" s="98"/>
      <c r="E29" s="73">
        <v>0.125</v>
      </c>
      <c r="F29" s="126">
        <f>SUM(E29:E31)</f>
        <v>0.38</v>
      </c>
      <c r="G29" s="129"/>
      <c r="H29" s="101"/>
    </row>
    <row r="30" spans="1:8" ht="15" thickBot="1" x14ac:dyDescent="0.4">
      <c r="A30" s="122"/>
      <c r="B30" s="8">
        <v>2.2000000000000002</v>
      </c>
      <c r="C30" s="123"/>
      <c r="D30" s="98"/>
      <c r="E30" s="73">
        <v>0.12</v>
      </c>
      <c r="F30" s="126"/>
      <c r="G30" s="129"/>
      <c r="H30" s="101"/>
    </row>
    <row r="31" spans="1:8" ht="15" thickBot="1" x14ac:dyDescent="0.4">
      <c r="A31" s="122"/>
      <c r="B31" s="8">
        <v>2.2999999999999998</v>
      </c>
      <c r="C31" s="123"/>
      <c r="D31" s="98"/>
      <c r="E31" s="73">
        <v>0.13500000000000001</v>
      </c>
      <c r="F31" s="126"/>
      <c r="G31" s="129"/>
      <c r="H31" s="101"/>
    </row>
    <row r="32" spans="1:8" ht="15" thickBot="1" x14ac:dyDescent="0.4">
      <c r="A32" s="122"/>
      <c r="B32" s="8">
        <v>3.1</v>
      </c>
      <c r="C32" s="123"/>
      <c r="D32" s="98"/>
      <c r="E32" s="73">
        <v>0.10199999999999999</v>
      </c>
      <c r="F32" s="121">
        <f>SUM(E32:E34)</f>
        <v>0.30199999999999999</v>
      </c>
      <c r="G32" s="129"/>
      <c r="H32" s="101"/>
    </row>
    <row r="33" spans="1:8" ht="15" thickBot="1" x14ac:dyDescent="0.4">
      <c r="A33" s="122"/>
      <c r="B33" s="8">
        <v>3.2</v>
      </c>
      <c r="C33" s="123"/>
      <c r="D33" s="98"/>
      <c r="E33" s="74">
        <v>9.7000000000000003E-2</v>
      </c>
      <c r="F33" s="121"/>
      <c r="G33" s="129"/>
      <c r="H33" s="101"/>
    </row>
    <row r="34" spans="1:8" ht="15" thickBot="1" x14ac:dyDescent="0.4">
      <c r="A34" s="122"/>
      <c r="B34" s="10">
        <v>3.3</v>
      </c>
      <c r="C34" s="123"/>
      <c r="D34" s="98"/>
      <c r="E34" s="74">
        <v>0.10299999999999999</v>
      </c>
      <c r="F34" s="121"/>
      <c r="G34" s="129"/>
      <c r="H34" s="101"/>
    </row>
    <row r="35" spans="1:8" ht="15" thickBot="1" x14ac:dyDescent="0.4">
      <c r="A35" s="122"/>
      <c r="B35" s="5">
        <v>4.0999999999999996</v>
      </c>
      <c r="C35" s="123"/>
      <c r="D35" s="98" t="s">
        <v>9</v>
      </c>
      <c r="E35" s="75">
        <v>0.26500000000000001</v>
      </c>
      <c r="F35" s="126">
        <f>SUM(E35:E36)</f>
        <v>0.47</v>
      </c>
      <c r="G35" s="130">
        <f>AVERAGE(F35:F40)</f>
        <v>0.45233333333333331</v>
      </c>
      <c r="H35" s="101">
        <f>STDEVA(F35:F40)</f>
        <v>3.2347076117221644E-2</v>
      </c>
    </row>
    <row r="36" spans="1:8" ht="15" thickBot="1" x14ac:dyDescent="0.4">
      <c r="A36" s="122"/>
      <c r="B36" s="8">
        <v>4.2</v>
      </c>
      <c r="C36" s="123"/>
      <c r="D36" s="98"/>
      <c r="E36" s="73">
        <v>0.20499999999999999</v>
      </c>
      <c r="F36" s="126"/>
      <c r="G36" s="130"/>
      <c r="H36" s="101"/>
    </row>
    <row r="37" spans="1:8" ht="15" thickBot="1" x14ac:dyDescent="0.4">
      <c r="A37" s="122"/>
      <c r="B37" s="8">
        <v>5.0999999999999996</v>
      </c>
      <c r="C37" s="123"/>
      <c r="D37" s="98"/>
      <c r="E37" s="73">
        <v>0.29699999999999999</v>
      </c>
      <c r="F37" s="120">
        <f>SUM(E37:E38)</f>
        <v>0.47199999999999998</v>
      </c>
      <c r="G37" s="130"/>
      <c r="H37" s="101"/>
    </row>
    <row r="38" spans="1:8" ht="15" thickBot="1" x14ac:dyDescent="0.4">
      <c r="A38" s="122"/>
      <c r="B38" s="8">
        <v>5.2</v>
      </c>
      <c r="C38" s="123"/>
      <c r="D38" s="98"/>
      <c r="E38" s="73">
        <v>0.17499999999999999</v>
      </c>
      <c r="F38" s="120"/>
      <c r="G38" s="130"/>
      <c r="H38" s="101"/>
    </row>
    <row r="39" spans="1:8" ht="15" thickBot="1" x14ac:dyDescent="0.4">
      <c r="A39" s="122"/>
      <c r="B39" s="8">
        <v>6.1</v>
      </c>
      <c r="C39" s="123"/>
      <c r="D39" s="98"/>
      <c r="E39" s="73">
        <v>0.214</v>
      </c>
      <c r="F39" s="121">
        <f>SUM(E39:E40)</f>
        <v>0.41500000000000004</v>
      </c>
      <c r="G39" s="130"/>
      <c r="H39" s="101"/>
    </row>
    <row r="40" spans="1:8" ht="15" thickBot="1" x14ac:dyDescent="0.4">
      <c r="A40" s="122"/>
      <c r="B40" s="10">
        <v>6.2</v>
      </c>
      <c r="C40" s="123"/>
      <c r="D40" s="98"/>
      <c r="E40" s="76">
        <v>0.20100000000000001</v>
      </c>
      <c r="F40" s="121"/>
      <c r="G40" s="130"/>
      <c r="H40" s="101"/>
    </row>
    <row r="41" spans="1:8" ht="15" thickBot="1" x14ac:dyDescent="0.4">
      <c r="A41" s="122" t="s">
        <v>12</v>
      </c>
      <c r="B41" s="5">
        <v>1.1000000000000001</v>
      </c>
      <c r="C41" s="123" t="s">
        <v>8</v>
      </c>
      <c r="D41" s="98" t="s">
        <v>8</v>
      </c>
      <c r="E41" s="75">
        <v>0.123</v>
      </c>
      <c r="F41" s="124">
        <f>SUM(E41:E42)</f>
        <v>0.23599999999999999</v>
      </c>
      <c r="G41" s="100">
        <f>AVERAGE(F41:F46)</f>
        <v>0.2233333333333333</v>
      </c>
      <c r="H41" s="101">
        <f>STDEVA(F41:F46)</f>
        <v>1.9399312702601933E-2</v>
      </c>
    </row>
    <row r="42" spans="1:8" ht="15" thickBot="1" x14ac:dyDescent="0.4">
      <c r="A42" s="122"/>
      <c r="B42" s="8">
        <v>1.2</v>
      </c>
      <c r="C42" s="123"/>
      <c r="D42" s="98"/>
      <c r="E42" s="73">
        <v>0.113</v>
      </c>
      <c r="F42" s="124"/>
      <c r="G42" s="100"/>
      <c r="H42" s="101"/>
    </row>
    <row r="43" spans="1:8" ht="15" thickBot="1" x14ac:dyDescent="0.4">
      <c r="A43" s="122"/>
      <c r="B43" s="8">
        <v>2.1</v>
      </c>
      <c r="C43" s="123"/>
      <c r="D43" s="98"/>
      <c r="E43" s="73">
        <v>0.121</v>
      </c>
      <c r="F43" s="120">
        <f>SUM(E43:E44)</f>
        <v>0.23299999999999998</v>
      </c>
      <c r="G43" s="100"/>
      <c r="H43" s="101"/>
    </row>
    <row r="44" spans="1:8" ht="15" thickBot="1" x14ac:dyDescent="0.4">
      <c r="A44" s="122"/>
      <c r="B44" s="8">
        <v>2.2000000000000002</v>
      </c>
      <c r="C44" s="123"/>
      <c r="D44" s="98"/>
      <c r="E44" s="73">
        <v>0.112</v>
      </c>
      <c r="F44" s="120"/>
      <c r="G44" s="100"/>
      <c r="H44" s="101"/>
    </row>
    <row r="45" spans="1:8" ht="15" thickBot="1" x14ac:dyDescent="0.4">
      <c r="A45" s="122"/>
      <c r="B45" s="8">
        <v>3.1</v>
      </c>
      <c r="C45" s="123"/>
      <c r="D45" s="98"/>
      <c r="E45" s="73">
        <v>0.1</v>
      </c>
      <c r="F45" s="121">
        <f>SUM(E45:E46)</f>
        <v>0.20100000000000001</v>
      </c>
      <c r="G45" s="100"/>
      <c r="H45" s="101"/>
    </row>
    <row r="46" spans="1:8" ht="15" thickBot="1" x14ac:dyDescent="0.4">
      <c r="A46" s="122"/>
      <c r="B46" s="10">
        <v>3.2</v>
      </c>
      <c r="C46" s="123"/>
      <c r="D46" s="98"/>
      <c r="E46" s="74">
        <v>0.10100000000000001</v>
      </c>
      <c r="F46" s="121"/>
      <c r="G46" s="100"/>
      <c r="H46" s="101"/>
    </row>
    <row r="47" spans="1:8" ht="15" thickBot="1" x14ac:dyDescent="0.4">
      <c r="A47" s="122"/>
      <c r="B47" s="127">
        <v>4</v>
      </c>
      <c r="C47" s="123"/>
      <c r="D47" s="98" t="s">
        <v>9</v>
      </c>
      <c r="E47" s="128">
        <v>0.16600000000000001</v>
      </c>
      <c r="F47" s="126">
        <f>SUM(E47:E48)</f>
        <v>0.16600000000000001</v>
      </c>
      <c r="G47" s="100">
        <f>AVERAGE(F47:F52)</f>
        <v>0.17100000000000001</v>
      </c>
      <c r="H47" s="101">
        <f>STDEVA(F47:F52)</f>
        <v>1.2288205727444502E-2</v>
      </c>
    </row>
    <row r="48" spans="1:8" ht="15" thickBot="1" x14ac:dyDescent="0.4">
      <c r="A48" s="122"/>
      <c r="B48" s="127"/>
      <c r="C48" s="123"/>
      <c r="D48" s="98"/>
      <c r="E48" s="128"/>
      <c r="F48" s="126"/>
      <c r="G48" s="100"/>
      <c r="H48" s="101"/>
    </row>
    <row r="49" spans="1:8" ht="15" thickBot="1" x14ac:dyDescent="0.4">
      <c r="A49" s="122"/>
      <c r="B49" s="127">
        <v>5</v>
      </c>
      <c r="C49" s="123"/>
      <c r="D49" s="98"/>
      <c r="E49" s="128">
        <v>0.16200000000000001</v>
      </c>
      <c r="F49" s="120">
        <f>SUM(E49:E50)</f>
        <v>0.16200000000000001</v>
      </c>
      <c r="G49" s="100"/>
      <c r="H49" s="101"/>
    </row>
    <row r="50" spans="1:8" ht="15" thickBot="1" x14ac:dyDescent="0.4">
      <c r="A50" s="122"/>
      <c r="B50" s="127"/>
      <c r="C50" s="123"/>
      <c r="D50" s="98"/>
      <c r="E50" s="128"/>
      <c r="F50" s="120"/>
      <c r="G50" s="100"/>
      <c r="H50" s="101"/>
    </row>
    <row r="51" spans="1:8" ht="15" thickBot="1" x14ac:dyDescent="0.4">
      <c r="A51" s="122"/>
      <c r="B51" s="127">
        <v>6</v>
      </c>
      <c r="C51" s="123"/>
      <c r="D51" s="98"/>
      <c r="E51" s="128">
        <v>0.185</v>
      </c>
      <c r="F51" s="121">
        <f>SUM(E51:E52)</f>
        <v>0.185</v>
      </c>
      <c r="G51" s="100"/>
      <c r="H51" s="101"/>
    </row>
    <row r="52" spans="1:8" ht="15" thickBot="1" x14ac:dyDescent="0.4">
      <c r="A52" s="122"/>
      <c r="B52" s="127"/>
      <c r="C52" s="123"/>
      <c r="D52" s="98"/>
      <c r="E52" s="128"/>
      <c r="F52" s="121"/>
      <c r="G52" s="100"/>
      <c r="H52" s="101"/>
    </row>
    <row r="53" spans="1:8" ht="15" thickBot="1" x14ac:dyDescent="0.4">
      <c r="A53" s="122" t="s">
        <v>13</v>
      </c>
      <c r="B53" s="14">
        <v>1</v>
      </c>
      <c r="C53" s="123" t="s">
        <v>9</v>
      </c>
      <c r="D53" s="98" t="s">
        <v>8</v>
      </c>
      <c r="E53" s="75">
        <v>0.10100000000000001</v>
      </c>
      <c r="F53" s="99">
        <f>AVERAGE(E53:E55)</f>
        <v>0.11333333333333334</v>
      </c>
      <c r="G53" s="125">
        <f>SUM(F53:F55)</f>
        <v>0.11333333333333334</v>
      </c>
      <c r="H53" s="101">
        <f>STDEVA(E53:E55)</f>
        <v>1.2503332889007365E-2</v>
      </c>
    </row>
    <row r="54" spans="1:8" ht="15" thickBot="1" x14ac:dyDescent="0.4">
      <c r="A54" s="122"/>
      <c r="B54" s="16">
        <v>2</v>
      </c>
      <c r="C54" s="123"/>
      <c r="D54" s="98"/>
      <c r="E54" s="73">
        <v>0.113</v>
      </c>
      <c r="F54" s="99"/>
      <c r="G54" s="125"/>
      <c r="H54" s="101"/>
    </row>
    <row r="55" spans="1:8" ht="15" thickBot="1" x14ac:dyDescent="0.4">
      <c r="A55" s="122"/>
      <c r="B55" s="16">
        <v>3</v>
      </c>
      <c r="C55" s="123"/>
      <c r="D55" s="98"/>
      <c r="E55" s="76">
        <v>0.126</v>
      </c>
      <c r="F55" s="99"/>
      <c r="G55" s="125"/>
      <c r="H55" s="101"/>
    </row>
    <row r="56" spans="1:8" ht="15" thickBot="1" x14ac:dyDescent="0.4">
      <c r="A56" s="122"/>
      <c r="B56" s="16">
        <v>4</v>
      </c>
      <c r="C56" s="123"/>
      <c r="D56" s="98" t="s">
        <v>9</v>
      </c>
      <c r="E56" s="77">
        <v>0.12</v>
      </c>
      <c r="F56" s="99">
        <f>AVERAGE(E56:E58)</f>
        <v>0.10733333333333334</v>
      </c>
      <c r="G56" s="125">
        <f>SUM(F56:F58)</f>
        <v>0.10733333333333334</v>
      </c>
      <c r="H56" s="101">
        <f>STDEVA(E56:E58)</f>
        <v>1.1015141094572202E-2</v>
      </c>
    </row>
    <row r="57" spans="1:8" ht="15" thickBot="1" x14ac:dyDescent="0.4">
      <c r="A57" s="122"/>
      <c r="B57" s="16">
        <v>5</v>
      </c>
      <c r="C57" s="123"/>
      <c r="D57" s="98"/>
      <c r="E57" s="73">
        <v>0.1</v>
      </c>
      <c r="F57" s="99"/>
      <c r="G57" s="125"/>
      <c r="H57" s="101"/>
    </row>
    <row r="58" spans="1:8" ht="15" thickBot="1" x14ac:dyDescent="0.4">
      <c r="A58" s="122"/>
      <c r="B58" s="21">
        <v>6</v>
      </c>
      <c r="C58" s="123"/>
      <c r="D58" s="98"/>
      <c r="E58" s="74">
        <v>0.10199999999999999</v>
      </c>
      <c r="F58" s="99"/>
      <c r="G58" s="125"/>
      <c r="H58" s="101"/>
    </row>
    <row r="59" spans="1:8" ht="15" thickBot="1" x14ac:dyDescent="0.4">
      <c r="A59" s="122" t="s">
        <v>14</v>
      </c>
      <c r="B59" s="5">
        <v>1.1000000000000001</v>
      </c>
      <c r="C59" s="123" t="s">
        <v>8</v>
      </c>
      <c r="D59" s="98" t="s">
        <v>8</v>
      </c>
      <c r="E59" s="75">
        <v>5.8999999999999997E-2</v>
      </c>
      <c r="F59" s="124">
        <f>SUM(E59:E60)</f>
        <v>0.12</v>
      </c>
      <c r="G59" s="125">
        <f>AVERAGE(F59:F64)</f>
        <v>0.12633333333333333</v>
      </c>
      <c r="H59" s="101">
        <f>STDEVA(F59:F64)</f>
        <v>1.4571661996262942E-2</v>
      </c>
    </row>
    <row r="60" spans="1:8" ht="15" thickBot="1" x14ac:dyDescent="0.4">
      <c r="A60" s="122"/>
      <c r="B60" s="8">
        <v>1.2</v>
      </c>
      <c r="C60" s="123"/>
      <c r="D60" s="98"/>
      <c r="E60" s="73">
        <v>6.0999999999999999E-2</v>
      </c>
      <c r="F60" s="124"/>
      <c r="G60" s="125"/>
      <c r="H60" s="101"/>
    </row>
    <row r="61" spans="1:8" ht="15" thickBot="1" x14ac:dyDescent="0.4">
      <c r="A61" s="122"/>
      <c r="B61" s="8">
        <v>2.1</v>
      </c>
      <c r="C61" s="123"/>
      <c r="D61" s="98"/>
      <c r="E61" s="73">
        <v>5.2999999999999999E-2</v>
      </c>
      <c r="F61" s="120">
        <f>SUM(E61:E62)</f>
        <v>0.11599999999999999</v>
      </c>
      <c r="G61" s="125"/>
      <c r="H61" s="101"/>
    </row>
    <row r="62" spans="1:8" ht="15" thickBot="1" x14ac:dyDescent="0.4">
      <c r="A62" s="122"/>
      <c r="B62" s="8">
        <v>2.2000000000000002</v>
      </c>
      <c r="C62" s="123"/>
      <c r="D62" s="98"/>
      <c r="E62" s="73">
        <v>6.3E-2</v>
      </c>
      <c r="F62" s="120"/>
      <c r="G62" s="125"/>
      <c r="H62" s="101"/>
    </row>
    <row r="63" spans="1:8" ht="15" thickBot="1" x14ac:dyDescent="0.4">
      <c r="A63" s="122"/>
      <c r="B63" s="8">
        <v>3.1</v>
      </c>
      <c r="C63" s="123"/>
      <c r="D63" s="98"/>
      <c r="E63" s="73">
        <v>6.3E-2</v>
      </c>
      <c r="F63" s="121">
        <f>SUM(E63:E64)</f>
        <v>0.14300000000000002</v>
      </c>
      <c r="G63" s="125"/>
      <c r="H63" s="101"/>
    </row>
    <row r="64" spans="1:8" ht="15" thickBot="1" x14ac:dyDescent="0.4">
      <c r="A64" s="122"/>
      <c r="B64" s="10">
        <v>3.2</v>
      </c>
      <c r="C64" s="123"/>
      <c r="D64" s="98"/>
      <c r="E64" s="74">
        <v>0.08</v>
      </c>
      <c r="F64" s="121"/>
      <c r="G64" s="125"/>
      <c r="H64" s="101"/>
    </row>
    <row r="65" spans="1:12" ht="15" thickBot="1" x14ac:dyDescent="0.4">
      <c r="A65" s="122"/>
      <c r="B65" s="5">
        <v>4.0999999999999996</v>
      </c>
      <c r="C65" s="123"/>
      <c r="D65" s="98" t="s">
        <v>9</v>
      </c>
      <c r="E65" s="75">
        <v>0.105</v>
      </c>
      <c r="F65" s="126">
        <f>SUM(E65:E66)</f>
        <v>0.19800000000000001</v>
      </c>
      <c r="G65" s="100">
        <f>AVERAGE(F65:F70)</f>
        <v>0.21266666666666667</v>
      </c>
      <c r="H65" s="101">
        <f>STDEVA(F65:F70)</f>
        <v>1.3316656236958782E-2</v>
      </c>
    </row>
    <row r="66" spans="1:12" ht="15" thickBot="1" x14ac:dyDescent="0.4">
      <c r="A66" s="122"/>
      <c r="B66" s="8">
        <v>4.2</v>
      </c>
      <c r="C66" s="123"/>
      <c r="D66" s="98"/>
      <c r="E66" s="73">
        <v>9.2999999999999999E-2</v>
      </c>
      <c r="F66" s="126"/>
      <c r="G66" s="100"/>
      <c r="H66" s="101"/>
    </row>
    <row r="67" spans="1:12" ht="15" thickBot="1" x14ac:dyDescent="0.4">
      <c r="A67" s="122"/>
      <c r="B67" s="8">
        <v>5.0999999999999996</v>
      </c>
      <c r="C67" s="123"/>
      <c r="D67" s="98"/>
      <c r="E67" s="73">
        <v>0.11</v>
      </c>
      <c r="F67" s="120">
        <f>SUM(E67:E68)</f>
        <v>0.224</v>
      </c>
      <c r="G67" s="100"/>
      <c r="H67" s="101"/>
    </row>
    <row r="68" spans="1:12" ht="15" thickBot="1" x14ac:dyDescent="0.4">
      <c r="A68" s="122"/>
      <c r="B68" s="8">
        <v>5.2</v>
      </c>
      <c r="C68" s="123"/>
      <c r="D68" s="98"/>
      <c r="E68" s="73">
        <v>0.114</v>
      </c>
      <c r="F68" s="120"/>
      <c r="G68" s="100"/>
      <c r="H68" s="101"/>
    </row>
    <row r="69" spans="1:12" ht="15" thickBot="1" x14ac:dyDescent="0.4">
      <c r="A69" s="122"/>
      <c r="B69" s="8">
        <v>6.1</v>
      </c>
      <c r="C69" s="123"/>
      <c r="D69" s="98"/>
      <c r="E69" s="73">
        <v>9.8000000000000004E-2</v>
      </c>
      <c r="F69" s="121">
        <f>SUM(E69:E70)</f>
        <v>0.216</v>
      </c>
      <c r="G69" s="100"/>
      <c r="H69" s="101"/>
    </row>
    <row r="70" spans="1:12" ht="15" thickBot="1" x14ac:dyDescent="0.4">
      <c r="A70" s="122"/>
      <c r="B70" s="10">
        <v>6.2</v>
      </c>
      <c r="C70" s="123"/>
      <c r="D70" s="98"/>
      <c r="E70" s="76">
        <v>0.11799999999999999</v>
      </c>
      <c r="F70" s="121"/>
      <c r="G70" s="100"/>
      <c r="H70" s="101"/>
    </row>
    <row r="71" spans="1:12" ht="15" thickBot="1" x14ac:dyDescent="0.4">
      <c r="A71" s="122" t="s">
        <v>15</v>
      </c>
      <c r="B71" s="14">
        <v>1</v>
      </c>
      <c r="C71" s="123" t="s">
        <v>9</v>
      </c>
      <c r="D71" s="98" t="s">
        <v>8</v>
      </c>
      <c r="E71" s="75">
        <v>0.20699999999999999</v>
      </c>
      <c r="F71" s="99">
        <f>AVERAGE(E71:E73)</f>
        <v>0.21799999999999997</v>
      </c>
      <c r="G71" s="100">
        <f>SUM(F71:F73)</f>
        <v>0.21799999999999997</v>
      </c>
      <c r="H71" s="101">
        <f>STDEVA(E71:E73)</f>
        <v>2.8160255680657977E-2</v>
      </c>
    </row>
    <row r="72" spans="1:12" ht="15" thickBot="1" x14ac:dyDescent="0.4">
      <c r="A72" s="122"/>
      <c r="B72" s="16">
        <v>2</v>
      </c>
      <c r="C72" s="123"/>
      <c r="D72" s="98"/>
      <c r="E72" s="73">
        <v>0.25</v>
      </c>
      <c r="F72" s="99"/>
      <c r="G72" s="100"/>
      <c r="H72" s="101"/>
    </row>
    <row r="73" spans="1:12" ht="15" thickBot="1" x14ac:dyDescent="0.4">
      <c r="A73" s="122"/>
      <c r="B73" s="16">
        <v>3</v>
      </c>
      <c r="C73" s="123"/>
      <c r="D73" s="98"/>
      <c r="E73" s="76">
        <v>0.19700000000000001</v>
      </c>
      <c r="F73" s="99"/>
      <c r="G73" s="100"/>
      <c r="H73" s="101"/>
    </row>
    <row r="74" spans="1:12" ht="15" thickBot="1" x14ac:dyDescent="0.4">
      <c r="A74" s="122"/>
      <c r="B74" s="16">
        <v>4</v>
      </c>
      <c r="C74" s="123"/>
      <c r="D74" s="98" t="s">
        <v>9</v>
      </c>
      <c r="E74" s="77">
        <v>0.151</v>
      </c>
      <c r="F74" s="99">
        <f>AVERAGE(E74:E76)</f>
        <v>0.16433333333333336</v>
      </c>
      <c r="G74" s="100">
        <f>SUM(F74:F76)</f>
        <v>0.16433333333333336</v>
      </c>
      <c r="H74" s="101">
        <f>STDEVA(E74:E76)</f>
        <v>3.3080709383768198E-2</v>
      </c>
    </row>
    <row r="75" spans="1:12" ht="15" thickBot="1" x14ac:dyDescent="0.4">
      <c r="A75" s="122"/>
      <c r="B75" s="16">
        <v>5</v>
      </c>
      <c r="C75" s="123"/>
      <c r="D75" s="98"/>
      <c r="E75" s="73">
        <v>0.14000000000000001</v>
      </c>
      <c r="F75" s="99"/>
      <c r="G75" s="100"/>
      <c r="H75" s="101"/>
    </row>
    <row r="76" spans="1:12" ht="15" thickBot="1" x14ac:dyDescent="0.4">
      <c r="A76" s="122"/>
      <c r="B76" s="21">
        <v>6</v>
      </c>
      <c r="C76" s="123"/>
      <c r="D76" s="98"/>
      <c r="E76" s="78">
        <v>0.20200000000000001</v>
      </c>
      <c r="F76" s="99"/>
      <c r="G76" s="100"/>
      <c r="H76" s="101"/>
    </row>
    <row r="77" spans="1:12" ht="15" thickBot="1" x14ac:dyDescent="0.4">
      <c r="A77" s="102" t="s">
        <v>35</v>
      </c>
      <c r="B77" s="62">
        <v>1</v>
      </c>
      <c r="C77" s="104" t="s">
        <v>36</v>
      </c>
      <c r="D77" s="108" t="s">
        <v>8</v>
      </c>
      <c r="E77" s="63">
        <v>0.105</v>
      </c>
      <c r="F77" s="111">
        <f>AVERAGE(E77:E79)</f>
        <v>0.11599999999999999</v>
      </c>
      <c r="G77" s="114">
        <f>SUM(F77:F79)</f>
        <v>0.11599999999999999</v>
      </c>
      <c r="H77" s="117">
        <f>STDEVA(E77:E79)</f>
        <v>1.1532562594670798E-2</v>
      </c>
    </row>
    <row r="78" spans="1:12" ht="15" thickBot="1" x14ac:dyDescent="0.4">
      <c r="A78" s="103"/>
      <c r="B78" s="64">
        <v>2</v>
      </c>
      <c r="C78" s="105"/>
      <c r="D78" s="109"/>
      <c r="E78" s="60">
        <v>0.115</v>
      </c>
      <c r="F78" s="112"/>
      <c r="G78" s="115"/>
      <c r="H78" s="118"/>
    </row>
    <row r="79" spans="1:12" ht="15" thickBot="1" x14ac:dyDescent="0.4">
      <c r="A79" s="103"/>
      <c r="B79" s="64">
        <v>3</v>
      </c>
      <c r="C79" s="105"/>
      <c r="D79" s="110"/>
      <c r="E79" s="65">
        <v>0.128</v>
      </c>
      <c r="F79" s="113"/>
      <c r="G79" s="116"/>
      <c r="H79" s="119"/>
      <c r="L79" s="63">
        <v>0.105</v>
      </c>
    </row>
    <row r="80" spans="1:12" x14ac:dyDescent="0.35">
      <c r="A80" s="103"/>
      <c r="B80" s="64">
        <v>4.0999999999999996</v>
      </c>
      <c r="C80" s="105"/>
      <c r="D80" s="89" t="s">
        <v>9</v>
      </c>
      <c r="E80" s="60">
        <v>0.23400000000000001</v>
      </c>
      <c r="F80" s="92">
        <f>SUM(E80:E82)</f>
        <v>0.74399999999999999</v>
      </c>
      <c r="G80" s="93">
        <f>AVERAGE(F80:F88)</f>
        <v>0.70000000000000007</v>
      </c>
      <c r="H80" s="95">
        <f>STDEVA(F80:F88)</f>
        <v>4.1327956639543632E-2</v>
      </c>
      <c r="L80" s="60">
        <v>0.115</v>
      </c>
    </row>
    <row r="81" spans="1:12" ht="15" thickBot="1" x14ac:dyDescent="0.4">
      <c r="A81" s="103"/>
      <c r="B81" s="64">
        <v>4.2</v>
      </c>
      <c r="C81" s="105"/>
      <c r="D81" s="89"/>
      <c r="E81" s="60">
        <v>0.25700000000000001</v>
      </c>
      <c r="F81" s="89"/>
      <c r="G81" s="93"/>
      <c r="H81" s="95"/>
      <c r="L81" s="65">
        <v>0.128</v>
      </c>
    </row>
    <row r="82" spans="1:12" ht="15" thickBot="1" x14ac:dyDescent="0.4">
      <c r="A82" s="103"/>
      <c r="B82" s="64">
        <v>4.3</v>
      </c>
      <c r="C82" s="105"/>
      <c r="D82" s="89"/>
      <c r="E82" s="60">
        <v>0.253</v>
      </c>
      <c r="F82" s="89"/>
      <c r="G82" s="93"/>
      <c r="H82" s="95"/>
      <c r="L82" s="81">
        <v>0.74399999999999999</v>
      </c>
    </row>
    <row r="83" spans="1:12" x14ac:dyDescent="0.35">
      <c r="A83" s="90"/>
      <c r="B83" s="66">
        <v>5.0999999999999996</v>
      </c>
      <c r="C83" s="106"/>
      <c r="D83" s="90"/>
      <c r="E83" s="60">
        <v>0.22900000000000001</v>
      </c>
      <c r="F83" s="89">
        <f>SUM(E83:E85)</f>
        <v>0.69399999999999995</v>
      </c>
      <c r="G83" s="93"/>
      <c r="H83" s="95"/>
      <c r="L83" s="81">
        <v>0.69399999999999995</v>
      </c>
    </row>
    <row r="84" spans="1:12" x14ac:dyDescent="0.35">
      <c r="A84" s="90"/>
      <c r="B84" s="67">
        <v>5.2</v>
      </c>
      <c r="C84" s="106"/>
      <c r="D84" s="90"/>
      <c r="E84" s="60">
        <v>0.223</v>
      </c>
      <c r="F84" s="89"/>
      <c r="G84" s="93"/>
      <c r="H84" s="95"/>
      <c r="L84" s="81">
        <v>0.66200000000000003</v>
      </c>
    </row>
    <row r="85" spans="1:12" x14ac:dyDescent="0.35">
      <c r="A85" s="90"/>
      <c r="B85" s="68">
        <v>5.3</v>
      </c>
      <c r="C85" s="106"/>
      <c r="D85" s="90"/>
      <c r="E85" s="60">
        <v>0.24199999999999999</v>
      </c>
      <c r="F85" s="89"/>
      <c r="G85" s="93"/>
      <c r="H85" s="95"/>
    </row>
    <row r="86" spans="1:12" x14ac:dyDescent="0.35">
      <c r="A86" s="90"/>
      <c r="B86" s="68">
        <v>6.1</v>
      </c>
      <c r="C86" s="106"/>
      <c r="D86" s="90"/>
      <c r="E86" s="60">
        <v>0.221</v>
      </c>
      <c r="F86" s="89">
        <f>SUM(E86:E88)</f>
        <v>0.66200000000000003</v>
      </c>
      <c r="G86" s="93"/>
      <c r="H86" s="95"/>
    </row>
    <row r="87" spans="1:12" x14ac:dyDescent="0.35">
      <c r="A87" s="90"/>
      <c r="B87" s="68">
        <v>6.2</v>
      </c>
      <c r="C87" s="106"/>
      <c r="D87" s="90"/>
      <c r="E87" s="60">
        <v>0.215</v>
      </c>
      <c r="F87" s="89"/>
      <c r="G87" s="93"/>
      <c r="H87" s="95"/>
    </row>
    <row r="88" spans="1:12" ht="15" thickBot="1" x14ac:dyDescent="0.4">
      <c r="A88" s="91"/>
      <c r="B88" s="69">
        <v>6.3</v>
      </c>
      <c r="C88" s="107"/>
      <c r="D88" s="91"/>
      <c r="E88" s="65">
        <v>0.22600000000000001</v>
      </c>
      <c r="F88" s="97"/>
      <c r="G88" s="94"/>
      <c r="H88" s="96"/>
    </row>
  </sheetData>
  <mergeCells count="108">
    <mergeCell ref="A14:A25"/>
    <mergeCell ref="C14:C25"/>
    <mergeCell ref="D14:D19"/>
    <mergeCell ref="F14:F15"/>
    <mergeCell ref="G14:G19"/>
    <mergeCell ref="H14:H19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6:F17"/>
    <mergeCell ref="F18:F19"/>
    <mergeCell ref="D20:D25"/>
    <mergeCell ref="F20:F21"/>
    <mergeCell ref="G20:G25"/>
    <mergeCell ref="H20:H25"/>
    <mergeCell ref="F22:F23"/>
    <mergeCell ref="F24:F25"/>
    <mergeCell ref="G8:G13"/>
    <mergeCell ref="H8:H13"/>
    <mergeCell ref="F10:F11"/>
    <mergeCell ref="F12:F13"/>
    <mergeCell ref="G35:G40"/>
    <mergeCell ref="H35:H40"/>
    <mergeCell ref="F37:F38"/>
    <mergeCell ref="F39:F40"/>
    <mergeCell ref="A41:A52"/>
    <mergeCell ref="C41:C52"/>
    <mergeCell ref="D41:D46"/>
    <mergeCell ref="F41:F42"/>
    <mergeCell ref="G41:G46"/>
    <mergeCell ref="H41:H46"/>
    <mergeCell ref="A26:A40"/>
    <mergeCell ref="C26:C40"/>
    <mergeCell ref="D26:D34"/>
    <mergeCell ref="F26:F28"/>
    <mergeCell ref="G26:G34"/>
    <mergeCell ref="H26:H34"/>
    <mergeCell ref="F29:F31"/>
    <mergeCell ref="F32:F34"/>
    <mergeCell ref="D35:D40"/>
    <mergeCell ref="F35:F36"/>
    <mergeCell ref="G47:G52"/>
    <mergeCell ref="H47:H52"/>
    <mergeCell ref="B49:B50"/>
    <mergeCell ref="E49:E50"/>
    <mergeCell ref="F49:F50"/>
    <mergeCell ref="B51:B52"/>
    <mergeCell ref="E51:E52"/>
    <mergeCell ref="F51:F52"/>
    <mergeCell ref="F43:F44"/>
    <mergeCell ref="F45:F46"/>
    <mergeCell ref="B47:B48"/>
    <mergeCell ref="D47:D52"/>
    <mergeCell ref="E47:E48"/>
    <mergeCell ref="F47:F48"/>
    <mergeCell ref="D65:D70"/>
    <mergeCell ref="F65:F66"/>
    <mergeCell ref="A53:A58"/>
    <mergeCell ref="C53:C58"/>
    <mergeCell ref="D53:D55"/>
    <mergeCell ref="F53:F55"/>
    <mergeCell ref="G53:G55"/>
    <mergeCell ref="H53:H55"/>
    <mergeCell ref="D56:D58"/>
    <mergeCell ref="F56:F58"/>
    <mergeCell ref="G56:G58"/>
    <mergeCell ref="H56:H58"/>
    <mergeCell ref="A77:A88"/>
    <mergeCell ref="C77:C88"/>
    <mergeCell ref="D77:D79"/>
    <mergeCell ref="F77:F79"/>
    <mergeCell ref="G77:G79"/>
    <mergeCell ref="H77:H79"/>
    <mergeCell ref="G65:G70"/>
    <mergeCell ref="H65:H70"/>
    <mergeCell ref="F67:F68"/>
    <mergeCell ref="F69:F70"/>
    <mergeCell ref="A71:A76"/>
    <mergeCell ref="C71:C76"/>
    <mergeCell ref="D71:D73"/>
    <mergeCell ref="F71:F73"/>
    <mergeCell ref="G71:G73"/>
    <mergeCell ref="H71:H73"/>
    <mergeCell ref="A59:A70"/>
    <mergeCell ref="C59:C70"/>
    <mergeCell ref="D59:D64"/>
    <mergeCell ref="F59:F60"/>
    <mergeCell ref="G59:G64"/>
    <mergeCell ref="H59:H64"/>
    <mergeCell ref="F61:F62"/>
    <mergeCell ref="F63:F64"/>
    <mergeCell ref="D80:D88"/>
    <mergeCell ref="F80:F82"/>
    <mergeCell ref="G80:G88"/>
    <mergeCell ref="H80:H88"/>
    <mergeCell ref="F83:F85"/>
    <mergeCell ref="F86:F88"/>
    <mergeCell ref="D74:D76"/>
    <mergeCell ref="F74:F76"/>
    <mergeCell ref="G74:G76"/>
    <mergeCell ref="H74:H7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18" workbookViewId="0"/>
  </sheetViews>
  <sheetFormatPr defaultRowHeight="14.5" x14ac:dyDescent="0.35"/>
  <cols>
    <col min="1" max="1" width="3.453125" customWidth="1"/>
    <col min="2" max="2" width="4.453125" customWidth="1"/>
    <col min="3" max="3" width="4.1796875" customWidth="1"/>
    <col min="4" max="4" width="4.54296875" customWidth="1"/>
    <col min="5" max="5" width="7.81640625" customWidth="1"/>
    <col min="6" max="6" width="6.453125" customWidth="1"/>
    <col min="7" max="7" width="7.26953125" customWidth="1"/>
    <col min="8" max="8" width="5.81640625" customWidth="1"/>
    <col min="9" max="9" width="3.453125" customWidth="1"/>
    <col min="10" max="10" width="4.54296875" customWidth="1"/>
    <col min="11" max="11" width="4.453125" customWidth="1"/>
    <col min="12" max="12" width="4.26953125" customWidth="1"/>
    <col min="13" max="13" width="7.26953125" customWidth="1"/>
    <col min="14" max="14" width="6.7265625" customWidth="1"/>
    <col min="15" max="16" width="6.1796875" customWidth="1"/>
    <col min="17" max="17" width="9.1796875" customWidth="1"/>
  </cols>
  <sheetData>
    <row r="1" spans="1:16" ht="86.5" thickBot="1" x14ac:dyDescent="0.4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3</v>
      </c>
      <c r="G1" s="27" t="s">
        <v>4</v>
      </c>
      <c r="H1" s="27" t="s">
        <v>5</v>
      </c>
      <c r="I1" s="28"/>
      <c r="J1" s="26" t="s">
        <v>0</v>
      </c>
      <c r="K1" s="27" t="s">
        <v>1</v>
      </c>
      <c r="L1" s="27" t="s">
        <v>2</v>
      </c>
      <c r="M1" s="27" t="s">
        <v>3</v>
      </c>
      <c r="N1" s="27" t="s">
        <v>3</v>
      </c>
      <c r="O1" s="27" t="s">
        <v>4</v>
      </c>
      <c r="P1" s="27" t="s">
        <v>5</v>
      </c>
    </row>
    <row r="2" spans="1:16" ht="13.75" customHeight="1" thickBot="1" x14ac:dyDescent="0.4">
      <c r="A2" s="136" t="s">
        <v>6</v>
      </c>
      <c r="B2" s="29">
        <v>1.1000000000000001</v>
      </c>
      <c r="C2" s="137" t="s">
        <v>7</v>
      </c>
      <c r="D2" s="131" t="s">
        <v>8</v>
      </c>
      <c r="E2" s="30">
        <v>0.10100000000000001</v>
      </c>
      <c r="F2" s="149">
        <f>SUM(E2:E3)</f>
        <v>0.21400000000000002</v>
      </c>
      <c r="G2" s="133">
        <f>AVERAGE(F2:F7)</f>
        <v>0.22066666666666668</v>
      </c>
      <c r="H2" s="134">
        <f>STDEVA(F2:F7)</f>
        <v>2.2744962812309297E-2</v>
      </c>
      <c r="I2" s="136" t="s">
        <v>12</v>
      </c>
      <c r="J2" s="29">
        <v>1.1000000000000001</v>
      </c>
      <c r="K2" s="137" t="s">
        <v>8</v>
      </c>
      <c r="L2" s="131" t="s">
        <v>8</v>
      </c>
      <c r="M2" s="30">
        <v>0.123</v>
      </c>
      <c r="N2" s="149">
        <f>SUM(M2:M3)</f>
        <v>0.23599999999999999</v>
      </c>
      <c r="O2" s="133">
        <f>AVERAGE(N2:N7)</f>
        <v>0.2233333333333333</v>
      </c>
      <c r="P2" s="134">
        <f>STDEVA(N2:N7)</f>
        <v>1.9399312702601933E-2</v>
      </c>
    </row>
    <row r="3" spans="1:16" ht="13.75" customHeight="1" thickBot="1" x14ac:dyDescent="0.4">
      <c r="A3" s="136"/>
      <c r="B3" s="29">
        <v>1.2</v>
      </c>
      <c r="C3" s="137"/>
      <c r="D3" s="131"/>
      <c r="E3" s="31">
        <v>0.113</v>
      </c>
      <c r="F3" s="149"/>
      <c r="G3" s="133"/>
      <c r="H3" s="134"/>
      <c r="I3" s="136"/>
      <c r="J3" s="29">
        <v>1.2</v>
      </c>
      <c r="K3" s="137"/>
      <c r="L3" s="131"/>
      <c r="M3" s="31">
        <v>0.113</v>
      </c>
      <c r="N3" s="149"/>
      <c r="O3" s="133"/>
      <c r="P3" s="134"/>
    </row>
    <row r="4" spans="1:16" ht="13.75" customHeight="1" thickBot="1" x14ac:dyDescent="0.4">
      <c r="A4" s="136"/>
      <c r="B4" s="29">
        <v>2.1</v>
      </c>
      <c r="C4" s="137"/>
      <c r="D4" s="131"/>
      <c r="E4" s="31">
        <v>0.126</v>
      </c>
      <c r="F4" s="143">
        <f>SUM(E4:E5)</f>
        <v>0.246</v>
      </c>
      <c r="G4" s="133"/>
      <c r="H4" s="134"/>
      <c r="I4" s="136"/>
      <c r="J4" s="29">
        <v>2.1</v>
      </c>
      <c r="K4" s="137"/>
      <c r="L4" s="131"/>
      <c r="M4" s="31">
        <v>0.121</v>
      </c>
      <c r="N4" s="143">
        <f>SUM(M4:M5)</f>
        <v>0.23299999999999998</v>
      </c>
      <c r="O4" s="133"/>
      <c r="P4" s="134"/>
    </row>
    <row r="5" spans="1:16" ht="13.75" customHeight="1" thickBot="1" x14ac:dyDescent="0.4">
      <c r="A5" s="136"/>
      <c r="B5" s="29">
        <v>2.2000000000000002</v>
      </c>
      <c r="C5" s="137"/>
      <c r="D5" s="131"/>
      <c r="E5" s="31">
        <v>0.12</v>
      </c>
      <c r="F5" s="143"/>
      <c r="G5" s="133"/>
      <c r="H5" s="134"/>
      <c r="I5" s="136"/>
      <c r="J5" s="29">
        <v>2.2000000000000002</v>
      </c>
      <c r="K5" s="137"/>
      <c r="L5" s="131"/>
      <c r="M5" s="31">
        <v>0.112</v>
      </c>
      <c r="N5" s="143"/>
      <c r="O5" s="133"/>
      <c r="P5" s="134"/>
    </row>
    <row r="6" spans="1:16" ht="13.75" customHeight="1" thickBot="1" x14ac:dyDescent="0.4">
      <c r="A6" s="136"/>
      <c r="B6" s="29">
        <v>3.1</v>
      </c>
      <c r="C6" s="137"/>
      <c r="D6" s="131"/>
      <c r="E6" s="31">
        <v>0.1</v>
      </c>
      <c r="F6" s="135">
        <f>SUM(E6:E7)</f>
        <v>0.20200000000000001</v>
      </c>
      <c r="G6" s="133"/>
      <c r="H6" s="134"/>
      <c r="I6" s="136"/>
      <c r="J6" s="29">
        <v>3.1</v>
      </c>
      <c r="K6" s="137"/>
      <c r="L6" s="131"/>
      <c r="M6" s="31">
        <v>0.1</v>
      </c>
      <c r="N6" s="135">
        <f>SUM(M6:M7)</f>
        <v>0.20100000000000001</v>
      </c>
      <c r="O6" s="133"/>
      <c r="P6" s="134"/>
    </row>
    <row r="7" spans="1:16" ht="13.75" customHeight="1" thickBot="1" x14ac:dyDescent="0.4">
      <c r="A7" s="136"/>
      <c r="B7" s="32">
        <v>3.2</v>
      </c>
      <c r="C7" s="137"/>
      <c r="D7" s="131"/>
      <c r="E7" s="33">
        <v>0.10199999999999999</v>
      </c>
      <c r="F7" s="135"/>
      <c r="G7" s="133"/>
      <c r="H7" s="134"/>
      <c r="I7" s="136"/>
      <c r="J7" s="32">
        <v>3.2</v>
      </c>
      <c r="K7" s="137"/>
      <c r="L7" s="131"/>
      <c r="M7" s="33">
        <v>0.10100000000000001</v>
      </c>
      <c r="N7" s="135"/>
      <c r="O7" s="133"/>
      <c r="P7" s="134"/>
    </row>
    <row r="8" spans="1:16" ht="13.75" customHeight="1" thickBot="1" x14ac:dyDescent="0.4">
      <c r="A8" s="136"/>
      <c r="B8" s="34">
        <v>4.0999999999999996</v>
      </c>
      <c r="C8" s="137"/>
      <c r="D8" s="131" t="s">
        <v>9</v>
      </c>
      <c r="E8" s="35">
        <v>0.32</v>
      </c>
      <c r="F8" s="141">
        <f>SUM(E8:E9)</f>
        <v>0.32</v>
      </c>
      <c r="G8" s="133">
        <f>AVERAGE(F8:F13)</f>
        <v>0.34400000000000003</v>
      </c>
      <c r="H8" s="134">
        <f>STDEVA(F8:F13)</f>
        <v>2.0999999999999987E-2</v>
      </c>
      <c r="I8" s="136"/>
      <c r="J8" s="150">
        <v>4</v>
      </c>
      <c r="K8" s="137"/>
      <c r="L8" s="131" t="s">
        <v>9</v>
      </c>
      <c r="M8" s="151">
        <v>0.16600000000000001</v>
      </c>
      <c r="N8" s="141">
        <f>SUM(M8:M9)</f>
        <v>0.16600000000000001</v>
      </c>
      <c r="O8" s="133">
        <f>AVERAGE(N8:N13)</f>
        <v>0.17100000000000001</v>
      </c>
      <c r="P8" s="134">
        <f>STDEVA(N8:N13)</f>
        <v>1.2288205727444502E-2</v>
      </c>
    </row>
    <row r="9" spans="1:16" ht="13.75" customHeight="1" thickBot="1" x14ac:dyDescent="0.4">
      <c r="A9" s="136"/>
      <c r="B9" s="29">
        <v>4.2</v>
      </c>
      <c r="C9" s="137"/>
      <c r="D9" s="131"/>
      <c r="E9" s="31"/>
      <c r="F9" s="141"/>
      <c r="G9" s="133"/>
      <c r="H9" s="134"/>
      <c r="I9" s="136"/>
      <c r="J9" s="150"/>
      <c r="K9" s="137"/>
      <c r="L9" s="131"/>
      <c r="M9" s="151"/>
      <c r="N9" s="141"/>
      <c r="O9" s="133"/>
      <c r="P9" s="134"/>
    </row>
    <row r="10" spans="1:16" ht="13.75" customHeight="1" thickBot="1" x14ac:dyDescent="0.4">
      <c r="A10" s="136"/>
      <c r="B10" s="29">
        <v>5.0999999999999996</v>
      </c>
      <c r="C10" s="137"/>
      <c r="D10" s="131"/>
      <c r="E10" s="31">
        <v>0.152</v>
      </c>
      <c r="F10" s="143">
        <f>SUM(E10:E11)</f>
        <v>0.35899999999999999</v>
      </c>
      <c r="G10" s="133"/>
      <c r="H10" s="134"/>
      <c r="I10" s="136"/>
      <c r="J10" s="150">
        <v>5</v>
      </c>
      <c r="K10" s="137"/>
      <c r="L10" s="131"/>
      <c r="M10" s="151">
        <v>0.16200000000000001</v>
      </c>
      <c r="N10" s="143">
        <f>SUM(M10:M11)</f>
        <v>0.16200000000000001</v>
      </c>
      <c r="O10" s="133"/>
      <c r="P10" s="134"/>
    </row>
    <row r="11" spans="1:16" ht="13.75" customHeight="1" thickBot="1" x14ac:dyDescent="0.4">
      <c r="A11" s="136"/>
      <c r="B11" s="29">
        <v>5.2</v>
      </c>
      <c r="C11" s="137"/>
      <c r="D11" s="131"/>
      <c r="E11" s="31">
        <v>0.20699999999999999</v>
      </c>
      <c r="F11" s="143"/>
      <c r="G11" s="133"/>
      <c r="H11" s="134"/>
      <c r="I11" s="136"/>
      <c r="J11" s="150"/>
      <c r="K11" s="137"/>
      <c r="L11" s="131"/>
      <c r="M11" s="151"/>
      <c r="N11" s="143"/>
      <c r="O11" s="133"/>
      <c r="P11" s="134"/>
    </row>
    <row r="12" spans="1:16" ht="13.75" customHeight="1" thickBot="1" x14ac:dyDescent="0.4">
      <c r="A12" s="136"/>
      <c r="B12" s="29">
        <v>6.1</v>
      </c>
      <c r="C12" s="137"/>
      <c r="D12" s="131"/>
      <c r="E12" s="31">
        <v>0.18</v>
      </c>
      <c r="F12" s="135">
        <f>SUM(E12:E13)</f>
        <v>0.35299999999999998</v>
      </c>
      <c r="G12" s="133"/>
      <c r="H12" s="134"/>
      <c r="I12" s="136"/>
      <c r="J12" s="150">
        <v>6</v>
      </c>
      <c r="K12" s="137"/>
      <c r="L12" s="131"/>
      <c r="M12" s="151">
        <v>0.185</v>
      </c>
      <c r="N12" s="135">
        <f>SUM(M12:M13)</f>
        <v>0.185</v>
      </c>
      <c r="O12" s="133"/>
      <c r="P12" s="134"/>
    </row>
    <row r="13" spans="1:16" ht="13.75" customHeight="1" thickBot="1" x14ac:dyDescent="0.4">
      <c r="A13" s="136"/>
      <c r="B13" s="32">
        <v>6.2</v>
      </c>
      <c r="C13" s="137"/>
      <c r="D13" s="131"/>
      <c r="E13" s="36">
        <v>0.17299999999999999</v>
      </c>
      <c r="F13" s="135"/>
      <c r="G13" s="133"/>
      <c r="H13" s="134"/>
      <c r="I13" s="136"/>
      <c r="J13" s="150"/>
      <c r="K13" s="137"/>
      <c r="L13" s="131"/>
      <c r="M13" s="151"/>
      <c r="N13" s="135"/>
      <c r="O13" s="133"/>
      <c r="P13" s="134"/>
    </row>
    <row r="14" spans="1:16" ht="13.75" customHeight="1" thickBot="1" x14ac:dyDescent="0.4">
      <c r="A14" s="136" t="s">
        <v>10</v>
      </c>
      <c r="B14" s="34">
        <v>1.1000000000000001</v>
      </c>
      <c r="C14" s="137" t="s">
        <v>7</v>
      </c>
      <c r="D14" s="131" t="s">
        <v>8</v>
      </c>
      <c r="E14" s="35">
        <v>9.5000000000000001E-2</v>
      </c>
      <c r="F14" s="149">
        <f>SUM(E14:E15)</f>
        <v>0.20200000000000001</v>
      </c>
      <c r="G14" s="133">
        <f>AVERAGE(F14:F19)</f>
        <v>0.23533333333333337</v>
      </c>
      <c r="H14" s="134">
        <f>STDEVA(F14:F19)</f>
        <v>3.6909799963333947E-2</v>
      </c>
      <c r="I14" s="136" t="s">
        <v>13</v>
      </c>
      <c r="J14" s="37">
        <v>1</v>
      </c>
      <c r="K14" s="137" t="s">
        <v>9</v>
      </c>
      <c r="L14" s="131" t="s">
        <v>8</v>
      </c>
      <c r="M14" s="38">
        <v>0.10100000000000001</v>
      </c>
      <c r="N14" s="132">
        <f>AVERAGE(M14:M16)</f>
        <v>0.11333333333333334</v>
      </c>
      <c r="O14" s="148">
        <f>SUM(N14:N16)</f>
        <v>0.11333333333333334</v>
      </c>
      <c r="P14" s="134">
        <f>STDEVA(M14:M16)</f>
        <v>1.2503332889007365E-2</v>
      </c>
    </row>
    <row r="15" spans="1:16" ht="13.75" customHeight="1" thickBot="1" x14ac:dyDescent="0.4">
      <c r="A15" s="136"/>
      <c r="B15" s="29">
        <v>1.2</v>
      </c>
      <c r="C15" s="137"/>
      <c r="D15" s="131"/>
      <c r="E15" s="31">
        <v>0.107</v>
      </c>
      <c r="F15" s="149"/>
      <c r="G15" s="133"/>
      <c r="H15" s="134"/>
      <c r="I15" s="136"/>
      <c r="J15" s="39">
        <v>2</v>
      </c>
      <c r="K15" s="137"/>
      <c r="L15" s="131"/>
      <c r="M15" s="40">
        <v>0.113</v>
      </c>
      <c r="N15" s="132"/>
      <c r="O15" s="148"/>
      <c r="P15" s="134"/>
    </row>
    <row r="16" spans="1:16" ht="13.75" customHeight="1" thickBot="1" x14ac:dyDescent="0.4">
      <c r="A16" s="136"/>
      <c r="B16" s="29">
        <v>2.1</v>
      </c>
      <c r="C16" s="137"/>
      <c r="D16" s="131"/>
      <c r="E16" s="31">
        <v>0.115</v>
      </c>
      <c r="F16" s="143">
        <f>SUM(E16:E17)</f>
        <v>0.22900000000000001</v>
      </c>
      <c r="G16" s="133"/>
      <c r="H16" s="134"/>
      <c r="I16" s="136"/>
      <c r="J16" s="39">
        <v>3</v>
      </c>
      <c r="K16" s="137"/>
      <c r="L16" s="131"/>
      <c r="M16" s="41">
        <v>0.126</v>
      </c>
      <c r="N16" s="132"/>
      <c r="O16" s="148"/>
      <c r="P16" s="134"/>
    </row>
    <row r="17" spans="1:25" ht="13.75" customHeight="1" thickBot="1" x14ac:dyDescent="0.4">
      <c r="A17" s="136"/>
      <c r="B17" s="29">
        <v>2.2000000000000002</v>
      </c>
      <c r="C17" s="137"/>
      <c r="D17" s="131"/>
      <c r="E17" s="31">
        <v>0.114</v>
      </c>
      <c r="F17" s="143"/>
      <c r="G17" s="133"/>
      <c r="H17" s="134"/>
      <c r="I17" s="136"/>
      <c r="J17" s="39">
        <v>4</v>
      </c>
      <c r="K17" s="137"/>
      <c r="L17" s="131" t="s">
        <v>9</v>
      </c>
      <c r="M17" s="42">
        <v>0.12</v>
      </c>
      <c r="N17" s="132">
        <f>AVERAGE(M17:M19)</f>
        <v>0.10733333333333334</v>
      </c>
      <c r="O17" s="148">
        <f>SUM(N17:N19)</f>
        <v>0.10733333333333334</v>
      </c>
      <c r="P17" s="134">
        <f>STDEVA(M17:M19)</f>
        <v>1.1015141094572202E-2</v>
      </c>
    </row>
    <row r="18" spans="1:25" ht="13.75" customHeight="1" thickBot="1" x14ac:dyDescent="0.4">
      <c r="A18" s="136"/>
      <c r="B18" s="29">
        <v>3.1</v>
      </c>
      <c r="C18" s="137"/>
      <c r="D18" s="131"/>
      <c r="E18" s="31">
        <v>0.13800000000000001</v>
      </c>
      <c r="F18" s="135">
        <f>SUM(E18:E19)</f>
        <v>0.27500000000000002</v>
      </c>
      <c r="G18" s="133"/>
      <c r="H18" s="134"/>
      <c r="I18" s="136"/>
      <c r="J18" s="39">
        <v>5</v>
      </c>
      <c r="K18" s="137"/>
      <c r="L18" s="131"/>
      <c r="M18" s="43">
        <v>0.1</v>
      </c>
      <c r="N18" s="132"/>
      <c r="O18" s="148"/>
      <c r="P18" s="134"/>
    </row>
    <row r="19" spans="1:25" ht="13.75" customHeight="1" thickBot="1" x14ac:dyDescent="0.4">
      <c r="A19" s="136"/>
      <c r="B19" s="32">
        <v>3.2</v>
      </c>
      <c r="C19" s="137"/>
      <c r="D19" s="131"/>
      <c r="E19" s="33">
        <v>0.13700000000000001</v>
      </c>
      <c r="F19" s="135"/>
      <c r="G19" s="133"/>
      <c r="H19" s="134"/>
      <c r="I19" s="136"/>
      <c r="J19" s="44">
        <v>6</v>
      </c>
      <c r="K19" s="137"/>
      <c r="L19" s="131"/>
      <c r="M19" s="45">
        <v>0.10199999999999999</v>
      </c>
      <c r="N19" s="132"/>
      <c r="O19" s="148"/>
      <c r="P19" s="134"/>
    </row>
    <row r="20" spans="1:25" ht="13.75" customHeight="1" thickBot="1" x14ac:dyDescent="0.4">
      <c r="A20" s="136"/>
      <c r="B20" s="34">
        <v>4.0999999999999996</v>
      </c>
      <c r="C20" s="137"/>
      <c r="D20" s="131" t="s">
        <v>9</v>
      </c>
      <c r="E20" s="35">
        <v>0.16500000000000001</v>
      </c>
      <c r="F20" s="141">
        <f>SUM(E20:E21)</f>
        <v>0.33</v>
      </c>
      <c r="G20" s="133">
        <f>AVERAGE(F20:F25)</f>
        <v>0.35766666666666663</v>
      </c>
      <c r="H20" s="134">
        <f>STDEVA(F20:F25)</f>
        <v>3.1533051443419391E-2</v>
      </c>
      <c r="I20" s="136" t="s">
        <v>14</v>
      </c>
      <c r="J20" s="46">
        <v>1.1000000000000001</v>
      </c>
      <c r="K20" s="137" t="s">
        <v>8</v>
      </c>
      <c r="L20" s="131" t="s">
        <v>8</v>
      </c>
      <c r="M20" s="47">
        <v>5.8999999999999997E-2</v>
      </c>
      <c r="N20" s="146">
        <f>SUM(M20:M21)</f>
        <v>0.12</v>
      </c>
      <c r="O20" s="133">
        <f>AVERAGE(N20:N25)</f>
        <v>0.12633333333333333</v>
      </c>
      <c r="P20" s="134">
        <f>STDEVA(N20:N25)</f>
        <v>1.4571661996262942E-2</v>
      </c>
    </row>
    <row r="21" spans="1:25" ht="13.75" customHeight="1" thickBot="1" x14ac:dyDescent="0.4">
      <c r="A21" s="136"/>
      <c r="B21" s="29">
        <v>4.2</v>
      </c>
      <c r="C21" s="137"/>
      <c r="D21" s="131"/>
      <c r="E21" s="31">
        <v>0.16500000000000001</v>
      </c>
      <c r="F21" s="141"/>
      <c r="G21" s="133"/>
      <c r="H21" s="134"/>
      <c r="I21" s="136"/>
      <c r="J21" s="48">
        <v>1.2</v>
      </c>
      <c r="K21" s="137"/>
      <c r="L21" s="131"/>
      <c r="M21" s="43">
        <v>6.0999999999999999E-2</v>
      </c>
      <c r="N21" s="146"/>
      <c r="O21" s="133"/>
      <c r="P21" s="134"/>
    </row>
    <row r="22" spans="1:25" ht="13.75" customHeight="1" thickBot="1" x14ac:dyDescent="0.4">
      <c r="A22" s="136"/>
      <c r="B22" s="29">
        <v>5.0999999999999996</v>
      </c>
      <c r="C22" s="137"/>
      <c r="D22" s="131"/>
      <c r="E22" s="31">
        <v>0.192</v>
      </c>
      <c r="F22" s="143">
        <f>SUM(E22:E23)</f>
        <v>0.39200000000000002</v>
      </c>
      <c r="G22" s="133"/>
      <c r="H22" s="134"/>
      <c r="I22" s="136"/>
      <c r="J22" s="48">
        <v>2.1</v>
      </c>
      <c r="K22" s="137"/>
      <c r="L22" s="131"/>
      <c r="M22" s="43">
        <v>5.2999999999999999E-2</v>
      </c>
      <c r="N22" s="144">
        <f>SUM(M22:M23)</f>
        <v>0.11599999999999999</v>
      </c>
      <c r="O22" s="133"/>
      <c r="P22" s="134"/>
    </row>
    <row r="23" spans="1:25" ht="13.75" customHeight="1" thickBot="1" x14ac:dyDescent="0.4">
      <c r="A23" s="136"/>
      <c r="B23" s="29">
        <v>5.2</v>
      </c>
      <c r="C23" s="137"/>
      <c r="D23" s="131"/>
      <c r="E23" s="31">
        <v>0.2</v>
      </c>
      <c r="F23" s="143"/>
      <c r="G23" s="133"/>
      <c r="H23" s="134"/>
      <c r="I23" s="136"/>
      <c r="J23" s="48">
        <v>2.2000000000000002</v>
      </c>
      <c r="K23" s="137"/>
      <c r="L23" s="131"/>
      <c r="M23" s="43">
        <v>6.3E-2</v>
      </c>
      <c r="N23" s="144"/>
      <c r="O23" s="133"/>
      <c r="P23" s="134"/>
    </row>
    <row r="24" spans="1:25" ht="13.75" customHeight="1" thickBot="1" x14ac:dyDescent="0.4">
      <c r="A24" s="136"/>
      <c r="B24" s="29">
        <v>6.1</v>
      </c>
      <c r="C24" s="137"/>
      <c r="D24" s="131"/>
      <c r="E24" s="31">
        <v>0.17499999999999999</v>
      </c>
      <c r="F24" s="135">
        <f>SUM(E24:E25)</f>
        <v>0.35099999999999998</v>
      </c>
      <c r="G24" s="133"/>
      <c r="H24" s="134"/>
      <c r="I24" s="136"/>
      <c r="J24" s="48">
        <v>3.1</v>
      </c>
      <c r="K24" s="137"/>
      <c r="L24" s="131"/>
      <c r="M24" s="43">
        <v>6.3E-2</v>
      </c>
      <c r="N24" s="145">
        <f>SUM(M24:M25)</f>
        <v>0.14300000000000002</v>
      </c>
      <c r="O24" s="133"/>
      <c r="P24" s="134"/>
    </row>
    <row r="25" spans="1:25" ht="13.75" customHeight="1" thickBot="1" x14ac:dyDescent="0.4">
      <c r="A25" s="136"/>
      <c r="B25" s="32">
        <v>6.2</v>
      </c>
      <c r="C25" s="137"/>
      <c r="D25" s="131"/>
      <c r="E25" s="36">
        <v>0.17599999999999999</v>
      </c>
      <c r="F25" s="135"/>
      <c r="G25" s="133"/>
      <c r="H25" s="134"/>
      <c r="I25" s="136"/>
      <c r="J25" s="48">
        <v>3.2</v>
      </c>
      <c r="K25" s="137"/>
      <c r="L25" s="131"/>
      <c r="M25" s="45">
        <v>0.08</v>
      </c>
      <c r="N25" s="145"/>
      <c r="O25" s="133"/>
      <c r="P25" s="134"/>
    </row>
    <row r="26" spans="1:25" ht="13.75" customHeight="1" thickBot="1" x14ac:dyDescent="0.4">
      <c r="A26" s="136" t="s">
        <v>11</v>
      </c>
      <c r="B26" s="34">
        <v>1.1000000000000001</v>
      </c>
      <c r="C26" s="137" t="s">
        <v>7</v>
      </c>
      <c r="D26" s="131" t="s">
        <v>8</v>
      </c>
      <c r="E26" s="35">
        <v>0.11600000000000001</v>
      </c>
      <c r="F26" s="140">
        <f>SUM(E26:E28)</f>
        <v>0.36</v>
      </c>
      <c r="G26" s="133">
        <f>AVERAGE(F26:F34)</f>
        <v>0.34733333333333333</v>
      </c>
      <c r="H26" s="134">
        <f>STDEVA(F26:F34)</f>
        <v>4.0513372277969327E-2</v>
      </c>
      <c r="I26" s="136"/>
      <c r="J26" s="34">
        <v>4.0999999999999996</v>
      </c>
      <c r="K26" s="137"/>
      <c r="L26" s="131" t="s">
        <v>9</v>
      </c>
      <c r="M26" s="35">
        <v>0.105</v>
      </c>
      <c r="N26" s="141">
        <f>SUM(M26:M27)</f>
        <v>0.19800000000000001</v>
      </c>
      <c r="O26" s="133">
        <f>AVERAGE(N26:N31)</f>
        <v>0.21266666666666667</v>
      </c>
      <c r="P26" s="134">
        <f>STDEVA(N26:N31)</f>
        <v>1.3316656236958782E-2</v>
      </c>
    </row>
    <row r="27" spans="1:25" ht="13.75" customHeight="1" thickBot="1" x14ac:dyDescent="0.4">
      <c r="A27" s="136"/>
      <c r="B27" s="29">
        <v>1.2</v>
      </c>
      <c r="C27" s="137"/>
      <c r="D27" s="131"/>
      <c r="E27" s="30">
        <v>0.129</v>
      </c>
      <c r="F27" s="140"/>
      <c r="G27" s="133"/>
      <c r="H27" s="134"/>
      <c r="I27" s="136"/>
      <c r="J27" s="29">
        <v>4.2</v>
      </c>
      <c r="K27" s="137"/>
      <c r="L27" s="131"/>
      <c r="M27" s="31">
        <v>9.2999999999999999E-2</v>
      </c>
      <c r="N27" s="141"/>
      <c r="O27" s="133"/>
      <c r="P27" s="134"/>
    </row>
    <row r="28" spans="1:25" ht="13.75" customHeight="1" thickBot="1" x14ac:dyDescent="0.4">
      <c r="A28" s="136"/>
      <c r="B28" s="29">
        <v>1.3</v>
      </c>
      <c r="C28" s="137"/>
      <c r="D28" s="131"/>
      <c r="E28" s="31">
        <v>0.115</v>
      </c>
      <c r="F28" s="140"/>
      <c r="G28" s="133"/>
      <c r="H28" s="134"/>
      <c r="I28" s="136"/>
      <c r="J28" s="29">
        <v>5.0999999999999996</v>
      </c>
      <c r="K28" s="137"/>
      <c r="L28" s="131"/>
      <c r="M28" s="31">
        <v>0.11</v>
      </c>
      <c r="N28" s="143">
        <f>SUM(M28:M29)</f>
        <v>0.224</v>
      </c>
      <c r="O28" s="133"/>
      <c r="P28" s="134"/>
    </row>
    <row r="29" spans="1:25" ht="13.75" customHeight="1" thickBot="1" x14ac:dyDescent="0.4">
      <c r="A29" s="136"/>
      <c r="B29" s="29">
        <v>2.1</v>
      </c>
      <c r="C29" s="137"/>
      <c r="D29" s="131"/>
      <c r="E29" s="31">
        <v>0.125</v>
      </c>
      <c r="F29" s="141">
        <f>SUM(E29:E31)</f>
        <v>0.38</v>
      </c>
      <c r="G29" s="133"/>
      <c r="H29" s="134"/>
      <c r="I29" s="136"/>
      <c r="J29" s="29">
        <v>5.2</v>
      </c>
      <c r="K29" s="137"/>
      <c r="L29" s="131"/>
      <c r="M29" s="31">
        <v>0.114</v>
      </c>
      <c r="N29" s="143"/>
      <c r="O29" s="133"/>
      <c r="P29" s="134"/>
    </row>
    <row r="30" spans="1:25" ht="13.75" customHeight="1" thickBot="1" x14ac:dyDescent="0.4">
      <c r="A30" s="136"/>
      <c r="B30" s="29">
        <v>2.2000000000000002</v>
      </c>
      <c r="C30" s="137"/>
      <c r="D30" s="131"/>
      <c r="E30" s="31">
        <v>0.12</v>
      </c>
      <c r="F30" s="141"/>
      <c r="G30" s="133"/>
      <c r="H30" s="134"/>
      <c r="I30" s="136"/>
      <c r="J30" s="29">
        <v>6.1</v>
      </c>
      <c r="K30" s="137"/>
      <c r="L30" s="131"/>
      <c r="M30" s="31">
        <v>9.8000000000000004E-2</v>
      </c>
      <c r="N30" s="135">
        <f>SUM(M30:M31)</f>
        <v>0.216</v>
      </c>
      <c r="O30" s="133"/>
      <c r="P30" s="134"/>
    </row>
    <row r="31" spans="1:25" ht="13.75" customHeight="1" thickBot="1" x14ac:dyDescent="0.4">
      <c r="A31" s="136"/>
      <c r="B31" s="29">
        <v>2.2999999999999998</v>
      </c>
      <c r="C31" s="137"/>
      <c r="D31" s="131"/>
      <c r="E31" s="31">
        <v>0.13500000000000001</v>
      </c>
      <c r="F31" s="141"/>
      <c r="G31" s="133"/>
      <c r="H31" s="134"/>
      <c r="I31" s="136"/>
      <c r="J31" s="147">
        <v>6.2</v>
      </c>
      <c r="K31" s="137"/>
      <c r="L31" s="131"/>
      <c r="M31" s="135">
        <v>0.11799999999999999</v>
      </c>
      <c r="N31" s="135"/>
      <c r="O31" s="133"/>
      <c r="P31" s="134"/>
      <c r="R31" s="122" t="s">
        <v>15</v>
      </c>
      <c r="S31" s="14">
        <v>1</v>
      </c>
      <c r="T31" s="123" t="s">
        <v>9</v>
      </c>
      <c r="U31" s="138" t="s">
        <v>8</v>
      </c>
      <c r="V31" s="15">
        <v>0.20699999999999999</v>
      </c>
      <c r="W31" s="139">
        <f>AVERAGE(V31:V33)</f>
        <v>0.21799999999999997</v>
      </c>
      <c r="X31" s="100">
        <f>SUM(W31:W33)</f>
        <v>0.21799999999999997</v>
      </c>
      <c r="Y31" s="101">
        <f>STDEVA(V31:V33)</f>
        <v>2.8160255680657977E-2</v>
      </c>
    </row>
    <row r="32" spans="1:25" ht="13.75" customHeight="1" thickBot="1" x14ac:dyDescent="0.4">
      <c r="A32" s="136"/>
      <c r="B32" s="29">
        <v>3.1</v>
      </c>
      <c r="C32" s="137"/>
      <c r="D32" s="131"/>
      <c r="E32" s="31">
        <v>0.10199999999999999</v>
      </c>
      <c r="F32" s="135">
        <f>SUM(E32:E34)</f>
        <v>0.30199999999999999</v>
      </c>
      <c r="G32" s="133"/>
      <c r="H32" s="134"/>
      <c r="I32" s="136"/>
      <c r="J32" s="147"/>
      <c r="K32" s="137"/>
      <c r="L32" s="131"/>
      <c r="M32" s="135"/>
      <c r="N32" s="135"/>
      <c r="O32" s="133"/>
      <c r="P32" s="134"/>
      <c r="R32" s="122"/>
      <c r="S32" s="16">
        <v>2</v>
      </c>
      <c r="T32" s="123"/>
      <c r="U32" s="138"/>
      <c r="V32" s="17">
        <v>0.25</v>
      </c>
      <c r="W32" s="139"/>
      <c r="X32" s="100"/>
      <c r="Y32" s="101"/>
    </row>
    <row r="33" spans="1:25" ht="13.75" customHeight="1" thickBot="1" x14ac:dyDescent="0.4">
      <c r="A33" s="136"/>
      <c r="B33" s="29">
        <v>3.2</v>
      </c>
      <c r="C33" s="137"/>
      <c r="D33" s="131"/>
      <c r="E33" s="33">
        <v>9.7000000000000003E-2</v>
      </c>
      <c r="F33" s="135"/>
      <c r="G33" s="133"/>
      <c r="H33" s="134"/>
      <c r="I33" s="136"/>
      <c r="J33" s="147"/>
      <c r="K33" s="137"/>
      <c r="L33" s="131"/>
      <c r="M33" s="135"/>
      <c r="N33" s="135"/>
      <c r="O33" s="133"/>
      <c r="P33" s="134"/>
      <c r="R33" s="122"/>
      <c r="S33" s="16">
        <v>3</v>
      </c>
      <c r="T33" s="123"/>
      <c r="U33" s="138"/>
      <c r="V33" s="18">
        <v>0.19700000000000001</v>
      </c>
      <c r="W33" s="139"/>
      <c r="X33" s="100"/>
      <c r="Y33" s="101"/>
    </row>
    <row r="34" spans="1:25" ht="13.75" customHeight="1" thickBot="1" x14ac:dyDescent="0.4">
      <c r="A34" s="136"/>
      <c r="B34" s="32">
        <v>3.3</v>
      </c>
      <c r="C34" s="137"/>
      <c r="D34" s="131"/>
      <c r="E34" s="33">
        <v>0.10299999999999999</v>
      </c>
      <c r="F34" s="135"/>
      <c r="G34" s="133"/>
      <c r="H34" s="134"/>
      <c r="I34" s="136"/>
      <c r="J34" s="147"/>
      <c r="K34" s="137"/>
      <c r="L34" s="131"/>
      <c r="M34" s="135"/>
      <c r="N34" s="135"/>
      <c r="O34" s="133"/>
      <c r="P34" s="134"/>
      <c r="R34" s="122"/>
      <c r="S34" s="16">
        <v>4</v>
      </c>
      <c r="T34" s="123"/>
      <c r="U34" s="138" t="s">
        <v>9</v>
      </c>
      <c r="V34" s="19">
        <v>0.151</v>
      </c>
      <c r="W34" s="139">
        <f>AVERAGE(V34:V36)</f>
        <v>0.16433333333333336</v>
      </c>
      <c r="X34" s="100">
        <f>SUM(W34:W36)</f>
        <v>0.16433333333333336</v>
      </c>
      <c r="Y34" s="101">
        <f>STDEVA(V34:V36)</f>
        <v>3.3080709383768198E-2</v>
      </c>
    </row>
    <row r="35" spans="1:25" ht="13.75" customHeight="1" thickBot="1" x14ac:dyDescent="0.4">
      <c r="A35" s="136"/>
      <c r="B35" s="34">
        <v>4.0999999999999996</v>
      </c>
      <c r="C35" s="137"/>
      <c r="D35" s="131" t="s">
        <v>9</v>
      </c>
      <c r="E35" s="35">
        <v>0.26500000000000001</v>
      </c>
      <c r="F35" s="141">
        <f>SUM(E35:E36)</f>
        <v>0.47</v>
      </c>
      <c r="G35" s="142">
        <f>AVERAGE(F35:F40)</f>
        <v>0.45233333333333331</v>
      </c>
      <c r="H35" s="134">
        <f>STDEVA(F35:F40)</f>
        <v>3.2347076117221644E-2</v>
      </c>
      <c r="I35" s="136" t="s">
        <v>15</v>
      </c>
      <c r="J35" s="39">
        <v>1</v>
      </c>
      <c r="K35" s="137" t="s">
        <v>9</v>
      </c>
      <c r="L35" s="131" t="s">
        <v>8</v>
      </c>
      <c r="M35" s="49">
        <v>0.20699999999999999</v>
      </c>
      <c r="N35" s="132">
        <f>AVERAGE(M35:M37)</f>
        <v>0.21799999999999997</v>
      </c>
      <c r="O35" s="133">
        <f>SUM(N35:N37)</f>
        <v>0.21799999999999997</v>
      </c>
      <c r="P35" s="134">
        <f>STDEVA(M35:M37)</f>
        <v>2.8160255680657977E-2</v>
      </c>
      <c r="R35" s="122"/>
      <c r="S35" s="16">
        <v>5</v>
      </c>
      <c r="T35" s="123"/>
      <c r="U35" s="138"/>
      <c r="V35" s="20">
        <v>0.14000000000000001</v>
      </c>
      <c r="W35" s="139"/>
      <c r="X35" s="100"/>
      <c r="Y35" s="101"/>
    </row>
    <row r="36" spans="1:25" ht="13.75" customHeight="1" thickBot="1" x14ac:dyDescent="0.4">
      <c r="A36" s="136"/>
      <c r="B36" s="29">
        <v>4.2</v>
      </c>
      <c r="C36" s="137"/>
      <c r="D36" s="131"/>
      <c r="E36" s="31">
        <v>0.20499999999999999</v>
      </c>
      <c r="F36" s="141"/>
      <c r="G36" s="142"/>
      <c r="H36" s="134"/>
      <c r="I36" s="136"/>
      <c r="J36" s="39">
        <v>2</v>
      </c>
      <c r="K36" s="137"/>
      <c r="L36" s="131"/>
      <c r="M36" s="40">
        <v>0.25</v>
      </c>
      <c r="N36" s="132"/>
      <c r="O36" s="133"/>
      <c r="P36" s="134"/>
      <c r="R36" s="122"/>
      <c r="S36" s="21">
        <v>6</v>
      </c>
      <c r="T36" s="123"/>
      <c r="U36" s="138"/>
      <c r="V36" s="24">
        <v>0.20200000000000001</v>
      </c>
      <c r="W36" s="139"/>
      <c r="X36" s="100"/>
      <c r="Y36" s="101"/>
    </row>
    <row r="37" spans="1:25" ht="13.75" customHeight="1" thickBot="1" x14ac:dyDescent="0.4">
      <c r="A37" s="136"/>
      <c r="B37" s="29">
        <v>5.0999999999999996</v>
      </c>
      <c r="C37" s="137"/>
      <c r="D37" s="131"/>
      <c r="E37" s="31">
        <v>0.29699999999999999</v>
      </c>
      <c r="F37" s="143">
        <f>SUM(E37:E38)</f>
        <v>0.47199999999999998</v>
      </c>
      <c r="G37" s="142"/>
      <c r="H37" s="134"/>
      <c r="I37" s="136"/>
      <c r="J37" s="39">
        <v>3</v>
      </c>
      <c r="K37" s="137"/>
      <c r="L37" s="131"/>
      <c r="M37" s="41">
        <v>0.19700000000000001</v>
      </c>
      <c r="N37" s="132"/>
      <c r="O37" s="133"/>
      <c r="P37" s="134"/>
    </row>
    <row r="38" spans="1:25" ht="13.75" customHeight="1" thickBot="1" x14ac:dyDescent="0.4">
      <c r="A38" s="136"/>
      <c r="B38" s="29">
        <v>5.2</v>
      </c>
      <c r="C38" s="137"/>
      <c r="D38" s="131"/>
      <c r="E38" s="31">
        <v>0.17499999999999999</v>
      </c>
      <c r="F38" s="143"/>
      <c r="G38" s="142"/>
      <c r="H38" s="134"/>
      <c r="I38" s="136"/>
      <c r="J38" s="39">
        <v>4</v>
      </c>
      <c r="K38" s="137"/>
      <c r="L38" s="131" t="s">
        <v>9</v>
      </c>
      <c r="M38" s="42">
        <v>0.151</v>
      </c>
      <c r="N38" s="132">
        <f>AVERAGE(M38:M40)</f>
        <v>0.16433333333333336</v>
      </c>
      <c r="O38" s="133">
        <f>SUM(N38:N40)</f>
        <v>0.16433333333333336</v>
      </c>
      <c r="P38" s="134">
        <f>STDEVA(M38:M40)</f>
        <v>3.3080709383768198E-2</v>
      </c>
    </row>
    <row r="39" spans="1:25" ht="13.75" customHeight="1" thickBot="1" x14ac:dyDescent="0.4">
      <c r="A39" s="136"/>
      <c r="B39" s="29">
        <v>6.1</v>
      </c>
      <c r="C39" s="137"/>
      <c r="D39" s="131"/>
      <c r="E39" s="31">
        <v>0.214</v>
      </c>
      <c r="F39" s="135">
        <f>SUM(E39:E40)</f>
        <v>0.41500000000000004</v>
      </c>
      <c r="G39" s="142"/>
      <c r="H39" s="134"/>
      <c r="I39" s="136"/>
      <c r="J39" s="39">
        <v>5</v>
      </c>
      <c r="K39" s="137"/>
      <c r="L39" s="131"/>
      <c r="M39" s="43">
        <v>0.14000000000000001</v>
      </c>
      <c r="N39" s="132"/>
      <c r="O39" s="133"/>
      <c r="P39" s="134"/>
    </row>
    <row r="40" spans="1:25" ht="13.75" customHeight="1" thickBot="1" x14ac:dyDescent="0.4">
      <c r="A40" s="136"/>
      <c r="B40" s="32">
        <v>6.2</v>
      </c>
      <c r="C40" s="137"/>
      <c r="D40" s="131"/>
      <c r="E40" s="36">
        <v>0.20100000000000001</v>
      </c>
      <c r="F40" s="135"/>
      <c r="G40" s="142"/>
      <c r="H40" s="134"/>
      <c r="I40" s="136"/>
      <c r="J40" s="44">
        <v>6</v>
      </c>
      <c r="K40" s="137"/>
      <c r="L40" s="131"/>
      <c r="M40" s="50">
        <v>0.20200000000000001</v>
      </c>
      <c r="N40" s="132"/>
      <c r="O40" s="133"/>
      <c r="P40" s="134"/>
    </row>
  </sheetData>
  <mergeCells count="108">
    <mergeCell ref="O2:O7"/>
    <mergeCell ref="P2:P7"/>
    <mergeCell ref="N4:N5"/>
    <mergeCell ref="N6:N7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J10:J11"/>
    <mergeCell ref="M10:M11"/>
    <mergeCell ref="N10:N11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L2:L7"/>
    <mergeCell ref="N2:N3"/>
    <mergeCell ref="A14:A25"/>
    <mergeCell ref="C14:C25"/>
    <mergeCell ref="D14:D19"/>
    <mergeCell ref="F14:F15"/>
    <mergeCell ref="G14:G19"/>
    <mergeCell ref="H14:H19"/>
    <mergeCell ref="F16:F17"/>
    <mergeCell ref="F18:F19"/>
    <mergeCell ref="D20:D25"/>
    <mergeCell ref="F20:F21"/>
    <mergeCell ref="I14:I19"/>
    <mergeCell ref="K14:K19"/>
    <mergeCell ref="L14:L16"/>
    <mergeCell ref="N14:N16"/>
    <mergeCell ref="O14:O16"/>
    <mergeCell ref="P14:P16"/>
    <mergeCell ref="L17:L19"/>
    <mergeCell ref="N17:N19"/>
    <mergeCell ref="O17:O19"/>
    <mergeCell ref="P17:P19"/>
    <mergeCell ref="O20:O25"/>
    <mergeCell ref="P20:P25"/>
    <mergeCell ref="F22:F23"/>
    <mergeCell ref="N22:N23"/>
    <mergeCell ref="F24:F25"/>
    <mergeCell ref="N24:N25"/>
    <mergeCell ref="G20:G25"/>
    <mergeCell ref="H20:H25"/>
    <mergeCell ref="I20:I34"/>
    <mergeCell ref="K20:K34"/>
    <mergeCell ref="L20:L25"/>
    <mergeCell ref="N20:N21"/>
    <mergeCell ref="L26:L34"/>
    <mergeCell ref="N26:N27"/>
    <mergeCell ref="O26:O34"/>
    <mergeCell ref="P26:P34"/>
    <mergeCell ref="N28:N29"/>
    <mergeCell ref="F29:F31"/>
    <mergeCell ref="N30:N34"/>
    <mergeCell ref="J31:J34"/>
    <mergeCell ref="M31:M34"/>
    <mergeCell ref="F32:F34"/>
    <mergeCell ref="A26:A40"/>
    <mergeCell ref="C26:C40"/>
    <mergeCell ref="D26:D34"/>
    <mergeCell ref="F26:F28"/>
    <mergeCell ref="G26:G34"/>
    <mergeCell ref="H26:H34"/>
    <mergeCell ref="D35:D40"/>
    <mergeCell ref="F35:F36"/>
    <mergeCell ref="G35:G40"/>
    <mergeCell ref="H35:H40"/>
    <mergeCell ref="F37:F38"/>
    <mergeCell ref="R31:R36"/>
    <mergeCell ref="T31:T36"/>
    <mergeCell ref="U31:U33"/>
    <mergeCell ref="W31:W33"/>
    <mergeCell ref="X31:X33"/>
    <mergeCell ref="Y31:Y33"/>
    <mergeCell ref="U34:U36"/>
    <mergeCell ref="W34:W36"/>
    <mergeCell ref="X34:X36"/>
    <mergeCell ref="Y34:Y36"/>
    <mergeCell ref="L38:L40"/>
    <mergeCell ref="N38:N40"/>
    <mergeCell ref="O38:O40"/>
    <mergeCell ref="P38:P40"/>
    <mergeCell ref="F39:F40"/>
    <mergeCell ref="I35:I40"/>
    <mergeCell ref="K35:K40"/>
    <mergeCell ref="L35:L37"/>
    <mergeCell ref="N35:N37"/>
    <mergeCell ref="O35:O37"/>
    <mergeCell ref="P35:P37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topLeftCell="A14" workbookViewId="0">
      <selection activeCell="S7" sqref="S7"/>
    </sheetView>
  </sheetViews>
  <sheetFormatPr defaultRowHeight="14.5" x14ac:dyDescent="0.35"/>
  <cols>
    <col min="1" max="1" width="3.7265625" customWidth="1"/>
    <col min="2" max="2" width="4" customWidth="1"/>
    <col min="3" max="3" width="4.1796875" customWidth="1"/>
    <col min="4" max="4" width="4" customWidth="1"/>
    <col min="5" max="5" width="6.7265625" customWidth="1"/>
    <col min="6" max="6" width="5.81640625" customWidth="1"/>
    <col min="7" max="7" width="5.7265625" customWidth="1"/>
    <col min="8" max="8" width="6" customWidth="1"/>
    <col min="9" max="9" width="4.453125" customWidth="1"/>
    <col min="10" max="10" width="6.1796875" customWidth="1"/>
    <col min="11" max="12" width="4.54296875" customWidth="1"/>
    <col min="13" max="13" width="6" customWidth="1"/>
    <col min="14" max="14" width="6.54296875" customWidth="1"/>
    <col min="15" max="15" width="6.26953125" customWidth="1"/>
    <col min="16" max="16" width="6.1796875" customWidth="1"/>
    <col min="17" max="17" width="9.1796875" customWidth="1"/>
  </cols>
  <sheetData>
    <row r="1" spans="1:16" ht="84" customHeight="1" thickBot="1" x14ac:dyDescent="0.4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3</v>
      </c>
      <c r="G1" s="27" t="s">
        <v>4</v>
      </c>
      <c r="H1" s="27" t="s">
        <v>5</v>
      </c>
      <c r="I1" s="28"/>
      <c r="J1" s="26" t="s">
        <v>0</v>
      </c>
      <c r="K1" s="27" t="s">
        <v>1</v>
      </c>
      <c r="L1" s="27" t="s">
        <v>2</v>
      </c>
      <c r="M1" s="27" t="s">
        <v>3</v>
      </c>
      <c r="N1" s="27" t="s">
        <v>3</v>
      </c>
      <c r="O1" s="27" t="s">
        <v>4</v>
      </c>
      <c r="P1" s="27" t="s">
        <v>5</v>
      </c>
    </row>
    <row r="2" spans="1:16" ht="13" customHeight="1" thickBot="1" x14ac:dyDescent="0.4">
      <c r="A2" s="136" t="s">
        <v>6</v>
      </c>
      <c r="B2" s="29">
        <v>1.1000000000000001</v>
      </c>
      <c r="C2" s="137" t="s">
        <v>7</v>
      </c>
      <c r="D2" s="131" t="s">
        <v>8</v>
      </c>
      <c r="E2" s="30">
        <v>0.10100000000000001</v>
      </c>
      <c r="F2" s="149">
        <f>SUM(E2:E3)</f>
        <v>0.21400000000000002</v>
      </c>
      <c r="G2" s="133">
        <f>AVERAGE(F2:F7)</f>
        <v>0.22066666666666668</v>
      </c>
      <c r="H2" s="134">
        <f>STDEVA(F2:F7)</f>
        <v>2.2744962812309297E-2</v>
      </c>
      <c r="I2" s="136" t="s">
        <v>12</v>
      </c>
      <c r="J2" s="29">
        <v>1.1000000000000001</v>
      </c>
      <c r="K2" s="137" t="s">
        <v>8</v>
      </c>
      <c r="L2" s="131" t="s">
        <v>8</v>
      </c>
      <c r="M2" s="30">
        <v>0.123</v>
      </c>
      <c r="N2" s="149">
        <f>SUM(M2:M3)</f>
        <v>0.23599999999999999</v>
      </c>
      <c r="O2" s="133">
        <f>AVERAGE(N2:N7)</f>
        <v>0.2233333333333333</v>
      </c>
      <c r="P2" s="134">
        <f>STDEVA(N2:N7)</f>
        <v>1.9399312702601933E-2</v>
      </c>
    </row>
    <row r="3" spans="1:16" ht="13" customHeight="1" thickBot="1" x14ac:dyDescent="0.4">
      <c r="A3" s="136"/>
      <c r="B3" s="29">
        <v>1.2</v>
      </c>
      <c r="C3" s="137"/>
      <c r="D3" s="131"/>
      <c r="E3" s="31">
        <v>0.113</v>
      </c>
      <c r="F3" s="149"/>
      <c r="G3" s="133"/>
      <c r="H3" s="134"/>
      <c r="I3" s="136"/>
      <c r="J3" s="29">
        <v>1.2</v>
      </c>
      <c r="K3" s="137"/>
      <c r="L3" s="131"/>
      <c r="M3" s="31">
        <v>0.113</v>
      </c>
      <c r="N3" s="149"/>
      <c r="O3" s="133"/>
      <c r="P3" s="134"/>
    </row>
    <row r="4" spans="1:16" ht="13" customHeight="1" thickBot="1" x14ac:dyDescent="0.4">
      <c r="A4" s="136"/>
      <c r="B4" s="29">
        <v>2.1</v>
      </c>
      <c r="C4" s="137"/>
      <c r="D4" s="131"/>
      <c r="E4" s="31">
        <v>0.126</v>
      </c>
      <c r="F4" s="143">
        <f>SUM(E4:E5)</f>
        <v>0.246</v>
      </c>
      <c r="G4" s="133"/>
      <c r="H4" s="134"/>
      <c r="I4" s="136"/>
      <c r="J4" s="29">
        <v>2.1</v>
      </c>
      <c r="K4" s="137"/>
      <c r="L4" s="131"/>
      <c r="M4" s="31">
        <v>0.121</v>
      </c>
      <c r="N4" s="143">
        <f>SUM(M4:M5)</f>
        <v>0.23299999999999998</v>
      </c>
      <c r="O4" s="133"/>
      <c r="P4" s="134"/>
    </row>
    <row r="5" spans="1:16" ht="13" customHeight="1" thickBot="1" x14ac:dyDescent="0.4">
      <c r="A5" s="136"/>
      <c r="B5" s="29">
        <v>2.2000000000000002</v>
      </c>
      <c r="C5" s="137"/>
      <c r="D5" s="131"/>
      <c r="E5" s="31">
        <v>0.12</v>
      </c>
      <c r="F5" s="143"/>
      <c r="G5" s="133"/>
      <c r="H5" s="134"/>
      <c r="I5" s="136"/>
      <c r="J5" s="29">
        <v>2.2000000000000002</v>
      </c>
      <c r="K5" s="137"/>
      <c r="L5" s="131"/>
      <c r="M5" s="31">
        <v>0.112</v>
      </c>
      <c r="N5" s="143"/>
      <c r="O5" s="133"/>
      <c r="P5" s="134"/>
    </row>
    <row r="6" spans="1:16" ht="13" customHeight="1" thickBot="1" x14ac:dyDescent="0.4">
      <c r="A6" s="136"/>
      <c r="B6" s="29">
        <v>3.1</v>
      </c>
      <c r="C6" s="137"/>
      <c r="D6" s="131"/>
      <c r="E6" s="31">
        <v>0.1</v>
      </c>
      <c r="F6" s="135">
        <f>SUM(E6:E7)</f>
        <v>0.20200000000000001</v>
      </c>
      <c r="G6" s="133"/>
      <c r="H6" s="134"/>
      <c r="I6" s="136"/>
      <c r="J6" s="29">
        <v>3.1</v>
      </c>
      <c r="K6" s="137"/>
      <c r="L6" s="131"/>
      <c r="M6" s="31">
        <v>0.1</v>
      </c>
      <c r="N6" s="135">
        <f>SUM(M6:M7)</f>
        <v>0.20100000000000001</v>
      </c>
      <c r="O6" s="133"/>
      <c r="P6" s="134"/>
    </row>
    <row r="7" spans="1:16" ht="13" customHeight="1" thickBot="1" x14ac:dyDescent="0.4">
      <c r="A7" s="136"/>
      <c r="B7" s="32">
        <v>3.2</v>
      </c>
      <c r="C7" s="137"/>
      <c r="D7" s="131"/>
      <c r="E7" s="33">
        <v>0.10199999999999999</v>
      </c>
      <c r="F7" s="135"/>
      <c r="G7" s="133"/>
      <c r="H7" s="134"/>
      <c r="I7" s="136"/>
      <c r="J7" s="32">
        <v>3.2</v>
      </c>
      <c r="K7" s="137"/>
      <c r="L7" s="131"/>
      <c r="M7" s="33">
        <v>0.10100000000000001</v>
      </c>
      <c r="N7" s="135"/>
      <c r="O7" s="133"/>
      <c r="P7" s="134"/>
    </row>
    <row r="8" spans="1:16" ht="13" customHeight="1" thickBot="1" x14ac:dyDescent="0.4">
      <c r="A8" s="136"/>
      <c r="B8" s="34">
        <v>4.0999999999999996</v>
      </c>
      <c r="C8" s="137"/>
      <c r="D8" s="131" t="s">
        <v>9</v>
      </c>
      <c r="E8" s="35">
        <v>0.32</v>
      </c>
      <c r="F8" s="141">
        <f>SUM(E8:E9)</f>
        <v>0.32</v>
      </c>
      <c r="G8" s="133">
        <f>AVERAGE(F8:F13)</f>
        <v>0.34400000000000003</v>
      </c>
      <c r="H8" s="134">
        <f>STDEVA(F8:F13)</f>
        <v>2.0999999999999987E-2</v>
      </c>
      <c r="I8" s="136"/>
      <c r="J8" s="150">
        <v>4</v>
      </c>
      <c r="K8" s="137"/>
      <c r="L8" s="131" t="s">
        <v>9</v>
      </c>
      <c r="M8" s="151">
        <v>0.16600000000000001</v>
      </c>
      <c r="N8" s="141">
        <f>SUM(M8:M9)</f>
        <v>0.16600000000000001</v>
      </c>
      <c r="O8" s="133">
        <f>AVERAGE(N8:N13)</f>
        <v>0.17100000000000001</v>
      </c>
      <c r="P8" s="134">
        <f>STDEVA(N8:N13)</f>
        <v>1.2288205727444502E-2</v>
      </c>
    </row>
    <row r="9" spans="1:16" ht="13" customHeight="1" thickBot="1" x14ac:dyDescent="0.4">
      <c r="A9" s="136"/>
      <c r="B9" s="29">
        <v>4.2</v>
      </c>
      <c r="C9" s="137"/>
      <c r="D9" s="131"/>
      <c r="E9" s="31"/>
      <c r="F9" s="141"/>
      <c r="G9" s="133"/>
      <c r="H9" s="134"/>
      <c r="I9" s="136"/>
      <c r="J9" s="150"/>
      <c r="K9" s="137"/>
      <c r="L9" s="131"/>
      <c r="M9" s="151"/>
      <c r="N9" s="141"/>
      <c r="O9" s="133"/>
      <c r="P9" s="134"/>
    </row>
    <row r="10" spans="1:16" ht="13" customHeight="1" thickBot="1" x14ac:dyDescent="0.4">
      <c r="A10" s="136"/>
      <c r="B10" s="29">
        <v>5.0999999999999996</v>
      </c>
      <c r="C10" s="137"/>
      <c r="D10" s="131"/>
      <c r="E10" s="31">
        <v>0.152</v>
      </c>
      <c r="F10" s="143">
        <f>SUM(E10:E11)</f>
        <v>0.35899999999999999</v>
      </c>
      <c r="G10" s="133"/>
      <c r="H10" s="134"/>
      <c r="I10" s="136"/>
      <c r="J10" s="150">
        <v>5</v>
      </c>
      <c r="K10" s="137"/>
      <c r="L10" s="131"/>
      <c r="M10" s="151">
        <v>0.16200000000000001</v>
      </c>
      <c r="N10" s="143">
        <f>SUM(M10:M11)</f>
        <v>0.16200000000000001</v>
      </c>
      <c r="O10" s="133"/>
      <c r="P10" s="134"/>
    </row>
    <row r="11" spans="1:16" ht="13" customHeight="1" thickBot="1" x14ac:dyDescent="0.4">
      <c r="A11" s="136"/>
      <c r="B11" s="29">
        <v>5.2</v>
      </c>
      <c r="C11" s="137"/>
      <c r="D11" s="131"/>
      <c r="E11" s="31">
        <v>0.20699999999999999</v>
      </c>
      <c r="F11" s="143"/>
      <c r="G11" s="133"/>
      <c r="H11" s="134"/>
      <c r="I11" s="136"/>
      <c r="J11" s="150"/>
      <c r="K11" s="137"/>
      <c r="L11" s="131"/>
      <c r="M11" s="151"/>
      <c r="N11" s="143"/>
      <c r="O11" s="133"/>
      <c r="P11" s="134"/>
    </row>
    <row r="12" spans="1:16" ht="13" customHeight="1" thickBot="1" x14ac:dyDescent="0.4">
      <c r="A12" s="136"/>
      <c r="B12" s="29">
        <v>6.1</v>
      </c>
      <c r="C12" s="137"/>
      <c r="D12" s="131"/>
      <c r="E12" s="31">
        <v>0.18</v>
      </c>
      <c r="F12" s="135">
        <f>SUM(E12:E13)</f>
        <v>0.35299999999999998</v>
      </c>
      <c r="G12" s="133"/>
      <c r="H12" s="134"/>
      <c r="I12" s="136"/>
      <c r="J12" s="150">
        <v>6</v>
      </c>
      <c r="K12" s="137"/>
      <c r="L12" s="131"/>
      <c r="M12" s="151">
        <v>0.185</v>
      </c>
      <c r="N12" s="135">
        <f>SUM(M12:M13)</f>
        <v>0.185</v>
      </c>
      <c r="O12" s="133"/>
      <c r="P12" s="134"/>
    </row>
    <row r="13" spans="1:16" ht="13" customHeight="1" thickBot="1" x14ac:dyDescent="0.4">
      <c r="A13" s="136"/>
      <c r="B13" s="32">
        <v>6.2</v>
      </c>
      <c r="C13" s="137"/>
      <c r="D13" s="131"/>
      <c r="E13" s="36">
        <v>0.17299999999999999</v>
      </c>
      <c r="F13" s="135"/>
      <c r="G13" s="133"/>
      <c r="H13" s="134"/>
      <c r="I13" s="136"/>
      <c r="J13" s="150"/>
      <c r="K13" s="137"/>
      <c r="L13" s="131"/>
      <c r="M13" s="151"/>
      <c r="N13" s="135"/>
      <c r="O13" s="133"/>
      <c r="P13" s="134"/>
    </row>
    <row r="14" spans="1:16" ht="13" customHeight="1" thickBot="1" x14ac:dyDescent="0.4">
      <c r="A14" s="136" t="s">
        <v>10</v>
      </c>
      <c r="B14" s="34">
        <v>1.1000000000000001</v>
      </c>
      <c r="C14" s="137" t="s">
        <v>7</v>
      </c>
      <c r="D14" s="131" t="s">
        <v>8</v>
      </c>
      <c r="E14" s="35">
        <v>9.5000000000000001E-2</v>
      </c>
      <c r="F14" s="149">
        <f>SUM(E14:E15)</f>
        <v>0.20200000000000001</v>
      </c>
      <c r="G14" s="133">
        <f>AVERAGE(F14:F19)</f>
        <v>0.23533333333333337</v>
      </c>
      <c r="H14" s="134">
        <f>STDEVA(F14:F19)</f>
        <v>3.6909799963333947E-2</v>
      </c>
      <c r="I14" s="136" t="s">
        <v>13</v>
      </c>
      <c r="J14" s="37">
        <v>1</v>
      </c>
      <c r="K14" s="137" t="s">
        <v>9</v>
      </c>
      <c r="L14" s="131" t="s">
        <v>8</v>
      </c>
      <c r="M14" s="38">
        <v>0.10100000000000001</v>
      </c>
      <c r="N14" s="132">
        <f>AVERAGE(M14:M16)</f>
        <v>0.11333333333333334</v>
      </c>
      <c r="O14" s="148">
        <f>SUM(N14:N16)</f>
        <v>0.11333333333333334</v>
      </c>
      <c r="P14" s="134">
        <f>STDEVA(M14:M16)</f>
        <v>1.2503332889007365E-2</v>
      </c>
    </row>
    <row r="15" spans="1:16" ht="13" customHeight="1" thickBot="1" x14ac:dyDescent="0.4">
      <c r="A15" s="136"/>
      <c r="B15" s="29">
        <v>1.2</v>
      </c>
      <c r="C15" s="137"/>
      <c r="D15" s="131"/>
      <c r="E15" s="31">
        <v>0.107</v>
      </c>
      <c r="F15" s="149"/>
      <c r="G15" s="133"/>
      <c r="H15" s="134"/>
      <c r="I15" s="136"/>
      <c r="J15" s="39">
        <v>2</v>
      </c>
      <c r="K15" s="137"/>
      <c r="L15" s="131"/>
      <c r="M15" s="40">
        <v>0.113</v>
      </c>
      <c r="N15" s="132"/>
      <c r="O15" s="148"/>
      <c r="P15" s="134"/>
    </row>
    <row r="16" spans="1:16" ht="13" customHeight="1" thickBot="1" x14ac:dyDescent="0.4">
      <c r="A16" s="136"/>
      <c r="B16" s="29">
        <v>2.1</v>
      </c>
      <c r="C16" s="137"/>
      <c r="D16" s="131"/>
      <c r="E16" s="31">
        <v>0.115</v>
      </c>
      <c r="F16" s="143">
        <f>SUM(E16:E17)</f>
        <v>0.22900000000000001</v>
      </c>
      <c r="G16" s="133"/>
      <c r="H16" s="134"/>
      <c r="I16" s="136"/>
      <c r="J16" s="39">
        <v>3</v>
      </c>
      <c r="K16" s="137"/>
      <c r="L16" s="131"/>
      <c r="M16" s="41">
        <v>0.126</v>
      </c>
      <c r="N16" s="132"/>
      <c r="O16" s="148"/>
      <c r="P16" s="134"/>
    </row>
    <row r="17" spans="1:16" ht="13" customHeight="1" thickBot="1" x14ac:dyDescent="0.4">
      <c r="A17" s="136"/>
      <c r="B17" s="29">
        <v>2.2000000000000002</v>
      </c>
      <c r="C17" s="137"/>
      <c r="D17" s="131"/>
      <c r="E17" s="31">
        <v>0.114</v>
      </c>
      <c r="F17" s="143"/>
      <c r="G17" s="133"/>
      <c r="H17" s="134"/>
      <c r="I17" s="136"/>
      <c r="J17" s="39">
        <v>4</v>
      </c>
      <c r="K17" s="137"/>
      <c r="L17" s="131" t="s">
        <v>9</v>
      </c>
      <c r="M17" s="42">
        <v>0.12</v>
      </c>
      <c r="N17" s="132">
        <f>AVERAGE(M17:M19)</f>
        <v>0.10733333333333334</v>
      </c>
      <c r="O17" s="148">
        <f>SUM(N17:N19)</f>
        <v>0.10733333333333334</v>
      </c>
      <c r="P17" s="134">
        <f>STDEVA(M17:M19)</f>
        <v>1.1015141094572202E-2</v>
      </c>
    </row>
    <row r="18" spans="1:16" ht="13" customHeight="1" thickBot="1" x14ac:dyDescent="0.4">
      <c r="A18" s="136"/>
      <c r="B18" s="29">
        <v>3.1</v>
      </c>
      <c r="C18" s="137"/>
      <c r="D18" s="131"/>
      <c r="E18" s="31">
        <v>0.13800000000000001</v>
      </c>
      <c r="F18" s="135">
        <f>SUM(E18:E19)</f>
        <v>0.27500000000000002</v>
      </c>
      <c r="G18" s="133"/>
      <c r="H18" s="134"/>
      <c r="I18" s="136"/>
      <c r="J18" s="39">
        <v>5</v>
      </c>
      <c r="K18" s="137"/>
      <c r="L18" s="131"/>
      <c r="M18" s="43">
        <v>0.1</v>
      </c>
      <c r="N18" s="132"/>
      <c r="O18" s="148"/>
      <c r="P18" s="134"/>
    </row>
    <row r="19" spans="1:16" ht="13" customHeight="1" thickBot="1" x14ac:dyDescent="0.4">
      <c r="A19" s="136"/>
      <c r="B19" s="32">
        <v>3.2</v>
      </c>
      <c r="C19" s="137"/>
      <c r="D19" s="131"/>
      <c r="E19" s="33">
        <v>0.13700000000000001</v>
      </c>
      <c r="F19" s="135"/>
      <c r="G19" s="133"/>
      <c r="H19" s="134"/>
      <c r="I19" s="136"/>
      <c r="J19" s="44">
        <v>6</v>
      </c>
      <c r="K19" s="137"/>
      <c r="L19" s="131"/>
      <c r="M19" s="45">
        <v>0.10199999999999999</v>
      </c>
      <c r="N19" s="132"/>
      <c r="O19" s="148"/>
      <c r="P19" s="134"/>
    </row>
    <row r="20" spans="1:16" ht="13" customHeight="1" thickBot="1" x14ac:dyDescent="0.4">
      <c r="A20" s="136"/>
      <c r="B20" s="34">
        <v>4.0999999999999996</v>
      </c>
      <c r="C20" s="137"/>
      <c r="D20" s="131" t="s">
        <v>9</v>
      </c>
      <c r="E20" s="35">
        <v>0.16500000000000001</v>
      </c>
      <c r="F20" s="141">
        <f>SUM(E20:E21)</f>
        <v>0.33</v>
      </c>
      <c r="G20" s="133">
        <f>AVERAGE(F20:F25)</f>
        <v>0.35766666666666663</v>
      </c>
      <c r="H20" s="134">
        <f>STDEVA(F20:F25)</f>
        <v>3.1533051443419391E-2</v>
      </c>
      <c r="I20" s="136" t="s">
        <v>14</v>
      </c>
      <c r="J20" s="46">
        <v>1.1000000000000001</v>
      </c>
      <c r="K20" s="137" t="s">
        <v>8</v>
      </c>
      <c r="L20" s="131" t="s">
        <v>8</v>
      </c>
      <c r="M20" s="47">
        <v>5.8999999999999997E-2</v>
      </c>
      <c r="N20" s="146">
        <f>SUM(M20:M21)</f>
        <v>0.12</v>
      </c>
      <c r="O20" s="133">
        <f>AVERAGE(N20:N25)</f>
        <v>0.12633333333333333</v>
      </c>
      <c r="P20" s="134">
        <f>STDEVA(N20:N25)</f>
        <v>1.4571661996262942E-2</v>
      </c>
    </row>
    <row r="21" spans="1:16" ht="13" customHeight="1" thickBot="1" x14ac:dyDescent="0.4">
      <c r="A21" s="136"/>
      <c r="B21" s="29">
        <v>4.2</v>
      </c>
      <c r="C21" s="137"/>
      <c r="D21" s="131"/>
      <c r="E21" s="31">
        <v>0.16500000000000001</v>
      </c>
      <c r="F21" s="141"/>
      <c r="G21" s="133"/>
      <c r="H21" s="134"/>
      <c r="I21" s="136"/>
      <c r="J21" s="48">
        <v>1.2</v>
      </c>
      <c r="K21" s="137"/>
      <c r="L21" s="131"/>
      <c r="M21" s="43">
        <v>6.0999999999999999E-2</v>
      </c>
      <c r="N21" s="146"/>
      <c r="O21" s="133"/>
      <c r="P21" s="134"/>
    </row>
    <row r="22" spans="1:16" ht="13" customHeight="1" thickBot="1" x14ac:dyDescent="0.4">
      <c r="A22" s="136"/>
      <c r="B22" s="29">
        <v>5.0999999999999996</v>
      </c>
      <c r="C22" s="137"/>
      <c r="D22" s="131"/>
      <c r="E22" s="31">
        <v>0.192</v>
      </c>
      <c r="F22" s="143">
        <f>SUM(E22:E23)</f>
        <v>0.39200000000000002</v>
      </c>
      <c r="G22" s="133"/>
      <c r="H22" s="134"/>
      <c r="I22" s="136"/>
      <c r="J22" s="48">
        <v>2.1</v>
      </c>
      <c r="K22" s="137"/>
      <c r="L22" s="131"/>
      <c r="M22" s="43">
        <v>5.2999999999999999E-2</v>
      </c>
      <c r="N22" s="144">
        <f>SUM(M22:M23)</f>
        <v>0.11599999999999999</v>
      </c>
      <c r="O22" s="133"/>
      <c r="P22" s="134"/>
    </row>
    <row r="23" spans="1:16" ht="13" customHeight="1" thickBot="1" x14ac:dyDescent="0.4">
      <c r="A23" s="136"/>
      <c r="B23" s="29">
        <v>5.2</v>
      </c>
      <c r="C23" s="137"/>
      <c r="D23" s="131"/>
      <c r="E23" s="31">
        <v>0.2</v>
      </c>
      <c r="F23" s="143"/>
      <c r="G23" s="133"/>
      <c r="H23" s="134"/>
      <c r="I23" s="136"/>
      <c r="J23" s="48">
        <v>2.2000000000000002</v>
      </c>
      <c r="K23" s="137"/>
      <c r="L23" s="131"/>
      <c r="M23" s="43">
        <v>6.3E-2</v>
      </c>
      <c r="N23" s="144"/>
      <c r="O23" s="133"/>
      <c r="P23" s="134"/>
    </row>
    <row r="24" spans="1:16" ht="13" customHeight="1" thickBot="1" x14ac:dyDescent="0.4">
      <c r="A24" s="136"/>
      <c r="B24" s="29">
        <v>6.1</v>
      </c>
      <c r="C24" s="137"/>
      <c r="D24" s="131"/>
      <c r="E24" s="31">
        <v>0.17499999999999999</v>
      </c>
      <c r="F24" s="135">
        <f>SUM(E24:E25)</f>
        <v>0.35099999999999998</v>
      </c>
      <c r="G24" s="133"/>
      <c r="H24" s="134"/>
      <c r="I24" s="136"/>
      <c r="J24" s="48">
        <v>3.1</v>
      </c>
      <c r="K24" s="137"/>
      <c r="L24" s="131"/>
      <c r="M24" s="43">
        <v>6.3E-2</v>
      </c>
      <c r="N24" s="145">
        <f>SUM(M24:M25)</f>
        <v>0.14300000000000002</v>
      </c>
      <c r="O24" s="133"/>
      <c r="P24" s="134"/>
    </row>
    <row r="25" spans="1:16" ht="13" customHeight="1" thickBot="1" x14ac:dyDescent="0.4">
      <c r="A25" s="136"/>
      <c r="B25" s="32">
        <v>6.2</v>
      </c>
      <c r="C25" s="137"/>
      <c r="D25" s="131"/>
      <c r="E25" s="36">
        <v>0.17599999999999999</v>
      </c>
      <c r="F25" s="135"/>
      <c r="G25" s="133"/>
      <c r="H25" s="134"/>
      <c r="I25" s="136"/>
      <c r="J25" s="48">
        <v>3.2</v>
      </c>
      <c r="K25" s="137"/>
      <c r="L25" s="131"/>
      <c r="M25" s="45">
        <v>0.08</v>
      </c>
      <c r="N25" s="145"/>
      <c r="O25" s="133"/>
      <c r="P25" s="134"/>
    </row>
    <row r="26" spans="1:16" ht="13" customHeight="1" thickBot="1" x14ac:dyDescent="0.4">
      <c r="A26" s="136" t="s">
        <v>11</v>
      </c>
      <c r="B26" s="34">
        <v>1.1000000000000001</v>
      </c>
      <c r="C26" s="137" t="s">
        <v>7</v>
      </c>
      <c r="D26" s="131" t="s">
        <v>8</v>
      </c>
      <c r="E26" s="35">
        <v>0.11600000000000001</v>
      </c>
      <c r="F26" s="140">
        <f>SUM(E26:E28)</f>
        <v>0.36</v>
      </c>
      <c r="G26" s="133">
        <f>AVERAGE(F26:F34)</f>
        <v>0.34733333333333333</v>
      </c>
      <c r="H26" s="134">
        <f>STDEVA(F26:F34)</f>
        <v>4.0513372277969327E-2</v>
      </c>
      <c r="I26" s="136"/>
      <c r="J26" s="34">
        <v>4.0999999999999996</v>
      </c>
      <c r="K26" s="137"/>
      <c r="L26" s="131" t="s">
        <v>9</v>
      </c>
      <c r="M26" s="35">
        <v>0.105</v>
      </c>
      <c r="N26" s="141">
        <f>SUM(M26:M27)</f>
        <v>0.19800000000000001</v>
      </c>
      <c r="O26" s="133">
        <f>AVERAGE(N26:N31)</f>
        <v>0.21266666666666667</v>
      </c>
      <c r="P26" s="134">
        <f>STDEVA(N26:N31)</f>
        <v>1.3316656236958782E-2</v>
      </c>
    </row>
    <row r="27" spans="1:16" ht="13" customHeight="1" thickBot="1" x14ac:dyDescent="0.4">
      <c r="A27" s="136"/>
      <c r="B27" s="29">
        <v>1.2</v>
      </c>
      <c r="C27" s="137"/>
      <c r="D27" s="131"/>
      <c r="E27" s="30">
        <v>0.129</v>
      </c>
      <c r="F27" s="140"/>
      <c r="G27" s="133"/>
      <c r="H27" s="134"/>
      <c r="I27" s="136"/>
      <c r="J27" s="29">
        <v>4.2</v>
      </c>
      <c r="K27" s="137"/>
      <c r="L27" s="131"/>
      <c r="M27" s="31">
        <v>9.2999999999999999E-2</v>
      </c>
      <c r="N27" s="141"/>
      <c r="O27" s="133"/>
      <c r="P27" s="134"/>
    </row>
    <row r="28" spans="1:16" ht="13" customHeight="1" thickBot="1" x14ac:dyDescent="0.4">
      <c r="A28" s="136"/>
      <c r="B28" s="29">
        <v>1.3</v>
      </c>
      <c r="C28" s="137"/>
      <c r="D28" s="131"/>
      <c r="E28" s="31">
        <v>0.115</v>
      </c>
      <c r="F28" s="140"/>
      <c r="G28" s="133"/>
      <c r="H28" s="134"/>
      <c r="I28" s="136"/>
      <c r="J28" s="29">
        <v>5.0999999999999996</v>
      </c>
      <c r="K28" s="137"/>
      <c r="L28" s="131"/>
      <c r="M28" s="31">
        <v>0.11</v>
      </c>
      <c r="N28" s="143">
        <f>SUM(M28:M29)</f>
        <v>0.224</v>
      </c>
      <c r="O28" s="133"/>
      <c r="P28" s="134"/>
    </row>
    <row r="29" spans="1:16" ht="13" customHeight="1" thickBot="1" x14ac:dyDescent="0.4">
      <c r="A29" s="136"/>
      <c r="B29" s="29">
        <v>2.1</v>
      </c>
      <c r="C29" s="137"/>
      <c r="D29" s="131"/>
      <c r="E29" s="31">
        <v>0.125</v>
      </c>
      <c r="F29" s="141">
        <f>SUM(E29:E31)</f>
        <v>0.38</v>
      </c>
      <c r="G29" s="133"/>
      <c r="H29" s="134"/>
      <c r="I29" s="136"/>
      <c r="J29" s="29">
        <v>5.2</v>
      </c>
      <c r="K29" s="137"/>
      <c r="L29" s="131"/>
      <c r="M29" s="31">
        <v>0.114</v>
      </c>
      <c r="N29" s="143"/>
      <c r="O29" s="133"/>
      <c r="P29" s="134"/>
    </row>
    <row r="30" spans="1:16" ht="13" customHeight="1" thickBot="1" x14ac:dyDescent="0.4">
      <c r="A30" s="136"/>
      <c r="B30" s="29">
        <v>2.2000000000000002</v>
      </c>
      <c r="C30" s="137"/>
      <c r="D30" s="131"/>
      <c r="E30" s="31">
        <v>0.12</v>
      </c>
      <c r="F30" s="141"/>
      <c r="G30" s="133"/>
      <c r="H30" s="134"/>
      <c r="I30" s="136"/>
      <c r="J30" s="29">
        <v>6.1</v>
      </c>
      <c r="K30" s="137"/>
      <c r="L30" s="131"/>
      <c r="M30" s="31">
        <v>9.8000000000000004E-2</v>
      </c>
      <c r="N30" s="135">
        <f>SUM(M30:M31)</f>
        <v>0.216</v>
      </c>
      <c r="O30" s="133"/>
      <c r="P30" s="134"/>
    </row>
    <row r="31" spans="1:16" ht="13" customHeight="1" thickBot="1" x14ac:dyDescent="0.4">
      <c r="A31" s="136"/>
      <c r="B31" s="29">
        <v>2.2999999999999998</v>
      </c>
      <c r="C31" s="137"/>
      <c r="D31" s="131"/>
      <c r="E31" s="31">
        <v>0.13500000000000001</v>
      </c>
      <c r="F31" s="141"/>
      <c r="G31" s="133"/>
      <c r="H31" s="134"/>
      <c r="I31" s="136"/>
      <c r="J31" s="147">
        <v>6.2</v>
      </c>
      <c r="K31" s="137"/>
      <c r="L31" s="131"/>
      <c r="M31" s="135">
        <v>0.11799999999999999</v>
      </c>
      <c r="N31" s="135"/>
      <c r="O31" s="133"/>
      <c r="P31" s="134"/>
    </row>
    <row r="32" spans="1:16" ht="13" customHeight="1" thickBot="1" x14ac:dyDescent="0.4">
      <c r="A32" s="136"/>
      <c r="B32" s="29">
        <v>3.1</v>
      </c>
      <c r="C32" s="137"/>
      <c r="D32" s="131"/>
      <c r="E32" s="31">
        <v>0.10199999999999999</v>
      </c>
      <c r="F32" s="135">
        <f>SUM(E32:E34)</f>
        <v>0.30199999999999999</v>
      </c>
      <c r="G32" s="133"/>
      <c r="H32" s="134"/>
      <c r="I32" s="136"/>
      <c r="J32" s="147"/>
      <c r="K32" s="137"/>
      <c r="L32" s="131"/>
      <c r="M32" s="135"/>
      <c r="N32" s="135"/>
      <c r="O32" s="133"/>
      <c r="P32" s="134"/>
    </row>
    <row r="33" spans="1:16" ht="13" customHeight="1" thickBot="1" x14ac:dyDescent="0.4">
      <c r="A33" s="136"/>
      <c r="B33" s="29">
        <v>3.2</v>
      </c>
      <c r="C33" s="137"/>
      <c r="D33" s="131"/>
      <c r="E33" s="33">
        <v>9.7000000000000003E-2</v>
      </c>
      <c r="F33" s="135"/>
      <c r="G33" s="133"/>
      <c r="H33" s="134"/>
      <c r="I33" s="136"/>
      <c r="J33" s="147"/>
      <c r="K33" s="137"/>
      <c r="L33" s="131"/>
      <c r="M33" s="135"/>
      <c r="N33" s="135"/>
      <c r="O33" s="133"/>
      <c r="P33" s="134"/>
    </row>
    <row r="34" spans="1:16" ht="13" customHeight="1" thickBot="1" x14ac:dyDescent="0.4">
      <c r="A34" s="136"/>
      <c r="B34" s="32">
        <v>3.3</v>
      </c>
      <c r="C34" s="137"/>
      <c r="D34" s="131"/>
      <c r="E34" s="33">
        <v>0.10299999999999999</v>
      </c>
      <c r="F34" s="135"/>
      <c r="G34" s="133"/>
      <c r="H34" s="134"/>
      <c r="I34" s="136"/>
      <c r="J34" s="147"/>
      <c r="K34" s="137"/>
      <c r="L34" s="131"/>
      <c r="M34" s="135"/>
      <c r="N34" s="135"/>
      <c r="O34" s="133"/>
      <c r="P34" s="134"/>
    </row>
    <row r="35" spans="1:16" ht="13" customHeight="1" thickBot="1" x14ac:dyDescent="0.4">
      <c r="A35" s="136"/>
      <c r="B35" s="34">
        <v>4.0999999999999996</v>
      </c>
      <c r="C35" s="137"/>
      <c r="D35" s="131" t="s">
        <v>9</v>
      </c>
      <c r="E35" s="35">
        <v>0.26500000000000001</v>
      </c>
      <c r="F35" s="141">
        <f>SUM(E35:E36)</f>
        <v>0.47</v>
      </c>
      <c r="G35" s="142">
        <f>AVERAGE(F35:F40)</f>
        <v>0.45233333333333331</v>
      </c>
      <c r="H35" s="134">
        <f>STDEVA(F35:F40)</f>
        <v>3.2347076117221644E-2</v>
      </c>
      <c r="I35" s="136" t="s">
        <v>15</v>
      </c>
      <c r="J35" s="39">
        <v>1</v>
      </c>
      <c r="K35" s="137" t="s">
        <v>9</v>
      </c>
      <c r="L35" s="131" t="s">
        <v>8</v>
      </c>
      <c r="M35" s="49">
        <v>0.20699999999999999</v>
      </c>
      <c r="N35" s="132">
        <f>AVERAGE(M35:M37)</f>
        <v>0.21799999999999997</v>
      </c>
      <c r="O35" s="133">
        <f>SUM(N35:N37)</f>
        <v>0.21799999999999997</v>
      </c>
      <c r="P35" s="134">
        <f>STDEVA(M35:M37)</f>
        <v>2.8160255680657977E-2</v>
      </c>
    </row>
    <row r="36" spans="1:16" ht="13" customHeight="1" thickBot="1" x14ac:dyDescent="0.4">
      <c r="A36" s="136"/>
      <c r="B36" s="29">
        <v>4.2</v>
      </c>
      <c r="C36" s="137"/>
      <c r="D36" s="131"/>
      <c r="E36" s="31">
        <v>0.20499999999999999</v>
      </c>
      <c r="F36" s="141"/>
      <c r="G36" s="142"/>
      <c r="H36" s="134"/>
      <c r="I36" s="136"/>
      <c r="J36" s="39">
        <v>2</v>
      </c>
      <c r="K36" s="137"/>
      <c r="L36" s="131"/>
      <c r="M36" s="40">
        <v>0.25</v>
      </c>
      <c r="N36" s="132"/>
      <c r="O36" s="133"/>
      <c r="P36" s="134"/>
    </row>
    <row r="37" spans="1:16" ht="13" customHeight="1" thickBot="1" x14ac:dyDescent="0.4">
      <c r="A37" s="136"/>
      <c r="B37" s="29">
        <v>5.0999999999999996</v>
      </c>
      <c r="C37" s="137"/>
      <c r="D37" s="131"/>
      <c r="E37" s="31">
        <v>0.29699999999999999</v>
      </c>
      <c r="F37" s="143">
        <f>SUM(E37:E38)</f>
        <v>0.47199999999999998</v>
      </c>
      <c r="G37" s="142"/>
      <c r="H37" s="134"/>
      <c r="I37" s="136"/>
      <c r="J37" s="39">
        <v>3</v>
      </c>
      <c r="K37" s="137"/>
      <c r="L37" s="131"/>
      <c r="M37" s="41">
        <v>0.19700000000000001</v>
      </c>
      <c r="N37" s="132"/>
      <c r="O37" s="133"/>
      <c r="P37" s="134"/>
    </row>
    <row r="38" spans="1:16" ht="13" customHeight="1" thickBot="1" x14ac:dyDescent="0.4">
      <c r="A38" s="136"/>
      <c r="B38" s="29">
        <v>5.2</v>
      </c>
      <c r="C38" s="137"/>
      <c r="D38" s="131"/>
      <c r="E38" s="31">
        <v>0.17499999999999999</v>
      </c>
      <c r="F38" s="143"/>
      <c r="G38" s="142"/>
      <c r="H38" s="134"/>
      <c r="I38" s="136"/>
      <c r="J38" s="39">
        <v>4</v>
      </c>
      <c r="K38" s="137"/>
      <c r="L38" s="152" t="s">
        <v>9</v>
      </c>
      <c r="M38" s="42">
        <v>0.151</v>
      </c>
      <c r="N38" s="132">
        <f>AVERAGE(M38:M40)</f>
        <v>0.16433333333333336</v>
      </c>
      <c r="O38" s="133">
        <f>SUM(N38:N40)</f>
        <v>0.16433333333333336</v>
      </c>
      <c r="P38" s="134">
        <f>STDEVA(M38:M40)</f>
        <v>3.3080709383768198E-2</v>
      </c>
    </row>
    <row r="39" spans="1:16" ht="13" customHeight="1" thickBot="1" x14ac:dyDescent="0.4">
      <c r="A39" s="136"/>
      <c r="B39" s="29">
        <v>6.1</v>
      </c>
      <c r="C39" s="137"/>
      <c r="D39" s="131"/>
      <c r="E39" s="31">
        <v>0.214</v>
      </c>
      <c r="F39" s="135">
        <f>SUM(E39:E40)</f>
        <v>0.41500000000000004</v>
      </c>
      <c r="G39" s="142"/>
      <c r="H39" s="134"/>
      <c r="I39" s="136"/>
      <c r="J39" s="39">
        <v>5</v>
      </c>
      <c r="K39" s="137"/>
      <c r="L39" s="152"/>
      <c r="M39" s="43">
        <v>0.14000000000000001</v>
      </c>
      <c r="N39" s="132"/>
      <c r="O39" s="133"/>
      <c r="P39" s="134"/>
    </row>
    <row r="40" spans="1:16" ht="13" customHeight="1" thickBot="1" x14ac:dyDescent="0.4">
      <c r="A40" s="136"/>
      <c r="B40" s="32">
        <v>6.2</v>
      </c>
      <c r="C40" s="137"/>
      <c r="D40" s="131"/>
      <c r="E40" s="36">
        <v>0.20100000000000001</v>
      </c>
      <c r="F40" s="135"/>
      <c r="G40" s="142"/>
      <c r="H40" s="134"/>
      <c r="I40" s="136"/>
      <c r="J40" s="44">
        <v>6</v>
      </c>
      <c r="K40" s="137"/>
      <c r="L40" s="152"/>
      <c r="M40" s="50">
        <v>0.20200000000000001</v>
      </c>
      <c r="N40" s="132"/>
      <c r="O40" s="133"/>
      <c r="P40" s="134"/>
    </row>
  </sheetData>
  <mergeCells count="98">
    <mergeCell ref="O2:O7"/>
    <mergeCell ref="P2:P7"/>
    <mergeCell ref="M10:M11"/>
    <mergeCell ref="N10:N11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L2:L7"/>
    <mergeCell ref="N2:N3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N4:N5"/>
    <mergeCell ref="N6:N7"/>
    <mergeCell ref="J10:J11"/>
    <mergeCell ref="H14:H19"/>
    <mergeCell ref="F16:F17"/>
    <mergeCell ref="F18:F19"/>
    <mergeCell ref="D20:D25"/>
    <mergeCell ref="F20:F21"/>
    <mergeCell ref="I14:I19"/>
    <mergeCell ref="A14:A25"/>
    <mergeCell ref="C14:C25"/>
    <mergeCell ref="D14:D19"/>
    <mergeCell ref="F14:F15"/>
    <mergeCell ref="G14:G19"/>
    <mergeCell ref="P14:P16"/>
    <mergeCell ref="L17:L19"/>
    <mergeCell ref="N17:N19"/>
    <mergeCell ref="O17:O19"/>
    <mergeCell ref="P17:P19"/>
    <mergeCell ref="K14:K19"/>
    <mergeCell ref="L14:L16"/>
    <mergeCell ref="N14:N16"/>
    <mergeCell ref="O14:O16"/>
    <mergeCell ref="O20:O25"/>
    <mergeCell ref="P20:P25"/>
    <mergeCell ref="F22:F23"/>
    <mergeCell ref="N22:N23"/>
    <mergeCell ref="F24:F25"/>
    <mergeCell ref="N24:N25"/>
    <mergeCell ref="G20:G25"/>
    <mergeCell ref="H20:H25"/>
    <mergeCell ref="I20:I34"/>
    <mergeCell ref="K20:K34"/>
    <mergeCell ref="L20:L25"/>
    <mergeCell ref="N20:N21"/>
    <mergeCell ref="L26:L34"/>
    <mergeCell ref="N26:N27"/>
    <mergeCell ref="O26:O34"/>
    <mergeCell ref="P26:P34"/>
    <mergeCell ref="N28:N29"/>
    <mergeCell ref="A26:A40"/>
    <mergeCell ref="C26:C40"/>
    <mergeCell ref="D26:D34"/>
    <mergeCell ref="F26:F28"/>
    <mergeCell ref="G26:G34"/>
    <mergeCell ref="D35:D40"/>
    <mergeCell ref="F35:F36"/>
    <mergeCell ref="G35:G40"/>
    <mergeCell ref="F37:F38"/>
    <mergeCell ref="F29:F31"/>
    <mergeCell ref="N30:N34"/>
    <mergeCell ref="J31:J34"/>
    <mergeCell ref="M31:M34"/>
    <mergeCell ref="F32:F34"/>
    <mergeCell ref="H26:H34"/>
    <mergeCell ref="L38:L40"/>
    <mergeCell ref="N38:N40"/>
    <mergeCell ref="O38:O40"/>
    <mergeCell ref="P38:P40"/>
    <mergeCell ref="F39:F40"/>
    <mergeCell ref="I35:I40"/>
    <mergeCell ref="K35:K40"/>
    <mergeCell ref="L35:L37"/>
    <mergeCell ref="N35:N37"/>
    <mergeCell ref="O35:O37"/>
    <mergeCell ref="P35:P37"/>
    <mergeCell ref="H35:H40"/>
  </mergeCells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1"/>
  <sheetViews>
    <sheetView workbookViewId="0">
      <selection activeCell="X30" sqref="X30"/>
    </sheetView>
  </sheetViews>
  <sheetFormatPr defaultRowHeight="14.5" x14ac:dyDescent="0.35"/>
  <cols>
    <col min="1" max="1" width="4" customWidth="1"/>
    <col min="2" max="2" width="4.1796875" customWidth="1"/>
    <col min="3" max="3" width="4" customWidth="1"/>
    <col min="4" max="4" width="4.1796875" customWidth="1"/>
    <col min="5" max="5" width="7.26953125" customWidth="1"/>
    <col min="6" max="7" width="6.1796875" customWidth="1"/>
    <col min="8" max="8" width="6" customWidth="1"/>
    <col min="9" max="9" width="4.453125" customWidth="1"/>
    <col min="10" max="10" width="5.1796875" customWidth="1"/>
    <col min="11" max="11" width="4.81640625" customWidth="1"/>
    <col min="12" max="12" width="4.7265625" customWidth="1"/>
    <col min="13" max="13" width="9.1796875" customWidth="1"/>
    <col min="14" max="14" width="6.7265625" customWidth="1"/>
    <col min="15" max="15" width="5.453125" customWidth="1"/>
    <col min="16" max="16" width="6.54296875" customWidth="1"/>
    <col min="17" max="17" width="9.1796875" customWidth="1"/>
  </cols>
  <sheetData>
    <row r="1" spans="1:16" ht="94.5" thickBot="1" x14ac:dyDescent="0.4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  <c r="I1" s="1"/>
      <c r="J1" s="2" t="s">
        <v>0</v>
      </c>
      <c r="K1" s="3" t="s">
        <v>1</v>
      </c>
      <c r="L1" s="4" t="s">
        <v>2</v>
      </c>
      <c r="M1" s="4" t="s">
        <v>3</v>
      </c>
      <c r="N1" s="4" t="s">
        <v>3</v>
      </c>
      <c r="O1" s="4" t="s">
        <v>4</v>
      </c>
      <c r="P1" s="4" t="s">
        <v>5</v>
      </c>
    </row>
    <row r="2" spans="1:16" ht="12" customHeight="1" thickBot="1" x14ac:dyDescent="0.4">
      <c r="A2" s="122" t="s">
        <v>6</v>
      </c>
      <c r="B2" s="14">
        <v>1.1000000000000001</v>
      </c>
      <c r="C2" s="123" t="s">
        <v>7</v>
      </c>
      <c r="D2" s="159" t="s">
        <v>16</v>
      </c>
      <c r="E2" s="7">
        <v>0.10100000000000001</v>
      </c>
      <c r="F2" s="172">
        <f>SUM(E2:E3)</f>
        <v>0.21400000000000002</v>
      </c>
      <c r="G2" s="100">
        <f>AVERAGE(F2:F7)</f>
        <v>0.22066666666666668</v>
      </c>
      <c r="H2" s="101">
        <f>STDEVA(F2:F7)</f>
        <v>2.2744962812309297E-2</v>
      </c>
      <c r="I2" s="122" t="s">
        <v>12</v>
      </c>
      <c r="J2" s="14">
        <v>1.1000000000000001</v>
      </c>
      <c r="K2" s="123" t="s">
        <v>16</v>
      </c>
      <c r="L2" s="159" t="s">
        <v>16</v>
      </c>
      <c r="M2" s="7">
        <v>0.123</v>
      </c>
      <c r="N2" s="172">
        <f>SUM(M2:M3)</f>
        <v>0.23599999999999999</v>
      </c>
      <c r="O2" s="100">
        <f>AVERAGE(N2:N7)</f>
        <v>0.2233333333333333</v>
      </c>
      <c r="P2" s="101">
        <f>STDEVA(N2:N7)</f>
        <v>1.9399312702601933E-2</v>
      </c>
    </row>
    <row r="3" spans="1:16" ht="12" customHeight="1" thickBot="1" x14ac:dyDescent="0.4">
      <c r="A3" s="122"/>
      <c r="B3" s="16">
        <v>1.2</v>
      </c>
      <c r="C3" s="123"/>
      <c r="D3" s="159"/>
      <c r="E3" s="9">
        <v>0.113</v>
      </c>
      <c r="F3" s="172"/>
      <c r="G3" s="100"/>
      <c r="H3" s="101"/>
      <c r="I3" s="122"/>
      <c r="J3" s="16">
        <v>1.2</v>
      </c>
      <c r="K3" s="123"/>
      <c r="L3" s="159"/>
      <c r="M3" s="9">
        <v>0.113</v>
      </c>
      <c r="N3" s="172"/>
      <c r="O3" s="100"/>
      <c r="P3" s="101"/>
    </row>
    <row r="4" spans="1:16" ht="12" customHeight="1" thickBot="1" x14ac:dyDescent="0.4">
      <c r="A4" s="122"/>
      <c r="B4" s="16">
        <v>2.1</v>
      </c>
      <c r="C4" s="123"/>
      <c r="D4" s="159"/>
      <c r="E4" s="9">
        <v>0.126</v>
      </c>
      <c r="F4" s="169">
        <f>SUM(E4:E5)</f>
        <v>0.246</v>
      </c>
      <c r="G4" s="100"/>
      <c r="H4" s="101"/>
      <c r="I4" s="122"/>
      <c r="J4" s="16">
        <v>2.1</v>
      </c>
      <c r="K4" s="123"/>
      <c r="L4" s="159"/>
      <c r="M4" s="9">
        <v>0.121</v>
      </c>
      <c r="N4" s="169">
        <f>SUM(M4:M5)</f>
        <v>0.23299999999999998</v>
      </c>
      <c r="O4" s="100"/>
      <c r="P4" s="101"/>
    </row>
    <row r="5" spans="1:16" ht="12" customHeight="1" thickBot="1" x14ac:dyDescent="0.4">
      <c r="A5" s="122"/>
      <c r="B5" s="16">
        <v>2.2000000000000002</v>
      </c>
      <c r="C5" s="123"/>
      <c r="D5" s="159"/>
      <c r="E5" s="9">
        <v>0.12</v>
      </c>
      <c r="F5" s="169"/>
      <c r="G5" s="100"/>
      <c r="H5" s="101"/>
      <c r="I5" s="122"/>
      <c r="J5" s="16">
        <v>2.2000000000000002</v>
      </c>
      <c r="K5" s="123"/>
      <c r="L5" s="159"/>
      <c r="M5" s="9">
        <v>0.112</v>
      </c>
      <c r="N5" s="169"/>
      <c r="O5" s="100"/>
      <c r="P5" s="101"/>
    </row>
    <row r="6" spans="1:16" ht="12" customHeight="1" thickBot="1" x14ac:dyDescent="0.4">
      <c r="A6" s="122"/>
      <c r="B6" s="16">
        <v>3.1</v>
      </c>
      <c r="C6" s="123"/>
      <c r="D6" s="159"/>
      <c r="E6" s="9">
        <v>0.1</v>
      </c>
      <c r="F6" s="167">
        <f>SUM(E6:E7)</f>
        <v>0.20200000000000001</v>
      </c>
      <c r="G6" s="100"/>
      <c r="H6" s="101"/>
      <c r="I6" s="122"/>
      <c r="J6" s="16">
        <v>3.1</v>
      </c>
      <c r="K6" s="123"/>
      <c r="L6" s="159"/>
      <c r="M6" s="9">
        <v>0.1</v>
      </c>
      <c r="N6" s="167">
        <f>SUM(M6:M7)</f>
        <v>0.20100000000000001</v>
      </c>
      <c r="O6" s="100"/>
      <c r="P6" s="101"/>
    </row>
    <row r="7" spans="1:16" ht="12" customHeight="1" thickBot="1" x14ac:dyDescent="0.4">
      <c r="A7" s="122"/>
      <c r="B7" s="21">
        <v>3.2</v>
      </c>
      <c r="C7" s="123"/>
      <c r="D7" s="159"/>
      <c r="E7" s="11">
        <v>0.10199999999999999</v>
      </c>
      <c r="F7" s="167"/>
      <c r="G7" s="100"/>
      <c r="H7" s="101"/>
      <c r="I7" s="122"/>
      <c r="J7" s="21">
        <v>3.2</v>
      </c>
      <c r="K7" s="123"/>
      <c r="L7" s="159"/>
      <c r="M7" s="11">
        <v>0.10100000000000001</v>
      </c>
      <c r="N7" s="167"/>
      <c r="O7" s="100"/>
      <c r="P7" s="101"/>
    </row>
    <row r="8" spans="1:16" ht="12" customHeight="1" thickBot="1" x14ac:dyDescent="0.4">
      <c r="A8" s="122"/>
      <c r="B8" s="14">
        <v>4.0999999999999996</v>
      </c>
      <c r="C8" s="123"/>
      <c r="D8" s="159" t="s">
        <v>9</v>
      </c>
      <c r="E8" s="7">
        <v>0.32</v>
      </c>
      <c r="F8" s="166">
        <f>SUM(E8:E9)</f>
        <v>0.32</v>
      </c>
      <c r="G8" s="129">
        <f>AVERAGE(F8:F13)</f>
        <v>0.34400000000000003</v>
      </c>
      <c r="H8" s="101">
        <f>STDEVA(F8:F13)</f>
        <v>2.0999999999999987E-2</v>
      </c>
      <c r="I8" s="122"/>
      <c r="J8" s="127">
        <v>4</v>
      </c>
      <c r="K8" s="123"/>
      <c r="L8" s="159" t="s">
        <v>9</v>
      </c>
      <c r="M8" s="173">
        <v>0.16600000000000001</v>
      </c>
      <c r="N8" s="166">
        <f>SUM(M8:M9)</f>
        <v>0.16600000000000001</v>
      </c>
      <c r="O8" s="100">
        <f>AVERAGE(N8:N13)</f>
        <v>0.17100000000000001</v>
      </c>
      <c r="P8" s="101">
        <f>STDEVA(N8:N13)</f>
        <v>1.2288205727444502E-2</v>
      </c>
    </row>
    <row r="9" spans="1:16" ht="12" customHeight="1" thickBot="1" x14ac:dyDescent="0.4">
      <c r="A9" s="122"/>
      <c r="B9" s="16">
        <v>4.2</v>
      </c>
      <c r="C9" s="123"/>
      <c r="D9" s="159"/>
      <c r="E9" s="9"/>
      <c r="F9" s="166"/>
      <c r="G9" s="129"/>
      <c r="H9" s="101"/>
      <c r="I9" s="122"/>
      <c r="J9" s="127"/>
      <c r="K9" s="123"/>
      <c r="L9" s="159"/>
      <c r="M9" s="173"/>
      <c r="N9" s="166"/>
      <c r="O9" s="100"/>
      <c r="P9" s="101"/>
    </row>
    <row r="10" spans="1:16" ht="12" customHeight="1" thickBot="1" x14ac:dyDescent="0.4">
      <c r="A10" s="122"/>
      <c r="B10" s="16">
        <v>5.0999999999999996</v>
      </c>
      <c r="C10" s="123"/>
      <c r="D10" s="159"/>
      <c r="E10" s="9">
        <v>0.152</v>
      </c>
      <c r="F10" s="169">
        <f>SUM(E10:E11)</f>
        <v>0.35899999999999999</v>
      </c>
      <c r="G10" s="129"/>
      <c r="H10" s="101"/>
      <c r="I10" s="122"/>
      <c r="J10" s="127">
        <v>5</v>
      </c>
      <c r="K10" s="123"/>
      <c r="L10" s="159"/>
      <c r="M10" s="173">
        <v>0.16200000000000001</v>
      </c>
      <c r="N10" s="169">
        <f>SUM(M10:M11)</f>
        <v>0.16200000000000001</v>
      </c>
      <c r="O10" s="100"/>
      <c r="P10" s="101"/>
    </row>
    <row r="11" spans="1:16" ht="12" customHeight="1" thickBot="1" x14ac:dyDescent="0.4">
      <c r="A11" s="122"/>
      <c r="B11" s="16">
        <v>5.2</v>
      </c>
      <c r="C11" s="123"/>
      <c r="D11" s="159"/>
      <c r="E11" s="9">
        <v>0.20699999999999999</v>
      </c>
      <c r="F11" s="169"/>
      <c r="G11" s="129"/>
      <c r="H11" s="101"/>
      <c r="I11" s="122"/>
      <c r="J11" s="127"/>
      <c r="K11" s="123"/>
      <c r="L11" s="159"/>
      <c r="M11" s="173"/>
      <c r="N11" s="169"/>
      <c r="O11" s="100"/>
      <c r="P11" s="101"/>
    </row>
    <row r="12" spans="1:16" ht="12" customHeight="1" thickBot="1" x14ac:dyDescent="0.4">
      <c r="A12" s="122"/>
      <c r="B12" s="16">
        <v>6.1</v>
      </c>
      <c r="C12" s="123"/>
      <c r="D12" s="159"/>
      <c r="E12" s="9">
        <v>0.18</v>
      </c>
      <c r="F12" s="167">
        <f>SUM(E12:E13)</f>
        <v>0.35299999999999998</v>
      </c>
      <c r="G12" s="129"/>
      <c r="H12" s="101"/>
      <c r="I12" s="122"/>
      <c r="J12" s="127">
        <v>6</v>
      </c>
      <c r="K12" s="123"/>
      <c r="L12" s="159"/>
      <c r="M12" s="173">
        <v>0.185</v>
      </c>
      <c r="N12" s="167">
        <f>SUM(M12:M13)</f>
        <v>0.185</v>
      </c>
      <c r="O12" s="100"/>
      <c r="P12" s="101"/>
    </row>
    <row r="13" spans="1:16" ht="12" customHeight="1" thickBot="1" x14ac:dyDescent="0.4">
      <c r="A13" s="122"/>
      <c r="B13" s="21">
        <v>6.2</v>
      </c>
      <c r="C13" s="123"/>
      <c r="D13" s="159"/>
      <c r="E13" s="12">
        <v>0.17299999999999999</v>
      </c>
      <c r="F13" s="167"/>
      <c r="G13" s="129"/>
      <c r="H13" s="101"/>
      <c r="I13" s="122"/>
      <c r="J13" s="127"/>
      <c r="K13" s="123"/>
      <c r="L13" s="159"/>
      <c r="M13" s="173"/>
      <c r="N13" s="167"/>
      <c r="O13" s="100"/>
      <c r="P13" s="101"/>
    </row>
    <row r="14" spans="1:16" ht="12" customHeight="1" thickBot="1" x14ac:dyDescent="0.4">
      <c r="A14" s="122" t="s">
        <v>10</v>
      </c>
      <c r="B14" s="14">
        <v>1.1000000000000001</v>
      </c>
      <c r="C14" s="123" t="s">
        <v>7</v>
      </c>
      <c r="D14" s="159" t="s">
        <v>16</v>
      </c>
      <c r="E14" s="7">
        <v>9.5000000000000001E-2</v>
      </c>
      <c r="F14" s="172">
        <f>SUM(E14:E15)</f>
        <v>0.20200000000000001</v>
      </c>
      <c r="G14" s="100">
        <f>AVERAGE(F14:F19)</f>
        <v>0.23533333333333337</v>
      </c>
      <c r="H14" s="101">
        <f>STDEVA(F14:F19)</f>
        <v>3.6909799963333947E-2</v>
      </c>
      <c r="I14" s="122" t="s">
        <v>13</v>
      </c>
      <c r="J14" s="14">
        <v>1</v>
      </c>
      <c r="K14" s="123" t="s">
        <v>9</v>
      </c>
      <c r="L14" s="159" t="s">
        <v>16</v>
      </c>
      <c r="M14" s="15">
        <v>0.10100000000000001</v>
      </c>
      <c r="N14" s="139">
        <f>AVERAGE(M14:M16)</f>
        <v>0.11333333333333334</v>
      </c>
      <c r="O14" s="125">
        <f>SUM(N14:N16)</f>
        <v>0.11333333333333334</v>
      </c>
      <c r="P14" s="101">
        <f>STDEVA(M14:M16)</f>
        <v>1.2503332889007365E-2</v>
      </c>
    </row>
    <row r="15" spans="1:16" ht="12" customHeight="1" thickBot="1" x14ac:dyDescent="0.4">
      <c r="A15" s="122"/>
      <c r="B15" s="16">
        <v>1.2</v>
      </c>
      <c r="C15" s="123"/>
      <c r="D15" s="159"/>
      <c r="E15" s="9">
        <v>0.107</v>
      </c>
      <c r="F15" s="172"/>
      <c r="G15" s="100"/>
      <c r="H15" s="101"/>
      <c r="I15" s="122"/>
      <c r="J15" s="16">
        <v>2</v>
      </c>
      <c r="K15" s="123"/>
      <c r="L15" s="159"/>
      <c r="M15" s="17">
        <v>0.113</v>
      </c>
      <c r="N15" s="139"/>
      <c r="O15" s="125"/>
      <c r="P15" s="101"/>
    </row>
    <row r="16" spans="1:16" ht="12" customHeight="1" thickBot="1" x14ac:dyDescent="0.4">
      <c r="A16" s="122"/>
      <c r="B16" s="16">
        <v>2.1</v>
      </c>
      <c r="C16" s="123"/>
      <c r="D16" s="159"/>
      <c r="E16" s="9">
        <v>0.115</v>
      </c>
      <c r="F16" s="169">
        <f>SUM(E16:E17)</f>
        <v>0.22900000000000001</v>
      </c>
      <c r="G16" s="100"/>
      <c r="H16" s="101"/>
      <c r="I16" s="122"/>
      <c r="J16" s="16">
        <v>3</v>
      </c>
      <c r="K16" s="123"/>
      <c r="L16" s="159"/>
      <c r="M16" s="18">
        <v>0.126</v>
      </c>
      <c r="N16" s="139"/>
      <c r="O16" s="125"/>
      <c r="P16" s="101"/>
    </row>
    <row r="17" spans="1:21" ht="12" customHeight="1" thickBot="1" x14ac:dyDescent="0.4">
      <c r="A17" s="122"/>
      <c r="B17" s="16">
        <v>2.2000000000000002</v>
      </c>
      <c r="C17" s="123"/>
      <c r="D17" s="159"/>
      <c r="E17" s="9">
        <v>0.114</v>
      </c>
      <c r="F17" s="169"/>
      <c r="G17" s="100"/>
      <c r="H17" s="101"/>
      <c r="I17" s="122"/>
      <c r="J17" s="16">
        <v>4</v>
      </c>
      <c r="K17" s="123"/>
      <c r="L17" s="171" t="s">
        <v>17</v>
      </c>
      <c r="M17" s="19">
        <v>0.12</v>
      </c>
      <c r="N17" s="139">
        <f>AVERAGE(M17:M19)</f>
        <v>0.10733333333333334</v>
      </c>
      <c r="O17" s="125">
        <f>SUM(N17:N19)</f>
        <v>0.10733333333333334</v>
      </c>
      <c r="P17" s="101">
        <f>STDEVA(M17:M19)</f>
        <v>1.1015141094572202E-2</v>
      </c>
    </row>
    <row r="18" spans="1:21" ht="12" customHeight="1" thickBot="1" x14ac:dyDescent="0.4">
      <c r="A18" s="122"/>
      <c r="B18" s="16">
        <v>3.1</v>
      </c>
      <c r="C18" s="123"/>
      <c r="D18" s="159"/>
      <c r="E18" s="9">
        <v>0.13800000000000001</v>
      </c>
      <c r="F18" s="167">
        <f>SUM(E18:E19)</f>
        <v>0.27500000000000002</v>
      </c>
      <c r="G18" s="100"/>
      <c r="H18" s="101"/>
      <c r="I18" s="122"/>
      <c r="J18" s="16">
        <v>5</v>
      </c>
      <c r="K18" s="123"/>
      <c r="L18" s="171"/>
      <c r="M18" s="20">
        <v>0.1</v>
      </c>
      <c r="N18" s="139"/>
      <c r="O18" s="125"/>
      <c r="P18" s="101"/>
    </row>
    <row r="19" spans="1:21" ht="12" customHeight="1" thickBot="1" x14ac:dyDescent="0.4">
      <c r="A19" s="122"/>
      <c r="B19" s="21">
        <v>3.2</v>
      </c>
      <c r="C19" s="123"/>
      <c r="D19" s="159"/>
      <c r="E19" s="11">
        <v>0.13700000000000001</v>
      </c>
      <c r="F19" s="167"/>
      <c r="G19" s="100"/>
      <c r="H19" s="101"/>
      <c r="I19" s="122"/>
      <c r="J19" s="16">
        <v>6</v>
      </c>
      <c r="K19" s="123"/>
      <c r="L19" s="171"/>
      <c r="M19" s="22">
        <v>0.10199999999999999</v>
      </c>
      <c r="N19" s="139"/>
      <c r="O19" s="125"/>
      <c r="P19" s="101"/>
    </row>
    <row r="20" spans="1:21" ht="12" customHeight="1" thickBot="1" x14ac:dyDescent="0.4">
      <c r="A20" s="122"/>
      <c r="B20" s="14">
        <v>4.0999999999999996</v>
      </c>
      <c r="C20" s="123"/>
      <c r="D20" s="159" t="s">
        <v>9</v>
      </c>
      <c r="E20" s="7">
        <v>0.16500000000000001</v>
      </c>
      <c r="F20" s="166">
        <f>SUM(E20:E21)</f>
        <v>0.33</v>
      </c>
      <c r="G20" s="129">
        <f>AVERAGE(F20:F25)</f>
        <v>0.35766666666666663</v>
      </c>
      <c r="H20" s="101">
        <f>STDEVA(F20:F25)</f>
        <v>3.1533051443419391E-2</v>
      </c>
      <c r="I20" s="122" t="s">
        <v>14</v>
      </c>
      <c r="J20" s="14">
        <v>1.1000000000000001</v>
      </c>
      <c r="K20" s="123" t="s">
        <v>16</v>
      </c>
      <c r="L20" s="159" t="s">
        <v>16</v>
      </c>
      <c r="M20" s="23">
        <v>5.8999999999999997E-2</v>
      </c>
      <c r="N20" s="170">
        <f>SUM(M20:M21)</f>
        <v>0.12</v>
      </c>
      <c r="O20" s="125">
        <f>AVERAGE(N20:N25)</f>
        <v>0.12633333333333333</v>
      </c>
      <c r="P20" s="101">
        <f>STDEVA(N20:N25)</f>
        <v>1.4571661996262942E-2</v>
      </c>
    </row>
    <row r="21" spans="1:21" ht="12" customHeight="1" thickBot="1" x14ac:dyDescent="0.4">
      <c r="A21" s="122"/>
      <c r="B21" s="16">
        <v>4.2</v>
      </c>
      <c r="C21" s="123"/>
      <c r="D21" s="159"/>
      <c r="E21" s="9">
        <v>0.16500000000000001</v>
      </c>
      <c r="F21" s="166"/>
      <c r="G21" s="129"/>
      <c r="H21" s="101"/>
      <c r="I21" s="122"/>
      <c r="J21" s="16">
        <v>1.2</v>
      </c>
      <c r="K21" s="123"/>
      <c r="L21" s="159"/>
      <c r="M21" s="20">
        <v>6.0999999999999999E-2</v>
      </c>
      <c r="N21" s="170"/>
      <c r="O21" s="125"/>
      <c r="P21" s="101"/>
    </row>
    <row r="22" spans="1:21" ht="12" customHeight="1" thickBot="1" x14ac:dyDescent="0.4">
      <c r="A22" s="122"/>
      <c r="B22" s="16">
        <v>5.0999999999999996</v>
      </c>
      <c r="C22" s="123"/>
      <c r="D22" s="159"/>
      <c r="E22" s="9">
        <v>0.192</v>
      </c>
      <c r="F22" s="169">
        <f>SUM(E22:E23)</f>
        <v>0.39200000000000002</v>
      </c>
      <c r="G22" s="129"/>
      <c r="H22" s="101"/>
      <c r="I22" s="122"/>
      <c r="J22" s="16">
        <v>2.1</v>
      </c>
      <c r="K22" s="123"/>
      <c r="L22" s="159"/>
      <c r="M22" s="20">
        <v>5.2999999999999999E-2</v>
      </c>
      <c r="N22" s="160">
        <f>SUM(M22:M23)</f>
        <v>0.11599999999999999</v>
      </c>
      <c r="O22" s="125"/>
      <c r="P22" s="101"/>
    </row>
    <row r="23" spans="1:21" ht="12" customHeight="1" thickBot="1" x14ac:dyDescent="0.4">
      <c r="A23" s="122"/>
      <c r="B23" s="16">
        <v>5.2</v>
      </c>
      <c r="C23" s="123"/>
      <c r="D23" s="159"/>
      <c r="E23" s="9">
        <v>0.2</v>
      </c>
      <c r="F23" s="169"/>
      <c r="G23" s="129"/>
      <c r="H23" s="101"/>
      <c r="I23" s="122"/>
      <c r="J23" s="16">
        <v>2.2000000000000002</v>
      </c>
      <c r="K23" s="123"/>
      <c r="L23" s="159"/>
      <c r="M23" s="20">
        <v>6.3E-2</v>
      </c>
      <c r="N23" s="160"/>
      <c r="O23" s="125"/>
      <c r="P23" s="101"/>
    </row>
    <row r="24" spans="1:21" ht="12" customHeight="1" thickBot="1" x14ac:dyDescent="0.4">
      <c r="A24" s="122"/>
      <c r="B24" s="16">
        <v>6.1</v>
      </c>
      <c r="C24" s="123"/>
      <c r="D24" s="159"/>
      <c r="E24" s="9">
        <v>0.17499999999999999</v>
      </c>
      <c r="F24" s="167">
        <f>SUM(E24:E25)</f>
        <v>0.35099999999999998</v>
      </c>
      <c r="G24" s="129"/>
      <c r="H24" s="101"/>
      <c r="I24" s="122"/>
      <c r="J24" s="16">
        <v>3.1</v>
      </c>
      <c r="K24" s="123"/>
      <c r="L24" s="159"/>
      <c r="M24" s="20">
        <v>6.3E-2</v>
      </c>
      <c r="N24" s="161">
        <f>SUM(M24:M25)</f>
        <v>0.14300000000000002</v>
      </c>
      <c r="O24" s="125"/>
      <c r="P24" s="101"/>
    </row>
    <row r="25" spans="1:21" ht="12" customHeight="1" thickBot="1" x14ac:dyDescent="0.4">
      <c r="A25" s="122"/>
      <c r="B25" s="21">
        <v>6.2</v>
      </c>
      <c r="C25" s="123"/>
      <c r="D25" s="159"/>
      <c r="E25" s="12">
        <v>0.17599999999999999</v>
      </c>
      <c r="F25" s="167"/>
      <c r="G25" s="129"/>
      <c r="H25" s="101"/>
      <c r="I25" s="122"/>
      <c r="J25" s="21">
        <v>3.2</v>
      </c>
      <c r="K25" s="123"/>
      <c r="L25" s="159"/>
      <c r="M25" s="22">
        <v>0.08</v>
      </c>
      <c r="N25" s="161"/>
      <c r="O25" s="125"/>
      <c r="P25" s="101"/>
    </row>
    <row r="26" spans="1:21" ht="12" customHeight="1" thickBot="1" x14ac:dyDescent="0.4">
      <c r="A26" s="122" t="s">
        <v>11</v>
      </c>
      <c r="B26" s="14">
        <v>1.1000000000000001</v>
      </c>
      <c r="C26" s="123" t="s">
        <v>7</v>
      </c>
      <c r="D26" s="159" t="s">
        <v>16</v>
      </c>
      <c r="E26" s="7">
        <v>0.11600000000000001</v>
      </c>
      <c r="F26" s="168">
        <f>SUM(E26:E28)</f>
        <v>0.36</v>
      </c>
      <c r="G26" s="129">
        <f>AVERAGE(F26:F34)</f>
        <v>0.34733333333333333</v>
      </c>
      <c r="H26" s="101">
        <f>STDEVA(F26:F34)</f>
        <v>4.0513372277969327E-2</v>
      </c>
      <c r="I26" s="122"/>
      <c r="J26" s="14">
        <v>4</v>
      </c>
      <c r="K26" s="123"/>
      <c r="L26" s="171" t="s">
        <v>18</v>
      </c>
      <c r="M26" s="15">
        <v>0.20699999999999999</v>
      </c>
      <c r="N26" s="139">
        <f>AVERAGE(M26:M28)</f>
        <v>0.21799999999999997</v>
      </c>
      <c r="O26" s="100">
        <f>SUM(N26:N28)</f>
        <v>0.21799999999999997</v>
      </c>
      <c r="P26" s="101">
        <f>STDEVA(M26:M28)</f>
        <v>2.8160255680657977E-2</v>
      </c>
    </row>
    <row r="27" spans="1:21" ht="12" customHeight="1" thickBot="1" x14ac:dyDescent="0.4">
      <c r="A27" s="122"/>
      <c r="B27" s="16">
        <v>1.2</v>
      </c>
      <c r="C27" s="123"/>
      <c r="D27" s="159"/>
      <c r="E27" s="13">
        <v>0.129</v>
      </c>
      <c r="F27" s="168"/>
      <c r="G27" s="129"/>
      <c r="H27" s="101"/>
      <c r="I27" s="122"/>
      <c r="J27" s="16">
        <v>5</v>
      </c>
      <c r="K27" s="123"/>
      <c r="L27" s="171"/>
      <c r="M27" s="17">
        <v>0.25</v>
      </c>
      <c r="N27" s="139"/>
      <c r="O27" s="100"/>
      <c r="P27" s="101"/>
    </row>
    <row r="28" spans="1:21" ht="12" customHeight="1" thickBot="1" x14ac:dyDescent="0.4">
      <c r="A28" s="122"/>
      <c r="B28" s="16">
        <v>1.3</v>
      </c>
      <c r="C28" s="123"/>
      <c r="D28" s="159"/>
      <c r="E28" s="9">
        <v>0.115</v>
      </c>
      <c r="F28" s="168"/>
      <c r="G28" s="129"/>
      <c r="H28" s="101"/>
      <c r="I28" s="122"/>
      <c r="J28" s="16">
        <v>6</v>
      </c>
      <c r="K28" s="123"/>
      <c r="L28" s="171"/>
      <c r="M28" s="51">
        <v>0.19700000000000001</v>
      </c>
      <c r="N28" s="139"/>
      <c r="O28" s="100"/>
      <c r="P28" s="101"/>
    </row>
    <row r="29" spans="1:21" ht="12" customHeight="1" thickBot="1" x14ac:dyDescent="0.4">
      <c r="A29" s="122"/>
      <c r="B29" s="16">
        <v>2.1</v>
      </c>
      <c r="C29" s="123"/>
      <c r="D29" s="159"/>
      <c r="E29" s="9">
        <v>0.125</v>
      </c>
      <c r="F29" s="166">
        <f>SUM(E29:E31)</f>
        <v>0.38</v>
      </c>
      <c r="G29" s="129"/>
      <c r="H29" s="101"/>
      <c r="I29" s="122" t="s">
        <v>15</v>
      </c>
      <c r="J29" s="14">
        <v>1.1000000000000001</v>
      </c>
      <c r="K29" s="123" t="s">
        <v>9</v>
      </c>
      <c r="L29" s="159" t="s">
        <v>16</v>
      </c>
      <c r="M29" s="23">
        <v>0.105</v>
      </c>
      <c r="N29" s="162">
        <f>SUM(M29:M30)</f>
        <v>0.19800000000000001</v>
      </c>
      <c r="O29" s="100">
        <f>AVERAGE(N29:N34)</f>
        <v>0.21266666666666667</v>
      </c>
      <c r="P29" s="101">
        <f>STDEVA(N29:N34)</f>
        <v>1.3316656236958782E-2</v>
      </c>
      <c r="R29" s="19">
        <v>0.151</v>
      </c>
      <c r="S29" s="139">
        <f>AVERAGE(R29:R31)</f>
        <v>0.16433333333333336</v>
      </c>
      <c r="T29" s="100">
        <f>SUM(S29:S31)</f>
        <v>0.16433333333333336</v>
      </c>
      <c r="U29" s="101">
        <f>STDEVA(R29:R31)</f>
        <v>3.3080709383768198E-2</v>
      </c>
    </row>
    <row r="30" spans="1:21" ht="12" customHeight="1" thickBot="1" x14ac:dyDescent="0.4">
      <c r="A30" s="122"/>
      <c r="B30" s="16">
        <v>2.2000000000000002</v>
      </c>
      <c r="C30" s="123"/>
      <c r="D30" s="159"/>
      <c r="E30" s="9">
        <v>0.12</v>
      </c>
      <c r="F30" s="166"/>
      <c r="G30" s="129"/>
      <c r="H30" s="101"/>
      <c r="I30" s="122"/>
      <c r="J30" s="16">
        <v>1.2</v>
      </c>
      <c r="K30" s="123"/>
      <c r="L30" s="159"/>
      <c r="M30" s="20">
        <v>9.2999999999999999E-2</v>
      </c>
      <c r="N30" s="162"/>
      <c r="O30" s="100"/>
      <c r="P30" s="101"/>
      <c r="R30" s="20">
        <v>0.14000000000000001</v>
      </c>
      <c r="S30" s="139"/>
      <c r="T30" s="100"/>
      <c r="U30" s="101"/>
    </row>
    <row r="31" spans="1:21" ht="12" customHeight="1" thickBot="1" x14ac:dyDescent="0.4">
      <c r="A31" s="122"/>
      <c r="B31" s="16">
        <v>2.2999999999999998</v>
      </c>
      <c r="C31" s="123"/>
      <c r="D31" s="159"/>
      <c r="E31" s="9">
        <v>0.13500000000000001</v>
      </c>
      <c r="F31" s="166"/>
      <c r="G31" s="129"/>
      <c r="H31" s="101"/>
      <c r="I31" s="122"/>
      <c r="J31" s="16">
        <v>2.1</v>
      </c>
      <c r="K31" s="123"/>
      <c r="L31" s="159"/>
      <c r="M31" s="20">
        <v>0.11</v>
      </c>
      <c r="N31" s="160">
        <f>SUM(M31:M32)</f>
        <v>0.224</v>
      </c>
      <c r="O31" s="100"/>
      <c r="P31" s="101"/>
      <c r="R31" s="24">
        <v>0.20200000000000001</v>
      </c>
      <c r="S31" s="139"/>
      <c r="T31" s="100"/>
      <c r="U31" s="101"/>
    </row>
    <row r="32" spans="1:21" ht="12" customHeight="1" thickBot="1" x14ac:dyDescent="0.4">
      <c r="A32" s="122"/>
      <c r="B32" s="16">
        <v>3.1</v>
      </c>
      <c r="C32" s="123"/>
      <c r="D32" s="159"/>
      <c r="E32" s="9">
        <v>0.10199999999999999</v>
      </c>
      <c r="F32" s="167">
        <f>SUM(E32:E34)</f>
        <v>0.30199999999999999</v>
      </c>
      <c r="G32" s="129"/>
      <c r="H32" s="101"/>
      <c r="I32" s="122"/>
      <c r="J32" s="16">
        <v>2.2000000000000002</v>
      </c>
      <c r="K32" s="123"/>
      <c r="L32" s="159"/>
      <c r="M32" s="20">
        <v>0.114</v>
      </c>
      <c r="N32" s="160"/>
      <c r="O32" s="100"/>
      <c r="P32" s="101"/>
    </row>
    <row r="33" spans="1:24" ht="12" customHeight="1" thickBot="1" x14ac:dyDescent="0.4">
      <c r="A33" s="122"/>
      <c r="B33" s="16">
        <v>3.2</v>
      </c>
      <c r="C33" s="123"/>
      <c r="D33" s="159"/>
      <c r="E33" s="11">
        <v>9.7000000000000003E-2</v>
      </c>
      <c r="F33" s="167"/>
      <c r="G33" s="129"/>
      <c r="H33" s="101"/>
      <c r="I33" s="122"/>
      <c r="J33" s="16">
        <v>3.1</v>
      </c>
      <c r="K33" s="123"/>
      <c r="L33" s="159"/>
      <c r="M33" s="20">
        <v>9.8000000000000004E-2</v>
      </c>
      <c r="N33" s="161">
        <f>SUM(M33:M34)</f>
        <v>0.216</v>
      </c>
      <c r="O33" s="100"/>
      <c r="P33" s="101"/>
    </row>
    <row r="34" spans="1:24" ht="12" customHeight="1" thickBot="1" x14ac:dyDescent="0.4">
      <c r="A34" s="122"/>
      <c r="B34" s="21">
        <v>3.3</v>
      </c>
      <c r="C34" s="123"/>
      <c r="D34" s="159"/>
      <c r="E34" s="11">
        <v>0.10299999999999999</v>
      </c>
      <c r="F34" s="167"/>
      <c r="G34" s="129"/>
      <c r="H34" s="101"/>
      <c r="I34" s="122"/>
      <c r="J34" s="16">
        <v>3.2</v>
      </c>
      <c r="K34" s="123"/>
      <c r="L34" s="159"/>
      <c r="M34" s="24">
        <v>0.11799999999999999</v>
      </c>
      <c r="N34" s="161"/>
      <c r="O34" s="100"/>
      <c r="P34" s="101"/>
    </row>
    <row r="35" spans="1:24" ht="12" customHeight="1" thickBot="1" x14ac:dyDescent="0.4">
      <c r="A35" s="122"/>
      <c r="B35" s="14">
        <v>4.0999999999999996</v>
      </c>
      <c r="C35" s="123"/>
      <c r="D35" s="159" t="s">
        <v>9</v>
      </c>
      <c r="E35" s="7">
        <v>0.26500000000000001</v>
      </c>
      <c r="F35" s="166">
        <f>SUM(E35:E36)</f>
        <v>0.47</v>
      </c>
      <c r="G35" s="130">
        <f>AVERAGE(F35:F40)</f>
        <v>0.45233333333333331</v>
      </c>
      <c r="H35" s="101">
        <f>STDEVA(F35:F40)</f>
        <v>3.2347076117221644E-2</v>
      </c>
      <c r="I35" s="122"/>
      <c r="J35" s="163">
        <v>4</v>
      </c>
      <c r="K35" s="123"/>
      <c r="L35" s="123" t="s">
        <v>9</v>
      </c>
      <c r="M35" s="164">
        <v>0.151</v>
      </c>
      <c r="N35" s="165">
        <f>AVERAGE(M35:M40)</f>
        <v>0.16433333333333336</v>
      </c>
      <c r="O35" s="153">
        <f>SUM(N35:N40)</f>
        <v>0.16433333333333336</v>
      </c>
      <c r="P35" s="154">
        <f>STDEVA(M35:M40)</f>
        <v>3.3080709383768198E-2</v>
      </c>
    </row>
    <row r="36" spans="1:24" ht="12" customHeight="1" thickBot="1" x14ac:dyDescent="0.4">
      <c r="A36" s="122"/>
      <c r="B36" s="16">
        <v>4.2</v>
      </c>
      <c r="C36" s="123"/>
      <c r="D36" s="159"/>
      <c r="E36" s="9">
        <v>0.20499999999999999</v>
      </c>
      <c r="F36" s="166"/>
      <c r="G36" s="130"/>
      <c r="H36" s="101"/>
      <c r="I36" s="122"/>
      <c r="J36" s="163"/>
      <c r="K36" s="123"/>
      <c r="L36" s="123"/>
      <c r="M36" s="164"/>
      <c r="N36" s="165"/>
      <c r="O36" s="153"/>
      <c r="P36" s="154"/>
    </row>
    <row r="37" spans="1:24" ht="12" customHeight="1" thickBot="1" x14ac:dyDescent="0.4">
      <c r="A37" s="122"/>
      <c r="B37" s="16">
        <v>5.0999999999999996</v>
      </c>
      <c r="C37" s="123"/>
      <c r="D37" s="159"/>
      <c r="E37" s="9">
        <v>0.29699999999999999</v>
      </c>
      <c r="F37" s="169">
        <f>SUM(E37:E38)</f>
        <v>0.47199999999999998</v>
      </c>
      <c r="G37" s="130"/>
      <c r="H37" s="101"/>
      <c r="I37" s="122"/>
      <c r="J37" s="155">
        <v>5</v>
      </c>
      <c r="K37" s="123"/>
      <c r="L37" s="123"/>
      <c r="M37" s="156">
        <v>0.14000000000000001</v>
      </c>
      <c r="N37" s="165"/>
      <c r="O37" s="153"/>
      <c r="P37" s="154"/>
    </row>
    <row r="38" spans="1:24" ht="12" customHeight="1" thickBot="1" x14ac:dyDescent="0.4">
      <c r="A38" s="122"/>
      <c r="B38" s="16">
        <v>5.2</v>
      </c>
      <c r="C38" s="123"/>
      <c r="D38" s="159"/>
      <c r="E38" s="9">
        <v>0.17499999999999999</v>
      </c>
      <c r="F38" s="169"/>
      <c r="G38" s="130"/>
      <c r="H38" s="101"/>
      <c r="I38" s="122"/>
      <c r="J38" s="155"/>
      <c r="K38" s="123"/>
      <c r="L38" s="123"/>
      <c r="M38" s="156"/>
      <c r="N38" s="165"/>
      <c r="O38" s="153"/>
      <c r="P38" s="154"/>
    </row>
    <row r="39" spans="1:24" ht="12" customHeight="1" thickBot="1" x14ac:dyDescent="0.4">
      <c r="A39" s="122"/>
      <c r="B39" s="16">
        <v>6.1</v>
      </c>
      <c r="C39" s="123"/>
      <c r="D39" s="159"/>
      <c r="E39" s="9">
        <v>0.214</v>
      </c>
      <c r="F39" s="167">
        <f>SUM(E39:E40)</f>
        <v>0.41500000000000004</v>
      </c>
      <c r="G39" s="130"/>
      <c r="H39" s="101"/>
      <c r="I39" s="122"/>
      <c r="J39" s="157">
        <v>6</v>
      </c>
      <c r="K39" s="123"/>
      <c r="L39" s="123"/>
      <c r="M39" s="158">
        <v>0.20200000000000001</v>
      </c>
      <c r="N39" s="165"/>
      <c r="O39" s="153"/>
      <c r="P39" s="154"/>
      <c r="R39" s="14">
        <v>4.0999999999999996</v>
      </c>
      <c r="S39" s="6"/>
      <c r="T39" s="159" t="s">
        <v>9</v>
      </c>
      <c r="U39" s="23">
        <v>0.105</v>
      </c>
      <c r="V39" s="162">
        <f>SUM(U39:U40)</f>
        <v>0.19800000000000001</v>
      </c>
      <c r="W39" s="100">
        <f>AVERAGE(V39:V44)</f>
        <v>0.21266666666666667</v>
      </c>
      <c r="X39" s="101">
        <f>STDEVA(V39:V44)</f>
        <v>1.3316656236958782E-2</v>
      </c>
    </row>
    <row r="40" spans="1:24" ht="12" customHeight="1" thickBot="1" x14ac:dyDescent="0.4">
      <c r="A40" s="122"/>
      <c r="B40" s="21">
        <v>6.2</v>
      </c>
      <c r="C40" s="123"/>
      <c r="D40" s="159"/>
      <c r="E40" s="12">
        <v>0.20100000000000001</v>
      </c>
      <c r="F40" s="167"/>
      <c r="G40" s="130"/>
      <c r="H40" s="101"/>
      <c r="I40" s="122"/>
      <c r="J40" s="157"/>
      <c r="K40" s="123"/>
      <c r="L40" s="123"/>
      <c r="M40" s="158"/>
      <c r="N40" s="165"/>
      <c r="O40" s="153"/>
      <c r="P40" s="154"/>
      <c r="R40" s="16">
        <v>4.2</v>
      </c>
      <c r="S40" s="6"/>
      <c r="T40" s="159"/>
      <c r="U40" s="20">
        <v>9.2999999999999999E-2</v>
      </c>
      <c r="V40" s="162"/>
      <c r="W40" s="100"/>
      <c r="X40" s="101"/>
    </row>
    <row r="41" spans="1:24" ht="15" thickBot="1" x14ac:dyDescent="0.4">
      <c r="I41" s="54"/>
      <c r="J41" s="55"/>
      <c r="K41" s="56"/>
      <c r="L41" s="56"/>
      <c r="M41" s="57"/>
      <c r="N41" s="58"/>
      <c r="O41" s="59"/>
      <c r="P41" s="58"/>
      <c r="R41" s="16">
        <v>5.0999999999999996</v>
      </c>
      <c r="S41" s="6"/>
      <c r="T41" s="159"/>
      <c r="U41" s="20">
        <v>0.11</v>
      </c>
      <c r="V41" s="160">
        <f>SUM(U41:U42)</f>
        <v>0.224</v>
      </c>
      <c r="W41" s="100"/>
      <c r="X41" s="101"/>
    </row>
    <row r="42" spans="1:24" ht="15" thickBot="1" x14ac:dyDescent="0.4">
      <c r="I42" s="54"/>
      <c r="J42" s="55"/>
      <c r="K42" s="56"/>
      <c r="L42" s="56"/>
      <c r="M42" s="60"/>
      <c r="N42" s="58"/>
      <c r="O42" s="59"/>
      <c r="P42" s="58"/>
      <c r="R42" s="16">
        <v>5.2</v>
      </c>
      <c r="S42" s="6"/>
      <c r="T42" s="159"/>
      <c r="U42" s="20">
        <v>0.114</v>
      </c>
      <c r="V42" s="160"/>
      <c r="W42" s="100"/>
      <c r="X42" s="101"/>
    </row>
    <row r="43" spans="1:24" ht="15" thickBot="1" x14ac:dyDescent="0.4">
      <c r="I43" s="54"/>
      <c r="J43" s="55"/>
      <c r="K43" s="56"/>
      <c r="L43" s="56"/>
      <c r="M43" s="60"/>
      <c r="N43" s="58"/>
      <c r="O43" s="59"/>
      <c r="P43" s="58"/>
      <c r="R43" s="16">
        <v>6.1</v>
      </c>
      <c r="S43" s="6"/>
      <c r="T43" s="159"/>
      <c r="U43" s="20">
        <v>9.8000000000000004E-2</v>
      </c>
      <c r="V43" s="161">
        <f>SUM(U43:U44)</f>
        <v>0.216</v>
      </c>
      <c r="W43" s="100"/>
      <c r="X43" s="101"/>
    </row>
    <row r="44" spans="1:24" ht="15" thickBot="1" x14ac:dyDescent="0.4">
      <c r="R44" s="21">
        <v>6.2</v>
      </c>
      <c r="S44" s="6"/>
      <c r="T44" s="159"/>
      <c r="U44" s="24">
        <v>0.11799999999999999</v>
      </c>
      <c r="V44" s="161"/>
      <c r="W44" s="100"/>
      <c r="X44" s="101"/>
    </row>
    <row r="45" spans="1:24" ht="15" thickBot="1" x14ac:dyDescent="0.4">
      <c r="K45" s="122" t="s">
        <v>15</v>
      </c>
      <c r="L45" s="14">
        <v>1.1000000000000001</v>
      </c>
      <c r="M45" s="123" t="s">
        <v>9</v>
      </c>
      <c r="N45" s="159" t="s">
        <v>9</v>
      </c>
      <c r="O45" s="23">
        <v>0.105</v>
      </c>
      <c r="P45" s="162">
        <f>SUM(O45:O46)</f>
        <v>0.19800000000000001</v>
      </c>
      <c r="Q45" s="100">
        <f>AVERAGE(P45:P50)</f>
        <v>0.21266666666666667</v>
      </c>
      <c r="R45" s="101">
        <f>STDEVA(P45:P50)</f>
        <v>1.3316656236958782E-2</v>
      </c>
    </row>
    <row r="46" spans="1:24" ht="15" thickBot="1" x14ac:dyDescent="0.4">
      <c r="K46" s="122"/>
      <c r="L46" s="16">
        <v>1.2</v>
      </c>
      <c r="M46" s="123"/>
      <c r="N46" s="159"/>
      <c r="O46" s="20">
        <v>9.2999999999999999E-2</v>
      </c>
      <c r="P46" s="162"/>
      <c r="Q46" s="100"/>
      <c r="R46" s="101"/>
    </row>
    <row r="47" spans="1:24" ht="15" thickBot="1" x14ac:dyDescent="0.4">
      <c r="K47" s="122"/>
      <c r="L47" s="16">
        <v>2.1</v>
      </c>
      <c r="M47" s="123"/>
      <c r="N47" s="159"/>
      <c r="O47" s="20">
        <v>0.11</v>
      </c>
      <c r="P47" s="160">
        <f>SUM(O47:O48)</f>
        <v>0.224</v>
      </c>
      <c r="Q47" s="100"/>
      <c r="R47" s="101"/>
    </row>
    <row r="48" spans="1:24" ht="15" thickBot="1" x14ac:dyDescent="0.4">
      <c r="K48" s="122"/>
      <c r="L48" s="16">
        <v>2.2000000000000002</v>
      </c>
      <c r="M48" s="123"/>
      <c r="N48" s="159"/>
      <c r="O48" s="20">
        <v>0.114</v>
      </c>
      <c r="P48" s="160"/>
      <c r="Q48" s="100"/>
      <c r="R48" s="101"/>
    </row>
    <row r="49" spans="11:28" ht="15" thickBot="1" x14ac:dyDescent="0.4">
      <c r="K49" s="122"/>
      <c r="L49" s="16">
        <v>3.1</v>
      </c>
      <c r="M49" s="123"/>
      <c r="N49" s="159"/>
      <c r="O49" s="20">
        <v>9.8000000000000004E-2</v>
      </c>
      <c r="P49" s="161">
        <f>SUM(O49:O50)</f>
        <v>0.216</v>
      </c>
      <c r="Q49" s="100"/>
      <c r="R49" s="101"/>
    </row>
    <row r="50" spans="11:28" ht="15" thickBot="1" x14ac:dyDescent="0.4">
      <c r="K50" s="122"/>
      <c r="L50" s="21">
        <v>3.2</v>
      </c>
      <c r="M50" s="123"/>
      <c r="N50" s="159"/>
      <c r="O50" s="24">
        <v>0.11799999999999999</v>
      </c>
      <c r="P50" s="161"/>
      <c r="Q50" s="100"/>
      <c r="R50" s="101"/>
      <c r="U50" s="122" t="s">
        <v>15</v>
      </c>
      <c r="V50" s="14">
        <v>1.1000000000000001</v>
      </c>
      <c r="W50" s="123" t="s">
        <v>9</v>
      </c>
      <c r="X50" s="159" t="s">
        <v>16</v>
      </c>
      <c r="Y50" s="23">
        <v>0.105</v>
      </c>
      <c r="Z50" s="162">
        <f>SUM(Y50:Y51)</f>
        <v>0.19800000000000001</v>
      </c>
      <c r="AA50" s="100">
        <f>AVERAGE(Z50:Z55)</f>
        <v>0.21266666666666667</v>
      </c>
      <c r="AB50" s="101">
        <f>STDEVA(Z50:Z55)</f>
        <v>1.3316656236958782E-2</v>
      </c>
    </row>
    <row r="51" spans="11:28" ht="15" thickBot="1" x14ac:dyDescent="0.4">
      <c r="K51" s="122"/>
      <c r="L51" s="52">
        <v>4</v>
      </c>
      <c r="M51" s="123"/>
      <c r="N51" s="159" t="s">
        <v>9</v>
      </c>
      <c r="O51" s="19">
        <v>0.151</v>
      </c>
      <c r="P51" s="139">
        <f>AVERAGE(O51:O53)</f>
        <v>0.16433333333333336</v>
      </c>
      <c r="Q51" s="100">
        <f>SUM(P51:P53)</f>
        <v>0.16433333333333336</v>
      </c>
      <c r="R51" s="101">
        <f>STDEVA(O51:O53)</f>
        <v>3.3080709383768198E-2</v>
      </c>
      <c r="U51" s="122"/>
      <c r="V51" s="16">
        <v>1.2</v>
      </c>
      <c r="W51" s="123"/>
      <c r="X51" s="159"/>
      <c r="Y51" s="20">
        <v>9.2999999999999999E-2</v>
      </c>
      <c r="Z51" s="162"/>
      <c r="AA51" s="100"/>
      <c r="AB51" s="101"/>
    </row>
    <row r="52" spans="11:28" ht="15" thickBot="1" x14ac:dyDescent="0.4">
      <c r="K52" s="122"/>
      <c r="L52" s="52">
        <v>5</v>
      </c>
      <c r="M52" s="123"/>
      <c r="N52" s="159"/>
      <c r="O52" s="20">
        <v>0.14000000000000001</v>
      </c>
      <c r="P52" s="139"/>
      <c r="Q52" s="100"/>
      <c r="R52" s="101"/>
      <c r="U52" s="122"/>
      <c r="V52" s="16">
        <v>2.1</v>
      </c>
      <c r="W52" s="123"/>
      <c r="X52" s="159"/>
      <c r="Y52" s="20">
        <v>0.11</v>
      </c>
      <c r="Z52" s="160">
        <f>SUM(Y52:Y53)</f>
        <v>0.224</v>
      </c>
      <c r="AA52" s="100"/>
      <c r="AB52" s="101"/>
    </row>
    <row r="53" spans="11:28" ht="15" thickBot="1" x14ac:dyDescent="0.4">
      <c r="K53" s="122"/>
      <c r="L53" s="53">
        <v>6</v>
      </c>
      <c r="M53" s="123"/>
      <c r="N53" s="159"/>
      <c r="O53" s="24">
        <v>0.20200000000000001</v>
      </c>
      <c r="P53" s="139"/>
      <c r="Q53" s="100"/>
      <c r="R53" s="101"/>
      <c r="U53" s="122"/>
      <c r="V53" s="16">
        <v>2.2000000000000002</v>
      </c>
      <c r="W53" s="123"/>
      <c r="X53" s="159"/>
      <c r="Y53" s="20">
        <v>0.114</v>
      </c>
      <c r="Z53" s="160"/>
      <c r="AA53" s="100"/>
      <c r="AB53" s="101"/>
    </row>
    <row r="54" spans="11:28" ht="15" thickBot="1" x14ac:dyDescent="0.4">
      <c r="U54" s="122"/>
      <c r="V54" s="16">
        <v>3.1</v>
      </c>
      <c r="W54" s="123"/>
      <c r="X54" s="159"/>
      <c r="Y54" s="20">
        <v>9.8000000000000004E-2</v>
      </c>
      <c r="Z54" s="161">
        <f>SUM(Y54:Y55)</f>
        <v>0.216</v>
      </c>
      <c r="AA54" s="100"/>
      <c r="AB54" s="101"/>
    </row>
    <row r="55" spans="11:28" ht="15" thickBot="1" x14ac:dyDescent="0.4">
      <c r="U55" s="122"/>
      <c r="V55" s="16">
        <v>3.2</v>
      </c>
      <c r="W55" s="123"/>
      <c r="X55" s="159"/>
      <c r="Y55" s="24">
        <v>0.11799999999999999</v>
      </c>
      <c r="Z55" s="161"/>
      <c r="AA55" s="100"/>
      <c r="AB55" s="101"/>
    </row>
    <row r="56" spans="11:28" ht="15" thickBot="1" x14ac:dyDescent="0.4">
      <c r="U56" s="122"/>
      <c r="V56" s="163">
        <v>4</v>
      </c>
      <c r="W56" s="123"/>
      <c r="X56" s="123" t="s">
        <v>9</v>
      </c>
      <c r="Y56" s="164">
        <v>0.151</v>
      </c>
      <c r="Z56" s="165">
        <f>AVERAGE(Y56:Y58)</f>
        <v>0.14550000000000002</v>
      </c>
      <c r="AA56" s="153">
        <f>SUM(Z56:Z58)</f>
        <v>0.14550000000000002</v>
      </c>
      <c r="AB56" s="154">
        <f>STDEVA(Y56:Y58)</f>
        <v>7.77817459305201E-3</v>
      </c>
    </row>
    <row r="57" spans="11:28" ht="15" thickBot="1" x14ac:dyDescent="0.4">
      <c r="U57" s="122"/>
      <c r="V57" s="163"/>
      <c r="W57" s="123"/>
      <c r="X57" s="123"/>
      <c r="Y57" s="164"/>
      <c r="Z57" s="165"/>
      <c r="AA57" s="153"/>
      <c r="AB57" s="154"/>
    </row>
    <row r="58" spans="11:28" ht="15" thickBot="1" x14ac:dyDescent="0.4">
      <c r="U58" s="122"/>
      <c r="V58" s="155">
        <v>5</v>
      </c>
      <c r="W58" s="123"/>
      <c r="X58" s="123"/>
      <c r="Y58" s="156">
        <v>0.14000000000000001</v>
      </c>
      <c r="Z58" s="165"/>
      <c r="AA58" s="153"/>
      <c r="AB58" s="154"/>
    </row>
    <row r="59" spans="11:28" ht="15" thickBot="1" x14ac:dyDescent="0.4">
      <c r="U59" s="122"/>
      <c r="V59" s="155"/>
      <c r="W59" s="123"/>
      <c r="X59" s="123"/>
      <c r="Y59" s="156"/>
      <c r="Z59" s="165"/>
      <c r="AA59" s="153"/>
      <c r="AB59" s="154"/>
    </row>
    <row r="60" spans="11:28" ht="15" thickBot="1" x14ac:dyDescent="0.4">
      <c r="U60" s="122"/>
      <c r="V60" s="157">
        <v>6</v>
      </c>
      <c r="W60" s="123"/>
      <c r="X60" s="123"/>
      <c r="Y60" s="158">
        <v>0.20200000000000001</v>
      </c>
      <c r="Z60" s="165"/>
      <c r="AA60" s="153"/>
      <c r="AB60" s="154"/>
    </row>
    <row r="61" spans="11:28" ht="15" thickBot="1" x14ac:dyDescent="0.4">
      <c r="U61" s="122"/>
      <c r="V61" s="157"/>
      <c r="W61" s="123"/>
      <c r="X61" s="123"/>
      <c r="Y61" s="158"/>
      <c r="Z61" s="165"/>
      <c r="AA61" s="153"/>
      <c r="AB61" s="154"/>
    </row>
  </sheetData>
  <mergeCells count="141">
    <mergeCell ref="O2:O7"/>
    <mergeCell ref="P2:P7"/>
    <mergeCell ref="N4:N5"/>
    <mergeCell ref="N6:N7"/>
    <mergeCell ref="O8:O13"/>
    <mergeCell ref="P8:P13"/>
    <mergeCell ref="A2:A13"/>
    <mergeCell ref="C2:C13"/>
    <mergeCell ref="D2:D7"/>
    <mergeCell ref="F2:F3"/>
    <mergeCell ref="G2:G7"/>
    <mergeCell ref="H2:H7"/>
    <mergeCell ref="F4:F5"/>
    <mergeCell ref="F6:F7"/>
    <mergeCell ref="D8:D13"/>
    <mergeCell ref="F8:F9"/>
    <mergeCell ref="F10:F11"/>
    <mergeCell ref="J10:J11"/>
    <mergeCell ref="M10:M11"/>
    <mergeCell ref="N10:N11"/>
    <mergeCell ref="F12:F13"/>
    <mergeCell ref="J12:J13"/>
    <mergeCell ref="M12:M13"/>
    <mergeCell ref="N12:N13"/>
    <mergeCell ref="G8:G13"/>
    <mergeCell ref="H8:H13"/>
    <mergeCell ref="J8:J9"/>
    <mergeCell ref="L8:L13"/>
    <mergeCell ref="M8:M9"/>
    <mergeCell ref="N8:N9"/>
    <mergeCell ref="I2:I13"/>
    <mergeCell ref="K2:K13"/>
    <mergeCell ref="L2:L7"/>
    <mergeCell ref="N2:N3"/>
    <mergeCell ref="A14:A25"/>
    <mergeCell ref="C14:C25"/>
    <mergeCell ref="D14:D19"/>
    <mergeCell ref="F14:F15"/>
    <mergeCell ref="G14:G19"/>
    <mergeCell ref="H14:H19"/>
    <mergeCell ref="F16:F17"/>
    <mergeCell ref="F18:F19"/>
    <mergeCell ref="D20:D25"/>
    <mergeCell ref="F20:F21"/>
    <mergeCell ref="I14:I19"/>
    <mergeCell ref="K14:K19"/>
    <mergeCell ref="L14:L16"/>
    <mergeCell ref="N14:N16"/>
    <mergeCell ref="O14:O16"/>
    <mergeCell ref="P14:P16"/>
    <mergeCell ref="L17:L19"/>
    <mergeCell ref="N17:N19"/>
    <mergeCell ref="O17:O19"/>
    <mergeCell ref="P17:P19"/>
    <mergeCell ref="O20:O25"/>
    <mergeCell ref="P20:P25"/>
    <mergeCell ref="F22:F23"/>
    <mergeCell ref="N22:N23"/>
    <mergeCell ref="F24:F25"/>
    <mergeCell ref="N24:N25"/>
    <mergeCell ref="G20:G25"/>
    <mergeCell ref="H20:H25"/>
    <mergeCell ref="I20:I28"/>
    <mergeCell ref="K20:K28"/>
    <mergeCell ref="L20:L25"/>
    <mergeCell ref="N20:N21"/>
    <mergeCell ref="L26:L28"/>
    <mergeCell ref="N26:N28"/>
    <mergeCell ref="O26:O28"/>
    <mergeCell ref="P26:P28"/>
    <mergeCell ref="A26:A40"/>
    <mergeCell ref="C26:C40"/>
    <mergeCell ref="D26:D34"/>
    <mergeCell ref="F26:F28"/>
    <mergeCell ref="G26:G34"/>
    <mergeCell ref="H26:H34"/>
    <mergeCell ref="D35:D40"/>
    <mergeCell ref="G35:G40"/>
    <mergeCell ref="H35:H40"/>
    <mergeCell ref="F37:F38"/>
    <mergeCell ref="F32:F34"/>
    <mergeCell ref="F29:F31"/>
    <mergeCell ref="I29:I40"/>
    <mergeCell ref="K29:K40"/>
    <mergeCell ref="L29:L34"/>
    <mergeCell ref="N29:N30"/>
    <mergeCell ref="O29:O34"/>
    <mergeCell ref="P29:P34"/>
    <mergeCell ref="F35:F36"/>
    <mergeCell ref="F39:F40"/>
    <mergeCell ref="J39:J40"/>
    <mergeCell ref="M39:M40"/>
    <mergeCell ref="J35:J36"/>
    <mergeCell ref="L35:L40"/>
    <mergeCell ref="M35:M36"/>
    <mergeCell ref="N35:N40"/>
    <mergeCell ref="O35:O40"/>
    <mergeCell ref="P35:P40"/>
    <mergeCell ref="J37:J38"/>
    <mergeCell ref="M37:M38"/>
    <mergeCell ref="S29:S31"/>
    <mergeCell ref="X39:X44"/>
    <mergeCell ref="V41:V42"/>
    <mergeCell ref="V43:V44"/>
    <mergeCell ref="K45:K53"/>
    <mergeCell ref="M45:M53"/>
    <mergeCell ref="N45:N50"/>
    <mergeCell ref="P45:P46"/>
    <mergeCell ref="Q45:Q50"/>
    <mergeCell ref="R45:R50"/>
    <mergeCell ref="P47:P48"/>
    <mergeCell ref="V39:V40"/>
    <mergeCell ref="W39:W44"/>
    <mergeCell ref="T29:T31"/>
    <mergeCell ref="U29:U31"/>
    <mergeCell ref="N31:N32"/>
    <mergeCell ref="T39:T44"/>
    <mergeCell ref="N33:N34"/>
    <mergeCell ref="AA56:AA61"/>
    <mergeCell ref="AB56:AB61"/>
    <mergeCell ref="V58:V59"/>
    <mergeCell ref="Y58:Y59"/>
    <mergeCell ref="V60:V61"/>
    <mergeCell ref="Y60:Y61"/>
    <mergeCell ref="AB50:AB55"/>
    <mergeCell ref="N51:N53"/>
    <mergeCell ref="P51:P53"/>
    <mergeCell ref="Q51:Q53"/>
    <mergeCell ref="R51:R53"/>
    <mergeCell ref="Z52:Z53"/>
    <mergeCell ref="Z54:Z55"/>
    <mergeCell ref="P49:P50"/>
    <mergeCell ref="U50:U61"/>
    <mergeCell ref="W50:W61"/>
    <mergeCell ref="X50:X55"/>
    <mergeCell ref="Z50:Z51"/>
    <mergeCell ref="AA50:AA55"/>
    <mergeCell ref="V56:V57"/>
    <mergeCell ref="X56:X61"/>
    <mergeCell ref="Y56:Y57"/>
    <mergeCell ref="Z56:Z6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topLeftCell="A3" workbookViewId="0">
      <selection activeCell="M18" sqref="M18:M19"/>
    </sheetView>
  </sheetViews>
  <sheetFormatPr defaultRowHeight="14.5" x14ac:dyDescent="0.35"/>
  <cols>
    <col min="1" max="1" width="4.26953125" customWidth="1"/>
    <col min="2" max="2" width="4.81640625" customWidth="1"/>
    <col min="3" max="3" width="4.26953125" customWidth="1"/>
    <col min="4" max="4" width="4.1796875" customWidth="1"/>
    <col min="5" max="5" width="7" customWidth="1"/>
    <col min="6" max="6" width="6.81640625" customWidth="1"/>
    <col min="7" max="7" width="5.7265625" customWidth="1"/>
    <col min="8" max="8" width="6" customWidth="1"/>
    <col min="9" max="9" width="4.26953125" customWidth="1"/>
    <col min="10" max="10" width="4.81640625" customWidth="1"/>
    <col min="11" max="12" width="4" customWidth="1"/>
    <col min="13" max="13" width="6.81640625" customWidth="1"/>
    <col min="14" max="14" width="6.7265625" customWidth="1"/>
    <col min="15" max="15" width="6" customWidth="1"/>
    <col min="16" max="16" width="5.7265625" customWidth="1"/>
    <col min="17" max="17" width="9.1796875" customWidth="1"/>
  </cols>
  <sheetData>
    <row r="1" spans="1:16" ht="94.5" thickBot="1" x14ac:dyDescent="0.4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3</v>
      </c>
      <c r="G1" s="4" t="s">
        <v>4</v>
      </c>
      <c r="H1" s="4" t="s">
        <v>5</v>
      </c>
      <c r="I1" s="1"/>
      <c r="J1" s="2" t="s">
        <v>0</v>
      </c>
      <c r="K1" s="3" t="s">
        <v>1</v>
      </c>
      <c r="L1" s="4" t="s">
        <v>2</v>
      </c>
      <c r="M1" s="4" t="s">
        <v>3</v>
      </c>
      <c r="N1" s="4" t="s">
        <v>3</v>
      </c>
      <c r="O1" s="4" t="s">
        <v>4</v>
      </c>
      <c r="P1" s="4" t="s">
        <v>5</v>
      </c>
    </row>
    <row r="2" spans="1:16" ht="13.5" customHeight="1" thickBot="1" x14ac:dyDescent="0.4">
      <c r="A2" s="122" t="s">
        <v>12</v>
      </c>
      <c r="B2" s="14">
        <v>1.1000000000000001</v>
      </c>
      <c r="C2" s="123" t="s">
        <v>7</v>
      </c>
      <c r="D2" s="159" t="s">
        <v>16</v>
      </c>
      <c r="E2" s="7">
        <v>0.13</v>
      </c>
      <c r="F2" s="172">
        <f>SUM(E2:E3)</f>
        <v>0.255</v>
      </c>
      <c r="G2" s="100">
        <f>AVERAGE(F2:F7)</f>
        <v>0.27466666666666667</v>
      </c>
      <c r="H2" s="101">
        <f>STDEVA(F2:F7)</f>
        <v>2.6652079343520891E-2</v>
      </c>
      <c r="I2" s="122" t="s">
        <v>13</v>
      </c>
      <c r="J2" s="14">
        <v>1.1000000000000001</v>
      </c>
      <c r="K2" s="123" t="s">
        <v>7</v>
      </c>
      <c r="L2" s="159" t="s">
        <v>16</v>
      </c>
      <c r="M2" s="7">
        <v>0.11</v>
      </c>
      <c r="N2" s="172">
        <f>SUM(M2:M3)</f>
        <v>0.185</v>
      </c>
      <c r="O2" s="100">
        <f>AVERAGE(N2:N7)</f>
        <v>0.19966666666666666</v>
      </c>
      <c r="P2" s="101">
        <f>STDEVA(N2:N7)</f>
        <v>1.3650396819628846E-2</v>
      </c>
    </row>
    <row r="3" spans="1:16" ht="13.5" customHeight="1" thickBot="1" x14ac:dyDescent="0.4">
      <c r="A3" s="122"/>
      <c r="B3" s="16">
        <v>1.2</v>
      </c>
      <c r="C3" s="123"/>
      <c r="D3" s="159"/>
      <c r="E3" s="9">
        <v>0.125</v>
      </c>
      <c r="F3" s="172"/>
      <c r="G3" s="100"/>
      <c r="H3" s="101"/>
      <c r="I3" s="122"/>
      <c r="J3" s="16">
        <v>1.2</v>
      </c>
      <c r="K3" s="123"/>
      <c r="L3" s="159"/>
      <c r="M3" s="9">
        <v>7.4999999999999997E-2</v>
      </c>
      <c r="N3" s="172"/>
      <c r="O3" s="100"/>
      <c r="P3" s="101"/>
    </row>
    <row r="4" spans="1:16" ht="13.5" customHeight="1" thickBot="1" x14ac:dyDescent="0.4">
      <c r="A4" s="122"/>
      <c r="B4" s="16">
        <v>2.1</v>
      </c>
      <c r="C4" s="123"/>
      <c r="D4" s="159"/>
      <c r="E4" s="9">
        <v>0.14000000000000001</v>
      </c>
      <c r="F4" s="169">
        <f>SUM(E4:E5)</f>
        <v>0.26400000000000001</v>
      </c>
      <c r="G4" s="100"/>
      <c r="H4" s="101"/>
      <c r="I4" s="122"/>
      <c r="J4" s="16">
        <v>2.1</v>
      </c>
      <c r="K4" s="123"/>
      <c r="L4" s="159"/>
      <c r="M4" s="9">
        <v>9.5000000000000001E-2</v>
      </c>
      <c r="N4" s="169">
        <f>SUM(M4:M5)</f>
        <v>0.20200000000000001</v>
      </c>
      <c r="O4" s="100"/>
      <c r="P4" s="101"/>
    </row>
    <row r="5" spans="1:16" ht="13.5" customHeight="1" thickBot="1" x14ac:dyDescent="0.4">
      <c r="A5" s="122"/>
      <c r="B5" s="16">
        <v>2.2000000000000002</v>
      </c>
      <c r="C5" s="123"/>
      <c r="D5" s="159"/>
      <c r="E5" s="9">
        <v>0.124</v>
      </c>
      <c r="F5" s="169"/>
      <c r="G5" s="100"/>
      <c r="H5" s="101"/>
      <c r="I5" s="122"/>
      <c r="J5" s="16">
        <v>2.2000000000000002</v>
      </c>
      <c r="K5" s="123"/>
      <c r="L5" s="159"/>
      <c r="M5" s="9">
        <v>0.107</v>
      </c>
      <c r="N5" s="169"/>
      <c r="O5" s="100"/>
      <c r="P5" s="101"/>
    </row>
    <row r="6" spans="1:16" ht="13.5" customHeight="1" thickBot="1" x14ac:dyDescent="0.4">
      <c r="A6" s="122"/>
      <c r="B6" s="16">
        <v>3.1</v>
      </c>
      <c r="C6" s="123"/>
      <c r="D6" s="159"/>
      <c r="E6" s="9">
        <v>0.154</v>
      </c>
      <c r="F6" s="167">
        <f>SUM(E6:E7)</f>
        <v>0.30499999999999999</v>
      </c>
      <c r="G6" s="100"/>
      <c r="H6" s="101"/>
      <c r="I6" s="122"/>
      <c r="J6" s="16">
        <v>3.1</v>
      </c>
      <c r="K6" s="123"/>
      <c r="L6" s="159"/>
      <c r="M6" s="9">
        <v>0.106</v>
      </c>
      <c r="N6" s="167">
        <f>SUM(M6:M7)</f>
        <v>0.21199999999999999</v>
      </c>
      <c r="O6" s="100"/>
      <c r="P6" s="101"/>
    </row>
    <row r="7" spans="1:16" ht="13.5" customHeight="1" thickBot="1" x14ac:dyDescent="0.4">
      <c r="A7" s="122"/>
      <c r="B7" s="21">
        <v>3.2</v>
      </c>
      <c r="C7" s="123"/>
      <c r="D7" s="159"/>
      <c r="E7" s="11">
        <v>0.151</v>
      </c>
      <c r="F7" s="167"/>
      <c r="G7" s="100"/>
      <c r="H7" s="101"/>
      <c r="I7" s="122"/>
      <c r="J7" s="21">
        <v>3.2</v>
      </c>
      <c r="K7" s="123"/>
      <c r="L7" s="159"/>
      <c r="M7" s="11">
        <v>0.106</v>
      </c>
      <c r="N7" s="167"/>
      <c r="O7" s="100"/>
      <c r="P7" s="101"/>
    </row>
    <row r="8" spans="1:16" ht="13.5" customHeight="1" thickBot="1" x14ac:dyDescent="0.4">
      <c r="A8" s="122"/>
      <c r="B8" s="14">
        <v>4.0999999999999996</v>
      </c>
      <c r="C8" s="123"/>
      <c r="D8" s="159" t="s">
        <v>9</v>
      </c>
      <c r="E8" s="7">
        <v>0.17100000000000001</v>
      </c>
      <c r="F8" s="166">
        <f>SUM(E8:E9)</f>
        <v>0.33800000000000002</v>
      </c>
      <c r="G8" s="100">
        <f>AVERAGE(F8:F13)</f>
        <v>0.33766666666666673</v>
      </c>
      <c r="H8" s="101">
        <f>STDEVA(F8:F13)</f>
        <v>1.7502380790433425E-2</v>
      </c>
      <c r="I8" s="122"/>
      <c r="J8" s="14">
        <v>4.0999999999999996</v>
      </c>
      <c r="K8" s="123"/>
      <c r="L8" s="159" t="s">
        <v>9</v>
      </c>
      <c r="M8" s="7">
        <v>0.1</v>
      </c>
      <c r="N8" s="166">
        <f>SUM(M8:M9)</f>
        <v>0.19</v>
      </c>
      <c r="O8" s="100">
        <f>AVERAGE(N8:N13)</f>
        <v>0.18366666666666664</v>
      </c>
      <c r="P8" s="101">
        <f>STDEVA(N8:N13)</f>
        <v>7.0945988845975937E-3</v>
      </c>
    </row>
    <row r="9" spans="1:16" ht="13.5" customHeight="1" thickBot="1" x14ac:dyDescent="0.4">
      <c r="A9" s="122"/>
      <c r="B9" s="16">
        <v>4.2</v>
      </c>
      <c r="C9" s="123"/>
      <c r="D9" s="159"/>
      <c r="E9" s="9">
        <v>0.16700000000000001</v>
      </c>
      <c r="F9" s="166"/>
      <c r="G9" s="100"/>
      <c r="H9" s="101"/>
      <c r="I9" s="122"/>
      <c r="J9" s="16">
        <v>4.2</v>
      </c>
      <c r="K9" s="123"/>
      <c r="L9" s="159"/>
      <c r="M9" s="9">
        <v>0.09</v>
      </c>
      <c r="N9" s="166"/>
      <c r="O9" s="100"/>
      <c r="P9" s="101"/>
    </row>
    <row r="10" spans="1:16" ht="13.5" customHeight="1" thickBot="1" x14ac:dyDescent="0.4">
      <c r="A10" s="122"/>
      <c r="B10" s="16">
        <v>5.0999999999999996</v>
      </c>
      <c r="C10" s="123"/>
      <c r="D10" s="159"/>
      <c r="E10" s="9">
        <v>0.192</v>
      </c>
      <c r="F10" s="169">
        <f>SUM(E10:E11)</f>
        <v>0.35499999999999998</v>
      </c>
      <c r="G10" s="100"/>
      <c r="H10" s="101"/>
      <c r="I10" s="122"/>
      <c r="J10" s="16">
        <v>5.0999999999999996</v>
      </c>
      <c r="K10" s="123"/>
      <c r="L10" s="159"/>
      <c r="M10" s="9">
        <v>0.08</v>
      </c>
      <c r="N10" s="169">
        <f>SUM(M10:M11)</f>
        <v>0.17599999999999999</v>
      </c>
      <c r="O10" s="100"/>
      <c r="P10" s="101"/>
    </row>
    <row r="11" spans="1:16" ht="13.5" customHeight="1" thickBot="1" x14ac:dyDescent="0.4">
      <c r="A11" s="122"/>
      <c r="B11" s="16">
        <v>5.2</v>
      </c>
      <c r="C11" s="123"/>
      <c r="D11" s="159"/>
      <c r="E11" s="9">
        <v>0.16300000000000001</v>
      </c>
      <c r="F11" s="169"/>
      <c r="G11" s="100"/>
      <c r="H11" s="101"/>
      <c r="I11" s="122"/>
      <c r="J11" s="16">
        <v>5.2</v>
      </c>
      <c r="K11" s="123"/>
      <c r="L11" s="159"/>
      <c r="M11" s="9">
        <v>9.6000000000000002E-2</v>
      </c>
      <c r="N11" s="169"/>
      <c r="O11" s="100"/>
      <c r="P11" s="101"/>
    </row>
    <row r="12" spans="1:16" ht="13.5" customHeight="1" thickBot="1" x14ac:dyDescent="0.4">
      <c r="A12" s="122"/>
      <c r="B12" s="16">
        <v>6.1</v>
      </c>
      <c r="C12" s="123"/>
      <c r="D12" s="159"/>
      <c r="E12" s="9">
        <v>0.157</v>
      </c>
      <c r="F12" s="167">
        <f>SUM(E12:E13)</f>
        <v>0.32</v>
      </c>
      <c r="G12" s="100"/>
      <c r="H12" s="101"/>
      <c r="I12" s="122"/>
      <c r="J12" s="16">
        <v>6.1</v>
      </c>
      <c r="K12" s="123"/>
      <c r="L12" s="159"/>
      <c r="M12" s="9">
        <v>9.1999999999999998E-2</v>
      </c>
      <c r="N12" s="167">
        <f>SUM(M12:M13)</f>
        <v>0.185</v>
      </c>
      <c r="O12" s="100"/>
      <c r="P12" s="101"/>
    </row>
    <row r="13" spans="1:16" ht="13.5" customHeight="1" thickBot="1" x14ac:dyDescent="0.4">
      <c r="A13" s="122"/>
      <c r="B13" s="21">
        <v>6.2</v>
      </c>
      <c r="C13" s="123"/>
      <c r="D13" s="159"/>
      <c r="E13" s="12">
        <v>0.16300000000000001</v>
      </c>
      <c r="F13" s="167"/>
      <c r="G13" s="100"/>
      <c r="H13" s="101"/>
      <c r="I13" s="122"/>
      <c r="J13" s="21">
        <v>6.2</v>
      </c>
      <c r="K13" s="123"/>
      <c r="L13" s="159"/>
      <c r="M13" s="11">
        <v>9.2999999999999999E-2</v>
      </c>
      <c r="N13" s="167"/>
      <c r="O13" s="100"/>
      <c r="P13" s="101"/>
    </row>
    <row r="14" spans="1:16" ht="13.5" customHeight="1" thickBot="1" x14ac:dyDescent="0.4">
      <c r="A14" s="122" t="s">
        <v>14</v>
      </c>
      <c r="B14" s="14">
        <v>1.1000000000000001</v>
      </c>
      <c r="C14" s="123" t="s">
        <v>7</v>
      </c>
      <c r="D14" s="159" t="s">
        <v>16</v>
      </c>
      <c r="E14" s="7">
        <v>0.114</v>
      </c>
      <c r="F14" s="172">
        <f>SUM(E14:E15)</f>
        <v>0.114</v>
      </c>
      <c r="G14" s="100">
        <f>AVERAGE(F14:F19)</f>
        <v>0.12233333333333334</v>
      </c>
      <c r="H14" s="101">
        <f>STDEVA(F14:F19)</f>
        <v>7.3711147958319921E-3</v>
      </c>
      <c r="I14" s="122" t="s">
        <v>15</v>
      </c>
      <c r="J14" s="127">
        <v>1</v>
      </c>
      <c r="K14" s="123" t="s">
        <v>7</v>
      </c>
      <c r="L14" s="123" t="s">
        <v>16</v>
      </c>
      <c r="M14" s="127">
        <v>0.11</v>
      </c>
      <c r="N14" s="170">
        <f>SUM(M14:M15)</f>
        <v>0.11</v>
      </c>
      <c r="O14" s="100">
        <f>AVERAGE(N14:N19)</f>
        <v>0.11833333333333333</v>
      </c>
      <c r="P14" s="101">
        <f>STDEVA(N14:N19)</f>
        <v>7.6376261582597324E-3</v>
      </c>
    </row>
    <row r="15" spans="1:16" ht="13.5" customHeight="1" thickBot="1" x14ac:dyDescent="0.4">
      <c r="A15" s="122"/>
      <c r="B15" s="16">
        <v>1.2</v>
      </c>
      <c r="C15" s="123"/>
      <c r="D15" s="159"/>
      <c r="E15" s="9"/>
      <c r="F15" s="172"/>
      <c r="G15" s="100"/>
      <c r="H15" s="101"/>
      <c r="I15" s="122"/>
      <c r="J15" s="127"/>
      <c r="K15" s="123"/>
      <c r="L15" s="123"/>
      <c r="M15" s="127"/>
      <c r="N15" s="170"/>
      <c r="O15" s="100"/>
      <c r="P15" s="101"/>
    </row>
    <row r="16" spans="1:16" ht="13.5" customHeight="1" thickBot="1" x14ac:dyDescent="0.4">
      <c r="A16" s="122"/>
      <c r="B16" s="16">
        <v>2.1</v>
      </c>
      <c r="C16" s="123"/>
      <c r="D16" s="159"/>
      <c r="E16" s="9">
        <v>0.128</v>
      </c>
      <c r="F16" s="169">
        <f>SUM(E16:E17)</f>
        <v>0.128</v>
      </c>
      <c r="G16" s="100"/>
      <c r="H16" s="101"/>
      <c r="I16" s="122"/>
      <c r="J16" s="127">
        <v>2</v>
      </c>
      <c r="K16" s="123"/>
      <c r="L16" s="123"/>
      <c r="M16" s="127">
        <v>0.125</v>
      </c>
      <c r="N16" s="160">
        <f>SUM(M16:M17)</f>
        <v>0.125</v>
      </c>
      <c r="O16" s="100"/>
      <c r="P16" s="101"/>
    </row>
    <row r="17" spans="1:16" ht="13.5" customHeight="1" thickBot="1" x14ac:dyDescent="0.4">
      <c r="A17" s="122"/>
      <c r="B17" s="16">
        <v>2.2000000000000002</v>
      </c>
      <c r="C17" s="123"/>
      <c r="D17" s="159"/>
      <c r="E17" s="9"/>
      <c r="F17" s="169"/>
      <c r="G17" s="100"/>
      <c r="H17" s="101"/>
      <c r="I17" s="122"/>
      <c r="J17" s="127"/>
      <c r="K17" s="123"/>
      <c r="L17" s="123"/>
      <c r="M17" s="127"/>
      <c r="N17" s="160"/>
      <c r="O17" s="100"/>
      <c r="P17" s="101"/>
    </row>
    <row r="18" spans="1:16" ht="13.5" customHeight="1" thickBot="1" x14ac:dyDescent="0.4">
      <c r="A18" s="122"/>
      <c r="B18" s="16">
        <v>3.1</v>
      </c>
      <c r="C18" s="123"/>
      <c r="D18" s="159"/>
      <c r="E18" s="9">
        <v>0.125</v>
      </c>
      <c r="F18" s="167">
        <f>SUM(E18:E19)</f>
        <v>0.125</v>
      </c>
      <c r="G18" s="100"/>
      <c r="H18" s="101"/>
      <c r="I18" s="122"/>
      <c r="J18" s="127">
        <v>3</v>
      </c>
      <c r="K18" s="123"/>
      <c r="L18" s="123"/>
      <c r="M18" s="127">
        <v>0.12</v>
      </c>
      <c r="N18" s="161">
        <f>SUM(M18:M19)</f>
        <v>0.12</v>
      </c>
      <c r="O18" s="100"/>
      <c r="P18" s="101"/>
    </row>
    <row r="19" spans="1:16" ht="13.5" customHeight="1" thickBot="1" x14ac:dyDescent="0.4">
      <c r="A19" s="122"/>
      <c r="B19" s="21">
        <v>3.2</v>
      </c>
      <c r="C19" s="123"/>
      <c r="D19" s="159"/>
      <c r="E19" s="11"/>
      <c r="F19" s="167"/>
      <c r="G19" s="100"/>
      <c r="H19" s="101"/>
      <c r="I19" s="122"/>
      <c r="J19" s="127"/>
      <c r="K19" s="123"/>
      <c r="L19" s="123"/>
      <c r="M19" s="127"/>
      <c r="N19" s="161"/>
      <c r="O19" s="100"/>
      <c r="P19" s="101"/>
    </row>
    <row r="20" spans="1:16" ht="13.5" customHeight="1" thickBot="1" x14ac:dyDescent="0.4">
      <c r="A20" s="122"/>
      <c r="B20" s="14">
        <v>4.0999999999999996</v>
      </c>
      <c r="C20" s="123"/>
      <c r="D20" s="159" t="s">
        <v>9</v>
      </c>
      <c r="E20" s="7">
        <v>0.19</v>
      </c>
      <c r="F20" s="166">
        <f>SUM(E20:E21)</f>
        <v>0.34599999999999997</v>
      </c>
      <c r="G20" s="100">
        <f>AVERAGE(F20:F25)</f>
        <v>0.34466666666666662</v>
      </c>
      <c r="H20" s="101">
        <f>STDEVA(F20:F25)</f>
        <v>7.0945988845975937E-3</v>
      </c>
      <c r="I20" s="122"/>
      <c r="J20" s="127">
        <v>4</v>
      </c>
      <c r="K20" s="123"/>
      <c r="L20" s="123" t="s">
        <v>9</v>
      </c>
      <c r="M20" s="127">
        <v>0.22600000000000001</v>
      </c>
      <c r="N20" s="162">
        <f>SUM(M20:M21)</f>
        <v>0.22600000000000001</v>
      </c>
      <c r="O20" s="100">
        <f>AVERAGE(N20:N25)</f>
        <v>0.23466666666666666</v>
      </c>
      <c r="P20" s="101">
        <f>STDEVA(N20:N25)</f>
        <v>8.0829037686547534E-3</v>
      </c>
    </row>
    <row r="21" spans="1:16" ht="13.5" customHeight="1" thickBot="1" x14ac:dyDescent="0.4">
      <c r="A21" s="122"/>
      <c r="B21" s="16">
        <v>4.2</v>
      </c>
      <c r="C21" s="123"/>
      <c r="D21" s="159"/>
      <c r="E21" s="9">
        <v>0.156</v>
      </c>
      <c r="F21" s="166"/>
      <c r="G21" s="100"/>
      <c r="H21" s="101"/>
      <c r="I21" s="122"/>
      <c r="J21" s="127"/>
      <c r="K21" s="123"/>
      <c r="L21" s="123"/>
      <c r="M21" s="127"/>
      <c r="N21" s="162"/>
      <c r="O21" s="100"/>
      <c r="P21" s="101"/>
    </row>
    <row r="22" spans="1:16" ht="13.5" customHeight="1" thickBot="1" x14ac:dyDescent="0.4">
      <c r="A22" s="122"/>
      <c r="B22" s="16">
        <v>5.0999999999999996</v>
      </c>
      <c r="C22" s="123"/>
      <c r="D22" s="159"/>
      <c r="E22" s="9">
        <v>0.17199999999999999</v>
      </c>
      <c r="F22" s="169">
        <f>SUM(E22:E23)</f>
        <v>0.33699999999999997</v>
      </c>
      <c r="G22" s="100"/>
      <c r="H22" s="101"/>
      <c r="I22" s="122"/>
      <c r="J22" s="127">
        <v>5</v>
      </c>
      <c r="K22" s="123"/>
      <c r="L22" s="123"/>
      <c r="M22" s="127">
        <v>0.23599999999999999</v>
      </c>
      <c r="N22" s="160">
        <f>SUM(M22:M23)</f>
        <v>0.23599999999999999</v>
      </c>
      <c r="O22" s="100"/>
      <c r="P22" s="101"/>
    </row>
    <row r="23" spans="1:16" ht="13.5" customHeight="1" thickBot="1" x14ac:dyDescent="0.4">
      <c r="A23" s="122"/>
      <c r="B23" s="16">
        <v>5.2</v>
      </c>
      <c r="C23" s="123"/>
      <c r="D23" s="159"/>
      <c r="E23" s="9">
        <v>0.16500000000000001</v>
      </c>
      <c r="F23" s="169"/>
      <c r="G23" s="100"/>
      <c r="H23" s="101"/>
      <c r="I23" s="122"/>
      <c r="J23" s="127"/>
      <c r="K23" s="123"/>
      <c r="L23" s="123"/>
      <c r="M23" s="127"/>
      <c r="N23" s="160"/>
      <c r="O23" s="100"/>
      <c r="P23" s="101"/>
    </row>
    <row r="24" spans="1:16" ht="13.5" customHeight="1" thickBot="1" x14ac:dyDescent="0.4">
      <c r="A24" s="122"/>
      <c r="B24" s="16">
        <v>6.1</v>
      </c>
      <c r="C24" s="123"/>
      <c r="D24" s="159"/>
      <c r="E24" s="9">
        <v>0.186</v>
      </c>
      <c r="F24" s="167">
        <f>SUM(E24:E25)</f>
        <v>0.35099999999999998</v>
      </c>
      <c r="G24" s="100"/>
      <c r="H24" s="101"/>
      <c r="I24" s="122"/>
      <c r="J24" s="127">
        <v>6</v>
      </c>
      <c r="K24" s="123"/>
      <c r="L24" s="123"/>
      <c r="M24" s="127">
        <v>0.24199999999999999</v>
      </c>
      <c r="N24" s="161">
        <f>SUM(M24:M25)</f>
        <v>0.24199999999999999</v>
      </c>
      <c r="O24" s="100"/>
      <c r="P24" s="101"/>
    </row>
    <row r="25" spans="1:16" ht="13.5" customHeight="1" thickBot="1" x14ac:dyDescent="0.4">
      <c r="A25" s="122"/>
      <c r="B25" s="21">
        <v>6.2</v>
      </c>
      <c r="C25" s="123"/>
      <c r="D25" s="159"/>
      <c r="E25" s="12">
        <v>0.16500000000000001</v>
      </c>
      <c r="F25" s="167"/>
      <c r="G25" s="100"/>
      <c r="H25" s="101"/>
      <c r="I25" s="122"/>
      <c r="J25" s="127"/>
      <c r="K25" s="123"/>
      <c r="L25" s="123"/>
      <c r="M25" s="127"/>
      <c r="N25" s="161"/>
      <c r="O25" s="100"/>
      <c r="P25" s="101"/>
    </row>
  </sheetData>
  <mergeCells count="68">
    <mergeCell ref="D8:D13"/>
    <mergeCell ref="F8:F9"/>
    <mergeCell ref="D2:D7"/>
    <mergeCell ref="F2:F3"/>
    <mergeCell ref="G2:G7"/>
    <mergeCell ref="H2:H7"/>
    <mergeCell ref="F4:F5"/>
    <mergeCell ref="F6:F7"/>
    <mergeCell ref="O8:O13"/>
    <mergeCell ref="P8:P13"/>
    <mergeCell ref="I2:I13"/>
    <mergeCell ref="K2:K13"/>
    <mergeCell ref="L2:L7"/>
    <mergeCell ref="N2:N3"/>
    <mergeCell ref="O2:O7"/>
    <mergeCell ref="P2:P7"/>
    <mergeCell ref="N4:N5"/>
    <mergeCell ref="N6:N7"/>
    <mergeCell ref="F10:F11"/>
    <mergeCell ref="N10:N11"/>
    <mergeCell ref="F12:F13"/>
    <mergeCell ref="N12:N13"/>
    <mergeCell ref="A14:A25"/>
    <mergeCell ref="C14:C25"/>
    <mergeCell ref="D14:D19"/>
    <mergeCell ref="F14:F15"/>
    <mergeCell ref="G14:G19"/>
    <mergeCell ref="H14:H19"/>
    <mergeCell ref="G8:G13"/>
    <mergeCell ref="H8:H13"/>
    <mergeCell ref="L8:L13"/>
    <mergeCell ref="N8:N9"/>
    <mergeCell ref="A2:A13"/>
    <mergeCell ref="C2:C13"/>
    <mergeCell ref="D20:D25"/>
    <mergeCell ref="F20:F21"/>
    <mergeCell ref="G20:G25"/>
    <mergeCell ref="O14:O19"/>
    <mergeCell ref="P14:P19"/>
    <mergeCell ref="F16:F17"/>
    <mergeCell ref="J16:J17"/>
    <mergeCell ref="M16:M17"/>
    <mergeCell ref="N16:N17"/>
    <mergeCell ref="F18:F19"/>
    <mergeCell ref="J18:J19"/>
    <mergeCell ref="M18:M19"/>
    <mergeCell ref="N18:N19"/>
    <mergeCell ref="I14:I25"/>
    <mergeCell ref="J14:J15"/>
    <mergeCell ref="K14:K25"/>
    <mergeCell ref="L14:L19"/>
    <mergeCell ref="M14:M15"/>
    <mergeCell ref="N14:N15"/>
    <mergeCell ref="H20:H25"/>
    <mergeCell ref="J20:J21"/>
    <mergeCell ref="O20:O25"/>
    <mergeCell ref="P20:P25"/>
    <mergeCell ref="F22:F23"/>
    <mergeCell ref="J22:J23"/>
    <mergeCell ref="M22:M23"/>
    <mergeCell ref="N22:N23"/>
    <mergeCell ref="F24:F25"/>
    <mergeCell ref="J24:J25"/>
    <mergeCell ref="M24:M25"/>
    <mergeCell ref="N24:N25"/>
    <mergeCell ref="L20:L25"/>
    <mergeCell ref="M20:M21"/>
    <mergeCell ref="N20:N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2"/>
  <sheetViews>
    <sheetView zoomScaleNormal="100" workbookViewId="0">
      <pane ySplit="1" topLeftCell="A32" activePane="bottomLeft" state="frozen"/>
      <selection pane="bottomLeft" activeCell="K36" sqref="K36"/>
    </sheetView>
  </sheetViews>
  <sheetFormatPr defaultRowHeight="14.5" x14ac:dyDescent="0.35"/>
  <cols>
    <col min="3" max="3" width="9.54296875" bestFit="1" customWidth="1"/>
  </cols>
  <sheetData>
    <row r="1" spans="1:8" ht="29" x14ac:dyDescent="0.35">
      <c r="A1" s="60"/>
      <c r="B1" s="60" t="s">
        <v>28</v>
      </c>
      <c r="C1" s="60" t="s">
        <v>26</v>
      </c>
      <c r="D1" s="60" t="s">
        <v>27</v>
      </c>
      <c r="E1" s="60" t="s">
        <v>29</v>
      </c>
      <c r="F1" s="60" t="s">
        <v>26</v>
      </c>
      <c r="G1" s="88" t="s">
        <v>40</v>
      </c>
      <c r="H1" s="60" t="s">
        <v>39</v>
      </c>
    </row>
    <row r="2" spans="1:8" x14ac:dyDescent="0.35">
      <c r="A2" t="s">
        <v>19</v>
      </c>
      <c r="B2">
        <v>0.21400000000000002</v>
      </c>
      <c r="C2" s="57">
        <f>STDEVA(B2:B4)</f>
        <v>2.2744962812309297E-2</v>
      </c>
      <c r="D2" s="57">
        <f>AVERAGE(B2:B4)</f>
        <v>0.22066666666666668</v>
      </c>
      <c r="H2" s="86">
        <f>(B2+E2)</f>
        <v>0.21400000000000002</v>
      </c>
    </row>
    <row r="3" spans="1:8" x14ac:dyDescent="0.35">
      <c r="B3">
        <v>0.246</v>
      </c>
      <c r="C3" s="57"/>
      <c r="D3" s="57"/>
      <c r="H3" s="86">
        <f>(B3+E3)</f>
        <v>0.246</v>
      </c>
    </row>
    <row r="4" spans="1:8" x14ac:dyDescent="0.35">
      <c r="B4">
        <v>0.20200000000000001</v>
      </c>
      <c r="C4" s="57"/>
      <c r="D4" s="57"/>
      <c r="H4" s="86">
        <f t="shared" ref="H4:H19" si="0">(B4+E4)</f>
        <v>0.20200000000000001</v>
      </c>
    </row>
    <row r="5" spans="1:8" x14ac:dyDescent="0.35">
      <c r="B5">
        <v>0.32</v>
      </c>
      <c r="C5" s="57">
        <f>STDEVA(B5:B7)</f>
        <v>2.0999999999999987E-2</v>
      </c>
      <c r="D5" s="57">
        <f>AVERAGE(B5:B7)</f>
        <v>0.34400000000000003</v>
      </c>
      <c r="H5" s="86">
        <f t="shared" si="0"/>
        <v>0.32</v>
      </c>
    </row>
    <row r="6" spans="1:8" x14ac:dyDescent="0.35">
      <c r="B6">
        <v>0.35899999999999999</v>
      </c>
      <c r="C6" s="57"/>
      <c r="D6" s="57"/>
      <c r="H6" s="86">
        <f t="shared" si="0"/>
        <v>0.35899999999999999</v>
      </c>
    </row>
    <row r="7" spans="1:8" x14ac:dyDescent="0.35">
      <c r="B7">
        <v>0.35299999999999998</v>
      </c>
      <c r="C7" s="57"/>
      <c r="D7" s="57"/>
      <c r="H7" s="86">
        <f t="shared" si="0"/>
        <v>0.35299999999999998</v>
      </c>
    </row>
    <row r="8" spans="1:8" x14ac:dyDescent="0.35">
      <c r="A8" t="s">
        <v>20</v>
      </c>
      <c r="B8">
        <v>0.20200000000000001</v>
      </c>
      <c r="C8" s="57">
        <f>STDEVA(B8:B10)</f>
        <v>3.6909799963333947E-2</v>
      </c>
      <c r="D8" s="57">
        <f>AVERAGE(B8:B10)</f>
        <v>0.23533333333333337</v>
      </c>
      <c r="H8" s="86">
        <f t="shared" si="0"/>
        <v>0.20200000000000001</v>
      </c>
    </row>
    <row r="9" spans="1:8" x14ac:dyDescent="0.35">
      <c r="B9">
        <v>0.22900000000000001</v>
      </c>
      <c r="C9" s="57"/>
      <c r="D9" s="57"/>
      <c r="H9" s="86">
        <f t="shared" si="0"/>
        <v>0.22900000000000001</v>
      </c>
    </row>
    <row r="10" spans="1:8" x14ac:dyDescent="0.35">
      <c r="B10">
        <v>0.27500000000000002</v>
      </c>
      <c r="C10" s="57"/>
      <c r="D10" s="57"/>
      <c r="H10" s="86">
        <f t="shared" si="0"/>
        <v>0.27500000000000002</v>
      </c>
    </row>
    <row r="11" spans="1:8" x14ac:dyDescent="0.35">
      <c r="B11">
        <v>0.33</v>
      </c>
      <c r="C11" s="57">
        <f>STDEVA(B11:B13)</f>
        <v>3.1533051443419391E-2</v>
      </c>
      <c r="D11" s="57">
        <f>AVERAGE(B11:B13)</f>
        <v>0.35766666666666663</v>
      </c>
      <c r="H11" s="86">
        <f t="shared" si="0"/>
        <v>0.33</v>
      </c>
    </row>
    <row r="12" spans="1:8" x14ac:dyDescent="0.35">
      <c r="B12">
        <v>0.39200000000000002</v>
      </c>
      <c r="C12" s="57"/>
      <c r="D12" s="57"/>
      <c r="H12" s="86">
        <f t="shared" si="0"/>
        <v>0.39200000000000002</v>
      </c>
    </row>
    <row r="13" spans="1:8" x14ac:dyDescent="0.35">
      <c r="B13">
        <v>0.35099999999999998</v>
      </c>
      <c r="C13" s="57"/>
      <c r="D13" s="57"/>
      <c r="H13" s="86">
        <f t="shared" si="0"/>
        <v>0.35099999999999998</v>
      </c>
    </row>
    <row r="14" spans="1:8" x14ac:dyDescent="0.35">
      <c r="A14" t="s">
        <v>21</v>
      </c>
      <c r="B14">
        <v>0.36</v>
      </c>
      <c r="C14" s="57">
        <f>STDEVA(B14:B16)</f>
        <v>4.0513372277969327E-2</v>
      </c>
      <c r="D14" s="57">
        <f>AVERAGE(B14:B16)</f>
        <v>0.34733333333333333</v>
      </c>
      <c r="H14" s="86">
        <f t="shared" si="0"/>
        <v>0.36</v>
      </c>
    </row>
    <row r="15" spans="1:8" x14ac:dyDescent="0.35">
      <c r="B15">
        <v>0.38</v>
      </c>
      <c r="C15" s="57"/>
      <c r="D15" s="57"/>
      <c r="H15" s="86">
        <f t="shared" si="0"/>
        <v>0.38</v>
      </c>
    </row>
    <row r="16" spans="1:8" x14ac:dyDescent="0.35">
      <c r="B16">
        <v>0.30199999999999999</v>
      </c>
      <c r="C16" s="57"/>
      <c r="D16" s="57"/>
      <c r="H16" s="86">
        <f t="shared" si="0"/>
        <v>0.30199999999999999</v>
      </c>
    </row>
    <row r="17" spans="1:8" x14ac:dyDescent="0.35">
      <c r="B17">
        <v>0.47</v>
      </c>
      <c r="C17" s="57">
        <f>STDEVA(B17:B19)</f>
        <v>3.2347076117221644E-2</v>
      </c>
      <c r="D17" s="57">
        <f>AVERAGE(B17:B19)</f>
        <v>0.45233333333333331</v>
      </c>
      <c r="H17" s="86">
        <f t="shared" si="0"/>
        <v>0.47</v>
      </c>
    </row>
    <row r="18" spans="1:8" x14ac:dyDescent="0.35">
      <c r="B18">
        <v>0.47199999999999998</v>
      </c>
      <c r="C18" s="57"/>
      <c r="D18" s="57"/>
      <c r="H18" s="86">
        <f t="shared" si="0"/>
        <v>0.47199999999999998</v>
      </c>
    </row>
    <row r="19" spans="1:8" x14ac:dyDescent="0.35">
      <c r="B19">
        <v>0.41500000000000004</v>
      </c>
      <c r="C19" s="57"/>
      <c r="D19" s="57"/>
      <c r="H19" s="86">
        <f t="shared" si="0"/>
        <v>0.41500000000000004</v>
      </c>
    </row>
    <row r="20" spans="1:8" x14ac:dyDescent="0.35">
      <c r="A20" t="s">
        <v>22</v>
      </c>
      <c r="B20">
        <v>0.23599999999999999</v>
      </c>
      <c r="C20" s="57">
        <f>STDEVA(B20:B22)</f>
        <v>1.9399312702601933E-2</v>
      </c>
      <c r="D20" s="57">
        <f>AVERAGE(B20:B22)</f>
        <v>0.2233333333333333</v>
      </c>
      <c r="E20">
        <v>0.255</v>
      </c>
      <c r="F20" s="57">
        <f>STDEVA(E20:E22)</f>
        <v>2.6652079343520891E-2</v>
      </c>
      <c r="G20" s="57">
        <f>AVERAGE(E20:E22)</f>
        <v>0.27466666666666667</v>
      </c>
      <c r="H20" s="87">
        <f>(B20+E20)</f>
        <v>0.49099999999999999</v>
      </c>
    </row>
    <row r="21" spans="1:8" x14ac:dyDescent="0.35">
      <c r="B21">
        <v>0.23299999999999998</v>
      </c>
      <c r="C21" s="57"/>
      <c r="D21" s="57"/>
      <c r="E21">
        <v>0.26400000000000001</v>
      </c>
      <c r="F21" s="57"/>
      <c r="G21" s="57"/>
      <c r="H21" s="87">
        <f t="shared" ref="H21:H49" si="1">(B21+E21)</f>
        <v>0.497</v>
      </c>
    </row>
    <row r="22" spans="1:8" x14ac:dyDescent="0.35">
      <c r="B22">
        <v>0.20100000000000001</v>
      </c>
      <c r="C22" s="57"/>
      <c r="D22" s="57"/>
      <c r="E22">
        <v>0.30499999999999999</v>
      </c>
      <c r="F22" s="57"/>
      <c r="G22" s="57"/>
      <c r="H22" s="87">
        <f t="shared" si="1"/>
        <v>0.50600000000000001</v>
      </c>
    </row>
    <row r="23" spans="1:8" x14ac:dyDescent="0.35">
      <c r="B23">
        <v>0.16600000000000001</v>
      </c>
      <c r="C23" s="57">
        <f>STDEVA(B23:B25)</f>
        <v>1.2288205727444502E-2</v>
      </c>
      <c r="D23" s="57">
        <f>AVERAGE(B23:B25)</f>
        <v>0.17100000000000001</v>
      </c>
      <c r="E23">
        <v>0.33800000000000002</v>
      </c>
      <c r="F23" s="57">
        <f>STDEVA(E23:E25)</f>
        <v>1.7502380790433425E-2</v>
      </c>
      <c r="G23" s="57">
        <f>AVERAGE(E23:E25)</f>
        <v>0.33766666666666673</v>
      </c>
      <c r="H23" s="87">
        <f t="shared" si="1"/>
        <v>0.504</v>
      </c>
    </row>
    <row r="24" spans="1:8" x14ac:dyDescent="0.35">
      <c r="B24">
        <v>0.16200000000000001</v>
      </c>
      <c r="C24" s="57"/>
      <c r="D24" s="57"/>
      <c r="E24">
        <v>0.35499999999999998</v>
      </c>
      <c r="F24" s="57"/>
      <c r="G24" s="57"/>
      <c r="H24" s="87">
        <f t="shared" si="1"/>
        <v>0.51700000000000002</v>
      </c>
    </row>
    <row r="25" spans="1:8" x14ac:dyDescent="0.35">
      <c r="B25">
        <v>0.185</v>
      </c>
      <c r="C25" s="57"/>
      <c r="D25" s="57"/>
      <c r="E25">
        <v>0.32</v>
      </c>
      <c r="F25" s="57"/>
      <c r="G25" s="57"/>
      <c r="H25" s="87">
        <f t="shared" si="1"/>
        <v>0.505</v>
      </c>
    </row>
    <row r="26" spans="1:8" x14ac:dyDescent="0.35">
      <c r="A26" t="s">
        <v>23</v>
      </c>
      <c r="B26">
        <v>0.10100000000000001</v>
      </c>
      <c r="C26" s="57">
        <f>STDEVA(B26:B28)</f>
        <v>1.2503332889007365E-2</v>
      </c>
      <c r="D26" s="57">
        <f>AVERAGE(B26:B28)</f>
        <v>0.11333333333333334</v>
      </c>
      <c r="E26">
        <v>0.185</v>
      </c>
      <c r="F26" s="57">
        <f>STDEVA(E26:E28)</f>
        <v>1.3650396819628846E-2</v>
      </c>
      <c r="G26" s="57">
        <f>AVERAGE(E26:E28)</f>
        <v>0.19966666666666666</v>
      </c>
      <c r="H26" s="87">
        <f t="shared" si="1"/>
        <v>0.28600000000000003</v>
      </c>
    </row>
    <row r="27" spans="1:8" x14ac:dyDescent="0.35">
      <c r="B27">
        <v>0.113</v>
      </c>
      <c r="C27" s="57"/>
      <c r="D27" s="57"/>
      <c r="E27">
        <v>0.20200000000000001</v>
      </c>
      <c r="F27" s="57"/>
      <c r="G27" s="57"/>
      <c r="H27" s="87">
        <f t="shared" si="1"/>
        <v>0.315</v>
      </c>
    </row>
    <row r="28" spans="1:8" x14ac:dyDescent="0.35">
      <c r="B28">
        <v>0.126</v>
      </c>
      <c r="C28" s="57"/>
      <c r="D28" s="57"/>
      <c r="E28">
        <v>0.21199999999999999</v>
      </c>
      <c r="F28" s="57"/>
      <c r="G28" s="57"/>
      <c r="H28" s="87">
        <f t="shared" si="1"/>
        <v>0.33799999999999997</v>
      </c>
    </row>
    <row r="29" spans="1:8" x14ac:dyDescent="0.35">
      <c r="B29">
        <v>0.12</v>
      </c>
      <c r="C29" s="57">
        <f>STDEVA(B29:B31)</f>
        <v>1.1015141094572202E-2</v>
      </c>
      <c r="D29" s="57">
        <f>AVERAGE(B29:B31)</f>
        <v>0.10733333333333334</v>
      </c>
      <c r="E29">
        <v>0.19</v>
      </c>
      <c r="F29" s="57">
        <f>STDEVA(E29:E31)</f>
        <v>7.0945988845975937E-3</v>
      </c>
      <c r="G29" s="57">
        <f>AVERAGE(E29:E31)</f>
        <v>0.18366666666666664</v>
      </c>
      <c r="H29" s="87">
        <f t="shared" si="1"/>
        <v>0.31</v>
      </c>
    </row>
    <row r="30" spans="1:8" x14ac:dyDescent="0.35">
      <c r="B30">
        <v>0.1</v>
      </c>
      <c r="C30" s="57"/>
      <c r="D30" s="57"/>
      <c r="E30">
        <v>0.17599999999999999</v>
      </c>
      <c r="F30" s="57"/>
      <c r="G30" s="57"/>
      <c r="H30" s="87">
        <f t="shared" si="1"/>
        <v>0.27600000000000002</v>
      </c>
    </row>
    <row r="31" spans="1:8" x14ac:dyDescent="0.35">
      <c r="B31">
        <v>0.10199999999999999</v>
      </c>
      <c r="C31" s="57"/>
      <c r="D31" s="57"/>
      <c r="E31">
        <v>0.185</v>
      </c>
      <c r="F31" s="57"/>
      <c r="G31" s="57"/>
      <c r="H31" s="87">
        <f t="shared" si="1"/>
        <v>0.28699999999999998</v>
      </c>
    </row>
    <row r="32" spans="1:8" x14ac:dyDescent="0.35">
      <c r="A32" t="s">
        <v>24</v>
      </c>
      <c r="B32">
        <v>0.12</v>
      </c>
      <c r="C32" s="57">
        <f>STDEVA(B32:B34)</f>
        <v>1.4571661996262942E-2</v>
      </c>
      <c r="D32" s="57">
        <f>AVERAGE(B32:B34)</f>
        <v>0.12633333333333333</v>
      </c>
      <c r="E32">
        <v>0.114</v>
      </c>
      <c r="F32" s="57">
        <f>STDEVA(E32:E34)</f>
        <v>7.3711147958319921E-3</v>
      </c>
      <c r="G32" s="57">
        <f>AVERAGE(E32:E34)</f>
        <v>0.12233333333333334</v>
      </c>
      <c r="H32" s="87">
        <f t="shared" si="1"/>
        <v>0.23399999999999999</v>
      </c>
    </row>
    <row r="33" spans="1:8" x14ac:dyDescent="0.35">
      <c r="B33">
        <v>0.11599999999999999</v>
      </c>
      <c r="C33" s="57"/>
      <c r="D33" s="57"/>
      <c r="E33">
        <v>0.128</v>
      </c>
      <c r="F33" s="57"/>
      <c r="G33" s="57"/>
      <c r="H33" s="87">
        <f t="shared" si="1"/>
        <v>0.24399999999999999</v>
      </c>
    </row>
    <row r="34" spans="1:8" x14ac:dyDescent="0.35">
      <c r="B34">
        <v>0.14300000000000002</v>
      </c>
      <c r="C34" s="57"/>
      <c r="D34" s="57"/>
      <c r="E34">
        <v>0.125</v>
      </c>
      <c r="F34" s="57"/>
      <c r="G34" s="57"/>
      <c r="H34" s="87">
        <f t="shared" si="1"/>
        <v>0.26800000000000002</v>
      </c>
    </row>
    <row r="35" spans="1:8" x14ac:dyDescent="0.35">
      <c r="B35">
        <v>0.20699999999999999</v>
      </c>
      <c r="C35" s="57">
        <f>STDEVA(B35:B37)</f>
        <v>2.8160255680657977E-2</v>
      </c>
      <c r="D35" s="57">
        <f>AVERAGE(B35:B37)</f>
        <v>0.21799999999999997</v>
      </c>
      <c r="E35">
        <v>0.34599999999999997</v>
      </c>
      <c r="F35" s="57">
        <f>STDEVA(E35:E37)</f>
        <v>7.0945988845975937E-3</v>
      </c>
      <c r="G35" s="57">
        <f>AVERAGE(E35:E37)</f>
        <v>0.34466666666666662</v>
      </c>
      <c r="H35" s="87">
        <f t="shared" si="1"/>
        <v>0.55299999999999994</v>
      </c>
    </row>
    <row r="36" spans="1:8" x14ac:dyDescent="0.35">
      <c r="B36">
        <v>0.25</v>
      </c>
      <c r="C36" s="57"/>
      <c r="D36" s="57"/>
      <c r="E36">
        <v>0.33699999999999997</v>
      </c>
      <c r="F36" s="57"/>
      <c r="G36" s="57"/>
      <c r="H36" s="87">
        <f t="shared" si="1"/>
        <v>0.58699999999999997</v>
      </c>
    </row>
    <row r="37" spans="1:8" x14ac:dyDescent="0.35">
      <c r="B37">
        <v>0.19700000000000001</v>
      </c>
      <c r="C37" s="57"/>
      <c r="D37" s="57"/>
      <c r="E37">
        <v>0.35099999999999998</v>
      </c>
      <c r="F37" s="57"/>
      <c r="G37" s="57"/>
      <c r="H37" s="87">
        <f t="shared" si="1"/>
        <v>0.54800000000000004</v>
      </c>
    </row>
    <row r="38" spans="1:8" x14ac:dyDescent="0.35">
      <c r="A38" t="s">
        <v>25</v>
      </c>
      <c r="B38">
        <v>0.19800000000000001</v>
      </c>
      <c r="C38" s="57">
        <f>STDEVA(B38:B40)</f>
        <v>1.3316656236958782E-2</v>
      </c>
      <c r="D38" s="57">
        <f>AVERAGE(B38:B40)</f>
        <v>0.21266666666666667</v>
      </c>
      <c r="E38">
        <v>0.11</v>
      </c>
      <c r="F38" s="57">
        <f>STDEVA(E38:E40)</f>
        <v>7.6376261582597324E-3</v>
      </c>
      <c r="G38" s="57">
        <f>AVERAGE(E38:E40)</f>
        <v>0.11833333333333333</v>
      </c>
      <c r="H38" s="87">
        <f t="shared" si="1"/>
        <v>0.308</v>
      </c>
    </row>
    <row r="39" spans="1:8" x14ac:dyDescent="0.35">
      <c r="B39">
        <v>0.224</v>
      </c>
      <c r="C39" s="57"/>
      <c r="D39" s="57"/>
      <c r="E39">
        <v>0.125</v>
      </c>
      <c r="F39" s="57"/>
      <c r="G39" s="57"/>
      <c r="H39" s="87">
        <f t="shared" si="1"/>
        <v>0.34899999999999998</v>
      </c>
    </row>
    <row r="40" spans="1:8" x14ac:dyDescent="0.35">
      <c r="B40">
        <v>0.216</v>
      </c>
      <c r="C40" s="57"/>
      <c r="D40" s="57"/>
      <c r="E40">
        <v>0.12</v>
      </c>
      <c r="F40" s="57"/>
      <c r="G40" s="57"/>
      <c r="H40" s="87">
        <f t="shared" si="1"/>
        <v>0.33599999999999997</v>
      </c>
    </row>
    <row r="41" spans="1:8" x14ac:dyDescent="0.35">
      <c r="B41">
        <v>0.151</v>
      </c>
      <c r="C41" s="57">
        <f>STDEVA(B41:B43)</f>
        <v>3.3080709383768198E-2</v>
      </c>
      <c r="D41" s="57">
        <f>AVERAGE(B41:B43)</f>
        <v>0.16433333333333336</v>
      </c>
      <c r="E41">
        <v>0.22600000000000001</v>
      </c>
      <c r="F41" s="57">
        <f>STDEVA(E41:E43)</f>
        <v>8.0829037686547534E-3</v>
      </c>
      <c r="G41" s="57">
        <f>AVERAGE(E41:E43)</f>
        <v>0.23466666666666666</v>
      </c>
      <c r="H41" s="87">
        <f t="shared" si="1"/>
        <v>0.377</v>
      </c>
    </row>
    <row r="42" spans="1:8" x14ac:dyDescent="0.35">
      <c r="B42">
        <v>0.14000000000000001</v>
      </c>
      <c r="E42">
        <v>0.23599999999999999</v>
      </c>
      <c r="H42" s="87">
        <f t="shared" si="1"/>
        <v>0.376</v>
      </c>
    </row>
    <row r="43" spans="1:8" ht="15" thickBot="1" x14ac:dyDescent="0.4">
      <c r="B43">
        <v>0.20200000000000001</v>
      </c>
      <c r="E43">
        <v>0.24199999999999999</v>
      </c>
      <c r="H43" s="87">
        <f t="shared" si="1"/>
        <v>0.44400000000000001</v>
      </c>
    </row>
    <row r="44" spans="1:8" x14ac:dyDescent="0.35">
      <c r="A44" t="s">
        <v>38</v>
      </c>
      <c r="B44" s="82">
        <v>0.105</v>
      </c>
      <c r="H44" s="87">
        <f t="shared" si="1"/>
        <v>0.105</v>
      </c>
    </row>
    <row r="45" spans="1:8" s="80" customFormat="1" x14ac:dyDescent="0.35">
      <c r="B45" s="83">
        <v>0.115</v>
      </c>
      <c r="H45" s="87">
        <f t="shared" si="1"/>
        <v>0.115</v>
      </c>
    </row>
    <row r="46" spans="1:8" s="80" customFormat="1" ht="15" thickBot="1" x14ac:dyDescent="0.4">
      <c r="B46" s="84">
        <v>0.128</v>
      </c>
      <c r="H46" s="87">
        <f t="shared" si="1"/>
        <v>0.128</v>
      </c>
    </row>
    <row r="47" spans="1:8" s="80" customFormat="1" x14ac:dyDescent="0.35">
      <c r="B47" s="85">
        <v>0.74399999999999999</v>
      </c>
      <c r="H47" s="87">
        <f t="shared" si="1"/>
        <v>0.74399999999999999</v>
      </c>
    </row>
    <row r="48" spans="1:8" s="80" customFormat="1" x14ac:dyDescent="0.35">
      <c r="B48" s="85">
        <v>0.69399999999999995</v>
      </c>
      <c r="H48" s="87">
        <f t="shared" si="1"/>
        <v>0.69399999999999995</v>
      </c>
    </row>
    <row r="49" spans="1:8" s="80" customFormat="1" x14ac:dyDescent="0.35">
      <c r="B49" s="85">
        <v>0.66200000000000003</v>
      </c>
      <c r="H49" s="87">
        <f t="shared" si="1"/>
        <v>0.66200000000000003</v>
      </c>
    </row>
    <row r="50" spans="1:8" s="80" customFormat="1" x14ac:dyDescent="0.35"/>
    <row r="53" spans="1:8" ht="29" x14ac:dyDescent="0.35">
      <c r="B53" t="s">
        <v>26</v>
      </c>
      <c r="C53" s="61" t="s">
        <v>30</v>
      </c>
      <c r="D53" t="s">
        <v>26</v>
      </c>
      <c r="E53" s="61" t="s">
        <v>32</v>
      </c>
      <c r="F53" s="61" t="s">
        <v>33</v>
      </c>
      <c r="G53" s="61" t="s">
        <v>34</v>
      </c>
    </row>
    <row r="54" spans="1:8" x14ac:dyDescent="0.35">
      <c r="A54" t="s">
        <v>19</v>
      </c>
      <c r="B54" s="71">
        <v>2.2744962812309297E-2</v>
      </c>
      <c r="C54" s="71">
        <v>0.22066666666666668</v>
      </c>
      <c r="F54" s="71">
        <f>SUM(C54,E54)</f>
        <v>0.22066666666666668</v>
      </c>
      <c r="G54" s="71">
        <f>SUM(B54,D54)</f>
        <v>2.2744962812309297E-2</v>
      </c>
    </row>
    <row r="55" spans="1:8" x14ac:dyDescent="0.35">
      <c r="B55" s="71">
        <v>2.0999999999999987E-2</v>
      </c>
      <c r="C55" s="71">
        <v>0.34400000000000003</v>
      </c>
      <c r="F55" s="71">
        <f t="shared" ref="F55:F69" si="2">SUM(C55,E55)</f>
        <v>0.34400000000000003</v>
      </c>
      <c r="G55" s="71">
        <f t="shared" ref="G55:G67" si="3">SUM(B55,D55)</f>
        <v>2.0999999999999987E-2</v>
      </c>
    </row>
    <row r="56" spans="1:8" x14ac:dyDescent="0.35">
      <c r="A56" t="s">
        <v>20</v>
      </c>
      <c r="B56" s="71">
        <v>3.6909799963333947E-2</v>
      </c>
      <c r="C56" s="71">
        <v>0.23533333333333337</v>
      </c>
      <c r="F56" s="71">
        <f t="shared" si="2"/>
        <v>0.23533333333333337</v>
      </c>
      <c r="G56" s="71">
        <f t="shared" si="3"/>
        <v>3.6909799963333947E-2</v>
      </c>
    </row>
    <row r="57" spans="1:8" x14ac:dyDescent="0.35">
      <c r="B57" s="71">
        <v>3.1533051443419391E-2</v>
      </c>
      <c r="C57" s="71">
        <v>0.35766666666666663</v>
      </c>
      <c r="F57" s="71">
        <f t="shared" si="2"/>
        <v>0.35766666666666663</v>
      </c>
      <c r="G57" s="71">
        <f t="shared" si="3"/>
        <v>3.1533051443419391E-2</v>
      </c>
    </row>
    <row r="58" spans="1:8" x14ac:dyDescent="0.35">
      <c r="A58" t="s">
        <v>21</v>
      </c>
      <c r="B58" s="71">
        <v>4.0513372277969327E-2</v>
      </c>
      <c r="C58" s="71">
        <v>0.34733333333333333</v>
      </c>
      <c r="F58" s="71">
        <f t="shared" si="2"/>
        <v>0.34733333333333333</v>
      </c>
      <c r="G58" s="71">
        <f t="shared" si="3"/>
        <v>4.0513372277969327E-2</v>
      </c>
    </row>
    <row r="59" spans="1:8" x14ac:dyDescent="0.35">
      <c r="B59" s="71">
        <v>3.2347076117221644E-2</v>
      </c>
      <c r="C59" s="71">
        <v>0.45233333333333331</v>
      </c>
      <c r="F59" s="71">
        <f t="shared" si="2"/>
        <v>0.45233333333333331</v>
      </c>
      <c r="G59" s="71">
        <f t="shared" si="3"/>
        <v>3.2347076117221644E-2</v>
      </c>
    </row>
    <row r="60" spans="1:8" x14ac:dyDescent="0.35">
      <c r="A60" t="s">
        <v>22</v>
      </c>
      <c r="B60" s="71">
        <v>1.9399312702601933E-2</v>
      </c>
      <c r="C60" s="71">
        <v>0.2233333333333333</v>
      </c>
      <c r="D60" s="71">
        <v>2.6652079343520891E-2</v>
      </c>
      <c r="E60" s="71">
        <v>0.27466666666666667</v>
      </c>
      <c r="F60" s="71">
        <f t="shared" si="2"/>
        <v>0.498</v>
      </c>
      <c r="G60" s="71">
        <f t="shared" si="3"/>
        <v>4.6051392046122824E-2</v>
      </c>
    </row>
    <row r="61" spans="1:8" x14ac:dyDescent="0.35">
      <c r="B61" s="71">
        <v>1.2288205727444502E-2</v>
      </c>
      <c r="C61" s="71">
        <v>0.17100000000000001</v>
      </c>
      <c r="D61" s="71">
        <v>1.7502380790433425E-2</v>
      </c>
      <c r="E61" s="71">
        <v>0.33766666666666673</v>
      </c>
      <c r="F61" s="71">
        <f t="shared" si="2"/>
        <v>0.50866666666666671</v>
      </c>
      <c r="G61" s="71">
        <f t="shared" si="3"/>
        <v>2.9790586517877929E-2</v>
      </c>
    </row>
    <row r="62" spans="1:8" x14ac:dyDescent="0.35">
      <c r="A62" t="s">
        <v>23</v>
      </c>
      <c r="B62" s="71">
        <v>1.2503332889007365E-2</v>
      </c>
      <c r="C62" s="71">
        <v>0.11333333333333334</v>
      </c>
      <c r="D62" s="71">
        <v>1.3650396819628846E-2</v>
      </c>
      <c r="E62" s="71">
        <v>0.19966666666666666</v>
      </c>
      <c r="F62" s="71">
        <f t="shared" si="2"/>
        <v>0.313</v>
      </c>
      <c r="G62" s="71">
        <f t="shared" si="3"/>
        <v>2.6153729708636213E-2</v>
      </c>
    </row>
    <row r="63" spans="1:8" x14ac:dyDescent="0.35">
      <c r="B63" s="71">
        <v>1.1015141094572202E-2</v>
      </c>
      <c r="C63" s="71">
        <v>0.10733333333333334</v>
      </c>
      <c r="D63" s="71">
        <v>7.0945988845975937E-3</v>
      </c>
      <c r="E63" s="71">
        <v>0.18366666666666664</v>
      </c>
      <c r="F63" s="71">
        <f t="shared" si="2"/>
        <v>0.29099999999999998</v>
      </c>
      <c r="G63" s="71">
        <f t="shared" si="3"/>
        <v>1.8109739979169794E-2</v>
      </c>
    </row>
    <row r="64" spans="1:8" x14ac:dyDescent="0.35">
      <c r="A64" t="s">
        <v>24</v>
      </c>
      <c r="B64" s="71">
        <v>1.4571661996262942E-2</v>
      </c>
      <c r="C64" s="71">
        <v>0.12633333333333333</v>
      </c>
      <c r="D64" s="71">
        <v>7.3711147958319921E-3</v>
      </c>
      <c r="E64" s="71">
        <v>0.12233333333333334</v>
      </c>
      <c r="F64" s="71">
        <f t="shared" si="2"/>
        <v>0.24866666666666665</v>
      </c>
      <c r="G64" s="71">
        <f t="shared" si="3"/>
        <v>2.1942776792094935E-2</v>
      </c>
    </row>
    <row r="65" spans="1:7" x14ac:dyDescent="0.35">
      <c r="B65" s="71">
        <v>2.8160255680657977E-2</v>
      </c>
      <c r="C65" s="71">
        <v>0.21799999999999997</v>
      </c>
      <c r="D65" s="71">
        <v>7.0945988845975937E-3</v>
      </c>
      <c r="E65" s="71">
        <v>0.34466666666666662</v>
      </c>
      <c r="F65" s="71">
        <f t="shared" si="2"/>
        <v>0.56266666666666665</v>
      </c>
      <c r="G65" s="71">
        <f t="shared" si="3"/>
        <v>3.5254854565255567E-2</v>
      </c>
    </row>
    <row r="66" spans="1:7" x14ac:dyDescent="0.35">
      <c r="A66" t="s">
        <v>25</v>
      </c>
      <c r="B66" s="71">
        <v>1.3316656236958782E-2</v>
      </c>
      <c r="C66" s="71">
        <v>0.21266666666666667</v>
      </c>
      <c r="D66" s="71">
        <v>7.6376261582597324E-3</v>
      </c>
      <c r="E66" s="71">
        <v>0.11833333333333333</v>
      </c>
      <c r="F66" s="71">
        <f t="shared" si="2"/>
        <v>0.33100000000000002</v>
      </c>
      <c r="G66" s="71">
        <f t="shared" si="3"/>
        <v>2.0954282395218515E-2</v>
      </c>
    </row>
    <row r="67" spans="1:7" x14ac:dyDescent="0.35">
      <c r="B67" s="71">
        <v>3.3080709383768198E-2</v>
      </c>
      <c r="C67" s="71">
        <v>0.16433333333333336</v>
      </c>
      <c r="D67" s="71">
        <v>8.0829037686547534E-3</v>
      </c>
      <c r="E67" s="71">
        <v>0.23466666666666666</v>
      </c>
      <c r="F67" s="71">
        <f t="shared" si="2"/>
        <v>0.39900000000000002</v>
      </c>
      <c r="G67" s="71">
        <f t="shared" si="3"/>
        <v>4.1163613152422951E-2</v>
      </c>
    </row>
    <row r="68" spans="1:7" x14ac:dyDescent="0.35">
      <c r="A68" t="s">
        <v>31</v>
      </c>
      <c r="B68" s="71">
        <v>1.12E-2</v>
      </c>
      <c r="C68" s="71">
        <v>0.11600000000000001</v>
      </c>
      <c r="F68" s="71">
        <f>SUM(C68,E68)</f>
        <v>0.11600000000000001</v>
      </c>
      <c r="G68" s="71"/>
    </row>
    <row r="69" spans="1:7" x14ac:dyDescent="0.35">
      <c r="B69" s="71">
        <v>4.1000000000000002E-2</v>
      </c>
      <c r="C69" s="71">
        <v>0.7</v>
      </c>
      <c r="F69" s="71">
        <f t="shared" si="2"/>
        <v>0.7</v>
      </c>
      <c r="G69" s="71"/>
    </row>
    <row r="71" spans="1:7" x14ac:dyDescent="0.35">
      <c r="B71" s="70"/>
      <c r="C71" s="70"/>
    </row>
    <row r="72" spans="1:7" x14ac:dyDescent="0.35">
      <c r="B72" s="70"/>
      <c r="C72" s="70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E8" sqref="E8"/>
    </sheetView>
  </sheetViews>
  <sheetFormatPr defaultRowHeight="14.5" x14ac:dyDescent="0.35"/>
  <sheetData>
    <row r="1" spans="1:2" s="79" customFormat="1" x14ac:dyDescent="0.35">
      <c r="A1" s="79" t="s">
        <v>37</v>
      </c>
    </row>
    <row r="2" spans="1:2" x14ac:dyDescent="0.35">
      <c r="A2" t="s">
        <v>22</v>
      </c>
      <c r="B2">
        <v>0.255</v>
      </c>
    </row>
    <row r="3" spans="1:2" x14ac:dyDescent="0.35">
      <c r="B3">
        <v>0.26400000000000001</v>
      </c>
    </row>
    <row r="4" spans="1:2" x14ac:dyDescent="0.35">
      <c r="B4">
        <v>0.30499999999999999</v>
      </c>
    </row>
    <row r="5" spans="1:2" x14ac:dyDescent="0.35">
      <c r="B5">
        <v>0.33800000000000002</v>
      </c>
    </row>
    <row r="6" spans="1:2" x14ac:dyDescent="0.35">
      <c r="B6">
        <v>0.35499999999999998</v>
      </c>
    </row>
    <row r="7" spans="1:2" x14ac:dyDescent="0.35">
      <c r="B7">
        <v>0.32</v>
      </c>
    </row>
    <row r="8" spans="1:2" x14ac:dyDescent="0.35">
      <c r="A8" t="s">
        <v>23</v>
      </c>
      <c r="B8">
        <v>0.185</v>
      </c>
    </row>
    <row r="9" spans="1:2" x14ac:dyDescent="0.35">
      <c r="B9">
        <v>0.20200000000000001</v>
      </c>
    </row>
    <row r="10" spans="1:2" x14ac:dyDescent="0.35">
      <c r="B10">
        <v>0.21199999999999999</v>
      </c>
    </row>
    <row r="11" spans="1:2" x14ac:dyDescent="0.35">
      <c r="B11">
        <v>0.19</v>
      </c>
    </row>
    <row r="12" spans="1:2" x14ac:dyDescent="0.35">
      <c r="B12">
        <v>0.17599999999999999</v>
      </c>
    </row>
    <row r="13" spans="1:2" x14ac:dyDescent="0.35">
      <c r="B13">
        <v>0.185</v>
      </c>
    </row>
    <row r="14" spans="1:2" x14ac:dyDescent="0.35">
      <c r="A14" t="s">
        <v>24</v>
      </c>
      <c r="B14">
        <v>0.114</v>
      </c>
    </row>
    <row r="15" spans="1:2" x14ac:dyDescent="0.35">
      <c r="B15">
        <v>0.128</v>
      </c>
    </row>
    <row r="16" spans="1:2" x14ac:dyDescent="0.35">
      <c r="B16">
        <v>0.125</v>
      </c>
    </row>
    <row r="17" spans="1:2" x14ac:dyDescent="0.35">
      <c r="B17">
        <v>0.34599999999999997</v>
      </c>
    </row>
    <row r="18" spans="1:2" x14ac:dyDescent="0.35">
      <c r="B18">
        <v>0.33699999999999997</v>
      </c>
    </row>
    <row r="19" spans="1:2" x14ac:dyDescent="0.35">
      <c r="B19">
        <v>0.35099999999999998</v>
      </c>
    </row>
    <row r="20" spans="1:2" x14ac:dyDescent="0.35">
      <c r="A20" t="s">
        <v>25</v>
      </c>
      <c r="B20">
        <v>0.11</v>
      </c>
    </row>
    <row r="21" spans="1:2" x14ac:dyDescent="0.35">
      <c r="B21">
        <v>0.125</v>
      </c>
    </row>
    <row r="22" spans="1:2" x14ac:dyDescent="0.35">
      <c r="B22">
        <v>0.12</v>
      </c>
    </row>
    <row r="23" spans="1:2" x14ac:dyDescent="0.35">
      <c r="B23">
        <v>0.22600000000000001</v>
      </c>
    </row>
    <row r="24" spans="1:2" x14ac:dyDescent="0.35">
      <c r="B24">
        <v>0.23599999999999999</v>
      </c>
    </row>
    <row r="25" spans="1:2" x14ac:dyDescent="0.35">
      <c r="B25">
        <v>0.24199999999999999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FD_solid</vt:lpstr>
      <vt:lpstr>FD_supernatant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35383</dc:creator>
  <cp:lastModifiedBy>Sofiia Tr</cp:lastModifiedBy>
  <dcterms:created xsi:type="dcterms:W3CDTF">2021-04-14T12:38:20Z</dcterms:created>
  <dcterms:modified xsi:type="dcterms:W3CDTF">2022-06-08T15:09:17Z</dcterms:modified>
</cp:coreProperties>
</file>