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-4ESAONT\c\from old laptop\yoga_disk\sophy\Galway PhD\experiment 1\biochemical assays\evaluation of results\"/>
    </mc:Choice>
  </mc:AlternateContent>
  <xr:revisionPtr revIDLastSave="0" documentId="13_ncr:1_{9EFE11C7-2EA9-4FA0-909C-2BBCA598E95D}" xr6:coauthVersionLast="47" xr6:coauthVersionMax="47" xr10:uidLastSave="{00000000-0000-0000-0000-000000000000}"/>
  <bookViews>
    <workbookView xWindow="-110" yWindow="-110" windowWidth="19420" windowHeight="10420" activeTab="1" xr2:uid="{11B570AA-7851-4413-B08A-3330F10BEC57}"/>
  </bookViews>
  <sheets>
    <sheet name="Sheet2" sheetId="2" r:id="rId1"/>
    <sheet name="Graph C Ph Pr I extract rati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2" i="2" l="1"/>
  <c r="O47" i="2"/>
  <c r="O44" i="2"/>
  <c r="O41" i="2"/>
  <c r="O38" i="2"/>
  <c r="O35" i="2"/>
  <c r="O23" i="2"/>
  <c r="O17" i="2"/>
  <c r="O20" i="2"/>
  <c r="O26" i="2"/>
  <c r="O32" i="2"/>
  <c r="O29" i="2"/>
  <c r="Q20" i="2"/>
  <c r="Q47" i="2"/>
  <c r="Q44" i="2"/>
  <c r="Q41" i="2"/>
  <c r="Q38" i="2"/>
  <c r="Q35" i="2"/>
  <c r="Q32" i="2"/>
  <c r="Q29" i="2"/>
  <c r="Q26" i="2"/>
  <c r="Q23" i="2"/>
  <c r="Q17" i="2"/>
  <c r="Q14" i="2"/>
  <c r="Q11" i="2"/>
  <c r="Q8" i="2"/>
  <c r="Q5" i="2"/>
  <c r="Q2" i="2"/>
  <c r="N47" i="2"/>
  <c r="N44" i="2"/>
  <c r="N41" i="2"/>
  <c r="N38" i="2"/>
  <c r="N35" i="2"/>
  <c r="N32" i="2"/>
  <c r="N29" i="2"/>
  <c r="N26" i="2"/>
  <c r="N23" i="2"/>
  <c r="N20" i="2"/>
  <c r="N17" i="2"/>
  <c r="N14" i="2"/>
  <c r="N11" i="2"/>
  <c r="N8" i="2"/>
  <c r="L2" i="2"/>
  <c r="N5" i="2"/>
  <c r="N2" i="2"/>
  <c r="J49" i="2"/>
  <c r="I49" i="2"/>
  <c r="J48" i="2"/>
  <c r="I48" i="2"/>
  <c r="J47" i="2"/>
  <c r="I47" i="2"/>
  <c r="J46" i="2"/>
  <c r="I46" i="2"/>
  <c r="J45" i="2"/>
  <c r="I45" i="2"/>
  <c r="J44" i="2"/>
  <c r="I44" i="2"/>
  <c r="I41" i="2"/>
  <c r="I38" i="2"/>
  <c r="I35" i="2"/>
  <c r="I32" i="2"/>
  <c r="I29" i="2"/>
  <c r="I26" i="2"/>
  <c r="I23" i="2"/>
  <c r="I20" i="2"/>
  <c r="AP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2" i="2"/>
  <c r="G20" i="2" l="1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2" i="2"/>
  <c r="G21" i="2"/>
  <c r="G25" i="2"/>
  <c r="G24" i="2"/>
  <c r="G23" i="2"/>
  <c r="G28" i="2"/>
  <c r="G27" i="2"/>
  <c r="G26" i="2"/>
  <c r="G31" i="2"/>
  <c r="G30" i="2"/>
  <c r="G29" i="2"/>
  <c r="F32" i="2"/>
  <c r="AO32" i="2" s="1"/>
  <c r="G32" i="2"/>
  <c r="G34" i="2"/>
  <c r="G33" i="2"/>
  <c r="G37" i="2"/>
  <c r="G36" i="2"/>
  <c r="G35" i="2"/>
  <c r="G40" i="2"/>
  <c r="G39" i="2"/>
  <c r="G38" i="2"/>
  <c r="G49" i="2"/>
  <c r="G48" i="2"/>
  <c r="G46" i="2"/>
  <c r="G45" i="2"/>
  <c r="G43" i="2"/>
  <c r="G42" i="2"/>
  <c r="G47" i="2"/>
  <c r="G44" i="2"/>
  <c r="G41" i="2"/>
  <c r="F49" i="2"/>
  <c r="AO49" i="2" s="1"/>
  <c r="F48" i="2"/>
  <c r="AO48" i="2" s="1"/>
  <c r="F47" i="2"/>
  <c r="AO47" i="2" s="1"/>
  <c r="F46" i="2"/>
  <c r="AO46" i="2" s="1"/>
  <c r="F45" i="2"/>
  <c r="AO45" i="2" s="1"/>
  <c r="F44" i="2"/>
  <c r="AO44" i="2" s="1"/>
  <c r="F43" i="2"/>
  <c r="AO43" i="2" s="1"/>
  <c r="F42" i="2"/>
  <c r="AO42" i="2" s="1"/>
  <c r="F41" i="2"/>
  <c r="AO41" i="2" s="1"/>
  <c r="F40" i="2"/>
  <c r="AO40" i="2" s="1"/>
  <c r="F39" i="2"/>
  <c r="AO39" i="2" s="1"/>
  <c r="F38" i="2"/>
  <c r="AO38" i="2" s="1"/>
  <c r="F37" i="2"/>
  <c r="AO37" i="2" s="1"/>
  <c r="F36" i="2"/>
  <c r="AO36" i="2" s="1"/>
  <c r="F35" i="2"/>
  <c r="AO35" i="2" s="1"/>
  <c r="F34" i="2"/>
  <c r="AO34" i="2" s="1"/>
  <c r="F33" i="2"/>
  <c r="AO33" i="2" s="1"/>
  <c r="F31" i="2"/>
  <c r="AO31" i="2" s="1"/>
  <c r="F30" i="2"/>
  <c r="AO30" i="2" s="1"/>
  <c r="F29" i="2"/>
  <c r="AO29" i="2" s="1"/>
  <c r="F28" i="2"/>
  <c r="AO28" i="2" s="1"/>
  <c r="F27" i="2"/>
  <c r="AO27" i="2" s="1"/>
  <c r="F26" i="2"/>
  <c r="AO26" i="2" s="1"/>
  <c r="F25" i="2"/>
  <c r="AO25" i="2" s="1"/>
  <c r="F24" i="2"/>
  <c r="AO24" i="2" s="1"/>
  <c r="F23" i="2"/>
  <c r="AO23" i="2" s="1"/>
  <c r="F22" i="2"/>
  <c r="AO22" i="2" s="1"/>
  <c r="F21" i="2"/>
  <c r="AO21" i="2" s="1"/>
  <c r="F20" i="2"/>
  <c r="AO20" i="2" s="1"/>
  <c r="F17" i="2"/>
  <c r="AO17" i="2" s="1"/>
  <c r="F19" i="2"/>
  <c r="AO19" i="2" s="1"/>
  <c r="F18" i="2"/>
  <c r="AO18" i="2" s="1"/>
  <c r="F16" i="2"/>
  <c r="AO16" i="2" s="1"/>
  <c r="F15" i="2"/>
  <c r="AO15" i="2" s="1"/>
  <c r="F14" i="2"/>
  <c r="AO14" i="2" s="1"/>
  <c r="F13" i="2"/>
  <c r="AO13" i="2" s="1"/>
  <c r="F11" i="2"/>
  <c r="AO11" i="2" s="1"/>
  <c r="F12" i="2"/>
  <c r="AO12" i="2" s="1"/>
  <c r="F9" i="2"/>
  <c r="AO9" i="2" s="1"/>
  <c r="F8" i="2"/>
  <c r="AO8" i="2" s="1"/>
  <c r="F10" i="2"/>
  <c r="AO10" i="2" s="1"/>
  <c r="F7" i="2"/>
  <c r="AO7" i="2" s="1"/>
  <c r="F5" i="2"/>
  <c r="AO5" i="2" s="1"/>
  <c r="F6" i="2"/>
  <c r="AO6" i="2" s="1"/>
  <c r="F4" i="2"/>
  <c r="AO4" i="2" s="1"/>
  <c r="F3" i="2"/>
  <c r="AO3" i="2" s="1"/>
  <c r="F2" i="2"/>
  <c r="AO2" i="2" s="1"/>
  <c r="R2" i="2"/>
  <c r="R8" i="2" l="1"/>
  <c r="R5" i="2"/>
  <c r="AL47" i="2"/>
  <c r="AL44" i="2"/>
  <c r="AL43" i="2"/>
  <c r="AL40" i="2"/>
  <c r="AL39" i="2"/>
  <c r="AL38" i="2"/>
  <c r="AL30" i="2"/>
  <c r="AL29" i="2"/>
  <c r="AL27" i="2"/>
  <c r="AL26" i="2"/>
  <c r="AL21" i="2"/>
  <c r="AL20" i="2"/>
  <c r="AL19" i="2"/>
  <c r="AL18" i="2"/>
  <c r="AL17" i="2"/>
  <c r="AL16" i="2"/>
  <c r="AL14" i="2"/>
  <c r="AL11" i="2"/>
  <c r="AL7" i="2"/>
  <c r="AL4" i="2"/>
  <c r="AL3" i="2"/>
  <c r="AL2" i="2"/>
  <c r="AK47" i="2"/>
  <c r="AL48" i="2"/>
  <c r="AK48" i="2"/>
  <c r="AK44" i="2"/>
  <c r="AL45" i="2"/>
  <c r="AK45" i="2"/>
  <c r="AL41" i="2"/>
  <c r="AK41" i="2"/>
  <c r="AL42" i="2"/>
  <c r="AK42" i="2"/>
  <c r="AK38" i="2"/>
  <c r="AK39" i="2"/>
  <c r="AL35" i="2"/>
  <c r="AK35" i="2"/>
  <c r="AL36" i="2"/>
  <c r="AK36" i="2"/>
  <c r="AL32" i="2"/>
  <c r="AK32" i="2"/>
  <c r="AL33" i="2"/>
  <c r="AK33" i="2"/>
  <c r="AK29" i="2"/>
  <c r="AK30" i="2"/>
  <c r="AK26" i="2"/>
  <c r="AK27" i="2"/>
  <c r="AL23" i="2"/>
  <c r="AK23" i="2"/>
  <c r="AL24" i="2"/>
  <c r="AK24" i="2"/>
  <c r="AK20" i="2"/>
  <c r="AK21" i="2"/>
  <c r="AK17" i="2"/>
  <c r="AK18" i="2"/>
  <c r="AK14" i="2"/>
  <c r="AL15" i="2"/>
  <c r="AK15" i="2"/>
  <c r="AK11" i="2"/>
  <c r="AL12" i="2"/>
  <c r="AK12" i="2"/>
  <c r="AL9" i="2"/>
  <c r="AK9" i="2"/>
  <c r="AL8" i="2"/>
  <c r="AK8" i="2"/>
  <c r="AL6" i="2"/>
  <c r="AK6" i="2"/>
  <c r="AL5" i="2"/>
  <c r="AK5" i="2"/>
  <c r="AK3" i="2"/>
  <c r="AL49" i="2"/>
  <c r="AK49" i="2"/>
  <c r="AL46" i="2"/>
  <c r="AK46" i="2"/>
  <c r="AK43" i="2"/>
  <c r="AK40" i="2"/>
  <c r="AL37" i="2"/>
  <c r="AK37" i="2"/>
  <c r="AL34" i="2"/>
  <c r="AK34" i="2"/>
  <c r="AL31" i="2"/>
  <c r="AK31" i="2"/>
  <c r="AL28" i="2"/>
  <c r="AK28" i="2"/>
  <c r="AL25" i="2"/>
  <c r="AK25" i="2"/>
  <c r="AL22" i="2"/>
  <c r="AK22" i="2"/>
  <c r="AK19" i="2"/>
  <c r="AK16" i="2"/>
  <c r="AL13" i="2"/>
  <c r="AK13" i="2"/>
  <c r="AL10" i="2"/>
  <c r="AK10" i="2"/>
  <c r="AK7" i="2"/>
  <c r="AK4" i="2"/>
</calcChain>
</file>

<file path=xl/sharedStrings.xml><?xml version="1.0" encoding="utf-8"?>
<sst xmlns="http://schemas.openxmlformats.org/spreadsheetml/2006/main" count="138" uniqueCount="73">
  <si>
    <t>Treatment</t>
  </si>
  <si>
    <t>Extraction phase 2</t>
  </si>
  <si>
    <t>HCl 0.1 M</t>
  </si>
  <si>
    <r>
      <t>ethanol 80% +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</si>
  <si>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t>ethanol 80% +HCl 0.1 M</t>
  </si>
  <si>
    <r>
      <t>autoclave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O + H2O </t>
    </r>
  </si>
  <si>
    <r>
      <t>autoclave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 + HCl 0.1 M</t>
    </r>
  </si>
  <si>
    <t>autoclave HCl 0.1 M + H2O</t>
  </si>
  <si>
    <t>autoclave HCl 0.1 M + HCl 0.1 M</t>
  </si>
  <si>
    <t xml:space="preserve">microwave H2O + H2O </t>
  </si>
  <si>
    <t>microwave H2O + HCl 0.1 M</t>
  </si>
  <si>
    <t>microwave HCl 0.1 M + H2O</t>
  </si>
  <si>
    <t>microwave HCl 0.1 M + HCl 0.1 M</t>
  </si>
  <si>
    <t>H2O</t>
  </si>
  <si>
    <r>
      <t>ethanol 80% (water bath 70 o C) +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</si>
  <si>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t>ethanol 80% (water bath 70 o C) +HCl 0.1 M</t>
  </si>
  <si>
    <t>Extraction product from N of phases</t>
  </si>
  <si>
    <t>Ph. total  to seaweed DW, %</t>
  </si>
  <si>
    <r>
      <rPr>
        <b/>
        <sz val="10"/>
        <color theme="1"/>
        <rFont val="Calibri"/>
        <family val="2"/>
        <scheme val="minor"/>
      </rPr>
      <t>Pr. phase 1</t>
    </r>
    <r>
      <rPr>
        <sz val="10"/>
        <color theme="1"/>
        <rFont val="Calibri"/>
        <family val="2"/>
        <scheme val="minor"/>
      </rPr>
      <t xml:space="preserve">  to total extract DW,  %</t>
    </r>
  </si>
  <si>
    <r>
      <rPr>
        <b/>
        <sz val="10"/>
        <color theme="1"/>
        <rFont val="Calibri"/>
        <family val="2"/>
        <scheme val="minor"/>
      </rPr>
      <t>Pr. phase 2</t>
    </r>
    <r>
      <rPr>
        <sz val="10"/>
        <color theme="1"/>
        <rFont val="Calibri"/>
        <family val="2"/>
        <scheme val="minor"/>
      </rPr>
      <t xml:space="preserve">  to total extract DW,  %</t>
    </r>
  </si>
  <si>
    <t>Pr. total  to seaweed DW</t>
  </si>
  <si>
    <t>Ratio C. ates to Ph.</t>
  </si>
  <si>
    <t>Ratio C.  to Pr.</t>
  </si>
  <si>
    <t>C1.SD</t>
  </si>
  <si>
    <t>Ct.SD</t>
  </si>
  <si>
    <t>Pr1.SD</t>
  </si>
  <si>
    <t>Ph1.SD</t>
  </si>
  <si>
    <t>Pht.SD</t>
  </si>
  <si>
    <t>Pr2.SD</t>
  </si>
  <si>
    <t>Prt.SD</t>
  </si>
  <si>
    <t>C. ph 1 mean, %</t>
  </si>
  <si>
    <t>total extract weight, mg</t>
  </si>
  <si>
    <t>total carbohydrates yield, mg</t>
  </si>
  <si>
    <t xml:space="preserve">yield carbohydrates phase 1, mg </t>
  </si>
  <si>
    <t xml:space="preserve">yield carbohydrates phase 2, mg </t>
  </si>
  <si>
    <t>C1 total. SD</t>
  </si>
  <si>
    <t>Extraction phase 1 - solvent</t>
  </si>
  <si>
    <r>
      <rPr>
        <b/>
        <sz val="10"/>
        <color theme="1"/>
        <rFont val="Calibri"/>
        <family val="2"/>
        <scheme val="minor"/>
      </rPr>
      <t>C1 total - phase 1</t>
    </r>
    <r>
      <rPr>
        <sz val="10"/>
        <color theme="1"/>
        <rFont val="Calibri"/>
        <family val="2"/>
        <scheme val="minor"/>
      </rPr>
      <t xml:space="preserve"> carbohydrates to</t>
    </r>
    <r>
      <rPr>
        <u/>
        <sz val="10"/>
        <color theme="1"/>
        <rFont val="Calibri"/>
        <family val="2"/>
        <scheme val="minor"/>
      </rPr>
      <t xml:space="preserve"> total extract (ph1+ph2)</t>
    </r>
    <r>
      <rPr>
        <sz val="10"/>
        <color theme="1"/>
        <rFont val="Calibri"/>
        <family val="2"/>
        <scheme val="minor"/>
      </rPr>
      <t xml:space="preserve"> DW,  %</t>
    </r>
  </si>
  <si>
    <r>
      <rPr>
        <b/>
        <sz val="10"/>
        <color theme="1"/>
        <rFont val="Calibri"/>
        <family val="2"/>
        <scheme val="minor"/>
      </rPr>
      <t>C. phase 2</t>
    </r>
    <r>
      <rPr>
        <sz val="10"/>
        <color theme="1"/>
        <rFont val="Calibri"/>
        <family val="2"/>
        <scheme val="minor"/>
      </rPr>
      <t xml:space="preserve"> carbohydrates to ph1  extract DW,  %</t>
    </r>
  </si>
  <si>
    <r>
      <rPr>
        <b/>
        <sz val="10"/>
        <color theme="1"/>
        <rFont val="Calibri"/>
        <family val="2"/>
        <scheme val="minor"/>
      </rPr>
      <t>C. phase 1</t>
    </r>
    <r>
      <rPr>
        <sz val="10"/>
        <color theme="1"/>
        <rFont val="Calibri"/>
        <family val="2"/>
        <scheme val="minor"/>
      </rPr>
      <t xml:space="preserve"> carbohydrates to ph1 </t>
    </r>
    <r>
      <rPr>
        <u/>
        <sz val="10"/>
        <color theme="1"/>
        <rFont val="Calibri"/>
        <family val="2"/>
        <scheme val="minor"/>
      </rPr>
      <t xml:space="preserve">extract </t>
    </r>
    <r>
      <rPr>
        <sz val="10"/>
        <color theme="1"/>
        <rFont val="Calibri"/>
        <family val="2"/>
        <scheme val="minor"/>
      </rPr>
      <t>DW,  %</t>
    </r>
  </si>
  <si>
    <r>
      <rPr>
        <b/>
        <sz val="10"/>
        <color theme="1"/>
        <rFont val="Calibri"/>
        <family val="2"/>
        <scheme val="minor"/>
      </rPr>
      <t>C2 total - phase 2</t>
    </r>
    <r>
      <rPr>
        <sz val="10"/>
        <color theme="1"/>
        <rFont val="Calibri"/>
        <family val="2"/>
        <scheme val="minor"/>
      </rPr>
      <t xml:space="preserve"> carbohydrates to total extract (ph1+ph2) DW,  %</t>
    </r>
  </si>
  <si>
    <t>C2.SD, %</t>
  </si>
  <si>
    <t>C2.total SD, %</t>
  </si>
  <si>
    <t>C2.total mean, %</t>
  </si>
  <si>
    <t>C. total mean to extract DW, %</t>
  </si>
  <si>
    <t>C. total  to extract DW, %</t>
  </si>
  <si>
    <t>Ph. phase 1  phenolics mean to total extract DW,  %</t>
  </si>
  <si>
    <t>Ph. phase 1 mean phenolics to ph 1 extract DW,  %</t>
  </si>
  <si>
    <t>Ph. phase 1  phenolics SD to total extract DW,  %</t>
  </si>
  <si>
    <t>Ph. phase 2 phenolics to extract ph 2 DW,  %</t>
  </si>
  <si>
    <t>Ph. ph 2   mean to total extract DW,  %</t>
  </si>
  <si>
    <t>Ph. ph 2 SD  to total extract DW,  %</t>
  </si>
  <si>
    <t>Ph. total  MEAN to seaweed DW, %</t>
  </si>
  <si>
    <r>
      <t xml:space="preserve">Ph. </t>
    </r>
    <r>
      <rPr>
        <b/>
        <sz val="10"/>
        <color theme="1"/>
        <rFont val="Calibri"/>
        <family val="2"/>
        <scheme val="minor"/>
      </rPr>
      <t>phase 1  phenolics to ph 1 extract</t>
    </r>
    <r>
      <rPr>
        <sz val="10"/>
        <color theme="1"/>
        <rFont val="Calibri"/>
        <family val="2"/>
        <scheme val="minor"/>
      </rPr>
      <t xml:space="preserve"> DW,  %</t>
    </r>
  </si>
  <si>
    <r>
      <t xml:space="preserve">Ph. </t>
    </r>
    <r>
      <rPr>
        <b/>
        <sz val="10"/>
        <color theme="1"/>
        <rFont val="Calibri"/>
        <family val="2"/>
        <scheme val="minor"/>
      </rPr>
      <t>phase 1  phenolics to total extract</t>
    </r>
    <r>
      <rPr>
        <sz val="10"/>
        <color theme="1"/>
        <rFont val="Calibri"/>
        <family val="2"/>
        <scheme val="minor"/>
      </rPr>
      <t xml:space="preserve"> (ph1 + ph2 )DW,  %</t>
    </r>
  </si>
  <si>
    <t>Ph. total  MEAN to extract DW, %</t>
  </si>
  <si>
    <t>Protein total  to extract DW</t>
  </si>
  <si>
    <r>
      <t xml:space="preserve"> 1 -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</si>
  <si>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t xml:space="preserve"> 1 - HCl 0.1 M</t>
  </si>
  <si>
    <r>
      <t xml:space="preserve"> 2 -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</si>
  <si>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t xml:space="preserve"> 2 - HCl 0.1 M</t>
  </si>
  <si>
    <r>
      <t xml:space="preserve"> 3 -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</si>
  <si>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t xml:space="preserve"> 3 - HCl 0.1 M</t>
  </si>
  <si>
    <r>
      <t xml:space="preserve"> 4 -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</si>
  <si>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t xml:space="preserve"> 4 - HCl 0.1 M</t>
  </si>
  <si>
    <r>
      <t xml:space="preserve"> 5 -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</si>
  <si>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t xml:space="preserve"> 5 - HCl 0.1 M</t>
  </si>
  <si>
    <r>
      <t xml:space="preserve"> 6 -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</si>
  <si>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t xml:space="preserve"> 6 - HCl 0.1 M</t>
  </si>
  <si>
    <r>
      <t xml:space="preserve"> 7 -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</si>
  <si>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t xml:space="preserve"> 7 - HCl 0.1 M</t>
  </si>
  <si>
    <r>
      <t xml:space="preserve"> 8 -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</si>
  <si>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t xml:space="preserve"> 8 - HCl 0.1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</si>
</sst>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vertAlign val="subscript"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17" xfId="0" applyFont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164" fontId="3" fillId="0" borderId="25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165" fontId="1" fillId="0" borderId="22" xfId="0" applyNumberFormat="1" applyFont="1" applyBorder="1" applyAlignment="1">
      <alignment horizontal="center" vertical="center"/>
    </xf>
    <xf numFmtId="165" fontId="1" fillId="0" borderId="2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/>
    <xf numFmtId="0" fontId="4" fillId="0" borderId="27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0" fillId="0" borderId="21" xfId="0" applyNumberFormat="1" applyFont="1" applyBorder="1" applyAlignment="1">
      <alignment horizontal="center" vertical="center"/>
    </xf>
    <xf numFmtId="164" fontId="0" fillId="0" borderId="22" xfId="0" applyNumberFormat="1" applyFont="1" applyBorder="1" applyAlignment="1">
      <alignment horizontal="center" vertical="center"/>
    </xf>
    <xf numFmtId="164" fontId="2" fillId="0" borderId="22" xfId="0" applyNumberFormat="1" applyFont="1" applyFill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 vertical="center"/>
    </xf>
    <xf numFmtId="164" fontId="7" fillId="0" borderId="23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2" fillId="3" borderId="34" xfId="0" applyNumberFormat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wrapText="1"/>
    </xf>
    <xf numFmtId="0" fontId="2" fillId="2" borderId="33" xfId="0" applyFont="1" applyFill="1" applyBorder="1" applyAlignment="1">
      <alignment horizontal="center" vertical="center" wrapText="1"/>
    </xf>
    <xf numFmtId="164" fontId="1" fillId="3" borderId="34" xfId="0" applyNumberFormat="1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3" fillId="0" borderId="33" xfId="0" applyFont="1" applyFill="1" applyBorder="1" applyAlignment="1">
      <alignment horizontal="center" vertical="center" wrapText="1"/>
    </xf>
    <xf numFmtId="164" fontId="1" fillId="0" borderId="34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Carbohydrates,</a:t>
            </a:r>
            <a:r>
              <a:rPr lang="en-IE" baseline="0"/>
              <a:t> phenolics, and proteins </a:t>
            </a:r>
            <a:r>
              <a:rPr lang="en-IE"/>
              <a:t>xtract</a:t>
            </a:r>
            <a:r>
              <a:rPr lang="en-IE" baseline="0"/>
              <a:t> content 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C Ph Pr I extract ratio'!$G$1</c:f>
              <c:strCache>
                <c:ptCount val="1"/>
                <c:pt idx="0">
                  <c:v>C. total mean to extract DW,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C Ph Pr I extract ratio'!$H$2:$H$17</c:f>
                <c:numCache>
                  <c:formatCode>General</c:formatCode>
                  <c:ptCount val="16"/>
                  <c:pt idx="0">
                    <c:v>0.77778969080485549</c:v>
                  </c:pt>
                  <c:pt idx="1">
                    <c:v>0.8010693101692673</c:v>
                  </c:pt>
                  <c:pt idx="2">
                    <c:v>1.7182398717833178</c:v>
                  </c:pt>
                  <c:pt idx="3">
                    <c:v>0.74055845102712081</c:v>
                  </c:pt>
                  <c:pt idx="4">
                    <c:v>1.0070256306374665</c:v>
                  </c:pt>
                  <c:pt idx="5">
                    <c:v>0.64215882863778662</c:v>
                  </c:pt>
                  <c:pt idx="6">
                    <c:v>2.287717371492056</c:v>
                  </c:pt>
                  <c:pt idx="7">
                    <c:v>0.58460141687593714</c:v>
                  </c:pt>
                  <c:pt idx="8">
                    <c:v>1.0375523880895319</c:v>
                  </c:pt>
                  <c:pt idx="9">
                    <c:v>0.96578992908251893</c:v>
                  </c:pt>
                  <c:pt idx="10">
                    <c:v>1.562980037889534</c:v>
                  </c:pt>
                  <c:pt idx="11">
                    <c:v>1.0848243670625568</c:v>
                  </c:pt>
                  <c:pt idx="12">
                    <c:v>1.8489319294715685</c:v>
                  </c:pt>
                  <c:pt idx="13">
                    <c:v>1.8090851594077415</c:v>
                  </c:pt>
                  <c:pt idx="14">
                    <c:v>1.4097764224252221</c:v>
                  </c:pt>
                  <c:pt idx="15">
                    <c:v>0.82597141420671072</c:v>
                  </c:pt>
                </c:numCache>
              </c:numRef>
            </c:plus>
            <c:minus>
              <c:numRef>
                <c:f>'Graph C Ph Pr I extract ratio'!$H$2:$H$17</c:f>
                <c:numCache>
                  <c:formatCode>General</c:formatCode>
                  <c:ptCount val="16"/>
                  <c:pt idx="0">
                    <c:v>0.77778969080485549</c:v>
                  </c:pt>
                  <c:pt idx="1">
                    <c:v>0.8010693101692673</c:v>
                  </c:pt>
                  <c:pt idx="2">
                    <c:v>1.7182398717833178</c:v>
                  </c:pt>
                  <c:pt idx="3">
                    <c:v>0.74055845102712081</c:v>
                  </c:pt>
                  <c:pt idx="4">
                    <c:v>1.0070256306374665</c:v>
                  </c:pt>
                  <c:pt idx="5">
                    <c:v>0.64215882863778662</c:v>
                  </c:pt>
                  <c:pt idx="6">
                    <c:v>2.287717371492056</c:v>
                  </c:pt>
                  <c:pt idx="7">
                    <c:v>0.58460141687593714</c:v>
                  </c:pt>
                  <c:pt idx="8">
                    <c:v>1.0375523880895319</c:v>
                  </c:pt>
                  <c:pt idx="9">
                    <c:v>0.96578992908251893</c:v>
                  </c:pt>
                  <c:pt idx="10">
                    <c:v>1.562980037889534</c:v>
                  </c:pt>
                  <c:pt idx="11">
                    <c:v>1.0848243670625568</c:v>
                  </c:pt>
                  <c:pt idx="12">
                    <c:v>1.8489319294715685</c:v>
                  </c:pt>
                  <c:pt idx="13">
                    <c:v>1.8090851594077415</c:v>
                  </c:pt>
                  <c:pt idx="14">
                    <c:v>1.4097764224252221</c:v>
                  </c:pt>
                  <c:pt idx="15">
                    <c:v>0.82597141420671072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 C Ph Pr I extract ratio'!$M$2:$M$17</c:f>
              <c:strCache>
                <c:ptCount val="16"/>
                <c:pt idx="0">
                  <c:v> 1 - H2O</c:v>
                </c:pt>
                <c:pt idx="1">
                  <c:v> 1 - HCl 0.1 M</c:v>
                </c:pt>
                <c:pt idx="2">
                  <c:v> 2 - H2O</c:v>
                </c:pt>
                <c:pt idx="3">
                  <c:v> 2 - HCl 0.1 M</c:v>
                </c:pt>
                <c:pt idx="4">
                  <c:v> 3 - H2O</c:v>
                </c:pt>
                <c:pt idx="5">
                  <c:v> 3 - HCl 0.1 M</c:v>
                </c:pt>
                <c:pt idx="6">
                  <c:v> 4 - H2O</c:v>
                </c:pt>
                <c:pt idx="7">
                  <c:v> 4 - HCl 0.1 M</c:v>
                </c:pt>
                <c:pt idx="8">
                  <c:v> 5 - H2O</c:v>
                </c:pt>
                <c:pt idx="9">
                  <c:v> 5 - HCl 0.1 M</c:v>
                </c:pt>
                <c:pt idx="10">
                  <c:v> 6 - H2O</c:v>
                </c:pt>
                <c:pt idx="11">
                  <c:v> 6 - HCl 0.1 M</c:v>
                </c:pt>
                <c:pt idx="12">
                  <c:v> 7 - H2O</c:v>
                </c:pt>
                <c:pt idx="13">
                  <c:v> 7 - HCl 0.1 M</c:v>
                </c:pt>
                <c:pt idx="14">
                  <c:v> 8 - H2O</c:v>
                </c:pt>
                <c:pt idx="15">
                  <c:v> 8 - HCl 0.1 M</c:v>
                </c:pt>
              </c:strCache>
            </c:strRef>
          </c:cat>
          <c:val>
            <c:numRef>
              <c:f>'Graph C Ph Pr I extract ratio'!$G$2:$G$17</c:f>
              <c:numCache>
                <c:formatCode>0.000</c:formatCode>
                <c:ptCount val="16"/>
                <c:pt idx="0">
                  <c:v>20.289568818980566</c:v>
                </c:pt>
                <c:pt idx="1">
                  <c:v>21.869688046158632</c:v>
                </c:pt>
                <c:pt idx="2">
                  <c:v>19.882568411980177</c:v>
                </c:pt>
                <c:pt idx="3">
                  <c:v>20.187818717230481</c:v>
                </c:pt>
                <c:pt idx="4">
                  <c:v>16.37518255165314</c:v>
                </c:pt>
                <c:pt idx="5">
                  <c:v>22.61186525892408</c:v>
                </c:pt>
                <c:pt idx="6">
                  <c:v>23.970271342305111</c:v>
                </c:pt>
                <c:pt idx="7">
                  <c:v>9.8903727018187464</c:v>
                </c:pt>
                <c:pt idx="8">
                  <c:v>14.021340650312268</c:v>
                </c:pt>
                <c:pt idx="9">
                  <c:v>21.324207678109101</c:v>
                </c:pt>
                <c:pt idx="10">
                  <c:v>19.942949467377584</c:v>
                </c:pt>
                <c:pt idx="11">
                  <c:v>22.500769936130165</c:v>
                </c:pt>
                <c:pt idx="12">
                  <c:v>28.97910191189764</c:v>
                </c:pt>
                <c:pt idx="13">
                  <c:v>17.411071889793874</c:v>
                </c:pt>
                <c:pt idx="14">
                  <c:v>22.438291555938616</c:v>
                </c:pt>
                <c:pt idx="15">
                  <c:v>22.073188249658831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6-42D1-B48F-363E792FF3AA}"/>
            </c:ext>
          </c:extLst>
        </c:ser>
        <c:ser>
          <c:idx val="1"/>
          <c:order val="1"/>
          <c:tx>
            <c:strRef>
              <c:f>'Graph C Ph Pr I extract ratio'!$I$1</c:f>
              <c:strCache>
                <c:ptCount val="1"/>
                <c:pt idx="0">
                  <c:v>Ph. total  MEAN to extract DW,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C Ph Pr I extract ratio'!$J$2:$J$17</c:f>
                <c:numCache>
                  <c:formatCode>General</c:formatCode>
                  <c:ptCount val="16"/>
                  <c:pt idx="0">
                    <c:v>0.26403663234410685</c:v>
                  </c:pt>
                  <c:pt idx="1">
                    <c:v>7.6923076923076206E-2</c:v>
                  </c:pt>
                  <c:pt idx="2">
                    <c:v>0.18417431748027338</c:v>
                  </c:pt>
                  <c:pt idx="3">
                    <c:v>0.17523104632115927</c:v>
                  </c:pt>
                  <c:pt idx="4">
                    <c:v>0.26924207456026794</c:v>
                  </c:pt>
                  <c:pt idx="5">
                    <c:v>0.11635656898382993</c:v>
                  </c:pt>
                  <c:pt idx="6">
                    <c:v>0.2562343195036601</c:v>
                  </c:pt>
                  <c:pt idx="7">
                    <c:v>3.8567587336092259E-2</c:v>
                  </c:pt>
                  <c:pt idx="8">
                    <c:v>0.49333853923192839</c:v>
                  </c:pt>
                  <c:pt idx="9">
                    <c:v>0.33864847100593931</c:v>
                  </c:pt>
                  <c:pt idx="10">
                    <c:v>2.7507527577173283</c:v>
                  </c:pt>
                  <c:pt idx="11">
                    <c:v>0.31448002339490511</c:v>
                  </c:pt>
                  <c:pt idx="12">
                    <c:v>0.33217177491707817</c:v>
                  </c:pt>
                  <c:pt idx="13">
                    <c:v>0.343805837207666</c:v>
                  </c:pt>
                  <c:pt idx="14">
                    <c:v>0.43390977466657488</c:v>
                  </c:pt>
                  <c:pt idx="15">
                    <c:v>5.6908787337431183E-2</c:v>
                  </c:pt>
                </c:numCache>
              </c:numRef>
            </c:plus>
            <c:minus>
              <c:numRef>
                <c:f>'Graph C Ph Pr I extract ratio'!$J$2:$J$17</c:f>
                <c:numCache>
                  <c:formatCode>General</c:formatCode>
                  <c:ptCount val="16"/>
                  <c:pt idx="0">
                    <c:v>0.26403663234410685</c:v>
                  </c:pt>
                  <c:pt idx="1">
                    <c:v>7.6923076923076206E-2</c:v>
                  </c:pt>
                  <c:pt idx="2">
                    <c:v>0.18417431748027338</c:v>
                  </c:pt>
                  <c:pt idx="3">
                    <c:v>0.17523104632115927</c:v>
                  </c:pt>
                  <c:pt idx="4">
                    <c:v>0.26924207456026794</c:v>
                  </c:pt>
                  <c:pt idx="5">
                    <c:v>0.11635656898382993</c:v>
                  </c:pt>
                  <c:pt idx="6">
                    <c:v>0.2562343195036601</c:v>
                  </c:pt>
                  <c:pt idx="7">
                    <c:v>3.8567587336092259E-2</c:v>
                  </c:pt>
                  <c:pt idx="8">
                    <c:v>0.49333853923192839</c:v>
                  </c:pt>
                  <c:pt idx="9">
                    <c:v>0.33864847100593931</c:v>
                  </c:pt>
                  <c:pt idx="10">
                    <c:v>2.7507527577173283</c:v>
                  </c:pt>
                  <c:pt idx="11">
                    <c:v>0.31448002339490511</c:v>
                  </c:pt>
                  <c:pt idx="12">
                    <c:v>0.33217177491707817</c:v>
                  </c:pt>
                  <c:pt idx="13">
                    <c:v>0.343805837207666</c:v>
                  </c:pt>
                  <c:pt idx="14">
                    <c:v>0.43390977466657488</c:v>
                  </c:pt>
                  <c:pt idx="15">
                    <c:v>5.6908787337431183E-2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 C Ph Pr I extract ratio'!$M$2:$M$17</c:f>
              <c:strCache>
                <c:ptCount val="16"/>
                <c:pt idx="0">
                  <c:v> 1 - H2O</c:v>
                </c:pt>
                <c:pt idx="1">
                  <c:v> 1 - HCl 0.1 M</c:v>
                </c:pt>
                <c:pt idx="2">
                  <c:v> 2 - H2O</c:v>
                </c:pt>
                <c:pt idx="3">
                  <c:v> 2 - HCl 0.1 M</c:v>
                </c:pt>
                <c:pt idx="4">
                  <c:v> 3 - H2O</c:v>
                </c:pt>
                <c:pt idx="5">
                  <c:v> 3 - HCl 0.1 M</c:v>
                </c:pt>
                <c:pt idx="6">
                  <c:v> 4 - H2O</c:v>
                </c:pt>
                <c:pt idx="7">
                  <c:v> 4 - HCl 0.1 M</c:v>
                </c:pt>
                <c:pt idx="8">
                  <c:v> 5 - H2O</c:v>
                </c:pt>
                <c:pt idx="9">
                  <c:v> 5 - HCl 0.1 M</c:v>
                </c:pt>
                <c:pt idx="10">
                  <c:v> 6 - H2O</c:v>
                </c:pt>
                <c:pt idx="11">
                  <c:v> 6 - HCl 0.1 M</c:v>
                </c:pt>
                <c:pt idx="12">
                  <c:v> 7 - H2O</c:v>
                </c:pt>
                <c:pt idx="13">
                  <c:v> 7 - HCl 0.1 M</c:v>
                </c:pt>
                <c:pt idx="14">
                  <c:v> 8 - H2O</c:v>
                </c:pt>
                <c:pt idx="15">
                  <c:v> 8 - HCl 0.1 M</c:v>
                </c:pt>
              </c:strCache>
            </c:strRef>
          </c:cat>
          <c:val>
            <c:numRef>
              <c:f>'Graph C Ph Pr I extract ratio'!$I$2:$I$17</c:f>
              <c:numCache>
                <c:formatCode>0.000</c:formatCode>
                <c:ptCount val="16"/>
                <c:pt idx="0">
                  <c:v>4.3917378917378924</c:v>
                </c:pt>
                <c:pt idx="1">
                  <c:v>3.9444444444444451</c:v>
                </c:pt>
                <c:pt idx="2">
                  <c:v>3.1951566951566956</c:v>
                </c:pt>
                <c:pt idx="3">
                  <c:v>2.9387464387464384</c:v>
                </c:pt>
                <c:pt idx="4">
                  <c:v>14.323361823361827</c:v>
                </c:pt>
                <c:pt idx="5">
                  <c:v>2.9672364672364679</c:v>
                </c:pt>
                <c:pt idx="6">
                  <c:v>3.8352217191323419</c:v>
                </c:pt>
                <c:pt idx="7">
                  <c:v>1.2638034829827711</c:v>
                </c:pt>
                <c:pt idx="8">
                  <c:v>4.6419150926419706</c:v>
                </c:pt>
                <c:pt idx="9">
                  <c:v>3.7112958022346532</c:v>
                </c:pt>
                <c:pt idx="10">
                  <c:v>23.931512529732469</c:v>
                </c:pt>
                <c:pt idx="11">
                  <c:v>9.0058221038571702</c:v>
                </c:pt>
                <c:pt idx="12">
                  <c:v>3.2307404994079394</c:v>
                </c:pt>
                <c:pt idx="13">
                  <c:v>2.5469770394738078</c:v>
                </c:pt>
                <c:pt idx="14">
                  <c:v>11.195156695156699</c:v>
                </c:pt>
                <c:pt idx="15">
                  <c:v>2.7450142450142452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6-42D1-B48F-363E792FF3AA}"/>
            </c:ext>
          </c:extLst>
        </c:ser>
        <c:ser>
          <c:idx val="2"/>
          <c:order val="2"/>
          <c:tx>
            <c:strRef>
              <c:f>'Graph C Ph Pr I extract ratio'!$K$1</c:f>
              <c:strCache>
                <c:ptCount val="1"/>
                <c:pt idx="0">
                  <c:v>Protein total  to extract DW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C Ph Pr I extract ratio'!$L$2:$L$17</c:f>
                <c:numCache>
                  <c:formatCode>General</c:formatCode>
                  <c:ptCount val="16"/>
                  <c:pt idx="0">
                    <c:v>1.6989145916801356</c:v>
                  </c:pt>
                  <c:pt idx="1">
                    <c:v>1.510164244955019</c:v>
                  </c:pt>
                  <c:pt idx="2">
                    <c:v>0.76522930532785305</c:v>
                  </c:pt>
                  <c:pt idx="3">
                    <c:v>0.95818847855986733</c:v>
                  </c:pt>
                  <c:pt idx="4">
                    <c:v>0.32812407454709286</c:v>
                  </c:pt>
                  <c:pt idx="5">
                    <c:v>0.70572610465091534</c:v>
                  </c:pt>
                  <c:pt idx="6">
                    <c:v>2.0335900689073725</c:v>
                  </c:pt>
                  <c:pt idx="7">
                    <c:v>0.72180236111246987</c:v>
                  </c:pt>
                  <c:pt idx="8">
                    <c:v>2.3898932050067039</c:v>
                  </c:pt>
                  <c:pt idx="9">
                    <c:v>0.98516909102585293</c:v>
                  </c:pt>
                  <c:pt idx="10">
                    <c:v>4.3667094061524248</c:v>
                  </c:pt>
                  <c:pt idx="11">
                    <c:v>1.5260793045837813</c:v>
                  </c:pt>
                  <c:pt idx="12">
                    <c:v>2.3953118899141455</c:v>
                  </c:pt>
                  <c:pt idx="13">
                    <c:v>1.3811399756345928</c:v>
                  </c:pt>
                  <c:pt idx="14">
                    <c:v>1.2971611374399705</c:v>
                  </c:pt>
                  <c:pt idx="15">
                    <c:v>1.3804722184479035</c:v>
                  </c:pt>
                </c:numCache>
              </c:numRef>
            </c:plus>
            <c:minus>
              <c:numRef>
                <c:f>'Graph C Ph Pr I extract ratio'!$L$2:$L$17</c:f>
                <c:numCache>
                  <c:formatCode>General</c:formatCode>
                  <c:ptCount val="16"/>
                  <c:pt idx="0">
                    <c:v>1.6989145916801356</c:v>
                  </c:pt>
                  <c:pt idx="1">
                    <c:v>1.510164244955019</c:v>
                  </c:pt>
                  <c:pt idx="2">
                    <c:v>0.76522930532785305</c:v>
                  </c:pt>
                  <c:pt idx="3">
                    <c:v>0.95818847855986733</c:v>
                  </c:pt>
                  <c:pt idx="4">
                    <c:v>0.32812407454709286</c:v>
                  </c:pt>
                  <c:pt idx="5">
                    <c:v>0.70572610465091534</c:v>
                  </c:pt>
                  <c:pt idx="6">
                    <c:v>2.0335900689073725</c:v>
                  </c:pt>
                  <c:pt idx="7">
                    <c:v>0.72180236111246987</c:v>
                  </c:pt>
                  <c:pt idx="8">
                    <c:v>2.3898932050067039</c:v>
                  </c:pt>
                  <c:pt idx="9">
                    <c:v>0.98516909102585293</c:v>
                  </c:pt>
                  <c:pt idx="10">
                    <c:v>4.3667094061524248</c:v>
                  </c:pt>
                  <c:pt idx="11">
                    <c:v>1.5260793045837813</c:v>
                  </c:pt>
                  <c:pt idx="12">
                    <c:v>2.3953118899141455</c:v>
                  </c:pt>
                  <c:pt idx="13">
                    <c:v>1.3811399756345928</c:v>
                  </c:pt>
                  <c:pt idx="14">
                    <c:v>1.2971611374399705</c:v>
                  </c:pt>
                  <c:pt idx="15">
                    <c:v>1.3804722184479035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 C Ph Pr I extract ratio'!$M$2:$M$17</c:f>
              <c:strCache>
                <c:ptCount val="16"/>
                <c:pt idx="0">
                  <c:v> 1 - H2O</c:v>
                </c:pt>
                <c:pt idx="1">
                  <c:v> 1 - HCl 0.1 M</c:v>
                </c:pt>
                <c:pt idx="2">
                  <c:v> 2 - H2O</c:v>
                </c:pt>
                <c:pt idx="3">
                  <c:v> 2 - HCl 0.1 M</c:v>
                </c:pt>
                <c:pt idx="4">
                  <c:v> 3 - H2O</c:v>
                </c:pt>
                <c:pt idx="5">
                  <c:v> 3 - HCl 0.1 M</c:v>
                </c:pt>
                <c:pt idx="6">
                  <c:v> 4 - H2O</c:v>
                </c:pt>
                <c:pt idx="7">
                  <c:v> 4 - HCl 0.1 M</c:v>
                </c:pt>
                <c:pt idx="8">
                  <c:v> 5 - H2O</c:v>
                </c:pt>
                <c:pt idx="9">
                  <c:v> 5 - HCl 0.1 M</c:v>
                </c:pt>
                <c:pt idx="10">
                  <c:v> 6 - H2O</c:v>
                </c:pt>
                <c:pt idx="11">
                  <c:v> 6 - HCl 0.1 M</c:v>
                </c:pt>
                <c:pt idx="12">
                  <c:v> 7 - H2O</c:v>
                </c:pt>
                <c:pt idx="13">
                  <c:v> 7 - HCl 0.1 M</c:v>
                </c:pt>
                <c:pt idx="14">
                  <c:v> 8 - H2O</c:v>
                </c:pt>
                <c:pt idx="15">
                  <c:v> 8 - HCl 0.1 M</c:v>
                </c:pt>
              </c:strCache>
            </c:strRef>
          </c:cat>
          <c:val>
            <c:numRef>
              <c:f>'Graph C Ph Pr I extract ratio'!$K$2:$K$17</c:f>
              <c:numCache>
                <c:formatCode>0.000</c:formatCode>
                <c:ptCount val="16"/>
                <c:pt idx="0">
                  <c:v>9.1063427124210321</c:v>
                </c:pt>
                <c:pt idx="1">
                  <c:v>5.4604658929615102</c:v>
                </c:pt>
                <c:pt idx="2">
                  <c:v>8.7167070217917733</c:v>
                </c:pt>
                <c:pt idx="3">
                  <c:v>5.9335949458684718</c:v>
                </c:pt>
                <c:pt idx="4">
                  <c:v>6.5458796025715982</c:v>
                </c:pt>
                <c:pt idx="5">
                  <c:v>5.4048036514430438</c:v>
                </c:pt>
                <c:pt idx="6">
                  <c:v>34.77255016559517</c:v>
                </c:pt>
                <c:pt idx="7">
                  <c:v>11.308041583707038</c:v>
                </c:pt>
                <c:pt idx="8">
                  <c:v>35.180552908514088</c:v>
                </c:pt>
                <c:pt idx="9">
                  <c:v>36.332355491596104</c:v>
                </c:pt>
                <c:pt idx="10">
                  <c:v>59.662647982276113</c:v>
                </c:pt>
                <c:pt idx="11">
                  <c:v>40.040394542568066</c:v>
                </c:pt>
                <c:pt idx="12">
                  <c:v>41.822551194136587</c:v>
                </c:pt>
                <c:pt idx="13">
                  <c:v>25.779343690752409</c:v>
                </c:pt>
                <c:pt idx="14">
                  <c:v>20.767582310539638</c:v>
                </c:pt>
                <c:pt idx="15">
                  <c:v>9.2733294369764216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26-42D1-B48F-363E792FF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946112"/>
        <c:axId val="1834948608"/>
      </c:barChart>
      <c:catAx>
        <c:axId val="183494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100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48608"/>
        <c:crosses val="autoZero"/>
        <c:auto val="1"/>
        <c:lblAlgn val="ctr"/>
        <c:lblOffset val="100"/>
        <c:noMultiLvlLbl val="0"/>
      </c:catAx>
      <c:valAx>
        <c:axId val="18349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50"/>
                  <a:t>% of carbohydrates/phenolics/proteins</a:t>
                </a:r>
                <a:r>
                  <a:rPr lang="en-IE" sz="1050" baseline="0"/>
                  <a:t> to the extract weight</a:t>
                </a:r>
                <a:endParaRPr lang="en-IE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14941</xdr:colOff>
      <xdr:row>17</xdr:row>
      <xdr:rowOff>186764</xdr:rowOff>
    </xdr:from>
    <xdr:to>
      <xdr:col>27</xdr:col>
      <xdr:colOff>383989</xdr:colOff>
      <xdr:row>39</xdr:row>
      <xdr:rowOff>27639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72E88-47C4-EA28-EB42-5A9598B63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5DB2B-4306-4B00-BCFD-3C85A342A5E8}">
  <sheetPr>
    <pageSetUpPr fitToPage="1"/>
  </sheetPr>
  <dimension ref="A1:AP53"/>
  <sheetViews>
    <sheetView topLeftCell="M1" zoomScale="70" zoomScaleNormal="70" workbookViewId="0">
      <pane ySplit="1" topLeftCell="A39" activePane="bottomLeft" state="frozen"/>
      <selection pane="bottomLeft" activeCell="AJ1" sqref="AJ1:AJ49"/>
    </sheetView>
  </sheetViews>
  <sheetFormatPr defaultRowHeight="14.5" x14ac:dyDescent="0.35"/>
  <cols>
    <col min="1" max="1" width="5.1796875" style="33" customWidth="1"/>
    <col min="2" max="2" width="14.453125" customWidth="1"/>
    <col min="3" max="4" width="10.54296875" customWidth="1"/>
    <col min="5" max="6" width="6.90625" customWidth="1"/>
    <col min="7" max="10" width="6.81640625" customWidth="1"/>
    <col min="11" max="11" width="7.36328125" customWidth="1"/>
    <col min="12" max="15" width="7.08984375" customWidth="1"/>
    <col min="16" max="17" width="7.453125" customWidth="1"/>
    <col min="18" max="18" width="6.08984375" customWidth="1"/>
    <col min="19" max="20" width="7.08984375" customWidth="1"/>
    <col min="21" max="24" width="6.7265625" customWidth="1"/>
    <col min="25" max="26" width="6.36328125" customWidth="1"/>
    <col min="27" max="27" width="6" customWidth="1"/>
    <col min="28" max="29" width="6.81640625" customWidth="1"/>
    <col min="30" max="30" width="6.90625" customWidth="1"/>
    <col min="31" max="31" width="6.81640625" customWidth="1"/>
    <col min="32" max="32" width="6.1796875" customWidth="1"/>
    <col min="33" max="33" width="6.6328125" customWidth="1"/>
    <col min="34" max="34" width="6.7265625" customWidth="1"/>
    <col min="35" max="35" width="6.453125" customWidth="1"/>
    <col min="36" max="36" width="7.26953125" customWidth="1"/>
    <col min="37" max="37" width="8.1796875" customWidth="1"/>
    <col min="38" max="38" width="7.7265625" customWidth="1"/>
    <col min="39" max="39" width="6.90625" customWidth="1"/>
  </cols>
  <sheetData>
    <row r="1" spans="1:42" ht="131" thickBot="1" x14ac:dyDescent="0.4">
      <c r="A1" s="31" t="s">
        <v>0</v>
      </c>
      <c r="B1" s="32" t="s">
        <v>36</v>
      </c>
      <c r="C1" s="42" t="s">
        <v>1</v>
      </c>
      <c r="D1" s="34" t="s">
        <v>16</v>
      </c>
      <c r="E1" s="4" t="s">
        <v>39</v>
      </c>
      <c r="F1" s="5" t="s">
        <v>30</v>
      </c>
      <c r="G1" s="2" t="s">
        <v>23</v>
      </c>
      <c r="H1" s="1" t="s">
        <v>37</v>
      </c>
      <c r="I1" s="5" t="s">
        <v>30</v>
      </c>
      <c r="J1" s="2" t="s">
        <v>35</v>
      </c>
      <c r="K1" s="1" t="s">
        <v>38</v>
      </c>
      <c r="L1" s="2" t="s">
        <v>41</v>
      </c>
      <c r="M1" s="1" t="s">
        <v>40</v>
      </c>
      <c r="N1" s="2" t="s">
        <v>43</v>
      </c>
      <c r="O1" s="65" t="s">
        <v>42</v>
      </c>
      <c r="P1" s="3" t="s">
        <v>45</v>
      </c>
      <c r="Q1" s="3" t="s">
        <v>44</v>
      </c>
      <c r="R1" s="6" t="s">
        <v>24</v>
      </c>
      <c r="S1" s="73" t="s">
        <v>53</v>
      </c>
      <c r="T1" s="73" t="s">
        <v>47</v>
      </c>
      <c r="U1" s="74" t="s">
        <v>26</v>
      </c>
      <c r="V1" s="73" t="s">
        <v>54</v>
      </c>
      <c r="W1" s="74" t="s">
        <v>46</v>
      </c>
      <c r="X1" s="74" t="s">
        <v>48</v>
      </c>
      <c r="Y1" s="73" t="s">
        <v>49</v>
      </c>
      <c r="Z1" s="73" t="s">
        <v>50</v>
      </c>
      <c r="AA1" s="74" t="s">
        <v>51</v>
      </c>
      <c r="AB1" s="76" t="s">
        <v>17</v>
      </c>
      <c r="AC1" s="76" t="s">
        <v>52</v>
      </c>
      <c r="AD1" s="74" t="s">
        <v>27</v>
      </c>
      <c r="AE1" s="5" t="s">
        <v>18</v>
      </c>
      <c r="AF1" s="2" t="s">
        <v>25</v>
      </c>
      <c r="AG1" s="1" t="s">
        <v>19</v>
      </c>
      <c r="AH1" s="2" t="s">
        <v>28</v>
      </c>
      <c r="AI1" s="3" t="s">
        <v>20</v>
      </c>
      <c r="AJ1" s="6" t="s">
        <v>29</v>
      </c>
      <c r="AK1" s="21" t="s">
        <v>21</v>
      </c>
      <c r="AL1" s="22" t="s">
        <v>22</v>
      </c>
      <c r="AM1" s="25" t="s">
        <v>31</v>
      </c>
      <c r="AN1" s="36" t="s">
        <v>32</v>
      </c>
      <c r="AO1" s="36" t="s">
        <v>33</v>
      </c>
      <c r="AP1" s="36" t="s">
        <v>34</v>
      </c>
    </row>
    <row r="2" spans="1:42" ht="28.5" thickBot="1" x14ac:dyDescent="0.4">
      <c r="A2" s="28">
        <v>1</v>
      </c>
      <c r="B2" s="38" t="s">
        <v>3</v>
      </c>
      <c r="C2" s="43">
        <v>1</v>
      </c>
      <c r="D2" s="47">
        <v>1</v>
      </c>
      <c r="E2" s="51">
        <v>0</v>
      </c>
      <c r="F2" s="58">
        <f>AVERAGE(E2:E4)</f>
        <v>0</v>
      </c>
      <c r="G2" s="51">
        <f>STDEVA(E2:E4)</f>
        <v>0</v>
      </c>
      <c r="H2" s="60">
        <v>0</v>
      </c>
      <c r="I2" s="9">
        <v>0</v>
      </c>
      <c r="J2" s="54">
        <v>0</v>
      </c>
      <c r="K2" s="55">
        <v>20.546936723407299</v>
      </c>
      <c r="L2" s="51">
        <f>STDEVA(K2:K4)</f>
        <v>0.77778969080487381</v>
      </c>
      <c r="M2" s="61">
        <v>20.546936723407299</v>
      </c>
      <c r="N2" s="51">
        <f>AVERAGE(M2:M4)</f>
        <v>20.28956881898058</v>
      </c>
      <c r="O2" s="51">
        <v>0.77778969080487603</v>
      </c>
      <c r="P2" s="35">
        <v>20.546936723407299</v>
      </c>
      <c r="Q2" s="35">
        <f>AVERAGE(P2:P4)</f>
        <v>20.289568818980566</v>
      </c>
      <c r="R2" s="10">
        <f>STDEVA(P2:P4)</f>
        <v>0.77778969080485549</v>
      </c>
      <c r="S2" s="72">
        <v>0</v>
      </c>
      <c r="T2" s="72">
        <v>0</v>
      </c>
      <c r="U2" s="72">
        <v>0</v>
      </c>
      <c r="V2" s="72">
        <v>0</v>
      </c>
      <c r="W2" s="72">
        <v>0</v>
      </c>
      <c r="X2" s="72">
        <v>0</v>
      </c>
      <c r="Y2" s="72">
        <v>4.6965811965811977</v>
      </c>
      <c r="Z2" s="72">
        <v>4.3917378917378924</v>
      </c>
      <c r="AA2" s="72">
        <v>0.26403663234410685</v>
      </c>
      <c r="AB2" s="75">
        <v>4.6965811965811977</v>
      </c>
      <c r="AC2" s="75">
        <v>4.3917378917378924</v>
      </c>
      <c r="AD2" s="72">
        <v>0.26403663234410685</v>
      </c>
      <c r="AE2" s="9">
        <v>0</v>
      </c>
      <c r="AF2" s="7">
        <v>0</v>
      </c>
      <c r="AG2" s="7">
        <v>10.841149239746549</v>
      </c>
      <c r="AH2" s="7">
        <v>1.6989145916801356</v>
      </c>
      <c r="AI2" s="8">
        <v>9.1063427124210321</v>
      </c>
      <c r="AJ2" s="10">
        <v>1.6989145916801356</v>
      </c>
      <c r="AK2" s="11">
        <f>P2/AB2</f>
        <v>4.3748709674952746</v>
      </c>
      <c r="AL2" s="23">
        <f>P2/AI2</f>
        <v>2.2563324676306462</v>
      </c>
      <c r="AM2" s="26">
        <v>220.66666666666666</v>
      </c>
      <c r="AN2">
        <f>P2*100/AM2</f>
        <v>9.3113006299428847</v>
      </c>
      <c r="AO2">
        <f>F2*100/AM2</f>
        <v>0</v>
      </c>
      <c r="AP2">
        <f>K2*100/AM2</f>
        <v>9.3113006299428847</v>
      </c>
    </row>
    <row r="3" spans="1:42" ht="28.5" thickBot="1" x14ac:dyDescent="0.4">
      <c r="A3" s="28">
        <v>1</v>
      </c>
      <c r="B3" s="38" t="s">
        <v>3</v>
      </c>
      <c r="C3" s="44">
        <v>1</v>
      </c>
      <c r="D3" s="48">
        <v>1</v>
      </c>
      <c r="E3" s="51">
        <v>0</v>
      </c>
      <c r="F3" s="58">
        <f>AVERAGE(E2:E4)</f>
        <v>0</v>
      </c>
      <c r="G3" s="52">
        <f>STDEVA(E2:E4)</f>
        <v>0</v>
      </c>
      <c r="H3" s="60">
        <v>0</v>
      </c>
      <c r="I3" s="9">
        <v>0</v>
      </c>
      <c r="J3" s="54">
        <v>0</v>
      </c>
      <c r="K3" s="56">
        <v>19.4157150039503</v>
      </c>
      <c r="L3" s="52">
        <v>0.77778969080487603</v>
      </c>
      <c r="M3" s="62">
        <v>19.4157150039503</v>
      </c>
      <c r="N3" s="52">
        <v>20.28956881898058</v>
      </c>
      <c r="O3" s="52">
        <v>0.77778969080487603</v>
      </c>
      <c r="P3" s="35">
        <v>19.4157150039503</v>
      </c>
      <c r="Q3" s="35">
        <v>20.289568818980566</v>
      </c>
      <c r="R3" s="10">
        <v>0.77778969080487559</v>
      </c>
      <c r="S3" s="70">
        <v>0</v>
      </c>
      <c r="T3" s="70">
        <v>0</v>
      </c>
      <c r="U3" s="70">
        <v>0</v>
      </c>
      <c r="V3" s="70">
        <v>0</v>
      </c>
      <c r="W3" s="70">
        <v>0</v>
      </c>
      <c r="X3" s="70">
        <v>0</v>
      </c>
      <c r="Y3" s="70">
        <v>4.2435897435897436</v>
      </c>
      <c r="Z3" s="70">
        <v>4.3917378917378924</v>
      </c>
      <c r="AA3" s="70">
        <v>0.26403663234410685</v>
      </c>
      <c r="AB3" s="71">
        <v>4.2435897435897436</v>
      </c>
      <c r="AC3" s="71">
        <v>4.3917378917378924</v>
      </c>
      <c r="AD3" s="70">
        <v>0.26403663234410685</v>
      </c>
      <c r="AE3" s="9">
        <v>0</v>
      </c>
      <c r="AF3" s="7">
        <v>0</v>
      </c>
      <c r="AG3" s="7">
        <v>10.841149239746549</v>
      </c>
      <c r="AH3" s="7">
        <v>1.6989145916801356</v>
      </c>
      <c r="AI3" s="8">
        <v>10.915365561771168</v>
      </c>
      <c r="AJ3" s="10">
        <v>1.6989145916801356</v>
      </c>
      <c r="AK3" s="11">
        <f>P3/AB3</f>
        <v>4.5753044420185001</v>
      </c>
      <c r="AL3" s="23">
        <f>P3/AI3</f>
        <v>1.7787507797219237</v>
      </c>
      <c r="AM3" s="26">
        <v>220.66666666666666</v>
      </c>
      <c r="AN3">
        <f t="shared" ref="AN3:AN49" si="0">P3*100/AM3</f>
        <v>8.7986623884971156</v>
      </c>
      <c r="AO3">
        <f t="shared" ref="AO3:AO49" si="1">F3*100/AM3</f>
        <v>0</v>
      </c>
    </row>
    <row r="4" spans="1:42" ht="28.5" thickBot="1" x14ac:dyDescent="0.4">
      <c r="A4" s="28">
        <v>1</v>
      </c>
      <c r="B4" s="38" t="s">
        <v>3</v>
      </c>
      <c r="C4" s="44">
        <v>1</v>
      </c>
      <c r="D4" s="48">
        <v>1</v>
      </c>
      <c r="E4" s="51">
        <v>0</v>
      </c>
      <c r="F4" s="58">
        <f>AVERAGE(E2:E4)</f>
        <v>0</v>
      </c>
      <c r="G4" s="52">
        <f>STDEVA(E2:E4)</f>
        <v>0</v>
      </c>
      <c r="H4" s="60">
        <v>0</v>
      </c>
      <c r="I4" s="9">
        <v>0</v>
      </c>
      <c r="J4" s="54">
        <v>0</v>
      </c>
      <c r="K4" s="56">
        <v>20.906054729584145</v>
      </c>
      <c r="L4" s="52">
        <v>0.77778969080487603</v>
      </c>
      <c r="M4" s="62">
        <v>20.906054729584145</v>
      </c>
      <c r="N4" s="52">
        <v>20.28956881898058</v>
      </c>
      <c r="O4" s="52">
        <v>0.77778969080487603</v>
      </c>
      <c r="P4" s="35">
        <v>20.906054729584099</v>
      </c>
      <c r="Q4" s="35">
        <v>20.289568818980566</v>
      </c>
      <c r="R4" s="10">
        <v>0.77778969080487559</v>
      </c>
      <c r="S4" s="70">
        <v>0</v>
      </c>
      <c r="T4" s="70">
        <v>0</v>
      </c>
      <c r="U4" s="70">
        <v>0</v>
      </c>
      <c r="V4" s="70">
        <v>0</v>
      </c>
      <c r="W4" s="70">
        <v>0</v>
      </c>
      <c r="X4" s="70">
        <v>0</v>
      </c>
      <c r="Y4" s="70">
        <v>4.2350427350427351</v>
      </c>
      <c r="Z4" s="70">
        <v>4.3917378917378924</v>
      </c>
      <c r="AA4" s="70">
        <v>0.26403663234410685</v>
      </c>
      <c r="AB4" s="71">
        <v>4.2350427350427351</v>
      </c>
      <c r="AC4" s="71">
        <v>4.3917378917378924</v>
      </c>
      <c r="AD4" s="70">
        <v>0.26403663234410685</v>
      </c>
      <c r="AE4" s="9">
        <v>0</v>
      </c>
      <c r="AF4" s="7">
        <v>0</v>
      </c>
      <c r="AG4" s="7">
        <v>10.841149239746549</v>
      </c>
      <c r="AH4" s="7">
        <v>1.6989145916801356</v>
      </c>
      <c r="AI4" s="8">
        <v>12.501739445047448</v>
      </c>
      <c r="AJ4" s="10">
        <v>1.6989145916801356</v>
      </c>
      <c r="AK4" s="11">
        <f>P4/AB4</f>
        <v>4.9364448100127944</v>
      </c>
      <c r="AL4" s="23">
        <f>P4/AI4</f>
        <v>1.6722516751751704</v>
      </c>
      <c r="AM4" s="26">
        <v>220.66666666666666</v>
      </c>
      <c r="AN4">
        <f t="shared" si="0"/>
        <v>9.474042928814546</v>
      </c>
      <c r="AO4">
        <f t="shared" si="1"/>
        <v>0</v>
      </c>
    </row>
    <row r="5" spans="1:42" ht="26.5" thickBot="1" x14ac:dyDescent="0.4">
      <c r="A5" s="29">
        <v>2</v>
      </c>
      <c r="B5" s="38" t="s">
        <v>4</v>
      </c>
      <c r="C5" s="45">
        <v>2</v>
      </c>
      <c r="D5" s="49">
        <v>1</v>
      </c>
      <c r="E5" s="51">
        <v>0</v>
      </c>
      <c r="F5" s="58">
        <f>AVERAGE(E5:E7)</f>
        <v>0</v>
      </c>
      <c r="G5" s="52">
        <f>STDEVA(E5:E7)</f>
        <v>0</v>
      </c>
      <c r="H5" s="60">
        <v>0</v>
      </c>
      <c r="I5" s="9">
        <v>0</v>
      </c>
      <c r="J5" s="54">
        <v>0</v>
      </c>
      <c r="K5" s="56">
        <v>22.701644760468291</v>
      </c>
      <c r="L5" s="52">
        <v>0.8010693101692673</v>
      </c>
      <c r="M5" s="62">
        <v>22.701644760468291</v>
      </c>
      <c r="N5" s="51">
        <f>AVERAGE(M5:M7)</f>
        <v>21.869688046158632</v>
      </c>
      <c r="O5" s="52">
        <v>0.8010693101692673</v>
      </c>
      <c r="P5" s="35">
        <v>22.701644760468291</v>
      </c>
      <c r="Q5" s="35">
        <f>AVERAGE(P5:P7)</f>
        <v>21.869688046158632</v>
      </c>
      <c r="R5" s="10">
        <f>STDEVA(P5:P7)</f>
        <v>0.8010693101692673</v>
      </c>
      <c r="S5" s="70">
        <v>0</v>
      </c>
      <c r="T5" s="70">
        <v>0</v>
      </c>
      <c r="U5" s="70">
        <v>0</v>
      </c>
      <c r="V5" s="70">
        <v>0</v>
      </c>
      <c r="W5" s="70">
        <v>0</v>
      </c>
      <c r="X5" s="70">
        <v>0</v>
      </c>
      <c r="Y5" s="70">
        <v>3.8675213675213689</v>
      </c>
      <c r="Z5" s="70">
        <v>3.9444444444444451</v>
      </c>
      <c r="AA5" s="70">
        <v>7.6923076923076206E-2</v>
      </c>
      <c r="AB5" s="71">
        <v>3.8675213675213689</v>
      </c>
      <c r="AC5" s="71">
        <v>3.9444444444444451</v>
      </c>
      <c r="AD5" s="70">
        <v>7.6923076923076206E-2</v>
      </c>
      <c r="AE5" s="14">
        <v>0</v>
      </c>
      <c r="AF5" s="12">
        <v>0</v>
      </c>
      <c r="AG5" s="12">
        <v>6.4809403208000544</v>
      </c>
      <c r="AH5" s="12">
        <v>1.510164244955019</v>
      </c>
      <c r="AI5" s="13">
        <v>5.4604658929615102</v>
      </c>
      <c r="AJ5" s="15">
        <v>1.510164244955019</v>
      </c>
      <c r="AK5" s="11">
        <f t="shared" ref="AK5:AK6" si="2">P5/AB5</f>
        <v>5.8698175402757773</v>
      </c>
      <c r="AL5" s="23">
        <f t="shared" ref="AL5:AL6" si="3">P5/AI5</f>
        <v>4.1574556467297965</v>
      </c>
      <c r="AM5" s="26">
        <v>344</v>
      </c>
      <c r="AN5">
        <f t="shared" si="0"/>
        <v>6.5993153373454332</v>
      </c>
      <c r="AO5">
        <f t="shared" si="1"/>
        <v>0</v>
      </c>
    </row>
    <row r="6" spans="1:42" ht="26.5" thickBot="1" x14ac:dyDescent="0.4">
      <c r="A6" s="29">
        <v>2</v>
      </c>
      <c r="B6" s="38" t="s">
        <v>4</v>
      </c>
      <c r="C6" s="45">
        <v>2</v>
      </c>
      <c r="D6" s="49">
        <v>1</v>
      </c>
      <c r="E6" s="51">
        <v>0</v>
      </c>
      <c r="F6" s="58">
        <f>AVERAGE(E5:E7)</f>
        <v>0</v>
      </c>
      <c r="G6" s="52">
        <f>STDEVA(E5:E7)</f>
        <v>0</v>
      </c>
      <c r="H6" s="60">
        <v>0</v>
      </c>
      <c r="I6" s="9">
        <v>0</v>
      </c>
      <c r="J6" s="54">
        <v>0</v>
      </c>
      <c r="K6" s="56">
        <v>21.103569632981397</v>
      </c>
      <c r="L6" s="52">
        <v>0.8010693101692673</v>
      </c>
      <c r="M6" s="62">
        <v>21.103569632981397</v>
      </c>
      <c r="N6" s="52">
        <v>21.869688046158632</v>
      </c>
      <c r="O6" s="52">
        <v>0.8010693101692673</v>
      </c>
      <c r="P6" s="35">
        <v>21.103569632981397</v>
      </c>
      <c r="Q6" s="35">
        <v>21.869688046158632</v>
      </c>
      <c r="R6" s="15">
        <v>0.8010693101692673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0</v>
      </c>
      <c r="Y6" s="70">
        <v>3.9444444444444446</v>
      </c>
      <c r="Z6" s="70">
        <v>3.9444444444444451</v>
      </c>
      <c r="AA6" s="70">
        <v>7.6923076923076206E-2</v>
      </c>
      <c r="AB6" s="71">
        <v>3.9444444444444446</v>
      </c>
      <c r="AC6" s="71">
        <v>3.9444444444444451</v>
      </c>
      <c r="AD6" s="70">
        <v>7.6923076923076206E-2</v>
      </c>
      <c r="AE6" s="14">
        <v>0</v>
      </c>
      <c r="AF6" s="12">
        <v>0</v>
      </c>
      <c r="AG6" s="12">
        <v>6.4809403208000544</v>
      </c>
      <c r="AH6" s="12">
        <v>1.510164244955019</v>
      </c>
      <c r="AI6" s="13">
        <v>5.7666082213130743</v>
      </c>
      <c r="AJ6" s="15">
        <v>1.510164244955019</v>
      </c>
      <c r="AK6" s="11">
        <f t="shared" si="2"/>
        <v>5.3502007520234525</v>
      </c>
      <c r="AL6" s="23">
        <f t="shared" si="3"/>
        <v>3.6596156393950499</v>
      </c>
      <c r="AM6" s="26">
        <v>344</v>
      </c>
      <c r="AN6">
        <f t="shared" si="0"/>
        <v>6.1347586142387787</v>
      </c>
      <c r="AO6">
        <f t="shared" si="1"/>
        <v>0</v>
      </c>
    </row>
    <row r="7" spans="1:42" ht="26.5" thickBot="1" x14ac:dyDescent="0.4">
      <c r="A7" s="29">
        <v>2</v>
      </c>
      <c r="B7" s="38" t="s">
        <v>4</v>
      </c>
      <c r="C7" s="45">
        <v>2</v>
      </c>
      <c r="D7" s="49">
        <v>1</v>
      </c>
      <c r="E7" s="51">
        <v>0</v>
      </c>
      <c r="F7" s="58">
        <f>AVERAGE(E5:E7)</f>
        <v>0</v>
      </c>
      <c r="G7" s="52">
        <f>STDEVA(E5:E7)</f>
        <v>0</v>
      </c>
      <c r="H7" s="60">
        <v>0</v>
      </c>
      <c r="I7" s="9">
        <v>0</v>
      </c>
      <c r="J7" s="54">
        <v>0</v>
      </c>
      <c r="K7" s="56">
        <v>21.803849745026206</v>
      </c>
      <c r="L7" s="52">
        <v>0.8010693101692673</v>
      </c>
      <c r="M7" s="62">
        <v>21.803849745026206</v>
      </c>
      <c r="N7" s="52">
        <v>21.869688046158632</v>
      </c>
      <c r="O7" s="52">
        <v>0.8010693101692673</v>
      </c>
      <c r="P7" s="35">
        <v>21.803849745026206</v>
      </c>
      <c r="Q7" s="35">
        <v>21.869688046158632</v>
      </c>
      <c r="R7" s="15">
        <v>0.8010693101692673</v>
      </c>
      <c r="S7" s="70">
        <v>0</v>
      </c>
      <c r="T7" s="70">
        <v>0</v>
      </c>
      <c r="U7" s="70">
        <v>0</v>
      </c>
      <c r="V7" s="70">
        <v>0</v>
      </c>
      <c r="W7" s="70">
        <v>0</v>
      </c>
      <c r="X7" s="70">
        <v>0</v>
      </c>
      <c r="Y7" s="70">
        <v>4.0213675213675213</v>
      </c>
      <c r="Z7" s="70">
        <v>3.9444444444444451</v>
      </c>
      <c r="AA7" s="70">
        <v>7.6923076923076206E-2</v>
      </c>
      <c r="AB7" s="71">
        <v>4.0213675213675213</v>
      </c>
      <c r="AC7" s="71">
        <v>3.9444444444444451</v>
      </c>
      <c r="AD7" s="70">
        <v>7.6923076923076206E-2</v>
      </c>
      <c r="AE7" s="14">
        <v>0</v>
      </c>
      <c r="AF7" s="12">
        <v>0</v>
      </c>
      <c r="AG7" s="12">
        <v>6.4809403208000544</v>
      </c>
      <c r="AH7" s="12">
        <v>1.510164244955019</v>
      </c>
      <c r="AI7" s="13">
        <v>8.215746848125578</v>
      </c>
      <c r="AJ7" s="15">
        <v>1.510164244955019</v>
      </c>
      <c r="AK7" s="11">
        <f t="shared" ref="AK7:AK49" si="4">P7/AB7</f>
        <v>5.4219987676260706</v>
      </c>
      <c r="AL7" s="23">
        <f t="shared" ref="AL7:AL49" si="5">P7/AI7</f>
        <v>2.6539096381725482</v>
      </c>
      <c r="AM7" s="26">
        <v>344</v>
      </c>
      <c r="AN7">
        <f t="shared" si="0"/>
        <v>6.3383284142518042</v>
      </c>
      <c r="AO7">
        <f t="shared" si="1"/>
        <v>0</v>
      </c>
    </row>
    <row r="8" spans="1:42" ht="28.5" thickBot="1" x14ac:dyDescent="0.4">
      <c r="A8" s="30">
        <v>3</v>
      </c>
      <c r="B8" s="38" t="s">
        <v>3</v>
      </c>
      <c r="C8" s="44">
        <v>1</v>
      </c>
      <c r="D8" s="48">
        <v>1</v>
      </c>
      <c r="E8" s="51">
        <v>0</v>
      </c>
      <c r="F8" s="58">
        <f>AVERAGE(E8:E10)</f>
        <v>0</v>
      </c>
      <c r="G8" s="52">
        <f>STDEVA(E8:E10)</f>
        <v>0</v>
      </c>
      <c r="H8" s="60">
        <v>0</v>
      </c>
      <c r="I8" s="9">
        <v>0</v>
      </c>
      <c r="J8" s="54">
        <v>0</v>
      </c>
      <c r="K8" s="56">
        <v>21.660202542555481</v>
      </c>
      <c r="L8" s="52">
        <v>1.7182398717833178</v>
      </c>
      <c r="M8" s="62">
        <v>21.660202542555481</v>
      </c>
      <c r="N8" s="51">
        <f>AVERAGE(M8:M10)</f>
        <v>19.882568411980177</v>
      </c>
      <c r="O8" s="52">
        <v>1.71823987178332</v>
      </c>
      <c r="P8" s="35">
        <v>21.660202542555481</v>
      </c>
      <c r="Q8" s="35">
        <f>AVERAGE(P8:P10)</f>
        <v>19.882568411980177</v>
      </c>
      <c r="R8" s="10">
        <f>STDEVA(P8:P10)</f>
        <v>1.7182398717833178</v>
      </c>
      <c r="S8" s="70">
        <v>0</v>
      </c>
      <c r="T8" s="70">
        <v>0</v>
      </c>
      <c r="U8" s="70">
        <v>0</v>
      </c>
      <c r="V8" s="70">
        <v>0</v>
      </c>
      <c r="W8" s="70">
        <v>0</v>
      </c>
      <c r="X8" s="70">
        <v>0</v>
      </c>
      <c r="Y8" s="70">
        <v>3.3717948717948718</v>
      </c>
      <c r="Z8" s="70">
        <v>3.1951566951566956</v>
      </c>
      <c r="AA8" s="70">
        <v>0.18417431748027338</v>
      </c>
      <c r="AB8" s="71">
        <v>3.3717948717948718</v>
      </c>
      <c r="AC8" s="71">
        <v>3.1951566951566956</v>
      </c>
      <c r="AD8" s="70">
        <v>0.18417431748027338</v>
      </c>
      <c r="AE8" s="14">
        <v>0</v>
      </c>
      <c r="AF8" s="12">
        <v>0</v>
      </c>
      <c r="AG8" s="12">
        <v>8.0487601235701778</v>
      </c>
      <c r="AH8" s="12">
        <v>0.76522930532785305</v>
      </c>
      <c r="AI8" s="13">
        <v>8.7167070217917733</v>
      </c>
      <c r="AJ8" s="15">
        <v>0.76522930532785305</v>
      </c>
      <c r="AK8" s="11">
        <f t="shared" ref="AK8:AK9" si="6">P8/AB8</f>
        <v>6.4239383966514358</v>
      </c>
      <c r="AL8" s="23">
        <f t="shared" ref="AL8:AL9" si="7">P8/AI8</f>
        <v>2.4849065694653909</v>
      </c>
      <c r="AM8" s="26">
        <v>235.33333333333334</v>
      </c>
      <c r="AN8">
        <f t="shared" si="0"/>
        <v>9.2040520719074284</v>
      </c>
      <c r="AO8">
        <f t="shared" si="1"/>
        <v>0</v>
      </c>
    </row>
    <row r="9" spans="1:42" ht="28.5" thickBot="1" x14ac:dyDescent="0.4">
      <c r="A9" s="30">
        <v>3</v>
      </c>
      <c r="B9" s="38" t="s">
        <v>3</v>
      </c>
      <c r="C9" s="44">
        <v>1</v>
      </c>
      <c r="D9" s="48">
        <v>1</v>
      </c>
      <c r="E9" s="51">
        <v>0</v>
      </c>
      <c r="F9" s="58">
        <f>AVERAGE(E8:E10)</f>
        <v>0</v>
      </c>
      <c r="G9" s="52">
        <f>STDEVA(E8:E10)</f>
        <v>0</v>
      </c>
      <c r="H9" s="60">
        <v>0</v>
      </c>
      <c r="I9" s="9">
        <v>0</v>
      </c>
      <c r="J9" s="54">
        <v>0</v>
      </c>
      <c r="K9" s="56">
        <v>19.756877109818287</v>
      </c>
      <c r="L9" s="52">
        <v>1.7182398717833178</v>
      </c>
      <c r="M9" s="62">
        <v>19.756877109818287</v>
      </c>
      <c r="N9" s="52">
        <v>19.882568411980177</v>
      </c>
      <c r="O9" s="52">
        <v>1.7182398717833178</v>
      </c>
      <c r="P9" s="35">
        <v>19.756877109818287</v>
      </c>
      <c r="Q9" s="35">
        <v>19.882568411980177</v>
      </c>
      <c r="R9" s="15">
        <v>1.7182398717833178</v>
      </c>
      <c r="S9" s="70">
        <v>0</v>
      </c>
      <c r="T9" s="70">
        <v>0</v>
      </c>
      <c r="U9" s="70">
        <v>0</v>
      </c>
      <c r="V9" s="70">
        <v>0</v>
      </c>
      <c r="W9" s="70">
        <v>0</v>
      </c>
      <c r="X9" s="70">
        <v>0</v>
      </c>
      <c r="Y9" s="70">
        <v>3.0042735042735043</v>
      </c>
      <c r="Z9" s="70">
        <v>3.1951566951566956</v>
      </c>
      <c r="AA9" s="70">
        <v>0.18417431748027338</v>
      </c>
      <c r="AB9" s="71">
        <v>3.0042735042735043</v>
      </c>
      <c r="AC9" s="71">
        <v>3.1951566951566956</v>
      </c>
      <c r="AD9" s="70">
        <v>0.18417431748027338</v>
      </c>
      <c r="AE9" s="14">
        <v>0</v>
      </c>
      <c r="AF9" s="12">
        <v>0</v>
      </c>
      <c r="AG9" s="12">
        <v>8.0487601235701778</v>
      </c>
      <c r="AH9" s="12">
        <v>0.76522930532785305</v>
      </c>
      <c r="AI9" s="13">
        <v>7.2138265007931892</v>
      </c>
      <c r="AJ9" s="15">
        <v>0.76522930532785305</v>
      </c>
      <c r="AK9" s="11">
        <f t="shared" si="6"/>
        <v>6.5762578146479083</v>
      </c>
      <c r="AL9" s="23">
        <f t="shared" si="7"/>
        <v>2.7387513558367309</v>
      </c>
      <c r="AM9" s="26">
        <v>235.33333333333334</v>
      </c>
      <c r="AN9">
        <f t="shared" si="0"/>
        <v>8.3952735594128693</v>
      </c>
      <c r="AO9">
        <f t="shared" si="1"/>
        <v>0</v>
      </c>
    </row>
    <row r="10" spans="1:42" ht="28.5" thickBot="1" x14ac:dyDescent="0.4">
      <c r="A10" s="30">
        <v>3</v>
      </c>
      <c r="B10" s="38" t="s">
        <v>3</v>
      </c>
      <c r="C10" s="44">
        <v>1</v>
      </c>
      <c r="D10" s="48">
        <v>1</v>
      </c>
      <c r="E10" s="51">
        <v>0</v>
      </c>
      <c r="F10" s="58">
        <f>AVERAGE(E8:E10)</f>
        <v>0</v>
      </c>
      <c r="G10" s="52">
        <f>STDEVA(E8:E10)</f>
        <v>0</v>
      </c>
      <c r="H10" s="60">
        <v>0</v>
      </c>
      <c r="I10" s="9">
        <v>0</v>
      </c>
      <c r="J10" s="54">
        <v>0</v>
      </c>
      <c r="K10" s="56">
        <v>18.230625583566756</v>
      </c>
      <c r="L10" s="52">
        <v>1.7182398717833178</v>
      </c>
      <c r="M10" s="62">
        <v>18.230625583566756</v>
      </c>
      <c r="N10" s="52">
        <v>19.882568411980177</v>
      </c>
      <c r="O10" s="52">
        <v>1.7182398717833178</v>
      </c>
      <c r="P10" s="35">
        <v>18.230625583566756</v>
      </c>
      <c r="Q10" s="35">
        <v>19.882568411980177</v>
      </c>
      <c r="R10" s="15">
        <v>1.7182398717833178</v>
      </c>
      <c r="S10" s="70">
        <v>0</v>
      </c>
      <c r="T10" s="70">
        <v>0</v>
      </c>
      <c r="U10" s="70">
        <v>0</v>
      </c>
      <c r="V10" s="70">
        <v>0</v>
      </c>
      <c r="W10" s="70">
        <v>0</v>
      </c>
      <c r="X10" s="70">
        <v>0</v>
      </c>
      <c r="Y10" s="70">
        <v>3.20940170940171</v>
      </c>
      <c r="Z10" s="70">
        <v>3.1951566951566956</v>
      </c>
      <c r="AA10" s="70">
        <v>0.18417431748027338</v>
      </c>
      <c r="AB10" s="71">
        <v>3.20940170940171</v>
      </c>
      <c r="AC10" s="71">
        <v>3.1951566951566956</v>
      </c>
      <c r="AD10" s="70">
        <v>0.18417431748027338</v>
      </c>
      <c r="AE10" s="14">
        <v>0</v>
      </c>
      <c r="AF10" s="12">
        <v>0</v>
      </c>
      <c r="AG10" s="12">
        <v>8.0487601235701778</v>
      </c>
      <c r="AH10" s="12">
        <v>0.76522930532785305</v>
      </c>
      <c r="AI10" s="13">
        <v>8.2157468481255744</v>
      </c>
      <c r="AJ10" s="15">
        <v>0.76522930532785305</v>
      </c>
      <c r="AK10" s="11">
        <f t="shared" si="4"/>
        <v>5.6803813402857788</v>
      </c>
      <c r="AL10" s="23">
        <f t="shared" si="5"/>
        <v>2.218985798926616</v>
      </c>
      <c r="AM10" s="26">
        <v>235.33333333333334</v>
      </c>
      <c r="AN10">
        <f t="shared" si="0"/>
        <v>7.7467247522238329</v>
      </c>
      <c r="AO10">
        <f t="shared" si="1"/>
        <v>0</v>
      </c>
    </row>
    <row r="11" spans="1:42" ht="26.5" thickBot="1" x14ac:dyDescent="0.4">
      <c r="A11" s="28">
        <v>4</v>
      </c>
      <c r="B11" s="38" t="s">
        <v>4</v>
      </c>
      <c r="C11" s="45">
        <v>2</v>
      </c>
      <c r="D11" s="49">
        <v>1</v>
      </c>
      <c r="E11" s="51">
        <v>0</v>
      </c>
      <c r="F11" s="58">
        <f>AVERAGE(E11:E13)</f>
        <v>0</v>
      </c>
      <c r="G11" s="52">
        <f>STDEVA(E11:E13)</f>
        <v>0</v>
      </c>
      <c r="H11" s="60">
        <v>0</v>
      </c>
      <c r="I11" s="9">
        <v>0</v>
      </c>
      <c r="J11" s="54">
        <v>0</v>
      </c>
      <c r="K11" s="56">
        <v>20.995834231128345</v>
      </c>
      <c r="L11" s="52">
        <v>0.74055845102712081</v>
      </c>
      <c r="M11" s="62">
        <v>20.995834231128345</v>
      </c>
      <c r="N11" s="51">
        <f>AVERAGE(M11:M13)</f>
        <v>20.187818717230481</v>
      </c>
      <c r="O11" s="52">
        <v>0.74055845102712081</v>
      </c>
      <c r="P11" s="35">
        <v>20.995834231128345</v>
      </c>
      <c r="Q11" s="35">
        <f>AVERAGE(P11:P13)</f>
        <v>20.187818717230481</v>
      </c>
      <c r="R11" s="15">
        <v>0.74055845102712081</v>
      </c>
      <c r="S11" s="70">
        <v>0</v>
      </c>
      <c r="T11" s="70">
        <v>0</v>
      </c>
      <c r="U11" s="70">
        <v>0</v>
      </c>
      <c r="V11" s="70">
        <v>0</v>
      </c>
      <c r="W11" s="70">
        <v>0</v>
      </c>
      <c r="X11" s="70">
        <v>0</v>
      </c>
      <c r="Y11" s="70">
        <v>3.1410256410256423</v>
      </c>
      <c r="Z11" s="70">
        <v>2.9387464387464397</v>
      </c>
      <c r="AA11" s="70">
        <v>0.17523104632116057</v>
      </c>
      <c r="AB11" s="71">
        <v>3.1410256410256401</v>
      </c>
      <c r="AC11" s="71">
        <v>2.9387464387464384</v>
      </c>
      <c r="AD11" s="70">
        <v>0.17523104632115927</v>
      </c>
      <c r="AE11" s="14">
        <v>0</v>
      </c>
      <c r="AF11" s="12">
        <v>0</v>
      </c>
      <c r="AG11" s="12">
        <v>6.6200959245962183</v>
      </c>
      <c r="AH11" s="12">
        <v>0.95818847855986733</v>
      </c>
      <c r="AI11" s="13">
        <v>5.9335949458684718</v>
      </c>
      <c r="AJ11" s="15">
        <v>0.95818847855986733</v>
      </c>
      <c r="AK11" s="11">
        <f t="shared" ref="AK11" si="8">P11/AB11</f>
        <v>6.6843880409306591</v>
      </c>
      <c r="AL11" s="23">
        <f t="shared" ref="AL11" si="9">P11/AI11</f>
        <v>3.5384677286992137</v>
      </c>
      <c r="AM11" s="26">
        <v>357.66666666666669</v>
      </c>
      <c r="AN11">
        <f t="shared" si="0"/>
        <v>5.8702239229622588</v>
      </c>
      <c r="AO11">
        <f t="shared" si="1"/>
        <v>0</v>
      </c>
    </row>
    <row r="12" spans="1:42" ht="26.5" thickBot="1" x14ac:dyDescent="0.4">
      <c r="A12" s="28">
        <v>4</v>
      </c>
      <c r="B12" s="38" t="s">
        <v>4</v>
      </c>
      <c r="C12" s="45">
        <v>2</v>
      </c>
      <c r="D12" s="49">
        <v>1</v>
      </c>
      <c r="E12" s="51">
        <v>0</v>
      </c>
      <c r="F12" s="58">
        <f>AVERAGE(E11:E13)</f>
        <v>0</v>
      </c>
      <c r="G12" s="52">
        <f>STDEVA(E11:E13)</f>
        <v>0</v>
      </c>
      <c r="H12" s="60">
        <v>0</v>
      </c>
      <c r="I12" s="9">
        <v>0</v>
      </c>
      <c r="J12" s="54">
        <v>0</v>
      </c>
      <c r="K12" s="56">
        <v>19.54140630611219</v>
      </c>
      <c r="L12" s="52">
        <v>0.74055845102712081</v>
      </c>
      <c r="M12" s="62">
        <v>19.54140630611219</v>
      </c>
      <c r="N12" s="52">
        <v>20.187818717230481</v>
      </c>
      <c r="O12" s="52">
        <v>0.74055845102712081</v>
      </c>
      <c r="P12" s="35">
        <v>19.54140630611219</v>
      </c>
      <c r="Q12" s="35">
        <v>20.187818717230481</v>
      </c>
      <c r="R12" s="15">
        <v>0.74055845102712081</v>
      </c>
      <c r="S12" s="70">
        <v>0</v>
      </c>
      <c r="T12" s="70">
        <v>0</v>
      </c>
      <c r="U12" s="70">
        <v>0</v>
      </c>
      <c r="V12" s="70">
        <v>0</v>
      </c>
      <c r="W12" s="70">
        <v>0</v>
      </c>
      <c r="X12" s="70">
        <v>0</v>
      </c>
      <c r="Y12" s="70">
        <v>2.8333333333333335</v>
      </c>
      <c r="Z12" s="70">
        <v>2.9387464387464397</v>
      </c>
      <c r="AA12" s="70">
        <v>0.17523104632116057</v>
      </c>
      <c r="AB12" s="71">
        <v>2.8333333333333335</v>
      </c>
      <c r="AC12" s="71">
        <v>2.9387464387464384</v>
      </c>
      <c r="AD12" s="70">
        <v>0.17523104632116057</v>
      </c>
      <c r="AE12" s="14">
        <v>0</v>
      </c>
      <c r="AF12" s="12">
        <v>0</v>
      </c>
      <c r="AG12" s="12">
        <v>6.6200959245962183</v>
      </c>
      <c r="AH12" s="12">
        <v>0.95818847855986733</v>
      </c>
      <c r="AI12" s="13">
        <v>6.2119061534608022</v>
      </c>
      <c r="AJ12" s="15">
        <v>0.95818847855986733</v>
      </c>
      <c r="AK12" s="11">
        <f t="shared" ref="AK12" si="10">P12/AB12</f>
        <v>6.8969669315690076</v>
      </c>
      <c r="AL12" s="23">
        <f t="shared" ref="AL12" si="11">P12/AI12</f>
        <v>3.1457987006492689</v>
      </c>
      <c r="AM12" s="26">
        <v>357.66666666666669</v>
      </c>
      <c r="AN12">
        <f t="shared" si="0"/>
        <v>5.4635805142904532</v>
      </c>
      <c r="AO12">
        <f t="shared" si="1"/>
        <v>0</v>
      </c>
    </row>
    <row r="13" spans="1:42" ht="26.5" thickBot="1" x14ac:dyDescent="0.4">
      <c r="A13" s="28">
        <v>4</v>
      </c>
      <c r="B13" s="38" t="s">
        <v>4</v>
      </c>
      <c r="C13" s="45">
        <v>2</v>
      </c>
      <c r="D13" s="49">
        <v>1</v>
      </c>
      <c r="E13" s="51">
        <v>0</v>
      </c>
      <c r="F13" s="58">
        <f>AVERAGE(E11:E13)</f>
        <v>0</v>
      </c>
      <c r="G13" s="52">
        <f>STDEVA(E11:E13)</f>
        <v>0</v>
      </c>
      <c r="H13" s="60">
        <v>0</v>
      </c>
      <c r="I13" s="9">
        <v>0</v>
      </c>
      <c r="J13" s="54">
        <v>0</v>
      </c>
      <c r="K13" s="56">
        <v>20.026215614450908</v>
      </c>
      <c r="L13" s="52">
        <v>0.74055845102712081</v>
      </c>
      <c r="M13" s="62">
        <v>20.026215614450908</v>
      </c>
      <c r="N13" s="52">
        <v>20.187818717230481</v>
      </c>
      <c r="O13" s="52">
        <v>0.74055845102712081</v>
      </c>
      <c r="P13" s="35">
        <v>20.026215614450908</v>
      </c>
      <c r="Q13" s="35">
        <v>20.187818717230481</v>
      </c>
      <c r="R13" s="15">
        <v>0.74055845102712081</v>
      </c>
      <c r="S13" s="70">
        <v>0</v>
      </c>
      <c r="T13" s="70">
        <v>0</v>
      </c>
      <c r="U13" s="70">
        <v>0</v>
      </c>
      <c r="V13" s="70">
        <v>0</v>
      </c>
      <c r="W13" s="70">
        <v>0</v>
      </c>
      <c r="X13" s="70">
        <v>0</v>
      </c>
      <c r="Y13" s="70">
        <v>2.841880341880342</v>
      </c>
      <c r="Z13" s="70">
        <v>2.9387464387464397</v>
      </c>
      <c r="AA13" s="70">
        <v>0.17523104632116057</v>
      </c>
      <c r="AB13" s="71">
        <v>2.841880341880342</v>
      </c>
      <c r="AC13" s="71">
        <v>2.9387464387464384</v>
      </c>
      <c r="AD13" s="70">
        <v>0.17523104632116057</v>
      </c>
      <c r="AE13" s="14">
        <v>0</v>
      </c>
      <c r="AF13" s="12">
        <v>0</v>
      </c>
      <c r="AG13" s="12">
        <v>6.6200959245962183</v>
      </c>
      <c r="AH13" s="12">
        <v>0.95818847855986733</v>
      </c>
      <c r="AI13" s="13">
        <v>7.7147866744593836</v>
      </c>
      <c r="AJ13" s="15">
        <v>0.95818847855986733</v>
      </c>
      <c r="AK13" s="11">
        <f t="shared" si="4"/>
        <v>7.0468187274909964</v>
      </c>
      <c r="AL13" s="23">
        <f t="shared" si="5"/>
        <v>2.5958223421458704</v>
      </c>
      <c r="AM13" s="26">
        <v>357.66666666666669</v>
      </c>
      <c r="AN13">
        <f t="shared" si="0"/>
        <v>5.5991283171810551</v>
      </c>
      <c r="AO13">
        <f t="shared" si="1"/>
        <v>0</v>
      </c>
    </row>
    <row r="14" spans="1:42" ht="39" customHeight="1" thickBot="1" x14ac:dyDescent="0.4">
      <c r="A14" s="29">
        <v>5</v>
      </c>
      <c r="B14" s="38" t="s">
        <v>14</v>
      </c>
      <c r="C14" s="44">
        <v>1</v>
      </c>
      <c r="D14" s="48">
        <v>1</v>
      </c>
      <c r="E14" s="51">
        <v>0</v>
      </c>
      <c r="F14" s="58">
        <f>AVERAGE(E14:E16)</f>
        <v>0</v>
      </c>
      <c r="G14" s="52">
        <f>STDEVA(E14:E16)</f>
        <v>0</v>
      </c>
      <c r="H14" s="60">
        <v>0</v>
      </c>
      <c r="I14" s="9">
        <v>0</v>
      </c>
      <c r="J14" s="54">
        <v>0</v>
      </c>
      <c r="K14" s="56">
        <v>16.147741147741144</v>
      </c>
      <c r="L14" s="52">
        <v>1.0070256306374665</v>
      </c>
      <c r="M14" s="62">
        <v>16.147741147741144</v>
      </c>
      <c r="N14" s="51">
        <f>AVERAGE(M14:M16)</f>
        <v>16.37518255165314</v>
      </c>
      <c r="O14" s="52">
        <v>1.0070256306374665</v>
      </c>
      <c r="P14" s="35">
        <v>16.147741147741144</v>
      </c>
      <c r="Q14" s="35">
        <f>AVERAGE(P14:P16)</f>
        <v>16.37518255165314</v>
      </c>
      <c r="R14" s="15">
        <v>1.0070256306374665</v>
      </c>
      <c r="S14" s="70">
        <v>0</v>
      </c>
      <c r="T14" s="70">
        <v>0</v>
      </c>
      <c r="U14" s="70">
        <v>0</v>
      </c>
      <c r="V14" s="70">
        <v>0</v>
      </c>
      <c r="W14" s="70">
        <v>0</v>
      </c>
      <c r="X14" s="70">
        <v>0</v>
      </c>
      <c r="Y14" s="70">
        <v>14.320512820512823</v>
      </c>
      <c r="Z14" s="70">
        <v>14.323361823361827</v>
      </c>
      <c r="AA14" s="70">
        <v>0.26924207456026794</v>
      </c>
      <c r="AB14" s="71">
        <v>14.320512820512823</v>
      </c>
      <c r="AC14" s="71">
        <v>14.323361823361827</v>
      </c>
      <c r="AD14" s="70">
        <v>0.26924207456026794</v>
      </c>
      <c r="AE14" s="14">
        <v>0</v>
      </c>
      <c r="AF14" s="12">
        <v>0</v>
      </c>
      <c r="AG14" s="12">
        <v>6.2675683949792669</v>
      </c>
      <c r="AH14" s="12">
        <v>0.32812407454709286</v>
      </c>
      <c r="AI14" s="13">
        <v>6.5458796025715982</v>
      </c>
      <c r="AJ14" s="15">
        <v>0.32812407454709286</v>
      </c>
      <c r="AK14" s="11">
        <f t="shared" ref="AK14" si="12">P14/AB14</f>
        <v>1.1275951741484413</v>
      </c>
      <c r="AL14" s="23">
        <f t="shared" ref="AL14" si="13">P14/AI14</f>
        <v>2.4668558128379541</v>
      </c>
      <c r="AM14" s="26">
        <v>347.33333333333331</v>
      </c>
      <c r="AN14">
        <f t="shared" si="0"/>
        <v>4.6490617507891976</v>
      </c>
      <c r="AO14">
        <f t="shared" si="1"/>
        <v>0</v>
      </c>
    </row>
    <row r="15" spans="1:42" ht="39" customHeight="1" thickBot="1" x14ac:dyDescent="0.4">
      <c r="A15" s="29">
        <v>5</v>
      </c>
      <c r="B15" s="38" t="s">
        <v>14</v>
      </c>
      <c r="C15" s="44">
        <v>1</v>
      </c>
      <c r="D15" s="48">
        <v>1</v>
      </c>
      <c r="E15" s="51">
        <v>0</v>
      </c>
      <c r="F15" s="58">
        <f>AVERAGE(E14:E16)</f>
        <v>0</v>
      </c>
      <c r="G15" s="52">
        <f>STDEVA(E14:E16)</f>
        <v>0</v>
      </c>
      <c r="H15" s="60">
        <v>0</v>
      </c>
      <c r="I15" s="9">
        <v>0</v>
      </c>
      <c r="J15" s="54">
        <v>0</v>
      </c>
      <c r="K15" s="56">
        <v>15.501328736622851</v>
      </c>
      <c r="L15" s="52">
        <v>1.0070256306374665</v>
      </c>
      <c r="M15" s="62">
        <v>15.501328736622851</v>
      </c>
      <c r="N15" s="52">
        <v>16.37518255165314</v>
      </c>
      <c r="O15" s="52">
        <v>1.0070256306374665</v>
      </c>
      <c r="P15" s="35">
        <v>15.501328736622851</v>
      </c>
      <c r="Q15" s="35">
        <v>16.37518255165314</v>
      </c>
      <c r="R15" s="15">
        <v>1.0070256306374665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>
        <v>0</v>
      </c>
      <c r="Y15" s="70">
        <v>14.594017094017095</v>
      </c>
      <c r="Z15" s="70">
        <v>14.323361823361827</v>
      </c>
      <c r="AA15" s="70">
        <v>0.26924207456026794</v>
      </c>
      <c r="AB15" s="71">
        <v>14.594017094017095</v>
      </c>
      <c r="AC15" s="71">
        <v>14.323361823361827</v>
      </c>
      <c r="AD15" s="70">
        <v>0.26924207456026794</v>
      </c>
      <c r="AE15" s="14">
        <v>0</v>
      </c>
      <c r="AF15" s="12">
        <v>0</v>
      </c>
      <c r="AG15" s="12">
        <v>6.2675683949792669</v>
      </c>
      <c r="AH15" s="12">
        <v>0.32812407454709286</v>
      </c>
      <c r="AI15" s="13">
        <v>6.3510617572569634</v>
      </c>
      <c r="AJ15" s="15">
        <v>0.32812407454709286</v>
      </c>
      <c r="AK15" s="11">
        <f t="shared" ref="AK15" si="14">P15/AB15</f>
        <v>1.0621701096251088</v>
      </c>
      <c r="AL15" s="23">
        <f t="shared" ref="AL15" si="15">P15/AI15</f>
        <v>2.4407460246958621</v>
      </c>
      <c r="AM15" s="26">
        <v>347.33333333333331</v>
      </c>
      <c r="AN15">
        <f t="shared" si="0"/>
        <v>4.4629545306975578</v>
      </c>
      <c r="AO15">
        <f t="shared" si="1"/>
        <v>0</v>
      </c>
    </row>
    <row r="16" spans="1:42" ht="39" customHeight="1" thickBot="1" x14ac:dyDescent="0.4">
      <c r="A16" s="29">
        <v>5</v>
      </c>
      <c r="B16" s="38" t="s">
        <v>14</v>
      </c>
      <c r="C16" s="44">
        <v>1</v>
      </c>
      <c r="D16" s="48">
        <v>1</v>
      </c>
      <c r="E16" s="51">
        <v>0</v>
      </c>
      <c r="F16" s="58">
        <f>AVERAGE(E14:E16)</f>
        <v>0</v>
      </c>
      <c r="G16" s="52">
        <f>STDEVA(E14:E16)</f>
        <v>0</v>
      </c>
      <c r="H16" s="60">
        <v>0</v>
      </c>
      <c r="I16" s="9">
        <v>0</v>
      </c>
      <c r="J16" s="54">
        <v>0</v>
      </c>
      <c r="K16" s="56">
        <v>17.47647777059542</v>
      </c>
      <c r="L16" s="52">
        <v>1.0070256306374665</v>
      </c>
      <c r="M16" s="62">
        <v>17.47647777059542</v>
      </c>
      <c r="N16" s="52">
        <v>16.37518255165314</v>
      </c>
      <c r="O16" s="52">
        <v>1.0070256306374665</v>
      </c>
      <c r="P16" s="35">
        <v>17.47647777059542</v>
      </c>
      <c r="Q16" s="35">
        <v>16.37518255165314</v>
      </c>
      <c r="R16" s="15">
        <v>1.0070256306374665</v>
      </c>
      <c r="S16" s="70">
        <v>0</v>
      </c>
      <c r="T16" s="70">
        <v>0</v>
      </c>
      <c r="U16" s="70">
        <v>0</v>
      </c>
      <c r="V16" s="70">
        <v>0</v>
      </c>
      <c r="W16" s="70">
        <v>0</v>
      </c>
      <c r="X16" s="70">
        <v>0</v>
      </c>
      <c r="Y16" s="70">
        <v>14.055555555555557</v>
      </c>
      <c r="Z16" s="70">
        <v>14.323361823361827</v>
      </c>
      <c r="AA16" s="70">
        <v>0.26924207456026794</v>
      </c>
      <c r="AB16" s="71">
        <v>14.055555555555557</v>
      </c>
      <c r="AC16" s="71">
        <v>14.323361823361827</v>
      </c>
      <c r="AD16" s="70">
        <v>0.26924207456026794</v>
      </c>
      <c r="AE16" s="14">
        <v>0</v>
      </c>
      <c r="AF16" s="12">
        <v>0</v>
      </c>
      <c r="AG16" s="12">
        <v>6.2675683949792669</v>
      </c>
      <c r="AH16" s="12">
        <v>0.32812407454709286</v>
      </c>
      <c r="AI16" s="13">
        <v>5.905763825109239</v>
      </c>
      <c r="AJ16" s="15">
        <v>0.32812407454709286</v>
      </c>
      <c r="AK16" s="11">
        <f t="shared" si="4"/>
        <v>1.2433857702399902</v>
      </c>
      <c r="AL16" s="23">
        <f t="shared" si="5"/>
        <v>2.9592239527580766</v>
      </c>
      <c r="AM16" s="26">
        <v>347.33333333333331</v>
      </c>
      <c r="AN16">
        <f t="shared" si="0"/>
        <v>5.0316154809775684</v>
      </c>
      <c r="AO16">
        <f t="shared" si="1"/>
        <v>0</v>
      </c>
    </row>
    <row r="17" spans="1:41" ht="31" customHeight="1" thickBot="1" x14ac:dyDescent="0.4">
      <c r="A17" s="30">
        <v>6</v>
      </c>
      <c r="B17" s="38" t="s">
        <v>15</v>
      </c>
      <c r="C17" s="45">
        <v>2</v>
      </c>
      <c r="D17" s="49">
        <v>1</v>
      </c>
      <c r="E17" s="51">
        <v>0</v>
      </c>
      <c r="F17" s="58">
        <f>AVERAGE(E17:E19)</f>
        <v>0</v>
      </c>
      <c r="G17" s="52">
        <f>STDEVA(E17:E19)</f>
        <v>0</v>
      </c>
      <c r="H17" s="60">
        <v>0</v>
      </c>
      <c r="I17" s="9">
        <v>0</v>
      </c>
      <c r="J17" s="54">
        <v>0</v>
      </c>
      <c r="K17" s="56">
        <v>22.522085757379873</v>
      </c>
      <c r="L17" s="52">
        <v>0.64215882863778662</v>
      </c>
      <c r="M17" s="62">
        <v>22.522085757379873</v>
      </c>
      <c r="N17" s="51">
        <f>AVERAGE(M17:M19)</f>
        <v>22.61186525892408</v>
      </c>
      <c r="O17" s="37">
        <f>STDEVA(M17:M19)</f>
        <v>0.64215882863778662</v>
      </c>
      <c r="P17" s="35">
        <v>22.522085757379873</v>
      </c>
      <c r="Q17" s="35">
        <f>AVERAGE(P17:P19)</f>
        <v>22.61186525892408</v>
      </c>
      <c r="R17" s="15">
        <v>0.64215882863778662</v>
      </c>
      <c r="S17" s="70">
        <v>0</v>
      </c>
      <c r="T17" s="70">
        <v>0</v>
      </c>
      <c r="U17" s="70">
        <v>0</v>
      </c>
      <c r="V17" s="70">
        <v>0</v>
      </c>
      <c r="W17" s="70">
        <v>0</v>
      </c>
      <c r="X17" s="70">
        <v>0</v>
      </c>
      <c r="Y17" s="70">
        <v>2.9273504273504276</v>
      </c>
      <c r="Z17" s="70">
        <v>2.9672364672364679</v>
      </c>
      <c r="AA17" s="70">
        <v>0.11635656898382993</v>
      </c>
      <c r="AB17" s="71">
        <v>2.9273504273504276</v>
      </c>
      <c r="AC17" s="71">
        <v>2.9672364672364679</v>
      </c>
      <c r="AD17" s="70">
        <v>0.11635656898382993</v>
      </c>
      <c r="AE17" s="14">
        <v>0</v>
      </c>
      <c r="AF17" s="12">
        <v>0</v>
      </c>
      <c r="AG17" s="12">
        <v>5.7109459797946078</v>
      </c>
      <c r="AH17" s="12">
        <v>0.70572610465091534</v>
      </c>
      <c r="AI17" s="13">
        <v>5.4048036514430438</v>
      </c>
      <c r="AJ17" s="15">
        <v>0.70572610465091534</v>
      </c>
      <c r="AK17" s="11">
        <f t="shared" ref="AK17" si="16">P17/AB17</f>
        <v>7.6936760105502042</v>
      </c>
      <c r="AL17" s="23">
        <f t="shared" ref="AL17" si="17">P17/AI17</f>
        <v>4.1670497597755727</v>
      </c>
      <c r="AM17" s="26">
        <v>452.33333333333331</v>
      </c>
      <c r="AN17">
        <f t="shared" si="0"/>
        <v>4.9790904400987195</v>
      </c>
      <c r="AO17">
        <f t="shared" si="1"/>
        <v>0</v>
      </c>
    </row>
    <row r="18" spans="1:41" ht="31" customHeight="1" thickBot="1" x14ac:dyDescent="0.4">
      <c r="A18" s="30">
        <v>6</v>
      </c>
      <c r="B18" s="38" t="s">
        <v>15</v>
      </c>
      <c r="C18" s="45">
        <v>2</v>
      </c>
      <c r="D18" s="49">
        <v>1</v>
      </c>
      <c r="E18" s="51">
        <v>0</v>
      </c>
      <c r="F18" s="58">
        <f>AVERAGE(E17:E19)</f>
        <v>0</v>
      </c>
      <c r="G18" s="52">
        <f>STDEVA(E17:E19)</f>
        <v>0</v>
      </c>
      <c r="H18" s="60">
        <v>0</v>
      </c>
      <c r="I18" s="9">
        <v>0</v>
      </c>
      <c r="J18" s="54">
        <v>0</v>
      </c>
      <c r="K18" s="56">
        <v>22.01932054873231</v>
      </c>
      <c r="L18" s="52">
        <v>0.64215882863778662</v>
      </c>
      <c r="M18" s="62">
        <v>22.01932054873231</v>
      </c>
      <c r="N18" s="52">
        <v>22.61186525892408</v>
      </c>
      <c r="O18" s="52">
        <v>0.64215882863778662</v>
      </c>
      <c r="P18" s="35">
        <v>22.01932054873231</v>
      </c>
      <c r="Q18" s="35">
        <v>22.61186525892408</v>
      </c>
      <c r="R18" s="15">
        <v>0.64215882863778662</v>
      </c>
      <c r="S18" s="70">
        <v>0</v>
      </c>
      <c r="T18" s="70">
        <v>0</v>
      </c>
      <c r="U18" s="70">
        <v>0</v>
      </c>
      <c r="V18" s="70">
        <v>0</v>
      </c>
      <c r="W18" s="70">
        <v>0</v>
      </c>
      <c r="X18" s="70">
        <v>0</v>
      </c>
      <c r="Y18" s="70">
        <v>3.0982905982905988</v>
      </c>
      <c r="Z18" s="70">
        <v>2.9672364672364679</v>
      </c>
      <c r="AA18" s="70">
        <v>0.11635656898382993</v>
      </c>
      <c r="AB18" s="71">
        <v>3.0982905982905988</v>
      </c>
      <c r="AC18" s="71">
        <v>2.9672364672364679</v>
      </c>
      <c r="AD18" s="70">
        <v>0.11635656898382993</v>
      </c>
      <c r="AE18" s="14">
        <v>0</v>
      </c>
      <c r="AF18" s="12">
        <v>0</v>
      </c>
      <c r="AG18" s="12">
        <v>5.7109459797946078</v>
      </c>
      <c r="AH18" s="12">
        <v>0.70572610465091534</v>
      </c>
      <c r="AI18" s="13">
        <v>5.2099858061284134</v>
      </c>
      <c r="AJ18" s="15">
        <v>0.70572610465091534</v>
      </c>
      <c r="AK18" s="11">
        <f t="shared" ref="AK18" si="18">P18/AB18</f>
        <v>7.1069255288322202</v>
      </c>
      <c r="AL18" s="23">
        <f t="shared" ref="AL18" si="19">P18/AI18</f>
        <v>4.226368625194981</v>
      </c>
      <c r="AM18" s="26">
        <v>452.33333333333331</v>
      </c>
      <c r="AN18">
        <f t="shared" si="0"/>
        <v>4.8679411677374311</v>
      </c>
      <c r="AO18">
        <f t="shared" si="1"/>
        <v>0</v>
      </c>
    </row>
    <row r="19" spans="1:41" ht="31" customHeight="1" thickBot="1" x14ac:dyDescent="0.4">
      <c r="A19" s="30">
        <v>6</v>
      </c>
      <c r="B19" s="38" t="s">
        <v>15</v>
      </c>
      <c r="C19" s="45">
        <v>2</v>
      </c>
      <c r="D19" s="49">
        <v>1</v>
      </c>
      <c r="E19" s="51">
        <v>0</v>
      </c>
      <c r="F19" s="58">
        <f>AVERAGE(E17:E19)</f>
        <v>0</v>
      </c>
      <c r="G19" s="52">
        <f>STDEVA(E17:E19)</f>
        <v>0</v>
      </c>
      <c r="H19" s="60">
        <v>0</v>
      </c>
      <c r="I19" s="9">
        <v>0</v>
      </c>
      <c r="J19" s="54">
        <v>0</v>
      </c>
      <c r="K19" s="56">
        <v>23.294189470660065</v>
      </c>
      <c r="L19" s="52">
        <v>0.64215882863778662</v>
      </c>
      <c r="M19" s="62">
        <v>23.294189470660065</v>
      </c>
      <c r="N19" s="52">
        <v>22.61186525892408</v>
      </c>
      <c r="O19" s="52">
        <v>0.64215882863778662</v>
      </c>
      <c r="P19" s="35">
        <v>23.294189470660065</v>
      </c>
      <c r="Q19" s="35">
        <v>22.61186525892408</v>
      </c>
      <c r="R19" s="15">
        <v>0.64215882863778662</v>
      </c>
      <c r="S19" s="70">
        <v>0</v>
      </c>
      <c r="T19" s="70">
        <v>0</v>
      </c>
      <c r="U19" s="70">
        <v>0</v>
      </c>
      <c r="V19" s="70">
        <v>0</v>
      </c>
      <c r="W19" s="70">
        <v>0</v>
      </c>
      <c r="X19" s="70">
        <v>0</v>
      </c>
      <c r="Y19" s="70">
        <v>2.8760683760683765</v>
      </c>
      <c r="Z19" s="70">
        <v>2.9672364672364679</v>
      </c>
      <c r="AA19" s="70">
        <v>0.11635656898382993</v>
      </c>
      <c r="AB19" s="71">
        <v>2.8760683760683765</v>
      </c>
      <c r="AC19" s="71">
        <v>2.9672364672364679</v>
      </c>
      <c r="AD19" s="70">
        <v>0.11635656898382993</v>
      </c>
      <c r="AE19" s="14">
        <v>0</v>
      </c>
      <c r="AF19" s="12">
        <v>0</v>
      </c>
      <c r="AG19" s="12">
        <v>5.7109459797946078</v>
      </c>
      <c r="AH19" s="12">
        <v>0.70572610465091534</v>
      </c>
      <c r="AI19" s="13">
        <v>6.5180484818123654</v>
      </c>
      <c r="AJ19" s="15">
        <v>0.70572610465091534</v>
      </c>
      <c r="AK19" s="11">
        <f t="shared" si="4"/>
        <v>8.0993169927703637</v>
      </c>
      <c r="AL19" s="23">
        <f t="shared" si="5"/>
        <v>3.5737981292497287</v>
      </c>
      <c r="AM19" s="26">
        <v>452.33333333333331</v>
      </c>
      <c r="AN19">
        <f t="shared" si="0"/>
        <v>5.1497839655107001</v>
      </c>
      <c r="AO19">
        <f t="shared" si="1"/>
        <v>0</v>
      </c>
    </row>
    <row r="20" spans="1:41" ht="25" customHeight="1" thickBot="1" x14ac:dyDescent="0.4">
      <c r="A20" s="28">
        <v>7</v>
      </c>
      <c r="B20" s="39" t="s">
        <v>5</v>
      </c>
      <c r="C20" s="44">
        <v>1</v>
      </c>
      <c r="D20" s="48">
        <v>2</v>
      </c>
      <c r="E20" s="52">
        <v>17.638080873374996</v>
      </c>
      <c r="F20" s="58">
        <f>AVERAGE(E20:E22)</f>
        <v>17.069477363595013</v>
      </c>
      <c r="G20" s="52">
        <f>STDEVA(E20:E22)</f>
        <v>0.98485016830091676</v>
      </c>
      <c r="H20" s="11">
        <v>12.493640618640622</v>
      </c>
      <c r="I20" s="59">
        <f>AVERAGE(H20:H22)</f>
        <v>12.000765704122372</v>
      </c>
      <c r="J20" s="15">
        <v>0.68193522851851818</v>
      </c>
      <c r="K20" s="57">
        <v>20.329428067523303</v>
      </c>
      <c r="L20" s="52">
        <v>0.99022880683281256</v>
      </c>
      <c r="M20" s="67">
        <v>13.327069510931942</v>
      </c>
      <c r="N20" s="37">
        <f>AVERAGE(M20:M22)</f>
        <v>11.969505638182738</v>
      </c>
      <c r="O20" s="37">
        <f>STDEVA(M20:M22)</f>
        <v>1.6106058256038958</v>
      </c>
      <c r="P20" s="35">
        <v>25.820710129572564</v>
      </c>
      <c r="Q20" s="35">
        <f>AVERAGE(P20:P22)</f>
        <v>23.970271342305111</v>
      </c>
      <c r="R20" s="15">
        <v>2.287717371492056</v>
      </c>
      <c r="S20" s="70">
        <v>3.7966666666666664</v>
      </c>
      <c r="T20" s="70">
        <v>3.3466666666666662</v>
      </c>
      <c r="U20" s="70">
        <v>0.25743571653550368</v>
      </c>
      <c r="V20" s="70">
        <v>1.9717922606924643</v>
      </c>
      <c r="W20" s="70">
        <v>1.9237282031717697</v>
      </c>
      <c r="X20" s="70">
        <v>0.12471472639172196</v>
      </c>
      <c r="Y20" s="70">
        <v>2.4239583333333332</v>
      </c>
      <c r="Z20" s="70">
        <v>2.4482638888888886</v>
      </c>
      <c r="AA20" s="70">
        <v>0.34959260350574584</v>
      </c>
      <c r="AB20" s="71">
        <v>4.1302141203703702</v>
      </c>
      <c r="AC20" s="71">
        <v>3.8352217191323419</v>
      </c>
      <c r="AD20" s="70">
        <v>0.2562343195036601</v>
      </c>
      <c r="AE20" s="14">
        <v>17.069477363595013</v>
      </c>
      <c r="AF20" s="12">
        <v>0.98485016830091676</v>
      </c>
      <c r="AG20" s="12">
        <v>19.835239765105342</v>
      </c>
      <c r="AH20" s="12">
        <v>0.7687638705815657</v>
      </c>
      <c r="AI20" s="13">
        <v>34.77255016559517</v>
      </c>
      <c r="AJ20" s="15">
        <v>2.0335900689073725</v>
      </c>
      <c r="AK20" s="11">
        <f t="shared" ref="AK20" si="20">P20/AB20</f>
        <v>6.2516638065382271</v>
      </c>
      <c r="AL20" s="23">
        <f t="shared" ref="AL20" si="21">P20/AI20</f>
        <v>0.74256015180388524</v>
      </c>
      <c r="AM20" s="26">
        <v>390.66666666666669</v>
      </c>
      <c r="AN20">
        <f t="shared" si="0"/>
        <v>6.609396790846219</v>
      </c>
      <c r="AO20">
        <f t="shared" si="1"/>
        <v>4.3693201442649352</v>
      </c>
    </row>
    <row r="21" spans="1:41" ht="25" customHeight="1" thickBot="1" x14ac:dyDescent="0.4">
      <c r="A21" s="28">
        <v>7</v>
      </c>
      <c r="B21" s="39" t="s">
        <v>5</v>
      </c>
      <c r="C21" s="44">
        <v>1</v>
      </c>
      <c r="D21" s="48">
        <v>2</v>
      </c>
      <c r="E21" s="52">
        <v>17.638080873374992</v>
      </c>
      <c r="F21" s="58">
        <f>AVERAGE(E20:E22)</f>
        <v>17.069477363595013</v>
      </c>
      <c r="G21" s="52">
        <f>STDEVA(E20:E22)</f>
        <v>0.98485016830091676</v>
      </c>
      <c r="H21" s="11">
        <v>12.28615659781266</v>
      </c>
      <c r="I21" s="59">
        <v>12.000765704122372</v>
      </c>
      <c r="J21" s="15">
        <v>0.68193522851851818</v>
      </c>
      <c r="K21" s="63">
        <v>20.156210632401109</v>
      </c>
      <c r="L21" s="52">
        <v>0.99022880683281256</v>
      </c>
      <c r="M21" s="67">
        <v>12.391549016753187</v>
      </c>
      <c r="N21" s="37">
        <v>11.969505638182738</v>
      </c>
      <c r="O21" s="37">
        <v>1.6106058256038958</v>
      </c>
      <c r="P21" s="35">
        <v>24.677705614565845</v>
      </c>
      <c r="Q21" s="35">
        <v>23.970271342305111</v>
      </c>
      <c r="R21" s="15">
        <v>2.287717371492056</v>
      </c>
      <c r="S21" s="70">
        <v>3.3549999999999995</v>
      </c>
      <c r="T21" s="70">
        <v>3.3466666666666662</v>
      </c>
      <c r="U21" s="70">
        <v>0.25743571653550368</v>
      </c>
      <c r="V21" s="70">
        <v>1.7821327967806839</v>
      </c>
      <c r="W21" s="70">
        <v>1.9237282031717697</v>
      </c>
      <c r="X21" s="70">
        <v>0.12471472639172196</v>
      </c>
      <c r="Y21" s="70">
        <v>2.1114583333333337</v>
      </c>
      <c r="Z21" s="70">
        <v>2.4482638888888886</v>
      </c>
      <c r="AA21" s="70">
        <v>0.34959260350574584</v>
      </c>
      <c r="AB21" s="71">
        <v>3.7074901055408973</v>
      </c>
      <c r="AC21" s="71">
        <v>3.8352217191323419</v>
      </c>
      <c r="AD21" s="70">
        <v>0.2562343195036601</v>
      </c>
      <c r="AE21" s="14">
        <v>17.069477363595013</v>
      </c>
      <c r="AF21" s="12">
        <v>0.98485016830091676</v>
      </c>
      <c r="AG21" s="12">
        <v>19.835239765105342</v>
      </c>
      <c r="AH21" s="12">
        <v>0.7687638705815657</v>
      </c>
      <c r="AI21" s="13">
        <v>36.164947929735455</v>
      </c>
      <c r="AJ21" s="15">
        <v>2.0335900689073725</v>
      </c>
      <c r="AK21" s="11">
        <f t="shared" ref="AK21" si="22">P21/AB21</f>
        <v>6.6561757178217844</v>
      </c>
      <c r="AL21" s="23">
        <f t="shared" ref="AL21" si="23">P21/AI21</f>
        <v>0.68236530196343526</v>
      </c>
      <c r="AM21" s="26">
        <v>390.66666666666669</v>
      </c>
      <c r="AN21">
        <f t="shared" si="0"/>
        <v>6.3168188433189014</v>
      </c>
      <c r="AO21">
        <f t="shared" si="1"/>
        <v>4.3693201442649352</v>
      </c>
    </row>
    <row r="22" spans="1:41" ht="25" customHeight="1" thickBot="1" x14ac:dyDescent="0.4">
      <c r="A22" s="28">
        <v>7</v>
      </c>
      <c r="B22" s="39" t="s">
        <v>5</v>
      </c>
      <c r="C22" s="44">
        <v>1</v>
      </c>
      <c r="D22" s="48">
        <v>2</v>
      </c>
      <c r="E22" s="52">
        <v>15.932270344035047</v>
      </c>
      <c r="F22" s="58">
        <f>AVERAGE(E20:E22)</f>
        <v>17.069477363595013</v>
      </c>
      <c r="G22" s="52">
        <f>STDEVA(E20:E22)</f>
        <v>0.98485016830091676</v>
      </c>
      <c r="H22" s="11">
        <v>11.222499895913831</v>
      </c>
      <c r="I22" s="59">
        <v>12.000765704122372</v>
      </c>
      <c r="J22" s="15">
        <v>0.68193522851851818</v>
      </c>
      <c r="K22" s="63">
        <v>21.951373141849331</v>
      </c>
      <c r="L22" s="52">
        <v>0.99022880683281256</v>
      </c>
      <c r="M22" s="67">
        <v>10.189898386863083</v>
      </c>
      <c r="N22" s="37">
        <v>11.969505638182699</v>
      </c>
      <c r="O22" s="37">
        <v>1.6106058256038958</v>
      </c>
      <c r="P22" s="35">
        <v>21.412398282776916</v>
      </c>
      <c r="Q22" s="35">
        <v>23.970271342305111</v>
      </c>
      <c r="R22" s="15">
        <v>2.287717371492056</v>
      </c>
      <c r="S22" s="70">
        <v>3.3466666666666662</v>
      </c>
      <c r="T22" s="70">
        <v>3.3466666666666662</v>
      </c>
      <c r="U22" s="70">
        <v>0.25743571653550368</v>
      </c>
      <c r="V22" s="70">
        <v>2.0172595520421606</v>
      </c>
      <c r="W22" s="70">
        <v>1.9237282031717697</v>
      </c>
      <c r="X22" s="70">
        <v>0.12471472639172196</v>
      </c>
      <c r="Y22" s="70">
        <v>2.8093749999999993</v>
      </c>
      <c r="Z22" s="70">
        <v>2.4482638888888886</v>
      </c>
      <c r="AA22" s="70">
        <v>0.34959260350574584</v>
      </c>
      <c r="AB22" s="71">
        <v>3.6679609314857582</v>
      </c>
      <c r="AC22" s="71">
        <v>3.8352217191323419</v>
      </c>
      <c r="AD22" s="70">
        <v>0.2562343195036601</v>
      </c>
      <c r="AE22" s="14">
        <v>17.069477363595013</v>
      </c>
      <c r="AF22" s="12">
        <v>0.98485016830091676</v>
      </c>
      <c r="AG22" s="12">
        <v>19.835239765105342</v>
      </c>
      <c r="AH22" s="12">
        <v>0.7687638705815657</v>
      </c>
      <c r="AI22" s="13">
        <v>32.159309963033458</v>
      </c>
      <c r="AJ22" s="15">
        <v>2.0335900689073725</v>
      </c>
      <c r="AK22" s="11">
        <f t="shared" si="4"/>
        <v>5.8376843927024948</v>
      </c>
      <c r="AL22" s="23">
        <f t="shared" si="5"/>
        <v>0.66582269045542575</v>
      </c>
      <c r="AM22" s="26">
        <v>390.66666666666669</v>
      </c>
      <c r="AN22">
        <f t="shared" si="0"/>
        <v>5.4809893215299272</v>
      </c>
      <c r="AO22">
        <f t="shared" si="1"/>
        <v>4.3693201442649352</v>
      </c>
    </row>
    <row r="23" spans="1:41" ht="23.5" customHeight="1" thickBot="1" x14ac:dyDescent="0.4">
      <c r="A23" s="29">
        <v>8</v>
      </c>
      <c r="B23" s="39" t="s">
        <v>6</v>
      </c>
      <c r="C23" s="45">
        <v>2</v>
      </c>
      <c r="D23" s="49">
        <v>2</v>
      </c>
      <c r="E23" s="52">
        <v>18.122890181713711</v>
      </c>
      <c r="F23" s="58">
        <f>AVERAGE(E23:E25)</f>
        <v>18.739376092317272</v>
      </c>
      <c r="G23" s="52">
        <f>STDEVA(E23:E25)</f>
        <v>0.63846630084202793</v>
      </c>
      <c r="H23" s="11">
        <v>5.6613095022358912</v>
      </c>
      <c r="I23" s="59">
        <f>AVERAGE(H23:H25)</f>
        <v>6.1033087953661935</v>
      </c>
      <c r="J23" s="15">
        <v>0.38279638260848631</v>
      </c>
      <c r="K23" s="63">
        <v>23.415847820609727</v>
      </c>
      <c r="L23" s="52">
        <v>1.1636128168786504</v>
      </c>
      <c r="M23" s="67">
        <v>3.5924498504817142</v>
      </c>
      <c r="N23" s="37">
        <f>AVERAGE(M23:M25)</f>
        <v>3.7870639064525502</v>
      </c>
      <c r="O23" s="37">
        <f>STDEVA(M23:M25)</f>
        <v>0.25976967571446791</v>
      </c>
      <c r="P23" s="35">
        <v>9.253759352717605</v>
      </c>
      <c r="Q23" s="35">
        <f>AVERAGE(P23:P25)</f>
        <v>9.8903727018187464</v>
      </c>
      <c r="R23" s="15">
        <v>0.58460141687593714</v>
      </c>
      <c r="S23" s="70">
        <v>2.9883333333333342</v>
      </c>
      <c r="T23" s="70">
        <v>3.1383333333333336</v>
      </c>
      <c r="U23" s="70">
        <v>7.4999999999999734E-2</v>
      </c>
      <c r="V23" s="70">
        <v>2.0040806878306885</v>
      </c>
      <c r="W23" s="70">
        <v>2.0320589800030326</v>
      </c>
      <c r="X23" s="70">
        <v>6.2305645292268765E-2</v>
      </c>
      <c r="Y23" s="70">
        <v>0.98645833333333333</v>
      </c>
      <c r="Z23" s="70">
        <v>0.80937500000000007</v>
      </c>
      <c r="AA23" s="70">
        <v>0.16371076714064253</v>
      </c>
      <c r="AB23" s="71">
        <v>1.2252526186075172</v>
      </c>
      <c r="AC23" s="71">
        <v>1.2638034829827711</v>
      </c>
      <c r="AD23" s="70">
        <v>3.8567587336092259E-2</v>
      </c>
      <c r="AE23" s="14">
        <v>18.739376092317272</v>
      </c>
      <c r="AF23" s="12">
        <v>0.63846630084202793</v>
      </c>
      <c r="AG23" s="12">
        <v>16.848032803614338</v>
      </c>
      <c r="AH23" s="12">
        <v>0.46598084680356872</v>
      </c>
      <c r="AI23" s="13">
        <v>11.308041583707038</v>
      </c>
      <c r="AJ23" s="15">
        <v>0.72180236111246987</v>
      </c>
      <c r="AK23" s="11">
        <f t="shared" ref="AK23" si="24">P23/AB23</f>
        <v>7.5525317899213107</v>
      </c>
      <c r="AL23" s="23">
        <f t="shared" ref="AL23" si="25">P23/AI23</f>
        <v>0.81833439364519989</v>
      </c>
      <c r="AM23" s="26">
        <v>1037.6666666666699</v>
      </c>
      <c r="AN23">
        <f t="shared" si="0"/>
        <v>0.89178535361878342</v>
      </c>
      <c r="AO23">
        <f t="shared" si="1"/>
        <v>1.8059148177626612</v>
      </c>
    </row>
    <row r="24" spans="1:41" ht="23.5" customHeight="1" thickBot="1" x14ac:dyDescent="0.4">
      <c r="A24" s="29">
        <v>8</v>
      </c>
      <c r="B24" s="39" t="s">
        <v>6</v>
      </c>
      <c r="C24" s="45">
        <v>2</v>
      </c>
      <c r="D24" s="49">
        <v>2</v>
      </c>
      <c r="E24" s="52">
        <v>18.69747899159664</v>
      </c>
      <c r="F24" s="58">
        <f>AVERAGE(E23:E25)</f>
        <v>18.739376092317272</v>
      </c>
      <c r="G24" s="52">
        <f>STDEVA(E23:E25)</f>
        <v>0.63846630084202793</v>
      </c>
      <c r="H24" s="11">
        <v>6.3275548541628277</v>
      </c>
      <c r="I24" s="59">
        <v>6.1033087953661935</v>
      </c>
      <c r="J24" s="15">
        <v>0.38279638260848631</v>
      </c>
      <c r="K24" s="63">
        <v>23.872511967750064</v>
      </c>
      <c r="L24" s="52">
        <v>1.1636128168786504</v>
      </c>
      <c r="M24" s="67">
        <v>3.6866987023598763</v>
      </c>
      <c r="N24" s="37">
        <v>3.7870639064525502</v>
      </c>
      <c r="O24" s="37">
        <v>0.25976967571446791</v>
      </c>
      <c r="P24" s="35">
        <v>10.014253556522705</v>
      </c>
      <c r="Q24" s="35">
        <v>9.8903727018187464</v>
      </c>
      <c r="R24" s="15">
        <v>0.58460141687593714</v>
      </c>
      <c r="S24" s="70">
        <v>3.0633333333333335</v>
      </c>
      <c r="T24" s="70">
        <v>3.1383333333333336</v>
      </c>
      <c r="U24" s="70">
        <v>7.4999999999999734E-2</v>
      </c>
      <c r="V24" s="70">
        <v>2.1034493874919407</v>
      </c>
      <c r="W24" s="70">
        <v>2.0320589800030326</v>
      </c>
      <c r="X24" s="70">
        <v>6.2305645292268765E-2</v>
      </c>
      <c r="Y24" s="70">
        <v>0.66354166666666659</v>
      </c>
      <c r="Z24" s="70">
        <v>0.80937500000000007</v>
      </c>
      <c r="AA24" s="70">
        <v>0.16371076714064253</v>
      </c>
      <c r="AB24" s="71">
        <v>1.2637700587861453</v>
      </c>
      <c r="AC24" s="71">
        <v>1.2638034829827711</v>
      </c>
      <c r="AD24" s="70">
        <v>3.8567587336092259E-2</v>
      </c>
      <c r="AE24" s="14">
        <v>18.739376092317272</v>
      </c>
      <c r="AF24" s="12">
        <v>0.63846630084202793</v>
      </c>
      <c r="AG24" s="12">
        <v>16.848032803614338</v>
      </c>
      <c r="AH24" s="12">
        <v>0.46598084680356872</v>
      </c>
      <c r="AI24" s="13">
        <v>11.932453737261861</v>
      </c>
      <c r="AJ24" s="15">
        <v>0.72180236111246987</v>
      </c>
      <c r="AK24" s="11">
        <f t="shared" ref="AK24" si="26">P24/AB24</f>
        <v>7.9241104716006836</v>
      </c>
      <c r="AL24" s="23">
        <f t="shared" ref="AL24" si="27">P24/AI24</f>
        <v>0.83924511898595255</v>
      </c>
      <c r="AM24" s="26">
        <v>1037.6666666666699</v>
      </c>
      <c r="AN24">
        <f t="shared" si="0"/>
        <v>0.9650742264557669</v>
      </c>
      <c r="AO24">
        <f t="shared" si="1"/>
        <v>1.8059148177626612</v>
      </c>
    </row>
    <row r="25" spans="1:41" ht="23.5" customHeight="1" thickBot="1" x14ac:dyDescent="0.4">
      <c r="A25" s="29">
        <v>8</v>
      </c>
      <c r="B25" s="39" t="s">
        <v>6</v>
      </c>
      <c r="C25" s="45">
        <v>2</v>
      </c>
      <c r="D25" s="49">
        <v>2</v>
      </c>
      <c r="E25" s="52">
        <v>19.397759103641462</v>
      </c>
      <c r="F25" s="58">
        <f>AVERAGE(E23:E25)</f>
        <v>18.739376092317272</v>
      </c>
      <c r="G25" s="52">
        <f>STDEVA(E23:E25)</f>
        <v>0.63846630084202793</v>
      </c>
      <c r="H25" s="11">
        <v>6.3210620296998652</v>
      </c>
      <c r="I25" s="59">
        <v>6.1033087953661935</v>
      </c>
      <c r="J25" s="15">
        <v>0.38279638260848631</v>
      </c>
      <c r="K25" s="63">
        <v>21.667926429831194</v>
      </c>
      <c r="L25" s="52">
        <v>1.1636128168786504</v>
      </c>
      <c r="M25" s="67">
        <v>4.0820431665160601</v>
      </c>
      <c r="N25" s="37">
        <v>3.7870639064525502</v>
      </c>
      <c r="O25" s="37">
        <v>0.25976967571446791</v>
      </c>
      <c r="P25" s="35">
        <v>10.403105196215924</v>
      </c>
      <c r="Q25" s="35">
        <v>9.8903727018187464</v>
      </c>
      <c r="R25" s="15">
        <v>0.58460141687593714</v>
      </c>
      <c r="S25" s="70">
        <v>3.1383333333333336</v>
      </c>
      <c r="T25" s="70">
        <v>3.1383333333333336</v>
      </c>
      <c r="U25" s="70">
        <v>7.4999999999999734E-2</v>
      </c>
      <c r="V25" s="70">
        <v>1.9886468646864688</v>
      </c>
      <c r="W25" s="70">
        <v>2.0320589800030326</v>
      </c>
      <c r="X25" s="70">
        <v>6.2305645292268765E-2</v>
      </c>
      <c r="Y25" s="70">
        <v>0.77812500000000018</v>
      </c>
      <c r="Z25" s="70">
        <v>0.80937500000000007</v>
      </c>
      <c r="AA25" s="70">
        <v>0.16371076714064253</v>
      </c>
      <c r="AB25" s="71">
        <v>1.3023877715546506</v>
      </c>
      <c r="AC25" s="71">
        <v>1.2638034829827711</v>
      </c>
      <c r="AD25" s="70">
        <v>3.8567587336092259E-2</v>
      </c>
      <c r="AE25" s="14">
        <v>18.739376092317272</v>
      </c>
      <c r="AF25" s="12">
        <v>0.63846630084202793</v>
      </c>
      <c r="AG25" s="12">
        <v>16.848032803614338</v>
      </c>
      <c r="AH25" s="12">
        <v>0.46598084680356872</v>
      </c>
      <c r="AI25" s="13">
        <v>12.747446863106763</v>
      </c>
      <c r="AJ25" s="15">
        <v>0.72180236111246987</v>
      </c>
      <c r="AK25" s="11">
        <f t="shared" si="4"/>
        <v>7.9877171940871454</v>
      </c>
      <c r="AL25" s="23">
        <f t="shared" si="5"/>
        <v>0.81609323874290818</v>
      </c>
      <c r="AM25" s="26">
        <v>1037.6666666666667</v>
      </c>
      <c r="AN25">
        <f t="shared" si="0"/>
        <v>1.002547882706321</v>
      </c>
      <c r="AO25">
        <f t="shared" si="1"/>
        <v>1.8059148177626667</v>
      </c>
    </row>
    <row r="26" spans="1:41" ht="26" customHeight="1" thickBot="1" x14ac:dyDescent="0.4">
      <c r="A26" s="30">
        <v>9</v>
      </c>
      <c r="B26" s="38" t="s">
        <v>7</v>
      </c>
      <c r="C26" s="44">
        <v>1</v>
      </c>
      <c r="D26" s="48">
        <v>2</v>
      </c>
      <c r="E26" s="52">
        <v>17.602169072757313</v>
      </c>
      <c r="F26" s="58">
        <f>AVERAGE(E26:E28)</f>
        <v>17.506404271110156</v>
      </c>
      <c r="G26" s="52">
        <f>STDEVA(E26:E28)</f>
        <v>0.28181803172193581</v>
      </c>
      <c r="H26" s="11">
        <v>7.73491990133041</v>
      </c>
      <c r="I26" s="59">
        <f>AVERAGE(H26:H28)</f>
        <v>8.2635570111085723</v>
      </c>
      <c r="J26" s="15">
        <v>0.54496666658528992</v>
      </c>
      <c r="K26" s="63">
        <v>22.061602418745277</v>
      </c>
      <c r="L26" s="52">
        <v>0.83775631748788715</v>
      </c>
      <c r="M26" s="67">
        <v>5.2926884662548055</v>
      </c>
      <c r="N26" s="37">
        <f>AVERAGE(M26:M28)</f>
        <v>5.7577836392036952</v>
      </c>
      <c r="O26" s="37">
        <f>STDEVA(M26:M28)</f>
        <v>0.49279947548771813</v>
      </c>
      <c r="P26" s="35">
        <v>13.027608367585215</v>
      </c>
      <c r="Q26" s="35">
        <f>AVERAGE(P26:P28)</f>
        <v>14.021340650312268</v>
      </c>
      <c r="R26" s="15">
        <v>1.0375523880895319</v>
      </c>
      <c r="S26" s="70">
        <v>2.5049999999999999</v>
      </c>
      <c r="T26" s="70">
        <v>2.3466666666666671</v>
      </c>
      <c r="U26" s="70">
        <v>0.17956995954326657</v>
      </c>
      <c r="V26" s="70">
        <v>1.6203671328671323</v>
      </c>
      <c r="W26" s="70">
        <v>1.4896111642393695</v>
      </c>
      <c r="X26" s="70">
        <v>0.12285140642362063</v>
      </c>
      <c r="Y26" s="70">
        <v>6.7989583333333314</v>
      </c>
      <c r="Z26" s="70">
        <v>6.3961805555555555</v>
      </c>
      <c r="AA26" s="70">
        <v>0.39119171853216356</v>
      </c>
      <c r="AB26" s="71">
        <v>4.3629800079176553</v>
      </c>
      <c r="AC26" s="71">
        <v>4.6419150926419706</v>
      </c>
      <c r="AD26" s="70">
        <v>0.49333853923192839</v>
      </c>
      <c r="AE26" s="14">
        <v>17.506404271110156</v>
      </c>
      <c r="AF26" s="12">
        <v>0.28181803172193581</v>
      </c>
      <c r="AG26" s="12">
        <v>26.106518976185839</v>
      </c>
      <c r="AH26" s="12">
        <v>0.75418400403375729</v>
      </c>
      <c r="AI26" s="13">
        <v>35.180552908514088</v>
      </c>
      <c r="AJ26" s="15">
        <v>2.3898932050067039</v>
      </c>
      <c r="AK26" s="11">
        <f t="shared" ref="AK26" si="28">P26/AB26</f>
        <v>2.9859427143703501</v>
      </c>
      <c r="AL26" s="23">
        <f t="shared" ref="AL26" si="29">P26/AI26</f>
        <v>0.37030709555540803</v>
      </c>
      <c r="AM26" s="26">
        <v>423</v>
      </c>
      <c r="AN26">
        <f t="shared" si="0"/>
        <v>3.0798128528570246</v>
      </c>
      <c r="AO26">
        <f t="shared" si="1"/>
        <v>4.1386298513262778</v>
      </c>
    </row>
    <row r="27" spans="1:41" ht="26" customHeight="1" thickBot="1" x14ac:dyDescent="0.4">
      <c r="A27" s="30">
        <v>9</v>
      </c>
      <c r="B27" s="38" t="s">
        <v>7</v>
      </c>
      <c r="C27" s="44">
        <v>1</v>
      </c>
      <c r="D27" s="48">
        <v>2</v>
      </c>
      <c r="E27" s="52">
        <v>17.727860374919199</v>
      </c>
      <c r="F27" s="58">
        <f>AVERAGE(E26:E28)</f>
        <v>17.506404271110156</v>
      </c>
      <c r="G27" s="52">
        <f>STDEVA(E26:E28)</f>
        <v>0.28181803172193581</v>
      </c>
      <c r="H27" s="11">
        <v>8.2322478062843167</v>
      </c>
      <c r="I27" s="59">
        <v>8.2635570111085723</v>
      </c>
      <c r="J27" s="15">
        <v>0.54496666658528992</v>
      </c>
      <c r="K27" s="63">
        <v>21.9671201814059</v>
      </c>
      <c r="L27" s="52">
        <v>0.83775631748788715</v>
      </c>
      <c r="M27" s="67">
        <v>5.7064013344801525</v>
      </c>
      <c r="N27" s="37">
        <v>5.7577836392036952</v>
      </c>
      <c r="O27" s="37">
        <v>0.49279947548771813</v>
      </c>
      <c r="P27" s="35">
        <v>13.938649140764468</v>
      </c>
      <c r="Q27" s="35">
        <v>14.021340650312268</v>
      </c>
      <c r="R27" s="15">
        <v>1.0375523880895319</v>
      </c>
      <c r="S27" s="70">
        <v>2.1466666666666665</v>
      </c>
      <c r="T27" s="70">
        <v>2.3466666666666671</v>
      </c>
      <c r="U27" s="70">
        <v>0.17956995954326657</v>
      </c>
      <c r="V27" s="70">
        <v>1.3765925925925926</v>
      </c>
      <c r="W27" s="70">
        <v>1.4896111642393695</v>
      </c>
      <c r="X27" s="70">
        <v>0.12285140642362063</v>
      </c>
      <c r="Y27" s="70">
        <v>6.3718749999999984</v>
      </c>
      <c r="Z27" s="70">
        <v>6.3961805555555555</v>
      </c>
      <c r="AA27" s="70">
        <v>0.39119171853216356</v>
      </c>
      <c r="AB27" s="71">
        <v>4.3512322796934848</v>
      </c>
      <c r="AC27" s="71">
        <v>4.6419150926419706</v>
      </c>
      <c r="AD27" s="70">
        <v>0.49333853923192839</v>
      </c>
      <c r="AE27" s="14">
        <v>17.506404271110156</v>
      </c>
      <c r="AF27" s="12">
        <v>0.28181803172193581</v>
      </c>
      <c r="AG27" s="12">
        <v>26.106518976185839</v>
      </c>
      <c r="AH27" s="12">
        <v>0.75418400403375729</v>
      </c>
      <c r="AI27" s="13">
        <v>36.231730228787811</v>
      </c>
      <c r="AJ27" s="15">
        <v>2.3898932050067039</v>
      </c>
      <c r="AK27" s="11">
        <f t="shared" ref="AK27" si="30">P27/AB27</f>
        <v>3.2033796967847352</v>
      </c>
      <c r="AL27" s="23">
        <f t="shared" ref="AL27" si="31">P27/AI27</f>
        <v>0.38470834963574435</v>
      </c>
      <c r="AM27" s="26">
        <v>423</v>
      </c>
      <c r="AN27">
        <f t="shared" si="0"/>
        <v>3.2951889221665409</v>
      </c>
      <c r="AO27">
        <f t="shared" si="1"/>
        <v>4.1386298513262778</v>
      </c>
    </row>
    <row r="28" spans="1:41" ht="26" customHeight="1" thickBot="1" x14ac:dyDescent="0.4">
      <c r="A28" s="30">
        <v>9</v>
      </c>
      <c r="B28" s="38" t="s">
        <v>7</v>
      </c>
      <c r="C28" s="44">
        <v>1</v>
      </c>
      <c r="D28" s="48">
        <v>2</v>
      </c>
      <c r="E28" s="52">
        <v>17.189183365653957</v>
      </c>
      <c r="F28" s="58">
        <f>AVERAGE(E26:E28)</f>
        <v>17.506404271110156</v>
      </c>
      <c r="G28" s="52">
        <f>STDEVA(E26:E28)</f>
        <v>0.28181803172193581</v>
      </c>
      <c r="H28" s="11">
        <v>8.8235033257109894</v>
      </c>
      <c r="I28" s="59">
        <v>8.2635570111085723</v>
      </c>
      <c r="J28" s="15">
        <v>0.54496666658528992</v>
      </c>
      <c r="K28" s="63">
        <v>20.565633660871757</v>
      </c>
      <c r="L28" s="52">
        <v>0.83775631748788715</v>
      </c>
      <c r="M28" s="67">
        <v>6.2742611168761293</v>
      </c>
      <c r="N28" s="37">
        <v>5.7577836392036952</v>
      </c>
      <c r="O28" s="37">
        <v>0.49279947548771813</v>
      </c>
      <c r="P28" s="35">
        <v>15.097764442587117</v>
      </c>
      <c r="Q28" s="35">
        <v>14.021340650312268</v>
      </c>
      <c r="R28" s="15">
        <v>1.0375523880895319</v>
      </c>
      <c r="S28" s="70">
        <v>2.3466666666666671</v>
      </c>
      <c r="T28" s="70">
        <v>2.3466666666666671</v>
      </c>
      <c r="U28" s="70">
        <v>0.17956995954326657</v>
      </c>
      <c r="V28" s="70">
        <v>1.4718737672583833</v>
      </c>
      <c r="W28" s="70">
        <v>1.4896111642393695</v>
      </c>
      <c r="X28" s="70">
        <v>0.12285140642362063</v>
      </c>
      <c r="Y28" s="70">
        <v>6.0177083333333332</v>
      </c>
      <c r="Z28" s="70">
        <v>6.3961805555555555</v>
      </c>
      <c r="AA28" s="70">
        <v>0.39119171853216356</v>
      </c>
      <c r="AB28" s="71">
        <v>5.2115329903147707</v>
      </c>
      <c r="AC28" s="71">
        <v>4.6419150926419706</v>
      </c>
      <c r="AD28" s="70">
        <v>0.49333853923192839</v>
      </c>
      <c r="AE28" s="14">
        <v>17.506404271110156</v>
      </c>
      <c r="AF28" s="12">
        <v>0.28181803172193581</v>
      </c>
      <c r="AG28" s="12">
        <v>26.106518976185839</v>
      </c>
      <c r="AH28" s="12">
        <v>0.75418400403375729</v>
      </c>
      <c r="AI28" s="13">
        <v>39.744215153297255</v>
      </c>
      <c r="AJ28" s="15">
        <v>2.3898932050067039</v>
      </c>
      <c r="AK28" s="11">
        <f t="shared" si="4"/>
        <v>2.8969910524686573</v>
      </c>
      <c r="AL28" s="23">
        <f t="shared" si="5"/>
        <v>0.37987325663253357</v>
      </c>
      <c r="AM28" s="26">
        <v>423</v>
      </c>
      <c r="AN28">
        <f t="shared" si="0"/>
        <v>3.569211452148255</v>
      </c>
      <c r="AO28">
        <f t="shared" si="1"/>
        <v>4.1386298513262778</v>
      </c>
    </row>
    <row r="29" spans="1:41" ht="26.5" thickBot="1" x14ac:dyDescent="0.4">
      <c r="A29" s="28">
        <v>10</v>
      </c>
      <c r="B29" s="38" t="s">
        <v>8</v>
      </c>
      <c r="C29" s="45">
        <v>2</v>
      </c>
      <c r="D29" s="49">
        <v>2</v>
      </c>
      <c r="E29" s="52">
        <v>25.035911800617683</v>
      </c>
      <c r="F29" s="58">
        <f>AVERAGE(E29:E31)</f>
        <v>24.898249898249897</v>
      </c>
      <c r="G29" s="52">
        <f>STDEVA(E29:E31)</f>
        <v>0.56048109165215876</v>
      </c>
      <c r="H29" s="11">
        <v>13.361863039655505</v>
      </c>
      <c r="I29" s="59">
        <f>AVERAGE(H29:H31)</f>
        <v>12.905614229642277</v>
      </c>
      <c r="J29" s="15">
        <v>0.6663859216461262</v>
      </c>
      <c r="K29" s="63">
        <v>25.777903754094226</v>
      </c>
      <c r="L29" s="52">
        <v>1.8897978368042061</v>
      </c>
      <c r="M29" s="67">
        <v>8.6891810407059182</v>
      </c>
      <c r="N29" s="37">
        <f>AVERAGE(M29:M31)</f>
        <v>8.4185934484668206</v>
      </c>
      <c r="O29" s="37">
        <f>STDEVA(M29:M31)</f>
        <v>0.30541847153871376</v>
      </c>
      <c r="P29" s="35">
        <v>22.051044080361425</v>
      </c>
      <c r="Q29" s="35">
        <f>AVERAGE(P29:P31)</f>
        <v>21.324207678109101</v>
      </c>
      <c r="R29" s="15">
        <v>0.96578992908251893</v>
      </c>
      <c r="S29" s="70">
        <v>2.2800000000000002</v>
      </c>
      <c r="T29" s="70">
        <v>1.9883333333333333</v>
      </c>
      <c r="U29" s="70">
        <v>0.17085027016313101</v>
      </c>
      <c r="V29" s="70">
        <v>1.3974193548387097</v>
      </c>
      <c r="W29" s="70">
        <v>1.313902110519803</v>
      </c>
      <c r="X29" s="70">
        <v>7.295381995451547E-2</v>
      </c>
      <c r="Y29" s="70">
        <v>2.6010416666666667</v>
      </c>
      <c r="Z29" s="70">
        <v>2.5975694444444448</v>
      </c>
      <c r="AA29" s="70">
        <v>3.6582131086294579E-2</v>
      </c>
      <c r="AB29" s="71">
        <v>3.6279318820224722</v>
      </c>
      <c r="AC29" s="71">
        <v>3.7112958022346532</v>
      </c>
      <c r="AD29" s="70">
        <v>0.33864847100593931</v>
      </c>
      <c r="AE29" s="14">
        <v>24.898249898249897</v>
      </c>
      <c r="AF29" s="12">
        <v>0.56048109165215876</v>
      </c>
      <c r="AG29" s="12">
        <v>21.412336608128545</v>
      </c>
      <c r="AH29" s="12">
        <v>1.0569720810421712</v>
      </c>
      <c r="AI29" s="13">
        <v>36.332355491596104</v>
      </c>
      <c r="AJ29" s="15">
        <v>0.98516909102585293</v>
      </c>
      <c r="AK29" s="11">
        <f t="shared" ref="AK29" si="32">P29/AB29</f>
        <v>6.0781306809069893</v>
      </c>
      <c r="AL29" s="23">
        <f t="shared" ref="AL29" si="33">P29/AI29</f>
        <v>0.60692580434158661</v>
      </c>
      <c r="AM29" s="26">
        <v>354.66666666666669</v>
      </c>
      <c r="AN29">
        <f t="shared" si="0"/>
        <v>6.2173996467184471</v>
      </c>
      <c r="AO29">
        <f t="shared" si="1"/>
        <v>7.0201832419877528</v>
      </c>
    </row>
    <row r="30" spans="1:41" ht="26.5" thickBot="1" x14ac:dyDescent="0.4">
      <c r="A30" s="28">
        <v>10</v>
      </c>
      <c r="B30" s="38" t="s">
        <v>8</v>
      </c>
      <c r="C30" s="45">
        <v>2</v>
      </c>
      <c r="D30" s="49">
        <v>2</v>
      </c>
      <c r="E30" s="52">
        <v>25.37707390648567</v>
      </c>
      <c r="F30" s="58">
        <f>AVERAGE(E29:E31)</f>
        <v>24.898249898249897</v>
      </c>
      <c r="G30" s="52">
        <f>STDEVA(E29:E31)</f>
        <v>0.56048109165215876</v>
      </c>
      <c r="H30" s="11">
        <v>13.21409765544816</v>
      </c>
      <c r="I30" s="59">
        <v>12.905614229642277</v>
      </c>
      <c r="J30" s="15">
        <v>0.6663859216461262</v>
      </c>
      <c r="K30" s="63">
        <v>28.659611992945326</v>
      </c>
      <c r="L30" s="52">
        <v>1.8897978368042061</v>
      </c>
      <c r="M30" s="67">
        <v>8.4791751458418112</v>
      </c>
      <c r="N30" s="37">
        <v>8.4185934484668206</v>
      </c>
      <c r="O30" s="37">
        <v>0.30541847153871376</v>
      </c>
      <c r="P30" s="35">
        <v>21.693272801289972</v>
      </c>
      <c r="Q30" s="35">
        <v>21.324207678109101</v>
      </c>
      <c r="R30" s="15">
        <v>0.96578992908251893</v>
      </c>
      <c r="S30" s="70">
        <v>1.9800000000000002</v>
      </c>
      <c r="T30" s="70">
        <v>1.9883333333333333</v>
      </c>
      <c r="U30" s="70">
        <v>0.17085027016313101</v>
      </c>
      <c r="V30" s="70">
        <v>1.262608695652174</v>
      </c>
      <c r="W30" s="70">
        <v>1.313902110519803</v>
      </c>
      <c r="X30" s="70">
        <v>7.295381995451547E-2</v>
      </c>
      <c r="Y30" s="70">
        <v>2.6322916666666676</v>
      </c>
      <c r="Z30" s="70">
        <v>2.5975694444444448</v>
      </c>
      <c r="AA30" s="70">
        <v>3.6582131086294579E-2</v>
      </c>
      <c r="AB30" s="71">
        <v>4.0838412228796841</v>
      </c>
      <c r="AC30" s="71">
        <v>3.7112958022346532</v>
      </c>
      <c r="AD30" s="70">
        <v>0.33864847100593931</v>
      </c>
      <c r="AE30" s="14">
        <v>24.898249898249897</v>
      </c>
      <c r="AF30" s="12">
        <v>0.56048109165215876</v>
      </c>
      <c r="AG30" s="12">
        <v>21.412336608128545</v>
      </c>
      <c r="AH30" s="12">
        <v>1.0569720810421712</v>
      </c>
      <c r="AI30" s="13">
        <v>34.418631766111872</v>
      </c>
      <c r="AJ30" s="15">
        <v>0.98516909102585293</v>
      </c>
      <c r="AK30" s="11">
        <f t="shared" ref="AK30" si="34">P30/AB30</f>
        <v>5.3119775273714378</v>
      </c>
      <c r="AL30" s="23">
        <f t="shared" ref="AL30" si="35">P30/AI30</f>
        <v>0.63027702404628649</v>
      </c>
      <c r="AM30" s="26">
        <v>354.66666666666669</v>
      </c>
      <c r="AN30">
        <f t="shared" si="0"/>
        <v>6.1165242860779996</v>
      </c>
      <c r="AO30">
        <f t="shared" si="1"/>
        <v>7.0201832419877528</v>
      </c>
    </row>
    <row r="31" spans="1:41" ht="26.5" thickBot="1" x14ac:dyDescent="0.4">
      <c r="A31" s="28">
        <v>10</v>
      </c>
      <c r="B31" s="38" t="s">
        <v>8</v>
      </c>
      <c r="C31" s="45">
        <v>2</v>
      </c>
      <c r="D31" s="49">
        <v>2</v>
      </c>
      <c r="E31" s="52">
        <v>24.281763987646336</v>
      </c>
      <c r="F31" s="58">
        <f>AVERAGE(E29:E31)</f>
        <v>24.898249898249897</v>
      </c>
      <c r="G31" s="52">
        <f>STDEVA(E29:E31)</f>
        <v>0.56048109165215876</v>
      </c>
      <c r="H31" s="11">
        <v>12.140881993823168</v>
      </c>
      <c r="I31" s="59">
        <v>12.905614229642277</v>
      </c>
      <c r="J31" s="15">
        <v>0.6663859216461262</v>
      </c>
      <c r="K31" s="63">
        <v>29.336734693877553</v>
      </c>
      <c r="L31" s="52">
        <v>1.8897978368042061</v>
      </c>
      <c r="M31" s="67">
        <v>8.0874241588527305</v>
      </c>
      <c r="N31" s="37">
        <v>8.4185934484668206</v>
      </c>
      <c r="O31" s="37">
        <v>0.30541847153871376</v>
      </c>
      <c r="P31" s="35">
        <v>20.228306152675898</v>
      </c>
      <c r="Q31" s="35">
        <v>21.324207678109101</v>
      </c>
      <c r="R31" s="15">
        <v>0.96578992908251893</v>
      </c>
      <c r="S31" s="70">
        <v>1.9883333333333333</v>
      </c>
      <c r="T31" s="70">
        <v>1.9883333333333333</v>
      </c>
      <c r="U31" s="70">
        <v>0.17085027016313101</v>
      </c>
      <c r="V31" s="70">
        <v>1.2816782810685248</v>
      </c>
      <c r="W31" s="70">
        <v>1.313902110519803</v>
      </c>
      <c r="X31" s="70">
        <v>7.295381995451547E-2</v>
      </c>
      <c r="Y31" s="70">
        <v>2.5593750000000002</v>
      </c>
      <c r="Z31" s="70">
        <v>2.5975694444444448</v>
      </c>
      <c r="AA31" s="70">
        <v>3.6582131086294579E-2</v>
      </c>
      <c r="AB31" s="71">
        <v>3.4221143018018019</v>
      </c>
      <c r="AC31" s="71">
        <v>3.7112958022346532</v>
      </c>
      <c r="AD31" s="70">
        <v>0.33864847100593931</v>
      </c>
      <c r="AE31" s="14">
        <v>24.898249898249897</v>
      </c>
      <c r="AF31" s="12">
        <v>0.56048109165215876</v>
      </c>
      <c r="AG31" s="12">
        <v>21.412336608128545</v>
      </c>
      <c r="AH31" s="12">
        <v>1.0569720810421712</v>
      </c>
      <c r="AI31" s="13">
        <v>34.969389528127117</v>
      </c>
      <c r="AJ31" s="15">
        <v>0.98516909102585293</v>
      </c>
      <c r="AK31" s="11">
        <f t="shared" si="4"/>
        <v>5.9110550872089069</v>
      </c>
      <c r="AL31" s="23">
        <f t="shared" si="5"/>
        <v>0.57845751457587091</v>
      </c>
      <c r="AM31" s="26">
        <v>354.66666666666669</v>
      </c>
      <c r="AN31">
        <f t="shared" si="0"/>
        <v>5.7034697798898204</v>
      </c>
      <c r="AO31">
        <f t="shared" si="1"/>
        <v>7.0201832419877528</v>
      </c>
    </row>
    <row r="32" spans="1:41" ht="28.5" customHeight="1" thickBot="1" x14ac:dyDescent="0.4">
      <c r="A32" s="29">
        <v>11</v>
      </c>
      <c r="B32" s="39" t="s">
        <v>9</v>
      </c>
      <c r="C32" s="44">
        <v>1</v>
      </c>
      <c r="D32" s="48">
        <v>2</v>
      </c>
      <c r="E32" s="52">
        <v>18.284493284493283</v>
      </c>
      <c r="F32" s="58">
        <f>AVERAGE(E32:E34)</f>
        <v>16.794153558859438</v>
      </c>
      <c r="G32" s="52">
        <f>STDEVA(E32:E34)</f>
        <v>1.5179905802161071</v>
      </c>
      <c r="H32" s="11">
        <v>9.6950336485220205</v>
      </c>
      <c r="I32" s="59">
        <f>AVERAGE(H32:H34)</f>
        <v>8.7459849933745417</v>
      </c>
      <c r="J32" s="15">
        <v>1.0647382613086152</v>
      </c>
      <c r="K32" s="63">
        <v>21.494708994708997</v>
      </c>
      <c r="L32" s="52">
        <v>1.2790047591346283</v>
      </c>
      <c r="M32" s="67">
        <v>11.997046880767812</v>
      </c>
      <c r="N32" s="37">
        <f>AVERAGE(M32:M34)</f>
        <v>11.196964474003041</v>
      </c>
      <c r="O32" s="37">
        <f>STDEVA(M32:M34)</f>
        <v>0.75181029164941937</v>
      </c>
      <c r="P32" s="35">
        <v>21.692080529289829</v>
      </c>
      <c r="Q32" s="35">
        <f>AVERAGE(P32:P34)</f>
        <v>19.942949467377584</v>
      </c>
      <c r="R32" s="15">
        <v>1.562980037889534</v>
      </c>
      <c r="S32" s="70">
        <v>13.18</v>
      </c>
      <c r="T32" s="70">
        <v>12.921666666666667</v>
      </c>
      <c r="U32" s="70">
        <v>0.26251102269626153</v>
      </c>
      <c r="V32" s="70">
        <v>6.4210256410256408</v>
      </c>
      <c r="W32" s="70">
        <v>6.5006371594110162</v>
      </c>
      <c r="X32" s="70">
        <v>0.51815359313146425</v>
      </c>
      <c r="Y32" s="70">
        <v>7.6739583333333332</v>
      </c>
      <c r="Z32" s="70">
        <v>7.2468750000000002</v>
      </c>
      <c r="AA32" s="70">
        <v>0.43787186577049425</v>
      </c>
      <c r="AB32" s="71">
        <v>26.703744186046514</v>
      </c>
      <c r="AC32" s="71">
        <v>23.931512529732469</v>
      </c>
      <c r="AD32" s="70">
        <v>2.7507527577173283</v>
      </c>
      <c r="AE32" s="14">
        <v>16.794153558859438</v>
      </c>
      <c r="AF32" s="12">
        <v>1.5179905802161071</v>
      </c>
      <c r="AG32" s="12">
        <v>25.744714406315811</v>
      </c>
      <c r="AH32" s="12">
        <v>1.3658059302863312</v>
      </c>
      <c r="AI32" s="13">
        <v>59.662647982276113</v>
      </c>
      <c r="AJ32" s="15">
        <v>4.3667094061524248</v>
      </c>
      <c r="AK32" s="11">
        <f t="shared" ref="AK32" si="36">P32/AB32</f>
        <v>0.8123235595038607</v>
      </c>
      <c r="AL32" s="23">
        <f t="shared" ref="AL32" si="37">P32/AI32</f>
        <v>0.36357891013710725</v>
      </c>
      <c r="AM32" s="26">
        <v>235.66666666666666</v>
      </c>
      <c r="AN32">
        <f t="shared" si="0"/>
        <v>9.2045603377467451</v>
      </c>
      <c r="AO32">
        <f t="shared" si="1"/>
        <v>7.126232061750823</v>
      </c>
    </row>
    <row r="33" spans="1:41" ht="28.5" customHeight="1" thickBot="1" x14ac:dyDescent="0.4">
      <c r="A33" s="29">
        <v>11</v>
      </c>
      <c r="B33" s="39" t="s">
        <v>9</v>
      </c>
      <c r="C33" s="44">
        <v>1</v>
      </c>
      <c r="D33" s="48">
        <v>2</v>
      </c>
      <c r="E33" s="52">
        <v>16.848021259785963</v>
      </c>
      <c r="F33" s="58">
        <f>AVERAGE(E32:E34)</f>
        <v>16.794153558859438</v>
      </c>
      <c r="G33" s="52">
        <f>STDEVA(E32:E34)</f>
        <v>1.5179905802161071</v>
      </c>
      <c r="H33" s="11">
        <v>8.9483266442016731</v>
      </c>
      <c r="I33" s="59">
        <v>8.7459849933745417</v>
      </c>
      <c r="J33" s="15">
        <v>1.0647382613086152</v>
      </c>
      <c r="K33" s="63">
        <v>21.82539682539683</v>
      </c>
      <c r="L33" s="52">
        <v>1.2790047591346283</v>
      </c>
      <c r="M33" s="67">
        <v>10.505170256207601</v>
      </c>
      <c r="N33" s="37">
        <v>11.196964474003041</v>
      </c>
      <c r="O33" s="37">
        <v>0.75181029164941937</v>
      </c>
      <c r="P33" s="35">
        <v>19.453496900409274</v>
      </c>
      <c r="Q33" s="35">
        <v>19.942949467377584</v>
      </c>
      <c r="R33" s="15">
        <v>1.562980037889534</v>
      </c>
      <c r="S33" s="70">
        <v>13.446666666666665</v>
      </c>
      <c r="T33" s="70">
        <v>12.921666666666667</v>
      </c>
      <c r="U33" s="70">
        <v>0.26251102269626153</v>
      </c>
      <c r="V33" s="70">
        <v>7.0539890710382505</v>
      </c>
      <c r="W33" s="70">
        <v>6.5006371594110162</v>
      </c>
      <c r="X33" s="70">
        <v>0.51815359313146425</v>
      </c>
      <c r="Y33" s="70">
        <v>6.7989583333333323</v>
      </c>
      <c r="Z33" s="70">
        <v>7.2468750000000002</v>
      </c>
      <c r="AA33" s="70">
        <v>0.43787186577049425</v>
      </c>
      <c r="AB33" s="71">
        <v>23.888039419087136</v>
      </c>
      <c r="AC33" s="71">
        <v>23.931512529732469</v>
      </c>
      <c r="AD33" s="70">
        <v>2.7507527577173283</v>
      </c>
      <c r="AE33" s="14">
        <v>16.794153558859438</v>
      </c>
      <c r="AF33" s="12">
        <v>1.5179905802161071</v>
      </c>
      <c r="AG33" s="12">
        <v>25.744714406315811</v>
      </c>
      <c r="AH33" s="12">
        <v>1.3658059302863312</v>
      </c>
      <c r="AI33" s="13">
        <v>59.858574023448128</v>
      </c>
      <c r="AJ33" s="15">
        <v>4.3667094061524248</v>
      </c>
      <c r="AK33" s="11">
        <f t="shared" ref="AK33" si="38">P33/AB33</f>
        <v>0.81436138642945499</v>
      </c>
      <c r="AL33" s="23">
        <f t="shared" ref="AL33" si="39">P33/AI33</f>
        <v>0.32499098446262425</v>
      </c>
      <c r="AM33" s="26">
        <v>235.66666666666666</v>
      </c>
      <c r="AN33">
        <f t="shared" si="0"/>
        <v>8.2546662943745144</v>
      </c>
      <c r="AO33">
        <f t="shared" si="1"/>
        <v>7.126232061750823</v>
      </c>
    </row>
    <row r="34" spans="1:41" ht="28.5" customHeight="1" thickBot="1" x14ac:dyDescent="0.4">
      <c r="A34" s="29">
        <v>11</v>
      </c>
      <c r="B34" s="39" t="s">
        <v>9</v>
      </c>
      <c r="C34" s="44">
        <v>1</v>
      </c>
      <c r="D34" s="48">
        <v>2</v>
      </c>
      <c r="E34" s="52">
        <v>15.249946132299071</v>
      </c>
      <c r="F34" s="58">
        <f>AVERAGE(E32:E34)</f>
        <v>16.794153558859438</v>
      </c>
      <c r="G34" s="52">
        <f>STDEVA(E32:E34)</f>
        <v>1.5179905802161071</v>
      </c>
      <c r="H34" s="11">
        <v>7.594594687399935</v>
      </c>
      <c r="I34" s="59">
        <v>8.7459849933745417</v>
      </c>
      <c r="J34" s="15">
        <v>1.0647382613086152</v>
      </c>
      <c r="K34" s="63">
        <v>19.463340891912321</v>
      </c>
      <c r="L34" s="52">
        <v>1.2790047591346283</v>
      </c>
      <c r="M34" s="67">
        <v>11.088676285033713</v>
      </c>
      <c r="N34" s="37">
        <v>11.196964474003041</v>
      </c>
      <c r="O34" s="37">
        <v>0.75181029164941937</v>
      </c>
      <c r="P34" s="35">
        <v>18.68327097243365</v>
      </c>
      <c r="Q34" s="35">
        <v>19.942949467377584</v>
      </c>
      <c r="R34" s="15">
        <v>1.562980037889534</v>
      </c>
      <c r="S34" s="70">
        <v>12.921666666666667</v>
      </c>
      <c r="T34" s="70">
        <v>12.921666666666667</v>
      </c>
      <c r="U34" s="70">
        <v>0.26251102269626153</v>
      </c>
      <c r="V34" s="70">
        <v>6.0268967661691537</v>
      </c>
      <c r="W34" s="70">
        <v>6.5006371594110162</v>
      </c>
      <c r="X34" s="70">
        <v>0.51815359313146425</v>
      </c>
      <c r="Y34" s="70">
        <v>7.2677083333333332</v>
      </c>
      <c r="Z34" s="70">
        <v>7.2468750000000002</v>
      </c>
      <c r="AA34" s="70">
        <v>0.43787186577049425</v>
      </c>
      <c r="AB34" s="71">
        <v>21.202753984063747</v>
      </c>
      <c r="AC34" s="71">
        <v>23.931512529732469</v>
      </c>
      <c r="AD34" s="70">
        <v>2.7507527577173283</v>
      </c>
      <c r="AE34" s="14">
        <v>16.794153558859438</v>
      </c>
      <c r="AF34" s="12">
        <v>1.5179905802161071</v>
      </c>
      <c r="AG34" s="12">
        <v>25.744714406315811</v>
      </c>
      <c r="AH34" s="12">
        <v>1.3658059302863312</v>
      </c>
      <c r="AI34" s="13">
        <v>52.199151960247846</v>
      </c>
      <c r="AJ34" s="15">
        <v>4.3667094061524248</v>
      </c>
      <c r="AK34" s="11">
        <f t="shared" si="4"/>
        <v>0.88117189806928986</v>
      </c>
      <c r="AL34" s="23">
        <f t="shared" si="5"/>
        <v>0.35792288324265986</v>
      </c>
      <c r="AM34" s="26">
        <v>235.66666666666666</v>
      </c>
      <c r="AN34">
        <f t="shared" si="0"/>
        <v>7.9278377535079141</v>
      </c>
      <c r="AO34">
        <f t="shared" si="1"/>
        <v>7.126232061750823</v>
      </c>
    </row>
    <row r="35" spans="1:41" ht="23" customHeight="1" thickBot="1" x14ac:dyDescent="0.4">
      <c r="A35" s="30">
        <v>12</v>
      </c>
      <c r="B35" s="39" t="s">
        <v>10</v>
      </c>
      <c r="C35" s="45">
        <v>2</v>
      </c>
      <c r="D35" s="49">
        <v>2</v>
      </c>
      <c r="E35" s="52">
        <v>16.93780076133017</v>
      </c>
      <c r="F35" s="58">
        <f>AVERAGE(E35:E37)</f>
        <v>16.572697455050392</v>
      </c>
      <c r="G35" s="52">
        <f>STDEVA(E35:E37)</f>
        <v>0.31733381555248064</v>
      </c>
      <c r="H35" s="11">
        <v>12.576135329227981</v>
      </c>
      <c r="I35" s="59">
        <f>AVERAGE(H35:H37)</f>
        <v>12.638474619189035</v>
      </c>
      <c r="J35" s="15">
        <v>7.4181167283352278E-2</v>
      </c>
      <c r="K35" s="63">
        <v>20.943562610229282</v>
      </c>
      <c r="L35" s="52">
        <v>0.88314549353523586</v>
      </c>
      <c r="M35" s="67">
        <v>9.3032563526125784</v>
      </c>
      <c r="N35" s="37">
        <f>AVERAGE(M35:M37)</f>
        <v>9.8622953169411272</v>
      </c>
      <c r="O35" s="37">
        <f>STDEVA(M35:M37)</f>
        <v>1.1045741885540599</v>
      </c>
      <c r="P35" s="35">
        <v>21.879391681840559</v>
      </c>
      <c r="Q35" s="35">
        <f>AVERAGE(P35:P37)</f>
        <v>22.500769936130165</v>
      </c>
      <c r="R35" s="15">
        <v>1.0848243670625568</v>
      </c>
      <c r="S35" s="70">
        <v>10.605000000000002</v>
      </c>
      <c r="T35" s="70">
        <v>10.005000000000001</v>
      </c>
      <c r="U35" s="70">
        <v>0.42306203029991024</v>
      </c>
      <c r="V35" s="70">
        <v>6.6353164556962057</v>
      </c>
      <c r="W35" s="70">
        <v>6.2210552314225076</v>
      </c>
      <c r="X35" s="70">
        <v>0.53315167829067101</v>
      </c>
      <c r="Y35" s="70">
        <v>1.3510416666666669</v>
      </c>
      <c r="Z35" s="70">
        <v>1.2920138888888892</v>
      </c>
      <c r="AA35" s="70">
        <v>0.25007232750042818</v>
      </c>
      <c r="AB35" s="71">
        <v>9.2367373032904165</v>
      </c>
      <c r="AC35" s="71">
        <v>9.0058221038571702</v>
      </c>
      <c r="AD35" s="70">
        <v>0.31448002339490511</v>
      </c>
      <c r="AE35" s="14">
        <v>16.572697455050392</v>
      </c>
      <c r="AF35" s="12">
        <v>0.31733381555248064</v>
      </c>
      <c r="AG35" s="12">
        <v>23.805812993422581</v>
      </c>
      <c r="AH35" s="12">
        <v>1.4473074790413281</v>
      </c>
      <c r="AI35" s="13">
        <v>40.040394542568066</v>
      </c>
      <c r="AJ35" s="15">
        <v>1.5260793045837813</v>
      </c>
      <c r="AK35" s="11">
        <f t="shared" ref="AK35" si="40">P35/AB35</f>
        <v>2.3687359468420124</v>
      </c>
      <c r="AL35" s="23">
        <f t="shared" ref="AL35" si="41">P35/AI35</f>
        <v>0.54643296930003937</v>
      </c>
      <c r="AM35" s="26">
        <v>452</v>
      </c>
      <c r="AN35">
        <f t="shared" si="0"/>
        <v>4.840573380938177</v>
      </c>
      <c r="AO35">
        <f t="shared" si="1"/>
        <v>3.666525985630618</v>
      </c>
    </row>
    <row r="36" spans="1:41" ht="23" customHeight="1" thickBot="1" x14ac:dyDescent="0.4">
      <c r="A36" s="30">
        <v>12</v>
      </c>
      <c r="B36" s="39" t="s">
        <v>10</v>
      </c>
      <c r="C36" s="45">
        <v>2</v>
      </c>
      <c r="D36" s="49">
        <v>2</v>
      </c>
      <c r="E36" s="52">
        <v>16.363211951447241</v>
      </c>
      <c r="F36" s="58">
        <f>AVERAGE(E35:E37)</f>
        <v>16.572697455050392</v>
      </c>
      <c r="G36" s="52">
        <f>STDEVA(E35:E37)</f>
        <v>0.31733381555248064</v>
      </c>
      <c r="H36" s="11">
        <v>12.618769857294554</v>
      </c>
      <c r="I36" s="59">
        <v>12.638474619189035</v>
      </c>
      <c r="J36" s="15">
        <v>7.4181167283352278E-2</v>
      </c>
      <c r="K36" s="63">
        <v>19.463340891912321</v>
      </c>
      <c r="L36" s="52">
        <v>0.88314549353523586</v>
      </c>
      <c r="M36" s="67">
        <v>11.134634377524213</v>
      </c>
      <c r="N36" s="37">
        <v>9.8622953169411272</v>
      </c>
      <c r="O36" s="37">
        <v>1.1045741885540599</v>
      </c>
      <c r="P36" s="35">
        <v>23.753404234818767</v>
      </c>
      <c r="Q36" s="35">
        <v>22.500769936130165</v>
      </c>
      <c r="R36" s="15">
        <v>1.0848243670625568</v>
      </c>
      <c r="S36" s="70">
        <v>9.788333333333334</v>
      </c>
      <c r="T36" s="70">
        <v>10.005000000000001</v>
      </c>
      <c r="U36" s="70">
        <v>0.42306203029991024</v>
      </c>
      <c r="V36" s="70">
        <v>5.6195371947756954</v>
      </c>
      <c r="W36" s="70">
        <v>6.2210552314225076</v>
      </c>
      <c r="X36" s="70">
        <v>0.53315167829067101</v>
      </c>
      <c r="Y36" s="70">
        <v>1.0177083333333334</v>
      </c>
      <c r="Z36" s="70">
        <v>1.2920138888888892</v>
      </c>
      <c r="AA36" s="70">
        <v>0.25007232750042818</v>
      </c>
      <c r="AB36" s="71">
        <v>8.647658276125096</v>
      </c>
      <c r="AC36" s="71">
        <v>9.0058221038571702</v>
      </c>
      <c r="AD36" s="70">
        <v>0.31448002339490511</v>
      </c>
      <c r="AE36" s="14">
        <v>16.572697455050392</v>
      </c>
      <c r="AF36" s="12">
        <v>0.31733381555248064</v>
      </c>
      <c r="AG36" s="12">
        <v>23.805812993422581</v>
      </c>
      <c r="AH36" s="12">
        <v>1.4473074790413281</v>
      </c>
      <c r="AI36" s="13">
        <v>37.441767201017818</v>
      </c>
      <c r="AJ36" s="15">
        <v>1.5260793045837813</v>
      </c>
      <c r="AK36" s="11">
        <f t="shared" ref="AK36" si="42">P36/AB36</f>
        <v>2.7468019059446878</v>
      </c>
      <c r="AL36" s="23">
        <f t="shared" ref="AL36" si="43">P36/AI36</f>
        <v>0.63440927099651034</v>
      </c>
      <c r="AM36" s="26">
        <v>452</v>
      </c>
      <c r="AN36">
        <f t="shared" si="0"/>
        <v>5.2551779280572495</v>
      </c>
      <c r="AO36">
        <f t="shared" si="1"/>
        <v>3.666525985630618</v>
      </c>
    </row>
    <row r="37" spans="1:41" ht="23" customHeight="1" thickBot="1" x14ac:dyDescent="0.4">
      <c r="A37" s="30">
        <v>12</v>
      </c>
      <c r="B37" s="39" t="s">
        <v>10</v>
      </c>
      <c r="C37" s="45">
        <v>2</v>
      </c>
      <c r="D37" s="49">
        <v>2</v>
      </c>
      <c r="E37" s="52">
        <v>16.417079652373769</v>
      </c>
      <c r="F37" s="58">
        <f>AVERAGE(E35:E37)</f>
        <v>16.572697455050392</v>
      </c>
      <c r="G37" s="52">
        <f>STDEVA(E35:E37)</f>
        <v>0.31733381555248064</v>
      </c>
      <c r="H37" s="11">
        <v>12.720518671044577</v>
      </c>
      <c r="I37" s="59">
        <v>12.638474619189035</v>
      </c>
      <c r="J37" s="15">
        <v>7.4181167283352278E-2</v>
      </c>
      <c r="K37" s="63">
        <v>21.038044847568653</v>
      </c>
      <c r="L37" s="52">
        <v>0.88314549353523586</v>
      </c>
      <c r="M37" s="67">
        <v>9.1489952206865883</v>
      </c>
      <c r="N37" s="37">
        <v>9.8622953169411272</v>
      </c>
      <c r="O37" s="37">
        <v>1.1045741885540599</v>
      </c>
      <c r="P37" s="35">
        <v>21.869513891731167</v>
      </c>
      <c r="Q37" s="35">
        <v>22.500769936130165</v>
      </c>
      <c r="R37" s="15">
        <v>1.0848243670625568</v>
      </c>
      <c r="S37" s="70">
        <v>10.005000000000001</v>
      </c>
      <c r="T37" s="70">
        <v>10.005000000000001</v>
      </c>
      <c r="U37" s="70">
        <v>0.42306203029991024</v>
      </c>
      <c r="V37" s="70">
        <v>6.4083120437956209</v>
      </c>
      <c r="W37" s="70">
        <v>6.2210552314225076</v>
      </c>
      <c r="X37" s="70">
        <v>0.53315167829067101</v>
      </c>
      <c r="Y37" s="70">
        <v>1.5072916666666671</v>
      </c>
      <c r="Z37" s="70">
        <v>1.2920138888888892</v>
      </c>
      <c r="AA37" s="70">
        <v>0.25007232750042818</v>
      </c>
      <c r="AB37" s="71">
        <v>9.1330707321559981</v>
      </c>
      <c r="AC37" s="71">
        <v>9.0058221038571702</v>
      </c>
      <c r="AD37" s="70">
        <v>0.31448002339490511</v>
      </c>
      <c r="AE37" s="14">
        <v>16.572697455050392</v>
      </c>
      <c r="AF37" s="12">
        <v>0.31733381555248064</v>
      </c>
      <c r="AG37" s="12">
        <v>23.805812993422581</v>
      </c>
      <c r="AH37" s="12">
        <v>1.4473074790413281</v>
      </c>
      <c r="AI37" s="13">
        <v>40.127481278041934</v>
      </c>
      <c r="AJ37" s="15">
        <v>1.5260793045837813</v>
      </c>
      <c r="AK37" s="11">
        <f t="shared" si="4"/>
        <v>2.3945411716491263</v>
      </c>
      <c r="AL37" s="23">
        <f t="shared" si="5"/>
        <v>0.54500091197346923</v>
      </c>
      <c r="AM37" s="26">
        <v>452</v>
      </c>
      <c r="AN37">
        <f t="shared" si="0"/>
        <v>4.8383880291440633</v>
      </c>
      <c r="AO37">
        <f t="shared" si="1"/>
        <v>3.666525985630618</v>
      </c>
    </row>
    <row r="38" spans="1:41" ht="26.5" customHeight="1" thickBot="1" x14ac:dyDescent="0.4">
      <c r="A38" s="28">
        <v>13</v>
      </c>
      <c r="B38" s="39" t="s">
        <v>11</v>
      </c>
      <c r="C38" s="44">
        <v>1</v>
      </c>
      <c r="D38" s="48">
        <v>2</v>
      </c>
      <c r="E38" s="52">
        <v>19.613229907347552</v>
      </c>
      <c r="F38" s="58">
        <f>AVERAGE(E38:E40)</f>
        <v>18.619670090258325</v>
      </c>
      <c r="G38" s="52">
        <f>STDEVA(E38:E40)</f>
        <v>0.88701662884668409</v>
      </c>
      <c r="H38" s="11">
        <v>9.3802403904705685</v>
      </c>
      <c r="I38" s="59">
        <f>AVERAGE(H38:H40)</f>
        <v>9.0208413532379996</v>
      </c>
      <c r="J38" s="15">
        <v>0.7391801197771436</v>
      </c>
      <c r="K38" s="63">
        <v>23.91975308641975</v>
      </c>
      <c r="L38" s="52">
        <v>0.89176084245198473</v>
      </c>
      <c r="M38" s="67">
        <v>20.591787439613523</v>
      </c>
      <c r="N38" s="37">
        <f>AVERAGE(M38:M40)</f>
        <v>19.958260558659635</v>
      </c>
      <c r="O38" s="37">
        <f>STDEVA(M38:M40)</f>
        <v>1.1112347601774755</v>
      </c>
      <c r="P38" s="35">
        <v>29.972027830084095</v>
      </c>
      <c r="Q38" s="35">
        <f>AVERAGE(P38:P40)</f>
        <v>28.97910191189764</v>
      </c>
      <c r="R38" s="15">
        <v>1.8489319294715685</v>
      </c>
      <c r="S38" s="70">
        <v>2.0716666666666668</v>
      </c>
      <c r="T38" s="70">
        <v>2.0216666666666669</v>
      </c>
      <c r="U38" s="70">
        <v>0.11344765475923368</v>
      </c>
      <c r="V38" s="70">
        <v>0.73988095238095242</v>
      </c>
      <c r="W38" s="70">
        <v>0.7545333606221859</v>
      </c>
      <c r="X38" s="70">
        <v>4.1807980031548356E-2</v>
      </c>
      <c r="Y38" s="70">
        <v>5.3510416666666663</v>
      </c>
      <c r="Z38" s="70">
        <v>4.6739583333333323</v>
      </c>
      <c r="AA38" s="70">
        <v>0.69884887990497835</v>
      </c>
      <c r="AB38" s="71">
        <v>3.4336639492753624</v>
      </c>
      <c r="AC38" s="71">
        <v>3.2307404994079394</v>
      </c>
      <c r="AD38" s="70">
        <v>0.33217177491707817</v>
      </c>
      <c r="AE38" s="14">
        <v>18.619670090258325</v>
      </c>
      <c r="AF38" s="12">
        <v>0.88701662884668409</v>
      </c>
      <c r="AG38" s="12">
        <v>18.833319417772952</v>
      </c>
      <c r="AH38" s="12">
        <v>4.8204915186576075E-2</v>
      </c>
      <c r="AI38" s="13">
        <v>41.822551194136587</v>
      </c>
      <c r="AJ38" s="15">
        <v>2.3953118899141455</v>
      </c>
      <c r="AK38" s="11">
        <f t="shared" ref="AK38" si="44">P38/AB38</f>
        <v>8.7288762886680757</v>
      </c>
      <c r="AL38" s="23">
        <f t="shared" ref="AL38" si="45">P38/AI38</f>
        <v>0.71664752566041678</v>
      </c>
      <c r="AM38" s="26">
        <v>244.66666666666666</v>
      </c>
      <c r="AN38">
        <f t="shared" si="0"/>
        <v>12.250147614475788</v>
      </c>
      <c r="AO38">
        <f t="shared" si="1"/>
        <v>7.6102193829393698</v>
      </c>
    </row>
    <row r="39" spans="1:41" ht="26.5" customHeight="1" thickBot="1" x14ac:dyDescent="0.4">
      <c r="A39" s="28">
        <v>13</v>
      </c>
      <c r="B39" s="39" t="s">
        <v>11</v>
      </c>
      <c r="C39" s="44">
        <v>1</v>
      </c>
      <c r="D39" s="48">
        <v>2</v>
      </c>
      <c r="E39" s="52">
        <v>18.338360985419808</v>
      </c>
      <c r="F39" s="58">
        <f>AVERAGE(E38:E40)</f>
        <v>18.619670090258325</v>
      </c>
      <c r="G39" s="52">
        <f>STDEVA(E38:E40)</f>
        <v>0.88701662884668409</v>
      </c>
      <c r="H39" s="11">
        <v>9.5115980214833034</v>
      </c>
      <c r="I39" s="59">
        <v>9.0208413532379996</v>
      </c>
      <c r="J39" s="15">
        <v>0.7391801197771436</v>
      </c>
      <c r="K39" s="63">
        <v>22.171831695641224</v>
      </c>
      <c r="L39" s="52">
        <v>0.89176084245198473</v>
      </c>
      <c r="M39" s="67">
        <v>20.607843567732921</v>
      </c>
      <c r="N39" s="37">
        <v>19.958260558659635</v>
      </c>
      <c r="O39" s="37">
        <v>1.1112347601774755</v>
      </c>
      <c r="P39" s="35">
        <v>30.119441589216219</v>
      </c>
      <c r="Q39" s="35">
        <v>28.97910191189764</v>
      </c>
      <c r="R39" s="15">
        <v>1.8489319294715685</v>
      </c>
      <c r="S39" s="70">
        <v>2.2383333333333328</v>
      </c>
      <c r="T39" s="70">
        <v>2.0216666666666669</v>
      </c>
      <c r="U39" s="70">
        <v>0.11344765475923368</v>
      </c>
      <c r="V39" s="70">
        <v>0.80169531996179555</v>
      </c>
      <c r="W39" s="70">
        <v>0.7545333606221859</v>
      </c>
      <c r="X39" s="70">
        <v>4.1807980031548356E-2</v>
      </c>
      <c r="Y39" s="70">
        <v>4.7156249999999984</v>
      </c>
      <c r="Z39" s="70">
        <v>4.6739583333333323</v>
      </c>
      <c r="AA39" s="70">
        <v>0.69884887990497835</v>
      </c>
      <c r="AB39" s="71">
        <v>3.4111557745504832</v>
      </c>
      <c r="AC39" s="71">
        <v>3.2307404994079394</v>
      </c>
      <c r="AD39" s="70">
        <v>0.33217177491707817</v>
      </c>
      <c r="AE39" s="14">
        <v>18.619670090258325</v>
      </c>
      <c r="AF39" s="12">
        <v>0.88701662884668409</v>
      </c>
      <c r="AG39" s="12">
        <v>18.833319417772952</v>
      </c>
      <c r="AH39" s="12">
        <v>4.8204915186576075E-2</v>
      </c>
      <c r="AI39" s="13">
        <v>40.905684720056399</v>
      </c>
      <c r="AJ39" s="15">
        <v>2.3953118899141455</v>
      </c>
      <c r="AK39" s="11">
        <f t="shared" ref="AK39" si="46">P39/AB39</f>
        <v>8.829688111556651</v>
      </c>
      <c r="AL39" s="23">
        <f t="shared" ref="AL39" si="47">P39/AI39</f>
        <v>0.73631432392203433</v>
      </c>
      <c r="AM39" s="26">
        <v>244.66666666666666</v>
      </c>
      <c r="AN39">
        <f t="shared" si="0"/>
        <v>12.310398469706902</v>
      </c>
      <c r="AO39">
        <f t="shared" si="1"/>
        <v>7.6102193829393698</v>
      </c>
    </row>
    <row r="40" spans="1:41" ht="26.5" customHeight="1" thickBot="1" x14ac:dyDescent="0.4">
      <c r="A40" s="28">
        <v>13</v>
      </c>
      <c r="B40" s="39" t="s">
        <v>11</v>
      </c>
      <c r="C40" s="44">
        <v>1</v>
      </c>
      <c r="D40" s="48">
        <v>2</v>
      </c>
      <c r="E40" s="52">
        <v>17.907419378007614</v>
      </c>
      <c r="F40" s="58">
        <f>AVERAGE(E38:E40)</f>
        <v>18.619670090258325</v>
      </c>
      <c r="G40" s="52">
        <f>STDEVA(E38:E40)</f>
        <v>0.88701662884668409</v>
      </c>
      <c r="H40" s="11">
        <v>8.1706856477601288</v>
      </c>
      <c r="I40" s="59">
        <v>9.0208413532379996</v>
      </c>
      <c r="J40" s="15">
        <v>0.7391801197771436</v>
      </c>
      <c r="K40" s="63">
        <v>22.7387251196775</v>
      </c>
      <c r="L40" s="52">
        <v>0.89176084245198473</v>
      </c>
      <c r="M40" s="67">
        <v>18.675150668632472</v>
      </c>
      <c r="N40" s="37">
        <v>19.958260558659635</v>
      </c>
      <c r="O40" s="37">
        <v>1.1112347601774755</v>
      </c>
      <c r="P40" s="35">
        <v>26.845836316392603</v>
      </c>
      <c r="Q40" s="35">
        <v>28.97910191189764</v>
      </c>
      <c r="R40" s="15">
        <v>1.8489319294715685</v>
      </c>
      <c r="S40" s="70">
        <v>2.0216666666666669</v>
      </c>
      <c r="T40" s="70">
        <v>2.0216666666666669</v>
      </c>
      <c r="U40" s="70">
        <v>0.11344765475923368</v>
      </c>
      <c r="V40" s="70">
        <v>0.72202380952380973</v>
      </c>
      <c r="W40" s="70">
        <v>0.7545333606221859</v>
      </c>
      <c r="X40" s="70">
        <v>4.1807980031548356E-2</v>
      </c>
      <c r="Y40" s="70">
        <v>3.9552083333333323</v>
      </c>
      <c r="Z40" s="70">
        <v>4.6739583333333323</v>
      </c>
      <c r="AA40" s="70">
        <v>0.69884887990497835</v>
      </c>
      <c r="AB40" s="71">
        <v>2.8474017743979716</v>
      </c>
      <c r="AC40" s="71">
        <v>3.2307404994079394</v>
      </c>
      <c r="AD40" s="70">
        <v>0.33217177491707817</v>
      </c>
      <c r="AE40" s="14">
        <v>18.619670090258325</v>
      </c>
      <c r="AF40" s="12">
        <v>0.88701662884668409</v>
      </c>
      <c r="AG40" s="12">
        <v>18.833319417772952</v>
      </c>
      <c r="AH40" s="12">
        <v>4.8204915186576075E-2</v>
      </c>
      <c r="AI40" s="13">
        <v>37.2920086693412</v>
      </c>
      <c r="AJ40" s="15">
        <v>2.3953118899141455</v>
      </c>
      <c r="AK40" s="11">
        <f t="shared" si="4"/>
        <v>9.4281869730409369</v>
      </c>
      <c r="AL40" s="23">
        <f t="shared" si="5"/>
        <v>0.7198817460981477</v>
      </c>
      <c r="AM40" s="26">
        <v>244.66666666666666</v>
      </c>
      <c r="AN40">
        <f t="shared" si="0"/>
        <v>10.972412663375723</v>
      </c>
      <c r="AO40">
        <f t="shared" si="1"/>
        <v>7.6102193829393698</v>
      </c>
    </row>
    <row r="41" spans="1:41" ht="39.5" customHeight="1" thickBot="1" x14ac:dyDescent="0.4">
      <c r="A41" s="29">
        <v>14</v>
      </c>
      <c r="B41" s="40" t="s">
        <v>12</v>
      </c>
      <c r="C41" s="45">
        <v>2</v>
      </c>
      <c r="D41" s="49">
        <v>2</v>
      </c>
      <c r="E41" s="52">
        <v>17.9433311786253</v>
      </c>
      <c r="F41" s="58">
        <f>AVERAGE(E41:E43)</f>
        <v>17.949316478728242</v>
      </c>
      <c r="G41" s="52">
        <f>STDEVA(E41:E43)</f>
        <v>0.40404100724790709</v>
      </c>
      <c r="H41" s="11">
        <v>9.3653414465804108</v>
      </c>
      <c r="I41" s="59">
        <f>AVERAGE(H41:H43)</f>
        <v>9.3352369237436239</v>
      </c>
      <c r="J41" s="15">
        <v>0.79921263988417601</v>
      </c>
      <c r="K41" s="63">
        <v>22.770219198790624</v>
      </c>
      <c r="L41" s="52">
        <v>2.4540301502616515</v>
      </c>
      <c r="M41" s="67">
        <v>7.9406538083542362</v>
      </c>
      <c r="N41" s="37">
        <f>AVERAGE(M41:M43)</f>
        <v>8.0758349660502518</v>
      </c>
      <c r="O41" s="37">
        <f>STDEVA(M41:M43)</f>
        <v>1.0147832632562657</v>
      </c>
      <c r="P41" s="35">
        <v>17.305995254934643</v>
      </c>
      <c r="Q41" s="35">
        <f>AVERAGE(P41:P43)</f>
        <v>17.411071889793874</v>
      </c>
      <c r="R41" s="15">
        <v>1.8090851594077415</v>
      </c>
      <c r="S41" s="70">
        <v>1.8466666666666665</v>
      </c>
      <c r="T41" s="70">
        <v>1.7966666666666671</v>
      </c>
      <c r="U41" s="70">
        <v>7.184731753543093E-2</v>
      </c>
      <c r="V41" s="70">
        <v>1.1070203359858533</v>
      </c>
      <c r="W41" s="70">
        <v>1.0521480582394009</v>
      </c>
      <c r="X41" s="70">
        <v>6.5754958011355044E-2</v>
      </c>
      <c r="Y41" s="70">
        <v>1.3718750000000006</v>
      </c>
      <c r="Z41" s="70">
        <v>1.3267361111111116</v>
      </c>
      <c r="AA41" s="70">
        <v>0.106399676708643</v>
      </c>
      <c r="AB41" s="71">
        <v>2.8434064665127026</v>
      </c>
      <c r="AC41" s="71">
        <v>2.5469770394738078</v>
      </c>
      <c r="AD41" s="70">
        <v>0.343805837207666</v>
      </c>
      <c r="AE41" s="14">
        <v>17.949316478728242</v>
      </c>
      <c r="AF41" s="12">
        <v>0.40404100724790709</v>
      </c>
      <c r="AG41" s="12">
        <v>17.50670266158285</v>
      </c>
      <c r="AH41" s="12">
        <v>0.40554568468071622</v>
      </c>
      <c r="AI41" s="13">
        <v>25.779343690752409</v>
      </c>
      <c r="AJ41" s="15">
        <v>1.3811399756345928</v>
      </c>
      <c r="AK41" s="11">
        <f t="shared" ref="AK41" si="48">P41/AB41</f>
        <v>6.0863599554795949</v>
      </c>
      <c r="AL41" s="23">
        <f t="shared" ref="AL41" si="49">P41/AI41</f>
        <v>0.67131248423297396</v>
      </c>
      <c r="AM41" s="26">
        <v>452.66666666666669</v>
      </c>
      <c r="AN41">
        <f t="shared" si="0"/>
        <v>3.8231211903390228</v>
      </c>
      <c r="AO41">
        <f t="shared" si="1"/>
        <v>3.9652392810150756</v>
      </c>
    </row>
    <row r="42" spans="1:41" ht="39.5" customHeight="1" thickBot="1" x14ac:dyDescent="0.4">
      <c r="A42" s="29">
        <v>14</v>
      </c>
      <c r="B42" s="40" t="s">
        <v>12</v>
      </c>
      <c r="C42" s="45">
        <v>2</v>
      </c>
      <c r="D42" s="49">
        <v>2</v>
      </c>
      <c r="E42" s="52">
        <v>17.548301371830778</v>
      </c>
      <c r="F42" s="58">
        <f>AVERAGE(E41:E43)</f>
        <v>17.949316478728242</v>
      </c>
      <c r="G42" s="52">
        <f>STDEVA(E41:E43)</f>
        <v>0.40404100724790709</v>
      </c>
      <c r="H42" s="11">
        <v>8.5213973739754412</v>
      </c>
      <c r="I42" s="59">
        <v>9.3352369237436239</v>
      </c>
      <c r="J42" s="15">
        <v>0.79921263988417601</v>
      </c>
      <c r="K42" s="63">
        <v>24.770093222474173</v>
      </c>
      <c r="L42" s="52">
        <v>2.4540301502616515</v>
      </c>
      <c r="M42" s="67">
        <v>7.1354178007127249</v>
      </c>
      <c r="N42" s="37">
        <v>8.0758349660502518</v>
      </c>
      <c r="O42" s="37">
        <v>1.0147832632562657</v>
      </c>
      <c r="P42" s="35">
        <v>15.656815174688164</v>
      </c>
      <c r="Q42" s="35">
        <v>17.411071889793874</v>
      </c>
      <c r="R42" s="15">
        <v>1.8090851594077415</v>
      </c>
      <c r="S42" s="70">
        <v>1.7050000000000003</v>
      </c>
      <c r="T42" s="70">
        <v>1.7966666666666671</v>
      </c>
      <c r="U42" s="70">
        <v>7.184731753543093E-2</v>
      </c>
      <c r="V42" s="70">
        <v>1.0701595744680852</v>
      </c>
      <c r="W42" s="70">
        <v>1.0521480582394009</v>
      </c>
      <c r="X42" s="70">
        <v>6.5754958011355044E-2</v>
      </c>
      <c r="Y42" s="70">
        <v>1.2052083333333334</v>
      </c>
      <c r="Z42" s="70">
        <v>1.3267361111111116</v>
      </c>
      <c r="AA42" s="70">
        <v>0.106399676708643</v>
      </c>
      <c r="AB42" s="71">
        <v>2.1700711591220849</v>
      </c>
      <c r="AC42" s="71">
        <v>2.5469770394738078</v>
      </c>
      <c r="AD42" s="70">
        <v>0.343805837207666</v>
      </c>
      <c r="AE42" s="14">
        <v>17.949316478728242</v>
      </c>
      <c r="AF42" s="12">
        <v>0.40404100724790709</v>
      </c>
      <c r="AG42" s="12">
        <v>17.50670266158285</v>
      </c>
      <c r="AH42" s="12">
        <v>0.40554568468071622</v>
      </c>
      <c r="AI42" s="13">
        <v>23.079970492140109</v>
      </c>
      <c r="AJ42" s="15">
        <v>1.3811399756345928</v>
      </c>
      <c r="AK42" s="11">
        <f t="shared" ref="AK42" si="50">P42/AB42</f>
        <v>7.2148856081854111</v>
      </c>
      <c r="AL42" s="23">
        <f t="shared" ref="AL42" si="51">P42/AI42</f>
        <v>0.67837240866577786</v>
      </c>
      <c r="AM42" s="26">
        <v>452.66666666666669</v>
      </c>
      <c r="AN42">
        <f t="shared" si="0"/>
        <v>3.4587956939664575</v>
      </c>
      <c r="AO42">
        <f t="shared" si="1"/>
        <v>3.9652392810150756</v>
      </c>
    </row>
    <row r="43" spans="1:41" ht="39.5" customHeight="1" thickBot="1" x14ac:dyDescent="0.4">
      <c r="A43" s="29">
        <v>14</v>
      </c>
      <c r="B43" s="40" t="s">
        <v>12</v>
      </c>
      <c r="C43" s="45">
        <v>2</v>
      </c>
      <c r="D43" s="49">
        <v>2</v>
      </c>
      <c r="E43" s="52">
        <v>18.356316885728653</v>
      </c>
      <c r="F43" s="58">
        <f>AVERAGE(E41:E43)</f>
        <v>17.949316478728242</v>
      </c>
      <c r="G43" s="52">
        <f>STDEVA(E41:E43)</f>
        <v>0.40404100724790709</v>
      </c>
      <c r="H43" s="11">
        <v>10.118971950675022</v>
      </c>
      <c r="I43" s="59">
        <v>9.3352369237436239</v>
      </c>
      <c r="J43" s="15">
        <v>0.79921263988417601</v>
      </c>
      <c r="K43" s="63">
        <v>19.888510959939531</v>
      </c>
      <c r="L43" s="52">
        <v>2.4540301502616515</v>
      </c>
      <c r="M43" s="67">
        <v>9.1514332890837942</v>
      </c>
      <c r="N43" s="37">
        <v>8.0758349660502518</v>
      </c>
      <c r="O43" s="37">
        <v>1.0147832632562657</v>
      </c>
      <c r="P43" s="35">
        <v>19.270405239758816</v>
      </c>
      <c r="Q43" s="35">
        <v>17.411071889793874</v>
      </c>
      <c r="R43" s="15">
        <v>1.8090851594077415</v>
      </c>
      <c r="S43" s="70">
        <v>1.7966666666666666</v>
      </c>
      <c r="T43" s="70">
        <v>1.7966666666666671</v>
      </c>
      <c r="U43" s="70">
        <v>7.184731753543093E-2</v>
      </c>
      <c r="V43" s="70">
        <v>0.97926426426426427</v>
      </c>
      <c r="W43" s="70">
        <v>1.0521480582394009</v>
      </c>
      <c r="X43" s="70">
        <v>6.5754958011355044E-2</v>
      </c>
      <c r="Y43" s="70">
        <v>1.4031250000000004</v>
      </c>
      <c r="Z43" s="70">
        <v>1.3267361111111116</v>
      </c>
      <c r="AA43" s="70">
        <v>0.106399676708643</v>
      </c>
      <c r="AB43" s="71">
        <v>2.6274534927866369</v>
      </c>
      <c r="AC43" s="71">
        <v>2.5469770394738078</v>
      </c>
      <c r="AD43" s="70">
        <v>0.343805837207666</v>
      </c>
      <c r="AE43" s="14">
        <v>17.949316478728242</v>
      </c>
      <c r="AF43" s="12">
        <v>0.40404100724790709</v>
      </c>
      <c r="AG43" s="12">
        <v>17.50670266158285</v>
      </c>
      <c r="AH43" s="12">
        <v>0.40554568468071622</v>
      </c>
      <c r="AI43" s="13">
        <v>24.937280128598804</v>
      </c>
      <c r="AJ43" s="15">
        <v>1.3811399756345928</v>
      </c>
      <c r="AK43" s="11">
        <f t="shared" si="4"/>
        <v>7.3342516975708367</v>
      </c>
      <c r="AL43" s="23">
        <f t="shared" si="5"/>
        <v>0.77275489309112544</v>
      </c>
      <c r="AM43" s="26">
        <v>452.66666666666669</v>
      </c>
      <c r="AN43">
        <f t="shared" si="0"/>
        <v>4.2570851045122566</v>
      </c>
      <c r="AO43">
        <f t="shared" si="1"/>
        <v>3.9652392810150756</v>
      </c>
    </row>
    <row r="44" spans="1:41" ht="15" thickBot="1" x14ac:dyDescent="0.4">
      <c r="A44" s="30">
        <v>15</v>
      </c>
      <c r="B44" s="38" t="s">
        <v>13</v>
      </c>
      <c r="C44" s="44">
        <v>1</v>
      </c>
      <c r="D44" s="48">
        <v>1</v>
      </c>
      <c r="E44" s="52">
        <v>0</v>
      </c>
      <c r="F44" s="58">
        <f>AVERAGE(E44:E46)</f>
        <v>0</v>
      </c>
      <c r="G44" s="52">
        <f t="shared" ref="G44:G47" si="52">STDEVA(E44:E46)</f>
        <v>0</v>
      </c>
      <c r="H44" s="11">
        <v>0</v>
      </c>
      <c r="I44" s="9">
        <f>AVERAGE(H44:H46)</f>
        <v>0</v>
      </c>
      <c r="J44" s="15">
        <f t="shared" ref="J44" si="53">STDEVA(H44:H46)</f>
        <v>0</v>
      </c>
      <c r="K44" s="63">
        <v>22.438291555938616</v>
      </c>
      <c r="L44" s="52">
        <v>1.4097764224252221</v>
      </c>
      <c r="M44" s="67">
        <v>23.8328664799253</v>
      </c>
      <c r="N44" s="37">
        <f>AVERAGE(M44:M46)</f>
        <v>22.438291555938616</v>
      </c>
      <c r="O44" s="37">
        <f>STDEVA(M44:M46)</f>
        <v>1.4097764224252221</v>
      </c>
      <c r="P44" s="35">
        <v>23.8328664799253</v>
      </c>
      <c r="Q44" s="35">
        <f>AVERAGE(P44:P46)</f>
        <v>22.438291555938616</v>
      </c>
      <c r="R44" s="15">
        <v>1.4097764224252221</v>
      </c>
      <c r="S44" s="70">
        <v>0</v>
      </c>
      <c r="T44" s="70">
        <v>0</v>
      </c>
      <c r="U44" s="70">
        <v>0</v>
      </c>
      <c r="V44" s="70">
        <v>0</v>
      </c>
      <c r="W44" s="70">
        <v>0</v>
      </c>
      <c r="X44" s="70">
        <v>0</v>
      </c>
      <c r="Y44" s="70">
        <v>11.679487179487184</v>
      </c>
      <c r="Z44" s="70">
        <v>11.195156695156699</v>
      </c>
      <c r="AA44" s="70">
        <v>0.43390977466657488</v>
      </c>
      <c r="AB44" s="71">
        <v>11.679487179487184</v>
      </c>
      <c r="AC44" s="71">
        <v>11.195156695156699</v>
      </c>
      <c r="AD44" s="70">
        <v>0.43390977466657488</v>
      </c>
      <c r="AE44" s="14">
        <v>0</v>
      </c>
      <c r="AF44" s="12">
        <v>0</v>
      </c>
      <c r="AG44" s="12">
        <v>19.338918111565686</v>
      </c>
      <c r="AH44" s="12">
        <v>1.2971611374399705</v>
      </c>
      <c r="AI44" s="13">
        <v>20.767582310539638</v>
      </c>
      <c r="AJ44" s="15">
        <v>1.2971611374399705</v>
      </c>
      <c r="AK44" s="11">
        <f t="shared" ref="AK44" si="54">P44/AB44</f>
        <v>2.0405747370298273</v>
      </c>
      <c r="AL44" s="23">
        <f t="shared" ref="AL44" si="55">P44/AI44</f>
        <v>1.1475994713082234</v>
      </c>
      <c r="AM44" s="26">
        <v>116</v>
      </c>
      <c r="AN44">
        <f t="shared" si="0"/>
        <v>20.545574551659744</v>
      </c>
      <c r="AO44">
        <f t="shared" si="1"/>
        <v>0</v>
      </c>
    </row>
    <row r="45" spans="1:41" ht="15" thickBot="1" x14ac:dyDescent="0.4">
      <c r="A45" s="30">
        <v>15</v>
      </c>
      <c r="B45" s="38" t="s">
        <v>13</v>
      </c>
      <c r="C45" s="44">
        <v>1</v>
      </c>
      <c r="D45" s="48">
        <v>1</v>
      </c>
      <c r="E45" s="52">
        <v>0</v>
      </c>
      <c r="F45" s="58">
        <f>AVERAGE(E44:E46)</f>
        <v>0</v>
      </c>
      <c r="G45" s="52">
        <f>STDEVA(E44:E46)</f>
        <v>0</v>
      </c>
      <c r="H45" s="11">
        <v>0</v>
      </c>
      <c r="I45" s="9">
        <f>AVERAGE(H44:H46)</f>
        <v>0</v>
      </c>
      <c r="J45" s="15">
        <f>STDEVA(H44:H46)</f>
        <v>0</v>
      </c>
      <c r="K45" s="63">
        <v>22.438291555938616</v>
      </c>
      <c r="L45" s="52">
        <v>1.4097764224252221</v>
      </c>
      <c r="M45" s="67">
        <v>22.468218056453349</v>
      </c>
      <c r="N45" s="37">
        <v>22.438291555938616</v>
      </c>
      <c r="O45" s="37">
        <v>1.4097764224252221</v>
      </c>
      <c r="P45" s="35">
        <v>22.468218056453349</v>
      </c>
      <c r="Q45" s="35">
        <v>22.438291555938616</v>
      </c>
      <c r="R45" s="15">
        <v>1.4097764224252221</v>
      </c>
      <c r="S45" s="70">
        <v>0</v>
      </c>
      <c r="T45" s="70">
        <v>0</v>
      </c>
      <c r="U45" s="70">
        <v>0</v>
      </c>
      <c r="V45" s="70">
        <v>0</v>
      </c>
      <c r="W45" s="70">
        <v>0</v>
      </c>
      <c r="X45" s="70">
        <v>0</v>
      </c>
      <c r="Y45" s="70">
        <v>10.841880341880344</v>
      </c>
      <c r="Z45" s="70">
        <v>11.195156695156699</v>
      </c>
      <c r="AA45" s="70">
        <v>0.43390977466657488</v>
      </c>
      <c r="AB45" s="71">
        <v>10.841880341880344</v>
      </c>
      <c r="AC45" s="71">
        <v>11.195156695156699</v>
      </c>
      <c r="AD45" s="70">
        <v>0.43390977466657488</v>
      </c>
      <c r="AE45" s="14">
        <v>0</v>
      </c>
      <c r="AF45" s="12">
        <v>0</v>
      </c>
      <c r="AG45" s="12">
        <v>19.338918111565686</v>
      </c>
      <c r="AH45" s="12">
        <v>1.2971611374399705</v>
      </c>
      <c r="AI45" s="13">
        <v>18.234950321449446</v>
      </c>
      <c r="AJ45" s="15">
        <v>1.2971611374399705</v>
      </c>
      <c r="AK45" s="11">
        <f t="shared" ref="AK45" si="56">P45/AB45</f>
        <v>2.072354365475003</v>
      </c>
      <c r="AL45" s="23">
        <f t="shared" ref="AL45" si="57">P45/AI45</f>
        <v>1.2321513171343486</v>
      </c>
      <c r="AM45" s="26">
        <v>116</v>
      </c>
      <c r="AN45">
        <f t="shared" si="0"/>
        <v>19.369153496942541</v>
      </c>
      <c r="AO45">
        <f t="shared" si="1"/>
        <v>0</v>
      </c>
    </row>
    <row r="46" spans="1:41" ht="15" thickBot="1" x14ac:dyDescent="0.4">
      <c r="A46" s="30">
        <v>15</v>
      </c>
      <c r="B46" s="38" t="s">
        <v>13</v>
      </c>
      <c r="C46" s="44">
        <v>1</v>
      </c>
      <c r="D46" s="48">
        <v>1</v>
      </c>
      <c r="E46" s="52">
        <v>0</v>
      </c>
      <c r="F46" s="58">
        <f>AVERAGE(E44:E46)</f>
        <v>0</v>
      </c>
      <c r="G46" s="52">
        <f>STDEVA(E44:E46)</f>
        <v>0</v>
      </c>
      <c r="H46" s="11">
        <v>0</v>
      </c>
      <c r="I46" s="9">
        <f>AVERAGE(H44:H46)</f>
        <v>0</v>
      </c>
      <c r="J46" s="15">
        <f>STDEVA(H44:H46)</f>
        <v>0</v>
      </c>
      <c r="K46" s="63">
        <v>22.438291555938616</v>
      </c>
      <c r="L46" s="52">
        <v>1.4097764224252221</v>
      </c>
      <c r="M46" s="67">
        <v>21.01379013143719</v>
      </c>
      <c r="N46" s="37">
        <v>22.438291555938616</v>
      </c>
      <c r="O46" s="37">
        <v>1.4097764224252221</v>
      </c>
      <c r="P46" s="35">
        <v>21.01379013143719</v>
      </c>
      <c r="Q46" s="35">
        <v>22.438291555938616</v>
      </c>
      <c r="R46" s="15">
        <v>1.4097764224252221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11.064102564102567</v>
      </c>
      <c r="Z46" s="70">
        <v>11.195156695156699</v>
      </c>
      <c r="AA46" s="70">
        <v>0.43390977466657488</v>
      </c>
      <c r="AB46" s="71">
        <v>11.064102564102567</v>
      </c>
      <c r="AC46" s="71">
        <v>11.195156695156699</v>
      </c>
      <c r="AD46" s="70">
        <v>0.43390977466657488</v>
      </c>
      <c r="AE46" s="14">
        <v>0</v>
      </c>
      <c r="AF46" s="12">
        <v>0</v>
      </c>
      <c r="AG46" s="12">
        <v>19.338918111565686</v>
      </c>
      <c r="AH46" s="12">
        <v>1.2971611374399705</v>
      </c>
      <c r="AI46" s="13">
        <v>19.014221702707967</v>
      </c>
      <c r="AJ46" s="15">
        <v>1.2971611374399705</v>
      </c>
      <c r="AK46" s="11">
        <f t="shared" si="4"/>
        <v>1.8992765124589808</v>
      </c>
      <c r="AL46" s="23">
        <f t="shared" si="5"/>
        <v>1.1051617289412612</v>
      </c>
      <c r="AM46" s="26">
        <v>116</v>
      </c>
      <c r="AN46">
        <f t="shared" si="0"/>
        <v>18.115336320204474</v>
      </c>
      <c r="AO46">
        <f t="shared" si="1"/>
        <v>0</v>
      </c>
    </row>
    <row r="47" spans="1:41" ht="23.5" customHeight="1" thickBot="1" x14ac:dyDescent="0.4">
      <c r="A47" s="28">
        <v>16</v>
      </c>
      <c r="B47" s="41" t="s">
        <v>2</v>
      </c>
      <c r="C47" s="45">
        <v>2</v>
      </c>
      <c r="D47" s="49">
        <v>1</v>
      </c>
      <c r="E47" s="53">
        <v>0</v>
      </c>
      <c r="F47" s="58">
        <f>AVERAGE(E47:E49)</f>
        <v>0</v>
      </c>
      <c r="G47" s="52">
        <f t="shared" si="52"/>
        <v>0</v>
      </c>
      <c r="H47" s="20">
        <v>0</v>
      </c>
      <c r="I47" s="9">
        <f>AVERAGE(H47:H49)</f>
        <v>0</v>
      </c>
      <c r="J47" s="15">
        <f t="shared" ref="J47" si="58">STDEVA(H47:H49)</f>
        <v>0</v>
      </c>
      <c r="K47" s="63">
        <v>22.073188249658831</v>
      </c>
      <c r="L47" s="52">
        <v>0.82597141420671072</v>
      </c>
      <c r="M47" s="67">
        <v>21.247216835452125</v>
      </c>
      <c r="N47" s="37">
        <f>AVERAGE(M47:M49)</f>
        <v>22.073188249658831</v>
      </c>
      <c r="O47" s="37">
        <f>STDEVA(M47:M49)</f>
        <v>0.82597141420671072</v>
      </c>
      <c r="P47" s="35">
        <v>21.247216835452125</v>
      </c>
      <c r="Q47" s="35">
        <f>AVERAGE(P47:P49)</f>
        <v>22.073188249658831</v>
      </c>
      <c r="R47" s="19">
        <v>0.82597141420671072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2.6965811965811963</v>
      </c>
      <c r="Z47" s="70">
        <v>2.7450142450142452</v>
      </c>
      <c r="AA47" s="70">
        <v>5.6908787337431183E-2</v>
      </c>
      <c r="AB47" s="71">
        <v>2.6965811965811963</v>
      </c>
      <c r="AC47" s="71">
        <v>2.7450142450142452</v>
      </c>
      <c r="AD47" s="70">
        <v>5.6908787337431183E-2</v>
      </c>
      <c r="AE47" s="18">
        <v>0</v>
      </c>
      <c r="AF47" s="16">
        <v>0</v>
      </c>
      <c r="AG47" s="16">
        <v>10.701993635950386</v>
      </c>
      <c r="AH47" s="16">
        <v>1.3804722184479035</v>
      </c>
      <c r="AI47" s="17">
        <v>9.2733294369764216</v>
      </c>
      <c r="AJ47" s="19">
        <v>1.3804722184479035</v>
      </c>
      <c r="AK47" s="20">
        <f t="shared" ref="AK47" si="59">P47/AB47</f>
        <v>7.8793165443673496</v>
      </c>
      <c r="AL47" s="24">
        <f t="shared" ref="AL47" si="60">P47/AI47</f>
        <v>2.291217731436467</v>
      </c>
      <c r="AM47" s="27">
        <v>700</v>
      </c>
      <c r="AN47">
        <f t="shared" si="0"/>
        <v>3.0353166907788753</v>
      </c>
      <c r="AO47">
        <f t="shared" si="1"/>
        <v>0</v>
      </c>
    </row>
    <row r="48" spans="1:41" ht="23.5" customHeight="1" thickBot="1" x14ac:dyDescent="0.4">
      <c r="A48" s="28">
        <v>16</v>
      </c>
      <c r="B48" s="41" t="s">
        <v>2</v>
      </c>
      <c r="C48" s="45">
        <v>2</v>
      </c>
      <c r="D48" s="49">
        <v>1</v>
      </c>
      <c r="E48" s="53">
        <v>0</v>
      </c>
      <c r="F48" s="58">
        <f>AVERAGE(E47:E49)</f>
        <v>0</v>
      </c>
      <c r="G48" s="52">
        <f>STDEVA(E47:E49)</f>
        <v>0</v>
      </c>
      <c r="H48" s="20">
        <v>0</v>
      </c>
      <c r="I48" s="9">
        <f>AVERAGE(H47:H49)</f>
        <v>0</v>
      </c>
      <c r="J48" s="15">
        <f>STDEVA(H47:H49)</f>
        <v>0</v>
      </c>
      <c r="K48" s="63">
        <v>22.073188249658831</v>
      </c>
      <c r="L48" s="52">
        <v>0.82597141420671072</v>
      </c>
      <c r="M48" s="67">
        <v>22.073188249658831</v>
      </c>
      <c r="N48" s="37">
        <v>22.073188249658831</v>
      </c>
      <c r="O48" s="37">
        <v>0.82597141420671072</v>
      </c>
      <c r="P48" s="35">
        <v>22.073188249658831</v>
      </c>
      <c r="Q48" s="35">
        <v>22.073188249658831</v>
      </c>
      <c r="R48" s="19">
        <v>0.82597141420671072</v>
      </c>
      <c r="S48" s="70">
        <v>0</v>
      </c>
      <c r="T48" s="70">
        <v>0</v>
      </c>
      <c r="U48" s="70">
        <v>0</v>
      </c>
      <c r="V48" s="70">
        <v>0</v>
      </c>
      <c r="W48" s="70">
        <v>0</v>
      </c>
      <c r="X48" s="70">
        <v>0</v>
      </c>
      <c r="Y48" s="70">
        <v>2.8076923076923084</v>
      </c>
      <c r="Z48" s="70">
        <v>2.7450142450142452</v>
      </c>
      <c r="AA48" s="70">
        <v>5.6908787337431183E-2</v>
      </c>
      <c r="AB48" s="71">
        <v>2.8076923076923084</v>
      </c>
      <c r="AC48" s="71">
        <v>2.7450142450142452</v>
      </c>
      <c r="AD48" s="70">
        <v>5.6908787337431183E-2</v>
      </c>
      <c r="AE48" s="18">
        <v>0</v>
      </c>
      <c r="AF48" s="16">
        <v>0</v>
      </c>
      <c r="AG48" s="16">
        <v>10.701993635950386</v>
      </c>
      <c r="AH48" s="16">
        <v>1.3804722184479035</v>
      </c>
      <c r="AI48" s="17">
        <v>10.804041078734238</v>
      </c>
      <c r="AJ48" s="19">
        <v>1.3804722184479035</v>
      </c>
      <c r="AK48" s="20">
        <f t="shared" ref="AK48" si="61">P48/AB48</f>
        <v>7.8616834861798557</v>
      </c>
      <c r="AL48" s="24">
        <f t="shared" ref="AL48" si="62">P48/AI48</f>
        <v>2.0430492709904473</v>
      </c>
      <c r="AM48" s="27">
        <v>700</v>
      </c>
      <c r="AN48">
        <f t="shared" si="0"/>
        <v>3.1533126070941182</v>
      </c>
      <c r="AO48">
        <f t="shared" si="1"/>
        <v>0</v>
      </c>
    </row>
    <row r="49" spans="1:41" ht="23.5" customHeight="1" thickBot="1" x14ac:dyDescent="0.4">
      <c r="A49" s="28">
        <v>16</v>
      </c>
      <c r="B49" s="41" t="s">
        <v>2</v>
      </c>
      <c r="C49" s="46">
        <v>2</v>
      </c>
      <c r="D49" s="50">
        <v>1</v>
      </c>
      <c r="E49" s="53">
        <v>0</v>
      </c>
      <c r="F49" s="58">
        <f>AVERAGE(E47:E49)</f>
        <v>0</v>
      </c>
      <c r="G49" s="53">
        <f>STDEVA(E47:E49)</f>
        <v>0</v>
      </c>
      <c r="H49" s="20">
        <v>0</v>
      </c>
      <c r="I49" s="9">
        <f>AVERAGE(H47:H49)</f>
        <v>0</v>
      </c>
      <c r="J49" s="15">
        <f>STDEVA(H47:H49)</f>
        <v>0</v>
      </c>
      <c r="K49" s="64">
        <v>22.073188249658831</v>
      </c>
      <c r="L49" s="53">
        <v>0.82597141420671072</v>
      </c>
      <c r="M49" s="67">
        <v>22.899159663865547</v>
      </c>
      <c r="N49" s="37">
        <v>22.073188249658831</v>
      </c>
      <c r="O49" s="37">
        <v>0.82597141420671072</v>
      </c>
      <c r="P49" s="35">
        <v>22.899159663865547</v>
      </c>
      <c r="Q49" s="35">
        <v>22.073188249658831</v>
      </c>
      <c r="R49" s="19">
        <v>0.82597141420671072</v>
      </c>
      <c r="S49" s="70">
        <v>0</v>
      </c>
      <c r="T49" s="70">
        <v>0</v>
      </c>
      <c r="U49" s="70">
        <v>0</v>
      </c>
      <c r="V49" s="70">
        <v>0</v>
      </c>
      <c r="W49" s="70">
        <v>0</v>
      </c>
      <c r="X49" s="70">
        <v>0</v>
      </c>
      <c r="Y49" s="70">
        <v>2.7307692307692308</v>
      </c>
      <c r="Z49" s="70">
        <v>2.7450142450142452</v>
      </c>
      <c r="AA49" s="70">
        <v>5.6908787337431183E-2</v>
      </c>
      <c r="AB49" s="71">
        <v>2.7307692307692308</v>
      </c>
      <c r="AC49" s="71">
        <v>2.7450142450142452</v>
      </c>
      <c r="AD49" s="70">
        <v>5.6908787337431183E-2</v>
      </c>
      <c r="AE49" s="18">
        <v>0</v>
      </c>
      <c r="AF49" s="16">
        <v>0</v>
      </c>
      <c r="AG49" s="16">
        <v>10.701993635950386</v>
      </c>
      <c r="AH49" s="16">
        <v>1.3804722184479035</v>
      </c>
      <c r="AI49" s="17">
        <v>12.028610392140493</v>
      </c>
      <c r="AJ49" s="19">
        <v>1.3804722184479035</v>
      </c>
      <c r="AK49" s="20">
        <f t="shared" si="4"/>
        <v>8.3856077642324536</v>
      </c>
      <c r="AL49" s="24">
        <f t="shared" si="5"/>
        <v>1.9037244467430654</v>
      </c>
      <c r="AM49" s="27">
        <v>700</v>
      </c>
      <c r="AN49">
        <f t="shared" si="0"/>
        <v>3.2713085234093642</v>
      </c>
      <c r="AO49">
        <f t="shared" si="1"/>
        <v>0</v>
      </c>
    </row>
    <row r="50" spans="1:41" x14ac:dyDescent="0.35">
      <c r="Q50" s="35"/>
    </row>
    <row r="51" spans="1:41" x14ac:dyDescent="0.35">
      <c r="Q51" s="35"/>
    </row>
    <row r="52" spans="1:41" x14ac:dyDescent="0.35">
      <c r="Q52" s="35"/>
    </row>
    <row r="53" spans="1:41" x14ac:dyDescent="0.35">
      <c r="Q53" s="35"/>
    </row>
  </sheetData>
  <pageMargins left="0.25" right="0.25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81631-55E8-474D-B045-380D9135667E}">
  <dimension ref="A1:M58"/>
  <sheetViews>
    <sheetView tabSelected="1" topLeftCell="G1" zoomScale="85" zoomScaleNormal="85" workbookViewId="0">
      <selection activeCell="T13" sqref="T13"/>
    </sheetView>
  </sheetViews>
  <sheetFormatPr defaultRowHeight="14.5" x14ac:dyDescent="0.35"/>
  <cols>
    <col min="2" max="2" width="20.26953125" customWidth="1"/>
  </cols>
  <sheetData>
    <row r="1" spans="1:13" ht="58.5" thickBot="1" x14ac:dyDescent="0.4">
      <c r="A1" s="31" t="s">
        <v>0</v>
      </c>
      <c r="B1" s="32" t="s">
        <v>36</v>
      </c>
      <c r="C1" s="69" t="s">
        <v>30</v>
      </c>
      <c r="D1" s="69" t="s">
        <v>35</v>
      </c>
      <c r="E1" s="69" t="s">
        <v>43</v>
      </c>
      <c r="F1" s="69" t="s">
        <v>42</v>
      </c>
      <c r="G1" s="69" t="s">
        <v>44</v>
      </c>
      <c r="H1" s="69" t="s">
        <v>24</v>
      </c>
      <c r="I1" s="78" t="s">
        <v>55</v>
      </c>
      <c r="J1" s="74" t="s">
        <v>27</v>
      </c>
      <c r="K1" s="3" t="s">
        <v>56</v>
      </c>
      <c r="L1" s="6" t="s">
        <v>29</v>
      </c>
    </row>
    <row r="2" spans="1:13" ht="16.5" x14ac:dyDescent="0.45">
      <c r="A2" s="28">
        <v>1</v>
      </c>
      <c r="B2" s="38" t="s">
        <v>3</v>
      </c>
      <c r="C2" s="66">
        <v>0</v>
      </c>
      <c r="D2" s="66">
        <v>0</v>
      </c>
      <c r="E2" s="66">
        <v>20.28956881898058</v>
      </c>
      <c r="F2" s="66">
        <v>0.77778969080487603</v>
      </c>
      <c r="G2" s="77">
        <v>20.289568818980566</v>
      </c>
      <c r="H2" s="66">
        <v>0.77778969080485549</v>
      </c>
      <c r="I2" s="79">
        <v>4.3917378917378924</v>
      </c>
      <c r="J2" s="72">
        <v>0.26403663234410685</v>
      </c>
      <c r="K2" s="8">
        <v>9.1063427124210321</v>
      </c>
      <c r="L2" s="10">
        <v>1.6989145916801356</v>
      </c>
      <c r="M2" s="81" t="s">
        <v>57</v>
      </c>
    </row>
    <row r="3" spans="1:13" ht="15" thickBot="1" x14ac:dyDescent="0.4">
      <c r="A3" s="68">
        <v>2</v>
      </c>
      <c r="B3" s="38" t="s">
        <v>4</v>
      </c>
      <c r="C3" s="66">
        <v>0</v>
      </c>
      <c r="D3" s="66">
        <v>0</v>
      </c>
      <c r="E3" s="66">
        <v>21.869688046158632</v>
      </c>
      <c r="F3" s="66">
        <v>0.8010693101692673</v>
      </c>
      <c r="G3" s="77">
        <v>21.869688046158632</v>
      </c>
      <c r="H3" s="66">
        <v>0.8010693101692673</v>
      </c>
      <c r="I3" s="80">
        <v>3.9444444444444451</v>
      </c>
      <c r="J3" s="70">
        <v>7.6923076923076206E-2</v>
      </c>
      <c r="K3" s="13">
        <v>5.4604658929615102</v>
      </c>
      <c r="L3" s="15">
        <v>1.510164244955019</v>
      </c>
      <c r="M3" s="81" t="s">
        <v>58</v>
      </c>
    </row>
    <row r="4" spans="1:13" ht="16.5" x14ac:dyDescent="0.45">
      <c r="A4" s="30">
        <v>3</v>
      </c>
      <c r="B4" s="38" t="s">
        <v>3</v>
      </c>
      <c r="C4" s="66">
        <v>0</v>
      </c>
      <c r="D4" s="66">
        <v>0</v>
      </c>
      <c r="E4" s="66">
        <v>19.882568411980177</v>
      </c>
      <c r="F4" s="66">
        <v>1.71823987178332</v>
      </c>
      <c r="G4" s="77">
        <v>19.882568411980177</v>
      </c>
      <c r="H4" s="66">
        <v>1.7182398717833178</v>
      </c>
      <c r="I4" s="80">
        <v>3.1951566951566956</v>
      </c>
      <c r="J4" s="70">
        <v>0.18417431748027338</v>
      </c>
      <c r="K4" s="13">
        <v>8.7167070217917733</v>
      </c>
      <c r="L4" s="15">
        <v>0.76522930532785305</v>
      </c>
      <c r="M4" s="81" t="s">
        <v>59</v>
      </c>
    </row>
    <row r="5" spans="1:13" x14ac:dyDescent="0.35">
      <c r="A5" s="28">
        <v>4</v>
      </c>
      <c r="B5" s="38" t="s">
        <v>4</v>
      </c>
      <c r="C5" s="66">
        <v>0</v>
      </c>
      <c r="D5" s="66">
        <v>0</v>
      </c>
      <c r="E5" s="66">
        <v>20.187818717230481</v>
      </c>
      <c r="F5" s="66">
        <v>0.74055845102712081</v>
      </c>
      <c r="G5" s="77">
        <v>20.187818717230481</v>
      </c>
      <c r="H5" s="66">
        <v>0.74055845102712081</v>
      </c>
      <c r="I5" s="80">
        <v>2.9387464387464384</v>
      </c>
      <c r="J5" s="70">
        <v>0.17523104632115927</v>
      </c>
      <c r="K5" s="13">
        <v>5.9335949458684718</v>
      </c>
      <c r="L5" s="15">
        <v>0.95818847855986733</v>
      </c>
      <c r="M5" s="81" t="s">
        <v>60</v>
      </c>
    </row>
    <row r="6" spans="1:13" ht="28.5" thickBot="1" x14ac:dyDescent="0.5">
      <c r="A6" s="68">
        <v>5</v>
      </c>
      <c r="B6" s="38" t="s">
        <v>14</v>
      </c>
      <c r="C6" s="66">
        <v>0</v>
      </c>
      <c r="D6" s="66">
        <v>0</v>
      </c>
      <c r="E6" s="66">
        <v>16.37518255165314</v>
      </c>
      <c r="F6" s="66">
        <v>1.0070256306374665</v>
      </c>
      <c r="G6" s="77">
        <v>16.37518255165314</v>
      </c>
      <c r="H6" s="66">
        <v>1.0070256306374665</v>
      </c>
      <c r="I6" s="80">
        <v>14.323361823361827</v>
      </c>
      <c r="J6" s="70">
        <v>0.26924207456026794</v>
      </c>
      <c r="K6" s="13">
        <v>6.5458796025715982</v>
      </c>
      <c r="L6" s="15">
        <v>0.32812407454709286</v>
      </c>
      <c r="M6" s="81" t="s">
        <v>61</v>
      </c>
    </row>
    <row r="7" spans="1:13" ht="26.5" thickBot="1" x14ac:dyDescent="0.4">
      <c r="A7" s="30">
        <v>6</v>
      </c>
      <c r="B7" s="38" t="s">
        <v>15</v>
      </c>
      <c r="C7" s="66">
        <v>0</v>
      </c>
      <c r="D7" s="66">
        <v>0</v>
      </c>
      <c r="E7" s="66">
        <v>22.61186525892408</v>
      </c>
      <c r="F7" s="66">
        <v>0.64215882863778662</v>
      </c>
      <c r="G7" s="77">
        <v>22.61186525892408</v>
      </c>
      <c r="H7" s="66">
        <v>0.64215882863778662</v>
      </c>
      <c r="I7" s="80">
        <v>2.9672364672364679</v>
      </c>
      <c r="J7" s="70">
        <v>0.11635656898382993</v>
      </c>
      <c r="K7" s="13">
        <v>5.4048036514430438</v>
      </c>
      <c r="L7" s="15">
        <v>0.70572610465091534</v>
      </c>
      <c r="M7" s="81" t="s">
        <v>62</v>
      </c>
    </row>
    <row r="8" spans="1:13" ht="17" thickBot="1" x14ac:dyDescent="0.5">
      <c r="A8" s="28">
        <v>7</v>
      </c>
      <c r="B8" s="39" t="s">
        <v>5</v>
      </c>
      <c r="C8" s="66">
        <v>12.000765704122372</v>
      </c>
      <c r="D8" s="66">
        <v>0.68193522851851818</v>
      </c>
      <c r="E8" s="66">
        <v>11.969505638182738</v>
      </c>
      <c r="F8" s="66">
        <v>1.6106058256038958</v>
      </c>
      <c r="G8" s="77">
        <v>23.970271342305111</v>
      </c>
      <c r="H8" s="66">
        <v>2.287717371492056</v>
      </c>
      <c r="I8" s="80">
        <v>3.8352217191323419</v>
      </c>
      <c r="J8" s="70">
        <v>0.2562343195036601</v>
      </c>
      <c r="K8" s="13">
        <v>34.77255016559517</v>
      </c>
      <c r="L8" s="15">
        <v>2.0335900689073725</v>
      </c>
      <c r="M8" s="81" t="s">
        <v>63</v>
      </c>
    </row>
    <row r="9" spans="1:13" ht="28.5" thickBot="1" x14ac:dyDescent="0.4">
      <c r="A9" s="68">
        <v>8</v>
      </c>
      <c r="B9" s="39" t="s">
        <v>6</v>
      </c>
      <c r="C9" s="66">
        <v>6.1033087953661935</v>
      </c>
      <c r="D9" s="66">
        <v>0.38279638260848631</v>
      </c>
      <c r="E9" s="66">
        <v>3.7870639064525502</v>
      </c>
      <c r="F9" s="66">
        <v>0.25976967571446791</v>
      </c>
      <c r="G9" s="77">
        <v>9.8903727018187464</v>
      </c>
      <c r="H9" s="66">
        <v>0.58460141687593714</v>
      </c>
      <c r="I9" s="80">
        <v>1.2638034829827711</v>
      </c>
      <c r="J9" s="70">
        <v>3.8567587336092259E-2</v>
      </c>
      <c r="K9" s="13">
        <v>11.308041583707038</v>
      </c>
      <c r="L9" s="15">
        <v>0.72180236111246987</v>
      </c>
      <c r="M9" s="81" t="s">
        <v>64</v>
      </c>
    </row>
    <row r="10" spans="1:13" ht="26" x14ac:dyDescent="0.45">
      <c r="A10" s="30">
        <v>9</v>
      </c>
      <c r="B10" s="38" t="s">
        <v>7</v>
      </c>
      <c r="C10" s="66">
        <v>8.2635570111085723</v>
      </c>
      <c r="D10" s="66">
        <v>0.54496666658528992</v>
      </c>
      <c r="E10" s="66">
        <v>5.7577836392036952</v>
      </c>
      <c r="F10" s="66">
        <v>0.49279947548771813</v>
      </c>
      <c r="G10" s="77">
        <v>14.021340650312268</v>
      </c>
      <c r="H10" s="66">
        <v>1.0375523880895319</v>
      </c>
      <c r="I10" s="80">
        <v>4.6419150926419706</v>
      </c>
      <c r="J10" s="70">
        <v>0.49333853923192839</v>
      </c>
      <c r="K10" s="13">
        <v>35.180552908514088</v>
      </c>
      <c r="L10" s="15">
        <v>2.3898932050067039</v>
      </c>
      <c r="M10" s="81" t="s">
        <v>65</v>
      </c>
    </row>
    <row r="11" spans="1:13" ht="26.5" thickBot="1" x14ac:dyDescent="0.4">
      <c r="A11" s="28">
        <v>10</v>
      </c>
      <c r="B11" s="38" t="s">
        <v>8</v>
      </c>
      <c r="C11" s="66">
        <v>12.905614229642277</v>
      </c>
      <c r="D11" s="66">
        <v>0.6663859216461262</v>
      </c>
      <c r="E11" s="66">
        <v>8.4185934484668206</v>
      </c>
      <c r="F11" s="66">
        <v>0.30541847153871376</v>
      </c>
      <c r="G11" s="77">
        <v>21.324207678109101</v>
      </c>
      <c r="H11" s="66">
        <v>0.96578992908251893</v>
      </c>
      <c r="I11" s="80">
        <v>3.7112958022346532</v>
      </c>
      <c r="J11" s="70">
        <v>0.33864847100593931</v>
      </c>
      <c r="K11" s="13">
        <v>36.332355491596104</v>
      </c>
      <c r="L11" s="15">
        <v>0.98516909102585293</v>
      </c>
      <c r="M11" s="81" t="s">
        <v>66</v>
      </c>
    </row>
    <row r="12" spans="1:13" ht="16" customHeight="1" thickBot="1" x14ac:dyDescent="0.5">
      <c r="A12" s="68">
        <v>11</v>
      </c>
      <c r="B12" s="39" t="s">
        <v>9</v>
      </c>
      <c r="C12" s="66">
        <v>8.7459849933745417</v>
      </c>
      <c r="D12" s="66">
        <v>1.0647382613086152</v>
      </c>
      <c r="E12" s="66">
        <v>11.196964474003041</v>
      </c>
      <c r="F12" s="66">
        <v>0.75181029164941937</v>
      </c>
      <c r="G12" s="77">
        <v>19.942949467377584</v>
      </c>
      <c r="H12" s="66">
        <v>1.562980037889534</v>
      </c>
      <c r="I12" s="80">
        <v>23.931512529732469</v>
      </c>
      <c r="J12" s="70">
        <v>2.7507527577173283</v>
      </c>
      <c r="K12" s="13">
        <v>59.662647982276113</v>
      </c>
      <c r="L12" s="15">
        <v>4.3667094061524248</v>
      </c>
      <c r="M12" s="81" t="s">
        <v>67</v>
      </c>
    </row>
    <row r="13" spans="1:13" ht="26.5" thickBot="1" x14ac:dyDescent="0.4">
      <c r="A13" s="30">
        <v>12</v>
      </c>
      <c r="B13" s="39" t="s">
        <v>10</v>
      </c>
      <c r="C13" s="66">
        <v>12.638474619189035</v>
      </c>
      <c r="D13" s="66">
        <v>7.4181167283352278E-2</v>
      </c>
      <c r="E13" s="66">
        <v>9.8622953169411272</v>
      </c>
      <c r="F13" s="66">
        <v>1.1045741885540599</v>
      </c>
      <c r="G13" s="77">
        <v>22.500769936130165</v>
      </c>
      <c r="H13" s="66">
        <v>1.0848243670625568</v>
      </c>
      <c r="I13" s="80">
        <v>9.0058221038571702</v>
      </c>
      <c r="J13" s="70">
        <v>0.31448002339490511</v>
      </c>
      <c r="K13" s="13">
        <v>40.040394542568066</v>
      </c>
      <c r="L13" s="15">
        <v>1.5260793045837813</v>
      </c>
      <c r="M13" s="81" t="s">
        <v>68</v>
      </c>
    </row>
    <row r="14" spans="1:13" ht="26" x14ac:dyDescent="0.45">
      <c r="A14" s="28">
        <v>13</v>
      </c>
      <c r="B14" s="39" t="s">
        <v>11</v>
      </c>
      <c r="C14" s="66">
        <v>9.0208413532379996</v>
      </c>
      <c r="D14" s="66">
        <v>0.7391801197771436</v>
      </c>
      <c r="E14" s="66">
        <v>19.958260558659635</v>
      </c>
      <c r="F14" s="66">
        <v>1.1112347601774755</v>
      </c>
      <c r="G14" s="77">
        <v>28.97910191189764</v>
      </c>
      <c r="H14" s="66">
        <v>1.8489319294715685</v>
      </c>
      <c r="I14" s="80">
        <v>3.2307404994079394</v>
      </c>
      <c r="J14" s="70">
        <v>0.33217177491707817</v>
      </c>
      <c r="K14" s="13">
        <v>41.822551194136587</v>
      </c>
      <c r="L14" s="15">
        <v>2.3953118899141455</v>
      </c>
      <c r="M14" s="81" t="s">
        <v>69</v>
      </c>
    </row>
    <row r="15" spans="1:13" ht="26.5" thickBot="1" x14ac:dyDescent="0.4">
      <c r="A15" s="68">
        <v>14</v>
      </c>
      <c r="B15" s="40" t="s">
        <v>12</v>
      </c>
      <c r="C15" s="66">
        <v>9.3352369237436239</v>
      </c>
      <c r="D15" s="66">
        <v>0.79921263988417601</v>
      </c>
      <c r="E15" s="66">
        <v>8.0758349660502518</v>
      </c>
      <c r="F15" s="66">
        <v>1.0147832632562657</v>
      </c>
      <c r="G15" s="77">
        <v>17.411071889793874</v>
      </c>
      <c r="H15" s="66">
        <v>1.8090851594077415</v>
      </c>
      <c r="I15" s="80">
        <v>2.5469770394738078</v>
      </c>
      <c r="J15" s="70">
        <v>0.343805837207666</v>
      </c>
      <c r="K15" s="13">
        <v>25.779343690752409</v>
      </c>
      <c r="L15" s="15">
        <v>1.3811399756345928</v>
      </c>
      <c r="M15" s="81" t="s">
        <v>70</v>
      </c>
    </row>
    <row r="16" spans="1:13" ht="16.5" x14ac:dyDescent="0.45">
      <c r="A16" s="30">
        <v>15</v>
      </c>
      <c r="B16" s="38" t="s">
        <v>13</v>
      </c>
      <c r="C16" s="66">
        <v>0</v>
      </c>
      <c r="D16" s="66">
        <v>0</v>
      </c>
      <c r="E16" s="66">
        <v>22.438291555938616</v>
      </c>
      <c r="F16" s="66">
        <v>1.4097764224252221</v>
      </c>
      <c r="G16" s="77">
        <v>22.438291555938616</v>
      </c>
      <c r="H16" s="66">
        <v>1.4097764224252221</v>
      </c>
      <c r="I16" s="80">
        <v>11.195156695156699</v>
      </c>
      <c r="J16" s="70">
        <v>0.43390977466657488</v>
      </c>
      <c r="K16" s="13">
        <v>20.767582310539638</v>
      </c>
      <c r="L16" s="15">
        <v>1.2971611374399705</v>
      </c>
      <c r="M16" s="81" t="s">
        <v>71</v>
      </c>
    </row>
    <row r="17" spans="1:13" ht="15" thickBot="1" x14ac:dyDescent="0.4">
      <c r="A17" s="28">
        <v>16</v>
      </c>
      <c r="B17" s="41" t="s">
        <v>2</v>
      </c>
      <c r="C17" s="66">
        <v>0</v>
      </c>
      <c r="D17" s="66">
        <v>0</v>
      </c>
      <c r="E17" s="66">
        <v>22.073188249658831</v>
      </c>
      <c r="F17" s="66">
        <v>0.82597141420671072</v>
      </c>
      <c r="G17" s="77">
        <v>22.073188249658831</v>
      </c>
      <c r="H17" s="66">
        <v>0.82597141420671072</v>
      </c>
      <c r="I17" s="80">
        <v>2.7450142450142452</v>
      </c>
      <c r="J17" s="70">
        <v>5.6908787337431183E-2</v>
      </c>
      <c r="K17" s="17">
        <v>9.2733294369764216</v>
      </c>
      <c r="L17" s="19">
        <v>1.3804722184479035</v>
      </c>
      <c r="M17" s="81" t="s">
        <v>72</v>
      </c>
    </row>
    <row r="20" spans="1:13" ht="15" thickBot="1" x14ac:dyDescent="0.4"/>
    <row r="21" spans="1:13" ht="52.5" thickBot="1" x14ac:dyDescent="0.4">
      <c r="D21" s="76" t="s">
        <v>55</v>
      </c>
      <c r="E21" s="3" t="s">
        <v>56</v>
      </c>
    </row>
    <row r="22" spans="1:13" x14ac:dyDescent="0.35">
      <c r="D22" s="75">
        <v>4.3917378917378924</v>
      </c>
      <c r="E22" s="8">
        <v>9.1063427124210321</v>
      </c>
    </row>
    <row r="23" spans="1:13" x14ac:dyDescent="0.35">
      <c r="D23" s="71">
        <v>3.9444444444444451</v>
      </c>
      <c r="E23" s="13">
        <v>5.4604658929615102</v>
      </c>
    </row>
    <row r="24" spans="1:13" x14ac:dyDescent="0.35">
      <c r="D24" s="71">
        <v>3.1951566951566956</v>
      </c>
      <c r="E24" s="13">
        <v>8.7167070217917733</v>
      </c>
    </row>
    <row r="25" spans="1:13" x14ac:dyDescent="0.35">
      <c r="D25" s="71">
        <v>2.9387464387464384</v>
      </c>
      <c r="E25" s="13">
        <v>5.9335949458684718</v>
      </c>
    </row>
    <row r="26" spans="1:13" x14ac:dyDescent="0.35">
      <c r="D26" s="71">
        <v>14.323361823361827</v>
      </c>
      <c r="E26" s="13">
        <v>6.5458796025715982</v>
      </c>
    </row>
    <row r="27" spans="1:13" x14ac:dyDescent="0.35">
      <c r="D27" s="71">
        <v>2.9672364672364679</v>
      </c>
      <c r="E27" s="13">
        <v>5.4048036514430438</v>
      </c>
    </row>
    <row r="28" spans="1:13" x14ac:dyDescent="0.35">
      <c r="D28" s="71">
        <v>3.8352217191323419</v>
      </c>
      <c r="E28" s="13">
        <v>34.77255016559517</v>
      </c>
    </row>
    <row r="29" spans="1:13" x14ac:dyDescent="0.35">
      <c r="D29" s="71">
        <v>1.2638034829827711</v>
      </c>
      <c r="E29" s="13">
        <v>11.308041583707038</v>
      </c>
    </row>
    <row r="30" spans="1:13" x14ac:dyDescent="0.35">
      <c r="D30" s="71">
        <v>4.6419150926419706</v>
      </c>
      <c r="E30" s="13">
        <v>35.180552908514088</v>
      </c>
    </row>
    <row r="31" spans="1:13" x14ac:dyDescent="0.35">
      <c r="D31" s="71">
        <v>3.7112958022346532</v>
      </c>
      <c r="E31" s="13">
        <v>36.332355491596104</v>
      </c>
    </row>
    <row r="32" spans="1:13" x14ac:dyDescent="0.35">
      <c r="D32" s="71">
        <v>23.931512529732469</v>
      </c>
      <c r="E32" s="13">
        <v>59.662647982276113</v>
      </c>
    </row>
    <row r="33" spans="4:5" x14ac:dyDescent="0.35">
      <c r="D33" s="71">
        <v>9.0058221038571702</v>
      </c>
      <c r="E33" s="13">
        <v>40.040394542568066</v>
      </c>
    </row>
    <row r="34" spans="4:5" x14ac:dyDescent="0.35">
      <c r="D34" s="71">
        <v>3.2307404994079394</v>
      </c>
      <c r="E34" s="13">
        <v>41.822551194136587</v>
      </c>
    </row>
    <row r="35" spans="4:5" x14ac:dyDescent="0.35">
      <c r="D35" s="71">
        <v>2.5469770394738078</v>
      </c>
      <c r="E35" s="13">
        <v>25.779343690752409</v>
      </c>
    </row>
    <row r="36" spans="4:5" x14ac:dyDescent="0.35">
      <c r="D36" s="71">
        <v>11.195156695156699</v>
      </c>
      <c r="E36" s="13">
        <v>20.767582310539638</v>
      </c>
    </row>
    <row r="37" spans="4:5" ht="15" thickBot="1" x14ac:dyDescent="0.4">
      <c r="D37" s="71">
        <v>2.7450142450142452</v>
      </c>
      <c r="E37" s="17">
        <v>9.2733294369764216</v>
      </c>
    </row>
    <row r="41" spans="4:5" ht="15" thickBot="1" x14ac:dyDescent="0.4"/>
    <row r="42" spans="4:5" ht="15" thickBot="1" x14ac:dyDescent="0.4">
      <c r="D42" s="74" t="s">
        <v>27</v>
      </c>
      <c r="E42" s="6" t="s">
        <v>29</v>
      </c>
    </row>
    <row r="43" spans="4:5" x14ac:dyDescent="0.35">
      <c r="D43" s="72">
        <v>0.26403663234410685</v>
      </c>
      <c r="E43" s="10">
        <v>1.6989145916801356</v>
      </c>
    </row>
    <row r="44" spans="4:5" x14ac:dyDescent="0.35">
      <c r="D44" s="70">
        <v>7.6923076923076206E-2</v>
      </c>
      <c r="E44" s="15">
        <v>1.510164244955019</v>
      </c>
    </row>
    <row r="45" spans="4:5" x14ac:dyDescent="0.35">
      <c r="D45" s="70">
        <v>0.18417431748027338</v>
      </c>
      <c r="E45" s="15">
        <v>0.76522930532785305</v>
      </c>
    </row>
    <row r="46" spans="4:5" x14ac:dyDescent="0.35">
      <c r="D46" s="70">
        <v>0.17523104632115927</v>
      </c>
      <c r="E46" s="15">
        <v>0.95818847855986733</v>
      </c>
    </row>
    <row r="47" spans="4:5" x14ac:dyDescent="0.35">
      <c r="D47" s="70">
        <v>0.26924207456026794</v>
      </c>
      <c r="E47" s="15">
        <v>0.32812407454709286</v>
      </c>
    </row>
    <row r="48" spans="4:5" x14ac:dyDescent="0.35">
      <c r="D48" s="70">
        <v>0.11635656898382993</v>
      </c>
      <c r="E48" s="15">
        <v>0.70572610465091534</v>
      </c>
    </row>
    <row r="49" spans="4:5" x14ac:dyDescent="0.35">
      <c r="D49" s="70">
        <v>0.2562343195036601</v>
      </c>
      <c r="E49" s="15">
        <v>2.0335900689073725</v>
      </c>
    </row>
    <row r="50" spans="4:5" x14ac:dyDescent="0.35">
      <c r="D50" s="70">
        <v>3.8567587336092259E-2</v>
      </c>
      <c r="E50" s="15">
        <v>0.72180236111246987</v>
      </c>
    </row>
    <row r="51" spans="4:5" x14ac:dyDescent="0.35">
      <c r="D51" s="70">
        <v>0.49333853923192839</v>
      </c>
      <c r="E51" s="15">
        <v>2.3898932050067039</v>
      </c>
    </row>
    <row r="52" spans="4:5" x14ac:dyDescent="0.35">
      <c r="D52" s="70">
        <v>0.33864847100593931</v>
      </c>
      <c r="E52" s="15">
        <v>0.98516909102585293</v>
      </c>
    </row>
    <row r="53" spans="4:5" x14ac:dyDescent="0.35">
      <c r="D53" s="70">
        <v>2.7507527577173283</v>
      </c>
      <c r="E53" s="15">
        <v>4.3667094061524248</v>
      </c>
    </row>
    <row r="54" spans="4:5" x14ac:dyDescent="0.35">
      <c r="D54" s="70">
        <v>0.31448002339490511</v>
      </c>
      <c r="E54" s="15">
        <v>1.5260793045837813</v>
      </c>
    </row>
    <row r="55" spans="4:5" x14ac:dyDescent="0.35">
      <c r="D55" s="70">
        <v>0.33217177491707817</v>
      </c>
      <c r="E55" s="15">
        <v>2.3953118899141455</v>
      </c>
    </row>
    <row r="56" spans="4:5" x14ac:dyDescent="0.35">
      <c r="D56" s="70">
        <v>0.343805837207666</v>
      </c>
      <c r="E56" s="15">
        <v>1.3811399756345928</v>
      </c>
    </row>
    <row r="57" spans="4:5" x14ac:dyDescent="0.35">
      <c r="D57" s="70">
        <v>0.43390977466657488</v>
      </c>
      <c r="E57" s="15">
        <v>1.2971611374399705</v>
      </c>
    </row>
    <row r="58" spans="4:5" ht="15" thickBot="1" x14ac:dyDescent="0.4">
      <c r="D58" s="70">
        <v>5.6908787337431183E-2</v>
      </c>
      <c r="E58" s="19">
        <v>1.3804722184479035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Graph C Ph Pr I extract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Sofiia Tr</dc:creator>
  <cp:lastModifiedBy>Sofiia Tr</cp:lastModifiedBy>
  <cp:lastPrinted>2022-04-05T08:13:40Z</cp:lastPrinted>
  <dcterms:created xsi:type="dcterms:W3CDTF">2022-03-30T08:54:40Z</dcterms:created>
  <dcterms:modified xsi:type="dcterms:W3CDTF">2022-05-17T15:31:16Z</dcterms:modified>
</cp:coreProperties>
</file>