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FC4E8E86-6233-4619-B9CC-EA4A21D59934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</future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<sst xmlns="http://schemas.openxmlformats.org/spreadsheetml/2006/main" count="382" uniqueCount="289">
  <si>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</si>
  <si>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</si>
  <si>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</si>
  <si>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</si>
  <si>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</si>
  <si>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</si>
  <si>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</si>
  <si>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</si>
  <si>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</si>
  <si>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</si>
  <si>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</si>
  <si>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</si>
  <si>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</si>
  <si>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</si>
  <si>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</si>
  <si>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</si>
  <si>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</si>
  <si>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</si>
  <si>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</si>
  <si>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</si>
  <si>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</si>
  <si>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</si>
  <si>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</si>
  <si>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</si>
  <si>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</si>
  <si>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</si>
  <si>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</si>
  <si>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</si>
  <si>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</si>
  <si>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</si>
  <si>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</si>
  <si>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</si>
  <si>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</si>
  <si>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</si>
  <si>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</si>
  <si>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</si>
  <si>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</si>
  <si>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</si>
  <si>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</si>
  <si>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</si>
  <si>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</si>
  <si>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</si>
  <si>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</si>
  <si>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</si>
  <si>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</si>
  <si>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</si>
  <si>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</si>
  <si>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</si>
  <si>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</si>
  <si>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</si>
  <si>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</si>
  <si>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</si>
  <si>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</si>
  <si>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</si>
  <si>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</si>
  <si>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</si>
  <si>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</si>
  <si>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</si>
  <si>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</si>
  <si>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</si>
  <si>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</si>
  <si>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</si>
  <si>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</si>
  <si>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</si>
  <si>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</si>
  <si>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</si>
  <si>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</si>
  <si>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</si>
  <si>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</si>
  <si>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</si>
  <si>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</si>
  <si>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</si>
  <si>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</si>
  <si>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</si>
  <si>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</si>
  <si>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</si>
  <si>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</si>
  <si>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</si>
  <si>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</si>
  <si>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</si>
  <si>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</si>
  <si>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</si>
  <si>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</si>
  <si>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</si>
  <si>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</si>
  <si>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</si>
  <si>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</si>
  <si>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</si>
  <si>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</si>
  <si>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</si>
  <si>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</si>
  <si>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</si>
  <si>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</si>
  <si>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</si>
  <si>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</si>
  <si>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</si>
  <si>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</si>
  <si>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</si>
  <si>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</si>
  <si>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</si>
  <si>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</si>
  <si>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</si>
  <si>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</si>
  <si>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</si>
  <si>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</si>
  <si>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</si>
  <si>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</si>
  <si>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</si>
  <si>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</si>
  <si>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</si>
  <si>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</si>
  <si>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</si>
  <si>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</si>
  <si>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</si>
  <si>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</si>
  <si>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</si>
  <si>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</si>
  <si>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</si>
  <si>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</si>
  <si>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</si>
  <si>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</si>
  <si>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</si>
  <si>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</si>
  <si>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</si>
  <si>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</si>
  <si>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</si>
  <si>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</si>
  <si>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</si>
  <si>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</si>
  <si>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</si>
  <si>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</si>
  <si>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</si>
  <si>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</si>
  <si>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</si>
  <si>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</si>
  <si>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</si>
  <si>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</si>
  <si>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</si>
  <si>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</si>
  <si>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</si>
  <si>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</si>
  <si>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</si>
  <si>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</si>
  <si>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</si>
  <si>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</si>
  <si>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</si>
  <si>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</si>
  <si>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</si>
  <si>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</si>
  <si>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</si>
  <si>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</si>
  <si>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</si>
  <si>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</si>
  <si>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</si>
  <si>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</si>
  <si>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</si>
  <si>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</si>
  <si>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</si>
  <si>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</si>
  <si>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</si>
  <si>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</si>
  <si>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</si>
  <si>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</si>
  <si>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</si>
  <si>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</si>
  <si>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</si>
  <si>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</si>
  <si>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</si>
  <si>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</si>
  <si>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</si>
  <si>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</si>
  <si>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</si>
  <si>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</si>
  <si>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</si>
  <si>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</si>
  <si>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</si>
  <si>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</si>
  <si>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</si>
  <si>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</si>
  <si>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</si>
  <si>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</si>
  <si>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</si>
  <si>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</si>
  <si>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</si>
  <si>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</si>
  <si>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</si>
  <si>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</si>
  <si>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</si>
  <si>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</si>
  <si>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</si>
  <si>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</si>
  <si>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</si>
  <si>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</si>
  <si>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</si>
  <si>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</si>
  <si>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</si>
  <si>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</si>
  <si>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</si>
  <si>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</si>
  <si>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</si>
  <si>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</si>
  <si>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</si>
  <si>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</si>
  <si>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</si>
  <si>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</si>
  <si>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</si>
  <si>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</si>
  <si>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</si>
  <si>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</si>
  <si>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</si>
  <si>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</si>
  <si>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</si>
  <si>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</si>
  <si>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</si>
  <si>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</si>
  <si>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</si>
  <si>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</si>
  <si>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</si>
  <si>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</si>
  <si>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</si>
  <si>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</si>
  <si>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</si>
  <si>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</si>
  <si>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</si>
  <si>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</si>
  <si>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</si>
  <si>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</si>
  <si>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</si>
  <si>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</si>
  <si>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</si>
  <si>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</si>
  <si>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</si>
  <si>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</si>
  <si>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</si>
  <si>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</si>
  <si>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</si>
  <si>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</si>
  <si>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</si>
  <si>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</si>
  <si>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</si>
  <si>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</si>
  <si>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</si>
  <si>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</si>
  <si>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</si>
  <si>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</si>
  <si>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</si>
  <si>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</si>
  <si>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</si>
  <si>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</si>
  <si>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</si>
  <si>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</si>
  <si>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</si>
  <si>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</si>
  <si>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</si>
  <si>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</si>
  <si>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</si>
  <si>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</si>
  <si>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</si>
  <si>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</si>
  <si>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</si>
  <si>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</si>
  <si>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</si>
  <si>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</si>
  <si>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</si>
  <si>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</si>
  <si>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</si>
  <si>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</si>
  <si>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</si>
  <si>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</si>
  <si>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Explodes after some time</t>
    <phoneticPr fontId="1" type="noConversion"/>
  </si>
  <si>
    <t>Summons smoke that last some seconds</t>
    <phoneticPr fontId="1" type="noConversion"/>
  </si>
  <si>
    <t>If explodes on sight, cannot see anything for some seconds</t>
    <phoneticPr fontId="1" type="noConversion"/>
  </si>
  <si>
    <t>Distance</t>
    <phoneticPr fontId="1" type="noConversion"/>
  </si>
  <si>
    <t>0 ~ 400</t>
    <phoneticPr fontId="1" type="noConversion"/>
  </si>
  <si>
    <t>0 ~ 320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</si>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</sst>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112" zoomScale="70" zoomScaleNormal="70" workbookViewId="0">
      <selection activeCell="F127" sqref="F127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40" t="s">
        <v>180</v>
      </c>
      <c r="D1" s="140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35" t="s">
        <v>27</v>
      </c>
      <c r="AA2" s="135"/>
      <c r="AG2" s="42" t="s">
        <v>84</v>
      </c>
      <c r="AH2" s="38"/>
      <c r="AI2" s="38"/>
      <c r="AL2" s="113" t="s">
        <v>224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233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231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1400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4.29</v>
      </c>
      <c r="N10" s="19">
        <f>ROUND(E10*F10/(G10+J10/I10)*1000,2)</f>
        <v>2.83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30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228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229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230</v>
      </c>
      <c r="AL16" s="35" t="s">
        <v>233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80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 t="shared" si="14"/>
        <v>12.5</v>
      </c>
      <c r="N17" s="19">
        <f>ROUND(E17*F17/(G17+J17/I17)*1000,2)</f>
        <v>7.73</v>
      </c>
      <c r="O17" s="19">
        <f t="shared" si="15"/>
        <v>150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227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27.78</v>
      </c>
      <c r="N23" s="19">
        <f t="shared" si="12"/>
        <v>3.5</v>
      </c>
      <c r="O23" s="19">
        <f>E23*F23*I23</f>
        <v>10</v>
      </c>
      <c r="P23" s="30">
        <f>ROUND(playerHealth/(E23*F23),1)</f>
        <v>1.6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232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202</v>
      </c>
      <c r="B36" s="18" t="s">
        <v>278</v>
      </c>
      <c r="C36" s="54" t="s">
        <v>277</v>
      </c>
      <c r="D36" s="73">
        <v>0</v>
      </c>
      <c r="E36" s="73">
        <v>1</v>
      </c>
      <c r="F36" s="73">
        <v>3.5</v>
      </c>
      <c r="G36" s="19">
        <v>800</v>
      </c>
      <c r="H36" s="64" t="s">
        <v>276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275</v>
      </c>
      <c r="AL36" s="35"/>
    </row>
    <row r="37" spans="1:38" ht="23.55" customHeight="1" x14ac:dyDescent="0.6">
      <c r="A37" s="18" t="s">
        <v>202</v>
      </c>
      <c r="B37" s="18" t="s">
        <v>263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37" t="s">
        <v>56</v>
      </c>
      <c r="D40" s="137"/>
      <c r="E40" s="137"/>
      <c r="F40" s="137"/>
      <c r="G40" s="137"/>
      <c r="H40" s="137"/>
      <c r="I40" s="137" t="s">
        <v>57</v>
      </c>
      <c r="J40" s="137"/>
      <c r="K40" s="137"/>
      <c r="L40" s="137"/>
      <c r="M40" s="107"/>
      <c r="N40" s="107"/>
      <c r="O40" s="107"/>
      <c r="P40" s="107"/>
      <c r="Q40" s="120" t="s">
        <v>259</v>
      </c>
      <c r="S40" s="136" t="s">
        <v>77</v>
      </c>
      <c r="T40" s="136"/>
      <c r="U40" s="56"/>
    </row>
    <row r="41" spans="1:38" ht="23.55" customHeight="1" x14ac:dyDescent="0.6">
      <c r="A41" s="37" t="e" vm="24">
        <v>#VALUE!</v>
      </c>
      <c r="B41" s="37" t="s">
        <v>58</v>
      </c>
      <c r="C41" s="138" t="s">
        <v>59</v>
      </c>
      <c r="D41" s="138"/>
      <c r="E41" s="138"/>
      <c r="F41" s="138" t="s">
        <v>60</v>
      </c>
      <c r="G41" s="138"/>
      <c r="H41" s="138"/>
      <c r="I41" s="138" t="s">
        <v>61</v>
      </c>
      <c r="J41" s="138"/>
      <c r="K41" s="138"/>
      <c r="L41" s="138"/>
      <c r="M41" s="108"/>
      <c r="N41" s="108"/>
      <c r="O41" s="108"/>
      <c r="P41" s="108"/>
      <c r="Q41" s="64" t="s">
        <v>260</v>
      </c>
      <c r="S41" s="136" t="s">
        <v>75</v>
      </c>
      <c r="T41" s="136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38" t="s">
        <v>63</v>
      </c>
      <c r="D42" s="138"/>
      <c r="E42" s="138"/>
      <c r="F42" s="138" t="s">
        <v>200</v>
      </c>
      <c r="G42" s="138"/>
      <c r="H42" s="138"/>
      <c r="I42" s="138" t="s">
        <v>64</v>
      </c>
      <c r="J42" s="138"/>
      <c r="K42" s="138"/>
      <c r="L42" s="138"/>
      <c r="M42" s="108"/>
      <c r="N42" s="108"/>
      <c r="O42" s="108"/>
      <c r="P42" s="108"/>
      <c r="Q42" s="64" t="s">
        <v>260</v>
      </c>
      <c r="S42" s="136" t="s">
        <v>67</v>
      </c>
      <c r="T42" s="136"/>
      <c r="U42" s="56">
        <v>128</v>
      </c>
      <c r="V42" s="56"/>
    </row>
    <row r="43" spans="1:38" ht="23.55" customHeight="1" x14ac:dyDescent="0.6">
      <c r="A43" s="18" t="s">
        <v>202</v>
      </c>
      <c r="B43" s="18" t="s">
        <v>203</v>
      </c>
      <c r="C43" s="139" t="s">
        <v>207</v>
      </c>
      <c r="D43" s="139"/>
      <c r="E43" s="139"/>
      <c r="F43" s="139" t="s">
        <v>208</v>
      </c>
      <c r="G43" s="139"/>
      <c r="H43" s="139"/>
      <c r="I43" s="139" t="s">
        <v>205</v>
      </c>
      <c r="J43" s="139"/>
      <c r="K43" s="139"/>
      <c r="L43" s="139"/>
      <c r="M43" s="43"/>
      <c r="N43" s="43"/>
      <c r="O43" s="108"/>
      <c r="P43" s="108"/>
      <c r="Q43" s="64" t="s">
        <v>261</v>
      </c>
      <c r="S43" s="136" t="s">
        <v>98</v>
      </c>
      <c r="T43" s="136"/>
      <c r="U43" s="56">
        <v>16</v>
      </c>
      <c r="V43" s="56" t="s">
        <v>99</v>
      </c>
    </row>
    <row r="44" spans="1:38" ht="23.55" customHeight="1" x14ac:dyDescent="0.6">
      <c r="A44" s="18" t="s">
        <v>202</v>
      </c>
      <c r="B44" s="18" t="s">
        <v>204</v>
      </c>
      <c r="C44" s="139" t="s">
        <v>268</v>
      </c>
      <c r="D44" s="139"/>
      <c r="E44" s="139"/>
      <c r="F44" s="139"/>
      <c r="G44" s="139"/>
      <c r="H44" s="139"/>
      <c r="I44" s="139" t="s">
        <v>206</v>
      </c>
      <c r="J44" s="139"/>
      <c r="K44" s="139"/>
      <c r="L44" s="139"/>
      <c r="M44" s="43"/>
      <c r="N44" s="43"/>
      <c r="O44" s="108"/>
      <c r="P44" s="108"/>
      <c r="Q44" s="64" t="s">
        <v>261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190</v>
      </c>
      <c r="C46" s="121" t="s">
        <v>192</v>
      </c>
      <c r="D46" s="121"/>
      <c r="E46" s="121" t="s">
        <v>191</v>
      </c>
      <c r="F46" s="121"/>
      <c r="G46" s="121"/>
      <c r="H46" s="121"/>
      <c r="I46" s="110"/>
      <c r="J46" s="110"/>
      <c r="K46" s="120" t="s">
        <v>259</v>
      </c>
    </row>
    <row r="47" spans="1:38" ht="23.55" customHeight="1" x14ac:dyDescent="0.6">
      <c r="A47" s="37" t="e" vm="26">
        <v>#VALUE!</v>
      </c>
      <c r="B47" s="37" t="s">
        <v>194</v>
      </c>
      <c r="C47" s="122">
        <v>2</v>
      </c>
      <c r="D47" s="122"/>
      <c r="E47" s="122" t="s">
        <v>196</v>
      </c>
      <c r="F47" s="122"/>
      <c r="G47" s="122"/>
      <c r="H47" s="122"/>
      <c r="I47" s="109"/>
      <c r="J47" s="109"/>
      <c r="K47" s="64" t="s">
        <v>260</v>
      </c>
    </row>
    <row r="48" spans="1:38" ht="23.55" customHeight="1" x14ac:dyDescent="0.6">
      <c r="A48" s="37" t="e" vm="27">
        <v>#VALUE!</v>
      </c>
      <c r="B48" s="37" t="s">
        <v>193</v>
      </c>
      <c r="C48" s="122" t="s">
        <v>195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260</v>
      </c>
    </row>
    <row r="49" spans="1:36" ht="23.55" customHeight="1" x14ac:dyDescent="0.6">
      <c r="A49" s="18"/>
      <c r="B49" s="18"/>
      <c r="C49" s="139"/>
      <c r="D49" s="139"/>
      <c r="E49" s="139"/>
      <c r="F49" s="139"/>
      <c r="G49" s="139"/>
      <c r="H49" s="139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264</v>
      </c>
      <c r="C51" s="137" t="s">
        <v>272</v>
      </c>
      <c r="D51" s="137"/>
      <c r="E51" s="137" t="s">
        <v>140</v>
      </c>
      <c r="F51" s="137"/>
      <c r="G51" s="137"/>
      <c r="H51" s="137"/>
      <c r="I51" s="137"/>
      <c r="J51" s="137"/>
      <c r="K51" s="120" t="s">
        <v>259</v>
      </c>
    </row>
    <row r="52" spans="1:36" ht="23.55" customHeight="1" x14ac:dyDescent="0.6">
      <c r="A52" s="37" t="s">
        <v>202</v>
      </c>
      <c r="B52" s="37" t="s">
        <v>265</v>
      </c>
      <c r="C52" s="128" t="s">
        <v>274</v>
      </c>
      <c r="D52" s="128"/>
      <c r="E52" s="131" t="s">
        <v>269</v>
      </c>
      <c r="F52" s="131"/>
      <c r="G52" s="131"/>
      <c r="H52" s="131"/>
      <c r="I52" s="131"/>
      <c r="J52" s="131"/>
      <c r="K52" s="64" t="s">
        <v>261</v>
      </c>
    </row>
    <row r="53" spans="1:36" ht="23.55" customHeight="1" x14ac:dyDescent="0.6">
      <c r="A53" s="37" t="s">
        <v>202</v>
      </c>
      <c r="B53" s="37" t="s">
        <v>266</v>
      </c>
      <c r="C53" s="128" t="s">
        <v>274</v>
      </c>
      <c r="D53" s="128"/>
      <c r="E53" s="131" t="s">
        <v>270</v>
      </c>
      <c r="F53" s="131"/>
      <c r="G53" s="131"/>
      <c r="H53" s="131"/>
      <c r="I53" s="131"/>
      <c r="J53" s="131"/>
      <c r="K53" s="64" t="s">
        <v>261</v>
      </c>
    </row>
    <row r="54" spans="1:36" ht="23.55" customHeight="1" x14ac:dyDescent="0.6">
      <c r="A54" s="18" t="s">
        <v>202</v>
      </c>
      <c r="B54" s="18" t="s">
        <v>267</v>
      </c>
      <c r="C54" s="128" t="s">
        <v>273</v>
      </c>
      <c r="D54" s="128"/>
      <c r="E54" s="131" t="s">
        <v>271</v>
      </c>
      <c r="F54" s="131"/>
      <c r="G54" s="131"/>
      <c r="H54" s="131"/>
      <c r="I54" s="131"/>
      <c r="J54" s="131"/>
      <c r="K54" s="64" t="s">
        <v>261</v>
      </c>
    </row>
    <row r="55" spans="1:36" ht="23.55" customHeight="1" x14ac:dyDescent="0.6">
      <c r="A55" s="57" t="s">
        <v>189</v>
      </c>
    </row>
    <row r="56" spans="1:36" ht="23.55" customHeight="1" x14ac:dyDescent="0.6">
      <c r="C56" s="62" t="s">
        <v>164</v>
      </c>
      <c r="D56" s="35" t="s">
        <v>162</v>
      </c>
      <c r="H56" s="146" t="s">
        <v>68</v>
      </c>
      <c r="I56" s="146"/>
      <c r="J56" s="146"/>
      <c r="K56" s="146"/>
      <c r="L56" s="146"/>
      <c r="M56" s="146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42" t="s">
        <v>100</v>
      </c>
      <c r="K62" s="142"/>
      <c r="L62" t="s">
        <v>101</v>
      </c>
      <c r="M62" s="95">
        <f>COUNTIF(H3:H35,"&gt;0")</f>
        <v>25</v>
      </c>
      <c r="O62" s="141" t="s">
        <v>106</v>
      </c>
      <c r="P62" s="141"/>
      <c r="Q62" s="141"/>
      <c r="R62" s="141"/>
      <c r="S62" s="141"/>
      <c r="AG62" s="80"/>
      <c r="AH62" s="80"/>
      <c r="AI62" s="80"/>
      <c r="AJ62" s="80"/>
    </row>
    <row r="63" spans="1:36" ht="23.55" customHeight="1" x14ac:dyDescent="0.6">
      <c r="A63" s="90" t="e" vm="28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32" t="s">
        <v>92</v>
      </c>
      <c r="G63" s="132"/>
      <c r="H63" s="85" t="s">
        <v>188</v>
      </c>
      <c r="I63" s="85" t="s">
        <v>16</v>
      </c>
      <c r="J63" s="132" t="s">
        <v>97</v>
      </c>
      <c r="K63" s="132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32" t="s">
        <v>117</v>
      </c>
      <c r="V63" s="132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30</v>
      </c>
      <c r="E64" s="96">
        <v>6</v>
      </c>
      <c r="F64" s="145" t="s">
        <v>95</v>
      </c>
      <c r="G64" s="145"/>
      <c r="H64" s="96">
        <v>1</v>
      </c>
      <c r="I64" s="96">
        <v>0</v>
      </c>
      <c r="J64" s="128">
        <f t="shared" ref="J64:J69" si="32">(C64-player_radius)*2</f>
        <v>16</v>
      </c>
      <c r="K64" s="128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10.5</v>
      </c>
      <c r="T64" s="96"/>
      <c r="U64" s="133">
        <f>R64+O64+P64</f>
        <v>4.5</v>
      </c>
      <c r="V64" s="133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90</v>
      </c>
      <c r="E65" s="53">
        <v>4</v>
      </c>
      <c r="F65" s="127" t="s">
        <v>95</v>
      </c>
      <c r="G65" s="127"/>
      <c r="H65" s="53">
        <v>1</v>
      </c>
      <c r="I65" s="53">
        <v>0</v>
      </c>
      <c r="J65" s="128">
        <f t="shared" si="32"/>
        <v>32</v>
      </c>
      <c r="K65" s="128"/>
      <c r="L65" s="53">
        <f>COUNTIF(H3:H35,"&gt;32")</f>
        <v>2</v>
      </c>
      <c r="M65" s="53">
        <f t="shared" ref="M65:M68" si="37">21-L65</f>
        <v>19</v>
      </c>
      <c r="N65" s="53"/>
      <c r="O65" s="65">
        <f t="shared" si="33"/>
        <v>4.5</v>
      </c>
      <c r="P65" s="66">
        <f t="shared" si="34"/>
        <v>6.3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14.8</v>
      </c>
      <c r="T65" s="53"/>
      <c r="U65" s="134">
        <f t="shared" ref="U65:U70" si="39">R65+O65+P65</f>
        <v>10.8</v>
      </c>
      <c r="V65" s="134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60</v>
      </c>
      <c r="E66" s="53">
        <v>3</v>
      </c>
      <c r="F66" s="127" t="s">
        <v>40</v>
      </c>
      <c r="G66" s="127"/>
      <c r="H66" s="53">
        <v>1</v>
      </c>
      <c r="I66" s="53">
        <v>11.11</v>
      </c>
      <c r="J66" s="128">
        <f t="shared" si="32"/>
        <v>28</v>
      </c>
      <c r="K66" s="128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13.899999999999999</v>
      </c>
      <c r="T66" s="53"/>
      <c r="U66" s="134">
        <f t="shared" si="39"/>
        <v>10.899999999999999</v>
      </c>
      <c r="V66" s="134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45</v>
      </c>
      <c r="D67" s="53">
        <v>192</v>
      </c>
      <c r="E67" s="53">
        <v>1</v>
      </c>
      <c r="F67" s="127" t="s">
        <v>94</v>
      </c>
      <c r="G67" s="127"/>
      <c r="H67" s="53">
        <v>1</v>
      </c>
      <c r="I67" s="53">
        <v>5.63</v>
      </c>
      <c r="J67" s="128">
        <f t="shared" si="32"/>
        <v>58</v>
      </c>
      <c r="K67" s="128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34">
        <f t="shared" si="39"/>
        <v>17.7</v>
      </c>
      <c r="V67" s="134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7" t="s">
        <v>36</v>
      </c>
      <c r="G68" s="127"/>
      <c r="H68" s="53">
        <v>1</v>
      </c>
      <c r="I68" s="53">
        <v>13.33</v>
      </c>
      <c r="J68" s="128">
        <f t="shared" si="32"/>
        <v>72</v>
      </c>
      <c r="K68" s="128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34">
        <f t="shared" si="39"/>
        <v>17.100000000000001</v>
      </c>
      <c r="V68" s="134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10</v>
      </c>
      <c r="F69" s="127" t="s">
        <v>39</v>
      </c>
      <c r="G69" s="127"/>
      <c r="H69" s="53">
        <v>1</v>
      </c>
      <c r="I69" s="53">
        <v>9.09</v>
      </c>
      <c r="J69" s="128">
        <f t="shared" si="32"/>
        <v>20</v>
      </c>
      <c r="K69" s="128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34">
        <f t="shared" si="39"/>
        <v>8.8000000000000007</v>
      </c>
      <c r="V69" s="134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8</v>
      </c>
      <c r="F70" s="127" t="s">
        <v>116</v>
      </c>
      <c r="G70" s="127"/>
      <c r="H70" s="53">
        <v>1</v>
      </c>
      <c r="I70" s="53">
        <v>48</v>
      </c>
      <c r="J70" s="128">
        <f t="shared" ref="J70" si="40">(C70-player_radius)*2</f>
        <v>24</v>
      </c>
      <c r="K70" s="128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34">
        <f t="shared" si="39"/>
        <v>17.799999999999997</v>
      </c>
      <c r="V70" s="134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239</v>
      </c>
      <c r="O73" s="135" t="s">
        <v>166</v>
      </c>
      <c r="P73" s="135"/>
      <c r="Q73" s="135"/>
      <c r="R73" s="135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29" t="s">
        <v>136</v>
      </c>
      <c r="G74" s="129"/>
      <c r="H74" s="129" t="s">
        <v>137</v>
      </c>
      <c r="I74" s="129"/>
      <c r="J74" s="129" t="s">
        <v>134</v>
      </c>
      <c r="K74" s="129"/>
      <c r="L74" s="129"/>
      <c r="M74" s="129"/>
      <c r="N74" s="106" t="s">
        <v>167</v>
      </c>
      <c r="O74" s="129" t="s">
        <v>168</v>
      </c>
      <c r="P74" s="129"/>
      <c r="Q74" s="129" t="s">
        <v>169</v>
      </c>
      <c r="R74" s="129"/>
      <c r="S74" s="120" t="s">
        <v>259</v>
      </c>
    </row>
    <row r="75" spans="1:36" ht="23.55" customHeight="1" x14ac:dyDescent="0.6">
      <c r="A75" s="37" t="e" vm="29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28" t="s">
        <v>66</v>
      </c>
      <c r="G75" s="128"/>
      <c r="H75" s="128">
        <f>E75*frag_damage</f>
        <v>36</v>
      </c>
      <c r="I75" s="128"/>
      <c r="J75" s="128" t="s">
        <v>133</v>
      </c>
      <c r="K75" s="128"/>
      <c r="L75" s="128"/>
      <c r="M75" s="128"/>
      <c r="N75" s="77" t="e" vm="30">
        <v>#VALUE!</v>
      </c>
      <c r="O75" s="69" t="e" vm="31">
        <v>#VALUE!</v>
      </c>
      <c r="P75" s="69" t="e" vm="32">
        <v>#VALUE!</v>
      </c>
      <c r="Q75" s="78"/>
      <c r="R75" s="94"/>
      <c r="S75" s="64" t="s">
        <v>260</v>
      </c>
    </row>
    <row r="76" spans="1:36" ht="23.55" customHeight="1" x14ac:dyDescent="0.6">
      <c r="A76" s="37" t="e" vm="33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28" t="s">
        <v>126</v>
      </c>
      <c r="G76" s="128"/>
      <c r="H76" s="128">
        <f>E76*shockWave_damage</f>
        <v>180</v>
      </c>
      <c r="I76" s="128"/>
      <c r="J76" s="128" t="s">
        <v>132</v>
      </c>
      <c r="K76" s="128"/>
      <c r="L76" s="128"/>
      <c r="M76" s="128"/>
      <c r="N76" s="77" t="e" vm="34">
        <v>#VALUE!</v>
      </c>
      <c r="O76" s="69" t="e" vm="35">
        <v>#VALUE!</v>
      </c>
      <c r="P76" s="69" t="e" vm="36">
        <v>#VALUE!</v>
      </c>
      <c r="Q76" s="78"/>
      <c r="R76" s="94"/>
      <c r="S76" s="64" t="s">
        <v>260</v>
      </c>
    </row>
    <row r="77" spans="1:36" ht="23.55" customHeight="1" x14ac:dyDescent="0.6">
      <c r="A77" s="18"/>
      <c r="B77" s="18"/>
      <c r="C77" s="43"/>
      <c r="D77" s="43"/>
      <c r="E77" s="43"/>
      <c r="F77" s="139"/>
      <c r="G77" s="139"/>
      <c r="H77" s="139"/>
      <c r="I77" s="139"/>
      <c r="J77" s="139"/>
      <c r="K77" s="139"/>
      <c r="L77" s="139"/>
      <c r="M77" s="139"/>
      <c r="N77" s="93"/>
      <c r="O77" s="143"/>
      <c r="P77" s="143"/>
      <c r="Q77" s="143"/>
      <c r="R77" s="143"/>
      <c r="S77" s="64"/>
    </row>
    <row r="78" spans="1:36" ht="23.55" customHeight="1" x14ac:dyDescent="0.6">
      <c r="A78" s="111" t="s">
        <v>199</v>
      </c>
      <c r="B78" s="111" t="s">
        <v>198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37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29" t="s">
        <v>140</v>
      </c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 t="s">
        <v>153</v>
      </c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0" t="s">
        <v>259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30" t="s">
        <v>151</v>
      </c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 t="s">
        <v>154</v>
      </c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64" t="s">
        <v>260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31" t="s">
        <v>225</v>
      </c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64" t="s">
        <v>260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31" t="s">
        <v>226</v>
      </c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64" t="s">
        <v>260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31" t="s">
        <v>152</v>
      </c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 t="s">
        <v>155</v>
      </c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64" t="s">
        <v>260</v>
      </c>
    </row>
    <row r="86" spans="1:28" ht="23.55" customHeight="1" x14ac:dyDescent="0.6">
      <c r="A86" s="37"/>
      <c r="B86" s="37" t="s">
        <v>201</v>
      </c>
      <c r="C86" s="64" t="s">
        <v>256</v>
      </c>
      <c r="D86" s="53">
        <v>8</v>
      </c>
      <c r="E86" s="53">
        <v>5</v>
      </c>
      <c r="F86" s="131" t="s">
        <v>257</v>
      </c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 t="s">
        <v>258</v>
      </c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64" t="s">
        <v>261</v>
      </c>
    </row>
    <row r="87" spans="1:28" ht="24.5" customHeight="1" x14ac:dyDescent="0.6">
      <c r="A87" s="37"/>
      <c r="B87" s="37" t="s">
        <v>280</v>
      </c>
      <c r="C87" s="64" t="s">
        <v>262</v>
      </c>
      <c r="D87" s="53">
        <v>0</v>
      </c>
      <c r="E87" s="53">
        <v>1</v>
      </c>
      <c r="F87" s="131" t="s">
        <v>282</v>
      </c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 t="s">
        <v>281</v>
      </c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64" t="s">
        <v>261</v>
      </c>
    </row>
    <row r="88" spans="1:28" ht="24" customHeight="1" x14ac:dyDescent="0.6">
      <c r="B88" s="57" t="s">
        <v>283</v>
      </c>
    </row>
    <row r="89" spans="1:28" ht="24.5" customHeight="1" x14ac:dyDescent="0.6"/>
    <row r="90" spans="1:28" ht="24.5" customHeight="1" x14ac:dyDescent="0.6">
      <c r="A90" s="34"/>
      <c r="B90" s="76" t="s">
        <v>173</v>
      </c>
      <c r="C90" s="144" t="s">
        <v>178</v>
      </c>
      <c r="D90" s="144"/>
      <c r="E90" s="144"/>
      <c r="F90" s="144"/>
      <c r="G90" s="144"/>
      <c r="H90" s="144" t="s">
        <v>140</v>
      </c>
      <c r="I90" s="144"/>
      <c r="J90" s="144"/>
      <c r="K90" s="144"/>
      <c r="L90" s="144"/>
      <c r="M90" s="129" t="s">
        <v>186</v>
      </c>
      <c r="N90" s="129"/>
      <c r="O90" s="106"/>
      <c r="T90" s="57" t="s">
        <v>197</v>
      </c>
    </row>
    <row r="91" spans="1:28" ht="24.5" customHeight="1" x14ac:dyDescent="0.6">
      <c r="A91" s="37" t="e" vm="38">
        <v>#VALUE!</v>
      </c>
      <c r="B91" s="37" t="s">
        <v>176</v>
      </c>
      <c r="C91" s="126" t="s">
        <v>181</v>
      </c>
      <c r="D91" s="126"/>
      <c r="E91" s="126"/>
      <c r="F91" s="126"/>
      <c r="G91" s="126"/>
      <c r="H91" s="126" t="s">
        <v>183</v>
      </c>
      <c r="I91" s="126"/>
      <c r="J91" s="126"/>
      <c r="K91" s="126"/>
      <c r="L91" s="126"/>
      <c r="M91" s="127" t="s">
        <v>187</v>
      </c>
      <c r="N91" s="127"/>
      <c r="O91" s="64"/>
    </row>
    <row r="92" spans="1:28" ht="24.5" customHeight="1" x14ac:dyDescent="0.6">
      <c r="A92" s="37" t="e" vm="39">
        <v>#VALUE!</v>
      </c>
      <c r="B92" s="37" t="s">
        <v>177</v>
      </c>
      <c r="C92" s="126" t="s">
        <v>184</v>
      </c>
      <c r="D92" s="126"/>
      <c r="E92" s="126"/>
      <c r="F92" s="126"/>
      <c r="G92" s="126"/>
      <c r="H92" s="126" t="s">
        <v>185</v>
      </c>
      <c r="I92" s="126"/>
      <c r="J92" s="126"/>
      <c r="K92" s="126"/>
      <c r="L92" s="126"/>
      <c r="M92" s="127" t="s">
        <v>187</v>
      </c>
      <c r="N92" s="127"/>
      <c r="O92" s="64"/>
    </row>
    <row r="93" spans="1:28" ht="24.5" customHeight="1" x14ac:dyDescent="0.6">
      <c r="A93" s="37" t="e" vm="40">
        <v>#VALUE!</v>
      </c>
      <c r="B93" s="37" t="s">
        <v>179</v>
      </c>
      <c r="C93" s="126" t="s">
        <v>216</v>
      </c>
      <c r="D93" s="126"/>
      <c r="E93" s="126"/>
      <c r="F93" s="126"/>
      <c r="G93" s="126"/>
      <c r="H93" s="126" t="s">
        <v>182</v>
      </c>
      <c r="I93" s="126"/>
      <c r="J93" s="126"/>
      <c r="K93" s="126"/>
      <c r="L93" s="126"/>
      <c r="M93" s="127" t="s">
        <v>187</v>
      </c>
      <c r="N93" s="127"/>
      <c r="O93" s="64"/>
    </row>
    <row r="94" spans="1:28" ht="24.5" customHeight="1" x14ac:dyDescent="0.6">
      <c r="A94" s="37" t="e" vm="41">
        <v>#VALUE!</v>
      </c>
      <c r="B94" s="37" t="s">
        <v>209</v>
      </c>
      <c r="C94" s="126" t="s">
        <v>216</v>
      </c>
      <c r="D94" s="126"/>
      <c r="E94" s="126"/>
      <c r="F94" s="126"/>
      <c r="G94" s="126"/>
      <c r="H94" s="126" t="s">
        <v>217</v>
      </c>
      <c r="I94" s="126"/>
      <c r="J94" s="126"/>
      <c r="K94" s="126"/>
      <c r="L94" s="126"/>
      <c r="M94" s="127" t="s">
        <v>187</v>
      </c>
      <c r="N94" s="127"/>
      <c r="O94" s="64"/>
    </row>
    <row r="95" spans="1:28" ht="24.5" customHeight="1" x14ac:dyDescent="0.6">
      <c r="A95" s="37" t="e" vm="42">
        <v>#VALUE!</v>
      </c>
      <c r="B95" s="37" t="s">
        <v>210</v>
      </c>
      <c r="C95" s="126" t="s">
        <v>216</v>
      </c>
      <c r="D95" s="126"/>
      <c r="E95" s="126"/>
      <c r="F95" s="126"/>
      <c r="G95" s="126"/>
      <c r="H95" s="126" t="s">
        <v>218</v>
      </c>
      <c r="I95" s="126"/>
      <c r="J95" s="126"/>
      <c r="K95" s="126"/>
      <c r="L95" s="126"/>
      <c r="M95" s="127" t="s">
        <v>187</v>
      </c>
      <c r="N95" s="127"/>
      <c r="O95" s="64"/>
    </row>
    <row r="96" spans="1:28" ht="24.5" customHeight="1" x14ac:dyDescent="0.6">
      <c r="A96" s="37" t="e" vm="43">
        <v>#VALUE!</v>
      </c>
      <c r="B96" s="37" t="s">
        <v>211</v>
      </c>
      <c r="C96" s="126" t="s">
        <v>216</v>
      </c>
      <c r="D96" s="126"/>
      <c r="E96" s="126"/>
      <c r="F96" s="126"/>
      <c r="G96" s="126"/>
      <c r="H96" s="126" t="s">
        <v>219</v>
      </c>
      <c r="I96" s="126"/>
      <c r="J96" s="126"/>
      <c r="K96" s="126"/>
      <c r="L96" s="126"/>
      <c r="M96" s="127" t="s">
        <v>187</v>
      </c>
      <c r="N96" s="127"/>
      <c r="O96" s="64"/>
    </row>
    <row r="97" spans="1:15" ht="24.5" customHeight="1" x14ac:dyDescent="0.6">
      <c r="A97" s="37" t="e" vm="44">
        <v>#VALUE!</v>
      </c>
      <c r="B97" s="37" t="s">
        <v>212</v>
      </c>
      <c r="C97" s="126" t="s">
        <v>216</v>
      </c>
      <c r="D97" s="126"/>
      <c r="E97" s="126"/>
      <c r="F97" s="126"/>
      <c r="G97" s="126"/>
      <c r="H97" s="126" t="s">
        <v>220</v>
      </c>
      <c r="I97" s="126"/>
      <c r="J97" s="126"/>
      <c r="K97" s="126"/>
      <c r="L97" s="126"/>
      <c r="M97" s="127" t="s">
        <v>187</v>
      </c>
      <c r="N97" s="127"/>
      <c r="O97" s="64"/>
    </row>
    <row r="98" spans="1:15" ht="24.5" customHeight="1" x14ac:dyDescent="0.6">
      <c r="A98" s="37" t="e" vm="45">
        <v>#VALUE!</v>
      </c>
      <c r="B98" s="37" t="s">
        <v>213</v>
      </c>
      <c r="C98" s="126" t="s">
        <v>216</v>
      </c>
      <c r="D98" s="126"/>
      <c r="E98" s="126"/>
      <c r="F98" s="126"/>
      <c r="G98" s="126"/>
      <c r="H98" s="126" t="s">
        <v>221</v>
      </c>
      <c r="I98" s="126"/>
      <c r="J98" s="126"/>
      <c r="K98" s="126"/>
      <c r="L98" s="126"/>
      <c r="M98" s="127" t="s">
        <v>187</v>
      </c>
      <c r="N98" s="127"/>
      <c r="O98" s="64"/>
    </row>
    <row r="99" spans="1:15" ht="23" customHeight="1" x14ac:dyDescent="0.6">
      <c r="A99" s="37" t="e" vm="46">
        <v>#VALUE!</v>
      </c>
      <c r="B99" s="37" t="s">
        <v>214</v>
      </c>
      <c r="C99" s="126" t="s">
        <v>216</v>
      </c>
      <c r="D99" s="126"/>
      <c r="E99" s="126"/>
      <c r="F99" s="126"/>
      <c r="G99" s="126"/>
      <c r="H99" s="126" t="s">
        <v>222</v>
      </c>
      <c r="I99" s="126"/>
      <c r="J99" s="126"/>
      <c r="K99" s="126"/>
      <c r="L99" s="126"/>
      <c r="M99" s="127" t="s">
        <v>187</v>
      </c>
      <c r="N99" s="127"/>
      <c r="O99" s="64"/>
    </row>
    <row r="100" spans="1:15" ht="23" customHeight="1" x14ac:dyDescent="0.6">
      <c r="A100" s="37" t="e" vm="47">
        <v>#VALUE!</v>
      </c>
      <c r="B100" s="37" t="s">
        <v>215</v>
      </c>
      <c r="C100" s="126" t="s">
        <v>216</v>
      </c>
      <c r="D100" s="126"/>
      <c r="E100" s="126"/>
      <c r="F100" s="126"/>
      <c r="G100" s="126"/>
      <c r="H100" s="126" t="s">
        <v>223</v>
      </c>
      <c r="I100" s="126"/>
      <c r="J100" s="126"/>
      <c r="K100" s="126"/>
      <c r="L100" s="126"/>
      <c r="M100" s="127" t="s">
        <v>187</v>
      </c>
      <c r="N100" s="127"/>
      <c r="O100" s="64"/>
    </row>
    <row r="101" spans="1:15" ht="23" customHeight="1" x14ac:dyDescent="0.6">
      <c r="A101" s="37"/>
      <c r="B101" s="37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7"/>
      <c r="N101" s="127"/>
      <c r="O101" s="64"/>
    </row>
    <row r="102" spans="1:15" ht="23" customHeight="1" x14ac:dyDescent="0.6">
      <c r="A102" s="37"/>
      <c r="B102" s="37"/>
      <c r="H102" s="126"/>
      <c r="I102" s="126"/>
      <c r="J102" s="126"/>
      <c r="K102" s="126"/>
      <c r="L102" s="126"/>
      <c r="M102" s="127"/>
      <c r="N102" s="127"/>
      <c r="O102" s="64"/>
    </row>
    <row r="103" spans="1:15" ht="23" customHeight="1" x14ac:dyDescent="0.6">
      <c r="A103" s="37"/>
      <c r="B103" s="37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7"/>
      <c r="N103" s="127"/>
      <c r="O103" s="64"/>
    </row>
    <row r="104" spans="1:15" ht="23" customHeight="1" x14ac:dyDescent="0.6">
      <c r="A104" s="37"/>
      <c r="B104" s="37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7"/>
      <c r="N104" s="127"/>
      <c r="O104" s="64"/>
    </row>
    <row r="105" spans="1:15" ht="23" customHeight="1" x14ac:dyDescent="0.6">
      <c r="A105" s="37"/>
      <c r="B105" s="37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7"/>
      <c r="N105" s="127"/>
      <c r="O105" s="64"/>
    </row>
    <row r="106" spans="1:15" ht="23" customHeight="1" x14ac:dyDescent="0.6">
      <c r="A106" s="37"/>
      <c r="B106" s="37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7"/>
      <c r="N106" s="127"/>
      <c r="O106" s="64"/>
    </row>
    <row r="107" spans="1:15" ht="23" customHeight="1" x14ac:dyDescent="0.6">
      <c r="A107" s="81"/>
      <c r="B107" s="113" t="s">
        <v>234</v>
      </c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1:15" ht="23" customHeight="1" x14ac:dyDescent="0.6">
      <c r="A108" s="37"/>
      <c r="B108" s="118" t="s">
        <v>235</v>
      </c>
      <c r="C108" s="115" t="s">
        <v>236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64"/>
      <c r="O108" s="64"/>
    </row>
    <row r="109" spans="1:15" ht="23" customHeight="1" x14ac:dyDescent="0.6">
      <c r="A109" s="37"/>
      <c r="B109" s="118"/>
      <c r="C109" s="115" t="s">
        <v>237</v>
      </c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64"/>
      <c r="O109" s="64"/>
    </row>
    <row r="110" spans="1:15" ht="23" customHeight="1" x14ac:dyDescent="0.6">
      <c r="A110" s="37"/>
      <c r="B110" s="118"/>
      <c r="C110" s="115" t="s">
        <v>240</v>
      </c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64"/>
      <c r="O110" s="64"/>
    </row>
    <row r="111" spans="1:15" ht="23" customHeight="1" x14ac:dyDescent="0.6">
      <c r="A111" s="37"/>
      <c r="B111" s="118"/>
      <c r="C111" s="115" t="s">
        <v>288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64"/>
      <c r="O111" s="64"/>
    </row>
    <row r="112" spans="1:15" ht="23" customHeight="1" x14ac:dyDescent="0.6">
      <c r="A112" s="37"/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64"/>
      <c r="O112" s="64"/>
    </row>
    <row r="113" spans="1:15" ht="23" customHeight="1" x14ac:dyDescent="0.6">
      <c r="A113" s="37"/>
      <c r="B113" s="118" t="s">
        <v>238</v>
      </c>
      <c r="C113" s="115" t="s">
        <v>241</v>
      </c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64"/>
      <c r="O113" s="64"/>
    </row>
    <row r="114" spans="1:15" ht="23" customHeight="1" x14ac:dyDescent="0.6">
      <c r="A114" s="37"/>
      <c r="B114" s="118"/>
      <c r="C114" s="115" t="s">
        <v>242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64"/>
      <c r="O114" s="64"/>
    </row>
    <row r="115" spans="1:15" ht="23" customHeight="1" x14ac:dyDescent="0.6">
      <c r="A115" s="37"/>
      <c r="B115" s="118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64"/>
      <c r="O115" s="64"/>
    </row>
    <row r="116" spans="1:15" ht="23" customHeight="1" x14ac:dyDescent="0.6">
      <c r="A116" s="37"/>
      <c r="B116" s="118" t="s">
        <v>253</v>
      </c>
      <c r="C116" s="117" t="s">
        <v>254</v>
      </c>
      <c r="D116" s="117" t="s">
        <v>243</v>
      </c>
      <c r="E116" s="117" t="s">
        <v>244</v>
      </c>
      <c r="F116" s="117" t="s">
        <v>245</v>
      </c>
      <c r="G116" s="117" t="s">
        <v>279</v>
      </c>
      <c r="H116" s="115" t="s">
        <v>255</v>
      </c>
      <c r="I116" s="115"/>
      <c r="J116" s="115"/>
      <c r="K116" s="115"/>
      <c r="L116" s="115"/>
      <c r="M116" s="115"/>
      <c r="N116" s="64"/>
      <c r="O116" s="64"/>
    </row>
    <row r="117" spans="1:15" ht="23" customHeight="1" x14ac:dyDescent="0.6">
      <c r="A117" s="37"/>
      <c r="B117" s="118"/>
      <c r="C117" s="119" t="s">
        <v>247</v>
      </c>
      <c r="D117" s="119" t="s">
        <v>246</v>
      </c>
      <c r="E117" s="119" t="s">
        <v>247</v>
      </c>
      <c r="F117" s="119" t="s">
        <v>248</v>
      </c>
      <c r="G117" s="119" t="s">
        <v>248</v>
      </c>
      <c r="H117" s="115"/>
      <c r="I117" s="115"/>
      <c r="J117" s="115"/>
      <c r="K117" s="115"/>
      <c r="L117" s="115"/>
      <c r="M117" s="115"/>
      <c r="N117" s="64"/>
      <c r="O117" s="64"/>
    </row>
    <row r="118" spans="1:15" ht="23" customHeight="1" x14ac:dyDescent="0.6">
      <c r="A118" s="37"/>
      <c r="B118" s="118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64"/>
      <c r="O118" s="64"/>
    </row>
    <row r="119" spans="1:15" x14ac:dyDescent="0.6">
      <c r="A119" s="37"/>
      <c r="B119" s="118"/>
      <c r="C119" s="115" t="s">
        <v>250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64"/>
      <c r="O119" s="64"/>
    </row>
    <row r="120" spans="1:15" x14ac:dyDescent="0.6">
      <c r="A120" s="37"/>
      <c r="B120" s="118"/>
      <c r="C120" s="115" t="s">
        <v>251</v>
      </c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64"/>
      <c r="O120" s="64"/>
    </row>
    <row r="121" spans="1:15" x14ac:dyDescent="0.6">
      <c r="A121" s="37"/>
      <c r="B121" s="118"/>
      <c r="C121" s="115" t="s">
        <v>249</v>
      </c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64"/>
      <c r="O121" s="64"/>
    </row>
    <row r="122" spans="1:15" x14ac:dyDescent="0.6">
      <c r="A122" s="37"/>
      <c r="B122" s="118"/>
      <c r="C122" s="115" t="s">
        <v>252</v>
      </c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64"/>
      <c r="O122" s="64"/>
    </row>
    <row r="123" spans="1:15" x14ac:dyDescent="0.6">
      <c r="A123" s="37"/>
      <c r="B123" s="118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 t="e" vm="48">
        <v>#VALUE!</v>
      </c>
      <c r="B124" s="118" t="s">
        <v>287</v>
      </c>
      <c r="C124" s="115" t="s">
        <v>284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285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 t="s">
        <v>286</v>
      </c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38"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Q83:AA83"/>
    <mergeCell ref="Q84:AA84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2024-04-11T07:28:38Z</dcterms:modified>
</cp:coreProperties>
</file>