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92EF9790-5CFA-4C50-9A8C-2C639CFFB4D3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1" i="1"/>
  <c r="N12" i="1"/>
  <c r="N13" i="1"/>
  <c r="N16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<sst xmlns="http://schemas.openxmlformats.org/spreadsheetml/2006/main" count="290" uniqueCount="229">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</sst>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2" zoomScale="70" zoomScaleNormal="70" workbookViewId="0">
      <selection activeCell="N15" sqref="N15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175</v>
      </c>
      <c r="C1" s="125" t="s">
        <v>180</v>
      </c>
      <c r="D1" s="125"/>
      <c r="G1" s="56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174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30" t="s">
        <v>27</v>
      </c>
      <c r="AA2" s="130"/>
      <c r="AG2" s="43" t="s">
        <v>84</v>
      </c>
      <c r="AH2" s="39"/>
      <c r="AI2" s="39"/>
      <c r="AL2" s="114" t="s">
        <v>225</v>
      </c>
    </row>
    <row r="3" spans="1:38" ht="23.55" customHeight="1" x14ac:dyDescent="0.6">
      <c r="A3" s="59"/>
      <c r="B3" s="18" t="s">
        <v>65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71</v>
      </c>
      <c r="AG3" s="53" t="s">
        <v>83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66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73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127</v>
      </c>
      <c r="AL4" s="36"/>
    </row>
    <row r="5" spans="1:38" ht="23.55" customHeight="1" x14ac:dyDescent="0.6">
      <c r="A5" s="22" t="e" vm="2">
        <v>#VALUE!</v>
      </c>
      <c r="B5" s="22" t="s">
        <v>78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80</v>
      </c>
      <c r="AL5" s="36"/>
    </row>
    <row r="6" spans="1:38" ht="23.55" customHeight="1" x14ac:dyDescent="0.6">
      <c r="A6" s="22" t="e" vm="3">
        <v>#VALUE!</v>
      </c>
      <c r="B6" s="22" t="s">
        <v>126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126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73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128</v>
      </c>
      <c r="AL6" s="36"/>
    </row>
    <row r="7" spans="1:38" ht="23.55" customHeight="1" x14ac:dyDescent="0.6">
      <c r="A7" s="22" t="e" vm="4">
        <v>#VALUE!</v>
      </c>
      <c r="B7" s="22" t="s">
        <v>156</v>
      </c>
      <c r="C7" s="55" t="s">
        <v>157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160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161</v>
      </c>
      <c r="T7" s="74"/>
      <c r="U7" s="19"/>
      <c r="V7" s="34"/>
      <c r="W7" s="19"/>
      <c r="X7" s="26"/>
      <c r="Y7" s="74"/>
      <c r="Z7" s="57" t="s">
        <v>158</v>
      </c>
      <c r="AL7" s="36"/>
    </row>
    <row r="8" spans="1:38" ht="23.55" customHeight="1" x14ac:dyDescent="0.6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  <c r="AL15" s="36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0.13300000000000001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  <c r="AL16" s="113">
        <v>16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ROUND(E17*F17/(G17+J17/I17)*1000,2)</f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81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4.6500000000000004</v>
      </c>
      <c r="O18" s="19">
        <f>E18*F18*I18</f>
        <v>20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228</v>
      </c>
      <c r="AL18" s="112">
        <v>12</v>
      </c>
    </row>
    <row r="19" spans="1:38" ht="23.55" customHeight="1" x14ac:dyDescent="0.6">
      <c r="A19" s="18" t="e" vm="12">
        <v>#VALUE!</v>
      </c>
      <c r="B19" s="18" t="s">
        <v>39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40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82</v>
      </c>
      <c r="AH20" s="53"/>
      <c r="AI20" s="53"/>
      <c r="AJ20" s="53"/>
      <c r="AL20" s="112">
        <v>7</v>
      </c>
    </row>
    <row r="21" spans="1:38" ht="23.55" customHeight="1" x14ac:dyDescent="0.6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  <c r="AL21" s="36"/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4">
        <v>#VALUE!</v>
      </c>
      <c r="B23" s="18" t="s">
        <v>41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42</v>
      </c>
      <c r="AL23" s="112">
        <v>4</v>
      </c>
    </row>
    <row r="24" spans="1:38" ht="23.55" customHeight="1" x14ac:dyDescent="0.6">
      <c r="A24" s="18" t="e" vm="15">
        <v>#VALUE!</v>
      </c>
      <c r="B24" s="18" t="s">
        <v>43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6">
        <v>#VALUE!</v>
      </c>
      <c r="B25" s="18" t="s">
        <v>44</v>
      </c>
      <c r="C25" s="52">
        <v>320</v>
      </c>
      <c r="D25" s="19">
        <v>1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7.0999999999999994E-2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7">
        <v>#VALUE!</v>
      </c>
      <c r="B28" s="18" t="s">
        <v>45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46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8">
        <v>#VALUE!</v>
      </c>
      <c r="B29" s="18" t="s">
        <v>47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19">
        <v>#VALUE!</v>
      </c>
      <c r="B30" s="18" t="s">
        <v>48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0">
        <v>#VALUE!</v>
      </c>
      <c r="B33" s="18" t="s">
        <v>50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52</v>
      </c>
      <c r="AL33" s="36"/>
    </row>
    <row r="34" spans="1:38" ht="23.55" customHeight="1" x14ac:dyDescent="0.6">
      <c r="A34" s="18" t="e" vm="21">
        <v>#VALUE!</v>
      </c>
      <c r="B34" s="18" t="s">
        <v>53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2">
        <v>#VALUE!</v>
      </c>
      <c r="B35" s="18" t="s">
        <v>54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172</v>
      </c>
      <c r="C40" s="118" t="s">
        <v>56</v>
      </c>
      <c r="D40" s="118"/>
      <c r="E40" s="118"/>
      <c r="F40" s="118"/>
      <c r="G40" s="118"/>
      <c r="H40" s="118"/>
      <c r="I40" s="118" t="s">
        <v>57</v>
      </c>
      <c r="J40" s="118"/>
      <c r="K40" s="118"/>
      <c r="L40" s="118"/>
      <c r="M40" s="108"/>
      <c r="N40" s="108"/>
      <c r="O40" s="108"/>
      <c r="P40" s="108"/>
      <c r="S40" s="131" t="s">
        <v>77</v>
      </c>
      <c r="T40" s="131"/>
      <c r="U40" s="57"/>
    </row>
    <row r="41" spans="1:38" ht="23.55" customHeight="1" x14ac:dyDescent="0.6">
      <c r="A41" s="38" t="e" vm="23">
        <v>#VALUE!</v>
      </c>
      <c r="B41" s="38" t="s">
        <v>58</v>
      </c>
      <c r="C41" s="119" t="s">
        <v>59</v>
      </c>
      <c r="D41" s="119"/>
      <c r="E41" s="119"/>
      <c r="F41" s="119" t="s">
        <v>60</v>
      </c>
      <c r="G41" s="119"/>
      <c r="H41" s="119"/>
      <c r="I41" s="119" t="s">
        <v>61</v>
      </c>
      <c r="J41" s="119"/>
      <c r="K41" s="119"/>
      <c r="L41" s="119"/>
      <c r="M41" s="109"/>
      <c r="N41" s="109"/>
      <c r="O41" s="109"/>
      <c r="P41" s="109"/>
      <c r="S41" s="131" t="s">
        <v>75</v>
      </c>
      <c r="T41" s="131"/>
      <c r="U41" s="57">
        <v>8</v>
      </c>
      <c r="V41" s="57"/>
    </row>
    <row r="42" spans="1:38" ht="23.55" customHeight="1" x14ac:dyDescent="0.6">
      <c r="A42" s="38" t="e" vm="24">
        <v>#VALUE!</v>
      </c>
      <c r="B42" s="38" t="s">
        <v>62</v>
      </c>
      <c r="C42" s="119" t="s">
        <v>63</v>
      </c>
      <c r="D42" s="119"/>
      <c r="E42" s="119"/>
      <c r="F42" s="119" t="s">
        <v>200</v>
      </c>
      <c r="G42" s="119"/>
      <c r="H42" s="119"/>
      <c r="I42" s="119" t="s">
        <v>64</v>
      </c>
      <c r="J42" s="119"/>
      <c r="K42" s="119"/>
      <c r="L42" s="119"/>
      <c r="M42" s="109"/>
      <c r="N42" s="109"/>
      <c r="O42" s="109"/>
      <c r="P42" s="109"/>
      <c r="S42" s="131" t="s">
        <v>67</v>
      </c>
      <c r="T42" s="131"/>
      <c r="U42" s="57">
        <v>128</v>
      </c>
      <c r="V42" s="57"/>
    </row>
    <row r="43" spans="1:38" ht="23.55" customHeight="1" x14ac:dyDescent="0.6">
      <c r="A43" s="18" t="s">
        <v>202</v>
      </c>
      <c r="B43" s="18" t="s">
        <v>203</v>
      </c>
      <c r="C43" s="120" t="s">
        <v>207</v>
      </c>
      <c r="D43" s="120"/>
      <c r="E43" s="120"/>
      <c r="F43" s="120" t="s">
        <v>208</v>
      </c>
      <c r="G43" s="120"/>
      <c r="H43" s="120"/>
      <c r="I43" s="120" t="s">
        <v>205</v>
      </c>
      <c r="J43" s="120"/>
      <c r="K43" s="120"/>
      <c r="L43" s="120"/>
      <c r="M43" s="44"/>
      <c r="N43" s="44"/>
      <c r="O43" s="109"/>
      <c r="P43" s="109"/>
      <c r="S43" s="131" t="s">
        <v>98</v>
      </c>
      <c r="T43" s="131"/>
      <c r="U43" s="57">
        <v>16</v>
      </c>
      <c r="V43" s="57" t="s">
        <v>99</v>
      </c>
    </row>
    <row r="44" spans="1:38" ht="23.55" customHeight="1" x14ac:dyDescent="0.6">
      <c r="A44" s="18" t="s">
        <v>202</v>
      </c>
      <c r="B44" s="18" t="s">
        <v>204</v>
      </c>
      <c r="C44" s="120" t="s">
        <v>209</v>
      </c>
      <c r="D44" s="120"/>
      <c r="E44" s="120"/>
      <c r="F44" s="120"/>
      <c r="G44" s="120"/>
      <c r="H44" s="120"/>
      <c r="I44" s="120" t="s">
        <v>206</v>
      </c>
      <c r="J44" s="120"/>
      <c r="K44" s="120"/>
      <c r="L44" s="120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190</v>
      </c>
      <c r="C47" s="118" t="s">
        <v>192</v>
      </c>
      <c r="D47" s="118"/>
      <c r="E47" s="118" t="s">
        <v>191</v>
      </c>
      <c r="F47" s="118"/>
      <c r="G47" s="118"/>
      <c r="H47" s="118"/>
      <c r="I47" s="111"/>
      <c r="J47" s="111"/>
    </row>
    <row r="48" spans="1:38" ht="23.55" customHeight="1" x14ac:dyDescent="0.6">
      <c r="A48" s="38" t="e" vm="25">
        <v>#VALUE!</v>
      </c>
      <c r="B48" s="38" t="s">
        <v>194</v>
      </c>
      <c r="C48" s="119">
        <v>2</v>
      </c>
      <c r="D48" s="119"/>
      <c r="E48" s="119" t="s">
        <v>196</v>
      </c>
      <c r="F48" s="119"/>
      <c r="G48" s="119"/>
      <c r="H48" s="119"/>
      <c r="I48" s="110"/>
      <c r="J48" s="110"/>
    </row>
    <row r="49" spans="1:36" ht="23.55" customHeight="1" x14ac:dyDescent="0.6">
      <c r="A49" s="38" t="e" vm="26">
        <v>#VALUE!</v>
      </c>
      <c r="B49" s="38" t="s">
        <v>193</v>
      </c>
      <c r="C49" s="119" t="s">
        <v>195</v>
      </c>
      <c r="D49" s="119"/>
      <c r="E49" s="119" t="s">
        <v>95</v>
      </c>
      <c r="F49" s="119"/>
      <c r="G49" s="119"/>
      <c r="H49" s="119"/>
      <c r="I49" s="110"/>
      <c r="J49" s="110"/>
    </row>
    <row r="50" spans="1:36" ht="23.55" customHeight="1" x14ac:dyDescent="0.6">
      <c r="A50" s="18"/>
      <c r="B50" s="18"/>
      <c r="C50" s="120"/>
      <c r="D50" s="120"/>
      <c r="E50" s="120"/>
      <c r="F50" s="120"/>
      <c r="G50" s="120"/>
      <c r="H50" s="120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189</v>
      </c>
    </row>
    <row r="54" spans="1:36" ht="23.55" customHeight="1" x14ac:dyDescent="0.6">
      <c r="C54" s="63" t="s">
        <v>164</v>
      </c>
      <c r="D54" s="36" t="s">
        <v>162</v>
      </c>
      <c r="H54" s="123" t="s">
        <v>68</v>
      </c>
      <c r="I54" s="123"/>
      <c r="J54" s="123"/>
      <c r="K54" s="123"/>
      <c r="L54" s="123"/>
      <c r="M54" s="123"/>
    </row>
    <row r="55" spans="1:36" ht="23.55" customHeight="1" x14ac:dyDescent="0.6">
      <c r="A55" s="91"/>
      <c r="B55" s="87" t="s">
        <v>171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69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5" customHeight="1" x14ac:dyDescent="0.6">
      <c r="A57" s="90"/>
      <c r="B57" s="59" t="s">
        <v>70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5" customHeight="1" x14ac:dyDescent="0.6">
      <c r="C58" s="64" t="s">
        <v>165</v>
      </c>
      <c r="D58" s="60" t="s">
        <v>76</v>
      </c>
      <c r="E58" s="61"/>
      <c r="F58" s="62"/>
      <c r="G58" s="57"/>
      <c r="H58" s="124" t="s">
        <v>163</v>
      </c>
      <c r="I58" s="124"/>
      <c r="J58" s="124"/>
      <c r="K58" s="124"/>
      <c r="L58" s="124"/>
      <c r="M58" s="124"/>
    </row>
    <row r="59" spans="1:36" ht="23.55" customHeight="1" x14ac:dyDescent="0.6"/>
    <row r="60" spans="1:36" ht="23.55" customHeight="1" x14ac:dyDescent="0.6"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96</v>
      </c>
      <c r="J62" s="127" t="s">
        <v>100</v>
      </c>
      <c r="K62" s="127"/>
      <c r="L62" t="s">
        <v>101</v>
      </c>
      <c r="M62" s="96">
        <f>COUNTIF(H3:H35,"&gt;0")</f>
        <v>23</v>
      </c>
      <c r="O62" s="126" t="s">
        <v>106</v>
      </c>
      <c r="P62" s="126"/>
      <c r="Q62" s="126"/>
      <c r="R62" s="126"/>
      <c r="S62" s="126"/>
      <c r="AG62" s="81"/>
      <c r="AH62" s="81"/>
      <c r="AI62" s="81"/>
      <c r="AJ62" s="81"/>
    </row>
    <row r="63" spans="1:36" ht="23.55" customHeight="1" x14ac:dyDescent="0.6">
      <c r="A63" s="91" t="e" vm="27">
        <v>#VALUE!</v>
      </c>
      <c r="B63" s="85" t="s">
        <v>170</v>
      </c>
      <c r="C63" s="86" t="s">
        <v>89</v>
      </c>
      <c r="D63" s="86" t="s">
        <v>90</v>
      </c>
      <c r="E63" s="86" t="s">
        <v>91</v>
      </c>
      <c r="F63" s="132" t="s">
        <v>92</v>
      </c>
      <c r="G63" s="132"/>
      <c r="H63" s="86" t="s">
        <v>188</v>
      </c>
      <c r="I63" s="86" t="s">
        <v>16</v>
      </c>
      <c r="J63" s="132" t="s">
        <v>97</v>
      </c>
      <c r="K63" s="132"/>
      <c r="L63" s="86" t="s">
        <v>102</v>
      </c>
      <c r="M63" s="86" t="s">
        <v>103</v>
      </c>
      <c r="N63" s="86"/>
      <c r="O63" s="105" t="s">
        <v>108</v>
      </c>
      <c r="P63" s="86" t="s">
        <v>55</v>
      </c>
      <c r="Q63" s="86" t="s">
        <v>105</v>
      </c>
      <c r="R63" s="86" t="s">
        <v>107</v>
      </c>
      <c r="S63" s="106" t="s">
        <v>113</v>
      </c>
      <c r="T63" s="86"/>
      <c r="U63" s="132" t="s">
        <v>117</v>
      </c>
      <c r="V63" s="132"/>
      <c r="W63" s="86" t="s">
        <v>22</v>
      </c>
      <c r="X63" s="86" t="s">
        <v>119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85</v>
      </c>
      <c r="C64" s="97">
        <v>24</v>
      </c>
      <c r="D64" s="97">
        <v>15</v>
      </c>
      <c r="E64" s="97">
        <v>6</v>
      </c>
      <c r="F64" s="133" t="s">
        <v>95</v>
      </c>
      <c r="G64" s="133"/>
      <c r="H64" s="97">
        <v>1</v>
      </c>
      <c r="I64" s="97">
        <v>0</v>
      </c>
      <c r="J64" s="122">
        <f t="shared" ref="J64:J69" si="17">(C64-player_radius)*2</f>
        <v>16</v>
      </c>
      <c r="K64" s="122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35">
        <f>R64+O64+P64</f>
        <v>4.1000000000000005</v>
      </c>
      <c r="V64" s="135"/>
      <c r="W64" s="104" t="s">
        <v>29</v>
      </c>
      <c r="X64" s="58" t="s">
        <v>124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86</v>
      </c>
      <c r="C65" s="54">
        <v>32</v>
      </c>
      <c r="D65" s="54">
        <v>60</v>
      </c>
      <c r="E65" s="54">
        <v>4</v>
      </c>
      <c r="F65" s="115" t="s">
        <v>95</v>
      </c>
      <c r="G65" s="115"/>
      <c r="H65" s="54">
        <v>1</v>
      </c>
      <c r="I65" s="54">
        <v>0</v>
      </c>
      <c r="J65" s="122">
        <f t="shared" si="17"/>
        <v>32</v>
      </c>
      <c r="K65" s="122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4</v>
      </c>
      <c r="R65" s="69">
        <f t="shared" si="21"/>
        <v>0</v>
      </c>
      <c r="S65" s="70">
        <f t="shared" ref="S65:S69" si="23">SUM(O65:R65)</f>
        <v>13.3</v>
      </c>
      <c r="T65" s="54"/>
      <c r="U65" s="136">
        <f t="shared" ref="U65:U70" si="24">R65+O65+P65</f>
        <v>9.3000000000000007</v>
      </c>
      <c r="V65" s="136"/>
      <c r="W65" s="28" t="s">
        <v>29</v>
      </c>
      <c r="X65" s="58" t="s">
        <v>123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87</v>
      </c>
      <c r="C66" s="54">
        <v>30</v>
      </c>
      <c r="D66" s="54">
        <v>50</v>
      </c>
      <c r="E66" s="54">
        <v>3</v>
      </c>
      <c r="F66" s="115" t="s">
        <v>40</v>
      </c>
      <c r="G66" s="115"/>
      <c r="H66" s="54">
        <v>1</v>
      </c>
      <c r="I66" s="54">
        <v>11.11</v>
      </c>
      <c r="J66" s="122">
        <f t="shared" si="17"/>
        <v>28</v>
      </c>
      <c r="K66" s="122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3</v>
      </c>
      <c r="R66" s="69">
        <f t="shared" si="21"/>
        <v>2.2000000000000002</v>
      </c>
      <c r="S66" s="70">
        <f t="shared" si="23"/>
        <v>13.399999999999999</v>
      </c>
      <c r="T66" s="54"/>
      <c r="U66" s="136">
        <f t="shared" si="24"/>
        <v>10.399999999999999</v>
      </c>
      <c r="V66" s="136"/>
      <c r="W66" s="28" t="s">
        <v>29</v>
      </c>
      <c r="X66" s="58" t="s">
        <v>125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88</v>
      </c>
      <c r="C67" s="54">
        <v>40</v>
      </c>
      <c r="D67" s="54">
        <v>192</v>
      </c>
      <c r="E67" s="54">
        <v>1</v>
      </c>
      <c r="F67" s="115" t="s">
        <v>94</v>
      </c>
      <c r="G67" s="115"/>
      <c r="H67" s="54">
        <v>1</v>
      </c>
      <c r="I67" s="54">
        <v>5.63</v>
      </c>
      <c r="J67" s="122">
        <f t="shared" si="17"/>
        <v>48</v>
      </c>
      <c r="K67" s="122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36">
        <f t="shared" si="24"/>
        <v>17.7</v>
      </c>
      <c r="V67" s="136"/>
      <c r="W67" s="21" t="s">
        <v>28</v>
      </c>
      <c r="X67" s="58" t="s">
        <v>122</v>
      </c>
      <c r="Y67" s="57"/>
      <c r="Z67" s="57"/>
    </row>
    <row r="68" spans="1:36" ht="23.55" customHeight="1" x14ac:dyDescent="0.6">
      <c r="A68" s="18"/>
      <c r="B68" s="18" t="s">
        <v>93</v>
      </c>
      <c r="C68" s="54">
        <v>52</v>
      </c>
      <c r="D68" s="54">
        <v>148</v>
      </c>
      <c r="E68" s="54">
        <v>0</v>
      </c>
      <c r="F68" s="115" t="s">
        <v>36</v>
      </c>
      <c r="G68" s="115"/>
      <c r="H68" s="54">
        <v>1</v>
      </c>
      <c r="I68" s="54">
        <v>13.33</v>
      </c>
      <c r="J68" s="122">
        <f t="shared" si="17"/>
        <v>72</v>
      </c>
      <c r="K68" s="122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36">
        <f t="shared" si="24"/>
        <v>17.100000000000001</v>
      </c>
      <c r="V68" s="136"/>
      <c r="W68" s="28" t="s">
        <v>29</v>
      </c>
      <c r="X68" s="58" t="s">
        <v>120</v>
      </c>
      <c r="Y68" s="57"/>
      <c r="Z68" s="57"/>
    </row>
    <row r="69" spans="1:36" ht="23.55" customHeight="1" x14ac:dyDescent="0.6">
      <c r="A69" s="18"/>
      <c r="B69" s="18" t="s">
        <v>104</v>
      </c>
      <c r="C69" s="54">
        <v>26</v>
      </c>
      <c r="D69" s="54">
        <v>40</v>
      </c>
      <c r="E69" s="54">
        <v>10</v>
      </c>
      <c r="F69" s="115" t="s">
        <v>39</v>
      </c>
      <c r="G69" s="115"/>
      <c r="H69" s="54">
        <v>1</v>
      </c>
      <c r="I69" s="54">
        <v>9.09</v>
      </c>
      <c r="J69" s="122">
        <f t="shared" si="17"/>
        <v>20</v>
      </c>
      <c r="K69" s="122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36">
        <f t="shared" si="24"/>
        <v>8.8000000000000007</v>
      </c>
      <c r="V69" s="136"/>
      <c r="W69" s="21" t="s">
        <v>28</v>
      </c>
      <c r="X69" s="58" t="s">
        <v>121</v>
      </c>
      <c r="Y69" s="57"/>
      <c r="Z69" s="57"/>
    </row>
    <row r="70" spans="1:36" ht="23.55" customHeight="1" x14ac:dyDescent="0.6">
      <c r="A70" s="18"/>
      <c r="B70" s="18" t="s">
        <v>115</v>
      </c>
      <c r="C70" s="54">
        <v>28</v>
      </c>
      <c r="D70" s="54">
        <v>50</v>
      </c>
      <c r="E70" s="54">
        <v>8</v>
      </c>
      <c r="F70" s="115" t="s">
        <v>116</v>
      </c>
      <c r="G70" s="115"/>
      <c r="H70" s="54">
        <v>1</v>
      </c>
      <c r="I70" s="54">
        <v>48</v>
      </c>
      <c r="J70" s="122">
        <f t="shared" ref="J70" si="25">(C70-player_radius)*2</f>
        <v>24</v>
      </c>
      <c r="K70" s="122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36">
        <f t="shared" si="24"/>
        <v>17.799999999999997</v>
      </c>
      <c r="V70" s="136"/>
      <c r="W70" s="25" t="s">
        <v>74</v>
      </c>
      <c r="X70" s="58" t="s">
        <v>118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30" t="s">
        <v>166</v>
      </c>
      <c r="P73" s="130"/>
      <c r="Q73" s="130"/>
      <c r="R73" s="130"/>
    </row>
    <row r="74" spans="1:36" ht="23.55" customHeight="1" x14ac:dyDescent="0.6">
      <c r="A74" s="35"/>
      <c r="B74" s="77" t="s">
        <v>129</v>
      </c>
      <c r="C74" s="107" t="s">
        <v>90</v>
      </c>
      <c r="D74" s="107" t="s">
        <v>89</v>
      </c>
      <c r="E74" s="107" t="s">
        <v>135</v>
      </c>
      <c r="F74" s="121" t="s">
        <v>136</v>
      </c>
      <c r="G74" s="121"/>
      <c r="H74" s="121" t="s">
        <v>137</v>
      </c>
      <c r="I74" s="121"/>
      <c r="J74" s="121" t="s">
        <v>134</v>
      </c>
      <c r="K74" s="121"/>
      <c r="L74" s="121"/>
      <c r="M74" s="121"/>
      <c r="N74" s="107" t="s">
        <v>167</v>
      </c>
      <c r="O74" s="121" t="s">
        <v>168</v>
      </c>
      <c r="P74" s="121"/>
      <c r="Q74" s="121" t="s">
        <v>169</v>
      </c>
      <c r="R74" s="121"/>
    </row>
    <row r="75" spans="1:36" ht="23.55" customHeight="1" x14ac:dyDescent="0.6">
      <c r="A75" s="38" t="e" vm="28">
        <v>#VALUE!</v>
      </c>
      <c r="B75" s="38" t="s">
        <v>130</v>
      </c>
      <c r="C75" s="65">
        <v>2</v>
      </c>
      <c r="D75" s="54">
        <v>24</v>
      </c>
      <c r="E75" s="54">
        <v>18</v>
      </c>
      <c r="F75" s="122" t="s">
        <v>66</v>
      </c>
      <c r="G75" s="122"/>
      <c r="H75" s="122">
        <f>E75*frag_damage</f>
        <v>36</v>
      </c>
      <c r="I75" s="122"/>
      <c r="J75" s="122" t="s">
        <v>133</v>
      </c>
      <c r="K75" s="122"/>
      <c r="L75" s="122"/>
      <c r="M75" s="122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5" customHeight="1" x14ac:dyDescent="0.6">
      <c r="A76" s="38" t="e" vm="32">
        <v>#VALUE!</v>
      </c>
      <c r="B76" s="38" t="s">
        <v>131</v>
      </c>
      <c r="C76" s="65">
        <v>30</v>
      </c>
      <c r="D76" s="54">
        <v>32</v>
      </c>
      <c r="E76" s="54">
        <v>12</v>
      </c>
      <c r="F76" s="122" t="s">
        <v>126</v>
      </c>
      <c r="G76" s="122"/>
      <c r="H76" s="122">
        <f>E76*shockWave_damage</f>
        <v>180</v>
      </c>
      <c r="I76" s="122"/>
      <c r="J76" s="122" t="s">
        <v>132</v>
      </c>
      <c r="K76" s="122"/>
      <c r="L76" s="122"/>
      <c r="M76" s="122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0"/>
      <c r="G77" s="120"/>
      <c r="H77" s="120"/>
      <c r="I77" s="120"/>
      <c r="J77" s="120"/>
      <c r="K77" s="120"/>
      <c r="L77" s="120"/>
      <c r="M77" s="120"/>
      <c r="N77" s="94"/>
      <c r="O77" s="128"/>
      <c r="P77" s="128"/>
      <c r="Q77" s="128"/>
      <c r="R77" s="128"/>
    </row>
    <row r="78" spans="1:36" ht="23.55" customHeight="1" x14ac:dyDescent="0.6">
      <c r="A78" s="112" t="s">
        <v>199</v>
      </c>
      <c r="B78" s="112" t="s">
        <v>198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6">
        <v>#VALUE!</v>
      </c>
      <c r="B81" s="77" t="s">
        <v>138</v>
      </c>
      <c r="C81" s="107" t="s">
        <v>139</v>
      </c>
      <c r="D81" s="107" t="s">
        <v>91</v>
      </c>
      <c r="E81" s="107" t="s">
        <v>145</v>
      </c>
      <c r="F81" s="121" t="s">
        <v>140</v>
      </c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 t="s">
        <v>153</v>
      </c>
      <c r="R81" s="121"/>
      <c r="S81" s="121"/>
      <c r="T81" s="121"/>
      <c r="U81" s="121"/>
      <c r="V81" s="121"/>
      <c r="W81" s="121"/>
      <c r="X81" s="121"/>
      <c r="Y81" s="121"/>
      <c r="Z81" s="121"/>
      <c r="AA81" s="121"/>
    </row>
    <row r="82" spans="1:27" ht="23.55" customHeight="1" x14ac:dyDescent="0.6">
      <c r="A82" s="38"/>
      <c r="B82" s="38" t="s">
        <v>146</v>
      </c>
      <c r="C82" s="98" t="s">
        <v>141</v>
      </c>
      <c r="D82" s="36">
        <v>7</v>
      </c>
      <c r="E82" s="97">
        <v>16</v>
      </c>
      <c r="F82" s="134" t="s">
        <v>151</v>
      </c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 t="s">
        <v>154</v>
      </c>
      <c r="R82" s="134"/>
      <c r="S82" s="134"/>
      <c r="T82" s="134"/>
      <c r="U82" s="134"/>
      <c r="V82" s="134"/>
      <c r="W82" s="134"/>
      <c r="X82" s="134"/>
      <c r="Y82" s="134"/>
      <c r="Z82" s="134"/>
      <c r="AA82" s="134"/>
    </row>
    <row r="83" spans="1:27" ht="23.55" customHeight="1" x14ac:dyDescent="0.6">
      <c r="A83" s="38"/>
      <c r="B83" s="38" t="s">
        <v>147</v>
      </c>
      <c r="C83" s="65" t="s">
        <v>142</v>
      </c>
      <c r="D83" s="54" t="s">
        <v>150</v>
      </c>
      <c r="E83" s="54">
        <v>1</v>
      </c>
      <c r="F83" s="117" t="s">
        <v>226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</row>
    <row r="84" spans="1:27" ht="23.55" customHeight="1" x14ac:dyDescent="0.6">
      <c r="A84" s="38"/>
      <c r="B84" s="38" t="s">
        <v>148</v>
      </c>
      <c r="C84" s="65" t="s">
        <v>143</v>
      </c>
      <c r="D84" s="54" t="s">
        <v>150</v>
      </c>
      <c r="E84" s="54">
        <v>1</v>
      </c>
      <c r="F84" s="117" t="s">
        <v>227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</row>
    <row r="85" spans="1:27" ht="23.55" customHeight="1" x14ac:dyDescent="0.6">
      <c r="A85" s="38"/>
      <c r="B85" s="38" t="s">
        <v>149</v>
      </c>
      <c r="C85" s="65" t="s">
        <v>144</v>
      </c>
      <c r="D85" s="54">
        <v>6</v>
      </c>
      <c r="E85" s="54">
        <v>1</v>
      </c>
      <c r="F85" s="117" t="s">
        <v>152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 t="s">
        <v>155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117"/>
    </row>
    <row r="86" spans="1:27" ht="23.55" customHeight="1" x14ac:dyDescent="0.6">
      <c r="A86" s="38" t="s">
        <v>202</v>
      </c>
      <c r="B86" s="38" t="s">
        <v>201</v>
      </c>
      <c r="C86" s="65"/>
      <c r="D86" s="54"/>
      <c r="E86" s="54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</row>
    <row r="87" spans="1:27" ht="24.5" customHeight="1" x14ac:dyDescent="0.6">
      <c r="A87" s="38"/>
      <c r="B87" s="38"/>
      <c r="C87" s="65"/>
      <c r="D87" s="54"/>
      <c r="E87" s="54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21" t="s">
        <v>186</v>
      </c>
      <c r="N90" s="121"/>
      <c r="O90" s="107"/>
      <c r="T90" s="58" t="s">
        <v>197</v>
      </c>
    </row>
    <row r="91" spans="1:27" ht="24.5" customHeight="1" x14ac:dyDescent="0.6">
      <c r="A91" s="38" t="e" vm="37">
        <v>#VALUE!</v>
      </c>
      <c r="B91" s="38" t="s">
        <v>176</v>
      </c>
      <c r="C91" s="116" t="s">
        <v>181</v>
      </c>
      <c r="D91" s="116"/>
      <c r="E91" s="116"/>
      <c r="F91" s="116"/>
      <c r="G91" s="116"/>
      <c r="H91" s="116" t="s">
        <v>183</v>
      </c>
      <c r="I91" s="116"/>
      <c r="J91" s="116"/>
      <c r="K91" s="116"/>
      <c r="L91" s="116"/>
      <c r="M91" s="115" t="s">
        <v>187</v>
      </c>
      <c r="N91" s="115"/>
      <c r="O91" s="65"/>
    </row>
    <row r="92" spans="1:27" ht="24.5" customHeight="1" x14ac:dyDescent="0.6">
      <c r="A92" s="38" t="e" vm="38">
        <v>#VALUE!</v>
      </c>
      <c r="B92" s="38" t="s">
        <v>177</v>
      </c>
      <c r="C92" s="116" t="s">
        <v>184</v>
      </c>
      <c r="D92" s="116"/>
      <c r="E92" s="116"/>
      <c r="F92" s="116"/>
      <c r="G92" s="116"/>
      <c r="H92" s="116" t="s">
        <v>185</v>
      </c>
      <c r="I92" s="116"/>
      <c r="J92" s="116"/>
      <c r="K92" s="116"/>
      <c r="L92" s="116"/>
      <c r="M92" s="115" t="s">
        <v>187</v>
      </c>
      <c r="N92" s="115"/>
      <c r="O92" s="65"/>
    </row>
    <row r="93" spans="1:27" ht="24.5" customHeight="1" x14ac:dyDescent="0.6">
      <c r="A93" s="38" t="e" vm="39">
        <v>#VALUE!</v>
      </c>
      <c r="B93" s="38" t="s">
        <v>179</v>
      </c>
      <c r="C93" s="116" t="s">
        <v>217</v>
      </c>
      <c r="D93" s="116"/>
      <c r="E93" s="116"/>
      <c r="F93" s="116"/>
      <c r="G93" s="116"/>
      <c r="H93" s="116" t="s">
        <v>182</v>
      </c>
      <c r="I93" s="116"/>
      <c r="J93" s="116"/>
      <c r="K93" s="116"/>
      <c r="L93" s="116"/>
      <c r="M93" s="115" t="s">
        <v>187</v>
      </c>
      <c r="N93" s="115"/>
      <c r="O93" s="65"/>
    </row>
    <row r="94" spans="1:27" ht="24.5" customHeight="1" x14ac:dyDescent="0.6">
      <c r="A94" s="38" t="e" vm="40">
        <v>#VALUE!</v>
      </c>
      <c r="B94" s="38" t="s">
        <v>210</v>
      </c>
      <c r="C94" s="116" t="s">
        <v>217</v>
      </c>
      <c r="D94" s="116"/>
      <c r="E94" s="116"/>
      <c r="F94" s="116"/>
      <c r="G94" s="116"/>
      <c r="H94" s="116" t="s">
        <v>218</v>
      </c>
      <c r="I94" s="116"/>
      <c r="J94" s="116"/>
      <c r="K94" s="116"/>
      <c r="L94" s="116"/>
      <c r="M94" s="115" t="s">
        <v>187</v>
      </c>
      <c r="N94" s="115"/>
      <c r="O94" s="65"/>
    </row>
    <row r="95" spans="1:27" ht="24.5" customHeight="1" x14ac:dyDescent="0.6">
      <c r="A95" s="38" t="e" vm="41">
        <v>#VALUE!</v>
      </c>
      <c r="B95" s="38" t="s">
        <v>211</v>
      </c>
      <c r="C95" s="116" t="s">
        <v>217</v>
      </c>
      <c r="D95" s="116"/>
      <c r="E95" s="116"/>
      <c r="F95" s="116"/>
      <c r="G95" s="116"/>
      <c r="H95" s="116" t="s">
        <v>219</v>
      </c>
      <c r="I95" s="116"/>
      <c r="J95" s="116"/>
      <c r="K95" s="116"/>
      <c r="L95" s="116"/>
      <c r="M95" s="115" t="s">
        <v>187</v>
      </c>
      <c r="N95" s="115"/>
      <c r="O95" s="65"/>
    </row>
    <row r="96" spans="1:27" ht="24.5" customHeight="1" x14ac:dyDescent="0.6">
      <c r="A96" s="38" t="e" vm="42">
        <v>#VALUE!</v>
      </c>
      <c r="B96" s="38" t="s">
        <v>212</v>
      </c>
      <c r="C96" s="116" t="s">
        <v>217</v>
      </c>
      <c r="D96" s="116"/>
      <c r="E96" s="116"/>
      <c r="F96" s="116"/>
      <c r="G96" s="116"/>
      <c r="H96" s="116" t="s">
        <v>220</v>
      </c>
      <c r="I96" s="116"/>
      <c r="J96" s="116"/>
      <c r="K96" s="116"/>
      <c r="L96" s="116"/>
      <c r="M96" s="115" t="s">
        <v>187</v>
      </c>
      <c r="N96" s="115"/>
      <c r="O96" s="65"/>
    </row>
    <row r="97" spans="1:15" ht="24.5" customHeight="1" x14ac:dyDescent="0.6">
      <c r="A97" s="38" t="e" vm="43">
        <v>#VALUE!</v>
      </c>
      <c r="B97" s="38" t="s">
        <v>213</v>
      </c>
      <c r="C97" s="116" t="s">
        <v>217</v>
      </c>
      <c r="D97" s="116"/>
      <c r="E97" s="116"/>
      <c r="F97" s="116"/>
      <c r="G97" s="116"/>
      <c r="H97" s="116" t="s">
        <v>221</v>
      </c>
      <c r="I97" s="116"/>
      <c r="J97" s="116"/>
      <c r="K97" s="116"/>
      <c r="L97" s="116"/>
      <c r="M97" s="115" t="s">
        <v>187</v>
      </c>
      <c r="N97" s="115"/>
      <c r="O97" s="65"/>
    </row>
    <row r="98" spans="1:15" ht="24.5" customHeight="1" x14ac:dyDescent="0.6">
      <c r="A98" s="38" t="e" vm="44">
        <v>#VALUE!</v>
      </c>
      <c r="B98" s="38" t="s">
        <v>214</v>
      </c>
      <c r="C98" s="116" t="s">
        <v>217</v>
      </c>
      <c r="D98" s="116"/>
      <c r="E98" s="116"/>
      <c r="F98" s="116"/>
      <c r="G98" s="116"/>
      <c r="H98" s="116" t="s">
        <v>222</v>
      </c>
      <c r="I98" s="116"/>
      <c r="J98" s="116"/>
      <c r="K98" s="116"/>
      <c r="L98" s="116"/>
      <c r="M98" s="115" t="s">
        <v>187</v>
      </c>
      <c r="N98" s="115"/>
      <c r="O98" s="65"/>
    </row>
    <row r="99" spans="1:15" ht="23" customHeight="1" x14ac:dyDescent="0.6">
      <c r="A99" s="38" t="e" vm="45">
        <v>#VALUE!</v>
      </c>
      <c r="B99" s="38" t="s">
        <v>215</v>
      </c>
      <c r="C99" s="116" t="s">
        <v>217</v>
      </c>
      <c r="D99" s="116"/>
      <c r="E99" s="116"/>
      <c r="F99" s="116"/>
      <c r="G99" s="116"/>
      <c r="H99" s="116" t="s">
        <v>223</v>
      </c>
      <c r="I99" s="116"/>
      <c r="J99" s="116"/>
      <c r="K99" s="116"/>
      <c r="L99" s="116"/>
      <c r="M99" s="115" t="s">
        <v>187</v>
      </c>
      <c r="N99" s="115"/>
      <c r="O99" s="65"/>
    </row>
    <row r="100" spans="1:15" ht="23" customHeight="1" x14ac:dyDescent="0.6">
      <c r="A100" s="38" t="e" vm="46">
        <v>#VALUE!</v>
      </c>
      <c r="B100" s="38" t="s">
        <v>216</v>
      </c>
      <c r="C100" s="116" t="s">
        <v>217</v>
      </c>
      <c r="D100" s="116"/>
      <c r="E100" s="116"/>
      <c r="F100" s="116"/>
      <c r="G100" s="116"/>
      <c r="H100" s="116" t="s">
        <v>224</v>
      </c>
      <c r="I100" s="116"/>
      <c r="J100" s="116"/>
      <c r="K100" s="116"/>
      <c r="L100" s="116"/>
      <c r="M100" s="115" t="s">
        <v>187</v>
      </c>
      <c r="N100" s="115"/>
      <c r="O100" s="65"/>
    </row>
    <row r="101" spans="1:15" ht="23" customHeight="1" x14ac:dyDescent="0.6">
      <c r="A101" s="38"/>
      <c r="B101" s="38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5"/>
      <c r="N101" s="115"/>
      <c r="O101" s="65"/>
    </row>
    <row r="102" spans="1:15" ht="23" customHeight="1" x14ac:dyDescent="0.6">
      <c r="A102" s="38"/>
      <c r="B102" s="38"/>
      <c r="H102" s="116"/>
      <c r="I102" s="116"/>
      <c r="J102" s="116"/>
      <c r="K102" s="116"/>
      <c r="L102" s="116"/>
      <c r="M102" s="115"/>
      <c r="N102" s="115"/>
      <c r="O102" s="65"/>
    </row>
    <row r="103" spans="1:15" ht="23" customHeight="1" x14ac:dyDescent="0.6">
      <c r="A103" s="38"/>
      <c r="B103" s="38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5"/>
      <c r="N103" s="115"/>
      <c r="O103" s="65"/>
    </row>
    <row r="104" spans="1:15" ht="23" customHeight="1" x14ac:dyDescent="0.6">
      <c r="A104" s="38"/>
      <c r="B104" s="38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5"/>
      <c r="N104" s="115"/>
      <c r="O104" s="65"/>
    </row>
    <row r="105" spans="1:15" ht="23" customHeight="1" x14ac:dyDescent="0.6">
      <c r="A105" s="38"/>
      <c r="B105" s="38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5"/>
      <c r="N105" s="115"/>
      <c r="O105" s="65"/>
    </row>
    <row r="106" spans="1:15" ht="23" customHeight="1" x14ac:dyDescent="0.6">
      <c r="A106" s="38"/>
      <c r="B106" s="38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5"/>
      <c r="N106" s="115"/>
      <c r="O106" s="65"/>
    </row>
    <row r="107" spans="1:15" ht="23" customHeight="1" x14ac:dyDescent="0.6">
      <c r="A107" s="38"/>
      <c r="B107" s="38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5"/>
      <c r="N107" s="115"/>
      <c r="O107" s="65"/>
    </row>
    <row r="108" spans="1:15" ht="23" customHeight="1" x14ac:dyDescent="0.6">
      <c r="A108" s="38"/>
      <c r="B108" s="38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5"/>
      <c r="N108" s="115"/>
      <c r="O108" s="65"/>
    </row>
    <row r="109" spans="1:15" ht="23" customHeight="1" x14ac:dyDescent="0.6">
      <c r="A109" s="38"/>
      <c r="B109" s="38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5"/>
      <c r="N109" s="115"/>
      <c r="O109" s="65"/>
    </row>
    <row r="110" spans="1:15" ht="23" customHeight="1" x14ac:dyDescent="0.6">
      <c r="A110" s="38"/>
      <c r="B110" s="38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5"/>
      <c r="N110" s="115"/>
      <c r="O110" s="65"/>
    </row>
    <row r="111" spans="1:15" ht="23" customHeight="1" x14ac:dyDescent="0.6">
      <c r="A111" s="38"/>
      <c r="B111" s="38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5"/>
      <c r="N111" s="115"/>
      <c r="O111" s="65"/>
    </row>
    <row r="112" spans="1:15" ht="23" customHeight="1" x14ac:dyDescent="0.6">
      <c r="A112" s="38"/>
      <c r="B112" s="38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5"/>
      <c r="N112" s="115"/>
      <c r="O112" s="65"/>
    </row>
    <row r="113" spans="1:15" ht="23" customHeight="1" x14ac:dyDescent="0.6">
      <c r="A113" s="38"/>
      <c r="B113" s="38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5"/>
      <c r="N113" s="115"/>
      <c r="O113" s="65"/>
    </row>
    <row r="114" spans="1:15" ht="23" customHeight="1" x14ac:dyDescent="0.6">
      <c r="A114" s="38"/>
      <c r="B114" s="38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5"/>
      <c r="N114" s="115"/>
      <c r="O114" s="65"/>
    </row>
    <row r="115" spans="1:15" ht="23" customHeight="1" x14ac:dyDescent="0.6">
      <c r="A115" s="38"/>
      <c r="B115" s="38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5"/>
      <c r="N115" s="115"/>
      <c r="O115" s="65"/>
    </row>
    <row r="116" spans="1:15" ht="23" customHeight="1" x14ac:dyDescent="0.6">
      <c r="A116" s="38"/>
      <c r="B116" s="38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5"/>
      <c r="N116" s="115"/>
      <c r="O116" s="65"/>
    </row>
    <row r="117" spans="1:15" ht="23" customHeight="1" x14ac:dyDescent="0.6">
      <c r="A117" s="38"/>
      <c r="B117" s="38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5"/>
      <c r="N117" s="115"/>
      <c r="O117" s="65"/>
    </row>
    <row r="118" spans="1:15" ht="23" customHeight="1" x14ac:dyDescent="0.6">
      <c r="A118" s="38"/>
      <c r="B118" s="38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5"/>
      <c r="N118" s="115"/>
      <c r="O118" s="65"/>
    </row>
  </sheetData>
  <mergeCells count="173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2024-03-03T01:47:23Z</dcterms:modified>
</cp:coreProperties>
</file>