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RROR_LIST" sheetId="1" state="visible" r:id="rId3"/>
    <sheet name="Provisioning failer @ NCC" sheetId="2" state="visible" r:id="rId4"/>
    <sheet name="Raise issue format" sheetId="3" state="visible" r:id="rId5"/>
    <sheet name="Failed Order tracker" sheetId="4" state="visible" r:id="rId6"/>
    <sheet name="BMC - Ricket" sheetId="5" state="visible" r:id="rId7"/>
    <sheet name="Production_tracker_template" sheetId="6"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<sst xmlns="http://schemas.openxmlformats.org/spreadsheetml/2006/main" count="549" uniqueCount="327">
  <si>
    <t xml:space="preserve">Order_type</t>
  </si>
  <si>
    <t xml:space="preserve">Ch</t>
  </si>
  <si>
    <t xml:space="preserve">Error detail</t>
  </si>
  <si>
    <t xml:space="preserve">Action</t>
  </si>
  <si>
    <t xml:space="preserve">1 :: Subscription_doesnot_exist :: Subscription Management</t>
  </si>
  <si>
    <t xml:space="preserve">Something to do @ BSS</t>
  </si>
  <si>
    <t xml:space="preserve">AddService</t>
  </si>
  <si>
    <t xml:space="preserve">eKYC</t>
  </si>
  <si>
    <r>
      <rPr>
        <b val="true"/>
        <sz val="10"/>
        <color rgb="FFFFFFFF"/>
        <rFont val="Arial"/>
        <family val="2"/>
        <charset val="1"/>
      </rPr>
      <t xml:space="preserve">1503</t>
    </r>
    <r>
      <rPr>
        <b val="true"/>
        <sz val="14"/>
        <color rgb="FFFFFFFF"/>
        <rFont val="Arial"/>
        <family val="2"/>
        <charset val="1"/>
      </rPr>
      <t xml:space="preserve"> :: Service limit reached for a profile :: Billing</t>
    </r>
  </si>
  <si>
    <t xml:space="preserve">profile have  Multiple acct, 1 ACCT can have 
5 service , service &gt;5 error occure </t>
  </si>
  <si>
    <t xml:space="preserve">1503 :: Service limit reached for a profile :: Billing</t>
  </si>
  <si>
    <t xml:space="preserve">Valid error</t>
  </si>
  <si>
    <t xml:space="preserve">UpdateLanguage</t>
  </si>
  <si>
    <t xml:space="preserve">400 :: A technical error occurred while executing Patch request:Error Reference Number: ENTITY_00005. "Subscription" with Id "05f15791-4677-4815-b37b-c315433c2758" does not exist. :: NCC</t>
  </si>
  <si>
    <t xml:space="preserve">Raise</t>
  </si>
  <si>
    <t xml:space="preserve">Onboarding</t>
  </si>
  <si>
    <t xml:space="preserve">400 :: Cannot parse "01-01-1960": Illegal instant due to time zone offset transition 
(Africa/Addis_Ababa) :: Billing</t>
  </si>
  <si>
    <t xml:space="preserve">To do in BSS side</t>
  </si>
  <si>
    <t xml:space="preserve">AttachContact</t>
  </si>
  <si>
    <t xml:space="preserve">CRM</t>
  </si>
  <si>
    <t xml:space="preserve">400 :: contact type alreay exist for the account id  : 3795396 and ContactType S :: Billing</t>
  </si>
  <si>
    <t xml:space="preserve">Retry</t>
  </si>
  <si>
    <t xml:space="preserve">400 :: DEVICE_OWNER_INVALID: Invalid device owner: Record does not exist for owner with id U_15017855. :: NCC</t>
  </si>
  <si>
    <t xml:space="preserve">retry after 10 min we will report</t>
  </si>
  <si>
    <t xml:space="preserve">400 :: DNA Pairing Failed! :: NMS</t>
  </si>
  <si>
    <t xml:space="preserve">Nothing to do</t>
  </si>
  <si>
    <t xml:space="preserve">400 :: Failed to provision : Error Reference Number: DEVICE_00005. Identity type "IMSI"
 Is unique. It can only contain one value associated to the device.. :: NCC</t>
  </si>
  <si>
    <t xml:space="preserve">400 :: Failed to provision : Error Reference Number: DEVICE_00006. Another device already exists with Identity "E164" = "251704025011".. :: NCC </t>
  </si>
  <si>
    <t xml:space="preserve">–delete and reinitiate @NCC</t>
  </si>
  <si>
    <t xml:space="preserve">400 :: Failed to provision : Error Reference Number: DEVICE_00006. Another device already exists with identity "E164" = "251777909259".. :: NCC</t>
  </si>
  <si>
    <t xml:space="preserve">AddFnfMember</t>
  </si>
  <si>
    <t xml:space="preserve">USSD</t>
  </si>
  <si>
    <t xml:space="preserve">400 :: Invalid Patch for Path:/customData/entry/FriendNFamily/- for operation:add. The path is invalid :: NCC</t>
  </si>
  <si>
    <t xml:space="preserve">ChangeSim</t>
  </si>
  <si>
    <t xml:space="preserve">400 :: Invalid Patch for Path:/identities for operation:replace. The Identity supplied in 
Where clause is not associated with this device. :: NCC</t>
  </si>
  <si>
    <t xml:space="preserve">Nothing to do, duplicate order </t>
  </si>
  <si>
    <t xml:space="preserve">AddServiceToNewAccount</t>
  </si>
  <si>
    <t xml:space="preserve">400 :: Invalid x-source-system :: ERP	
</t>
  </si>
  <si>
    <t xml:space="preserve">Retry –maybe to raise</t>
  </si>
  <si>
    <t xml:space="preserve">UpdateAccount</t>
  </si>
  <si>
    <t xml:space="preserve">400 :: Invalid x-source-system :: NCC</t>
  </si>
  <si>
    <t xml:space="preserve">400 :: Invalid/InActive MemberMsisdn!! :: Billing -→msisdn may inactive/ not allowed error 
Friends &amp; family</t>
  </si>
  <si>
    <t xml:space="preserve">nothing to do</t>
  </si>
  <si>
    <t xml:space="preserve">400 :: JSON parse error: Cannot deserialize instance of `java.lang.String` out of START_ARRAY token; 
nested exception is com.fasterxml.jackson.databind.exc.MismatchedInputException: 
Cannot deserialize instance of `java.lang.String` out of START_ARRAY token
 at [Source: (PushbackInputStream); line: 4, column: 17] (through reference chain: in.co.sixdee.bss.
Billing.customerservicemanagement.model.ServiceBasicDetails["accountId"]) :: Billing</t>
  </si>
  <si>
    <t xml:space="preserve">Retry, delete the file and retry</t>
  </si>
  <si>
    <t xml:space="preserve">DetachContact</t>
  </si>
  <si>
    <t xml:space="preserve">400 :: No details found for subscriber ET3830945 with contact id 33622with active status  :: Billing</t>
  </si>
  <si>
    <t xml:space="preserve">Need to check</t>
  </si>
  <si>
    <t xml:space="preserve">OptOutFromFnf</t>
  </si>
  <si>
    <t xml:space="preserve">400 :: SM_DISTRIBUTION_MELIST_007: SM_DISTRIBUTION_MELIST_007: ME reported 
Error(s) : Subscriptions not found in DB.. :: NCC</t>
  </si>
  <si>
    <t xml:space="preserve">raise to NCC immidiately</t>
  </si>
  <si>
    <t xml:space="preserve">400 :: status of the plan is already cancelled :: Billing</t>
  </si>
  <si>
    <t xml:space="preserve">WA</t>
  </si>
  <si>
    <t xml:space="preserve">AddSubscription</t>
  </si>
  <si>
    <t xml:space="preserve">400 :: Subscription create failed for Account ID : A_13199146 and Bundle ID : DAILY_UNLTD_D_V_18GB_
FUP_OF with AlternateID : USSD:esbuser:251717950660-251717950660-704675139-s1menub1-
AddSubscription-null-0-Self. 
Error Reference Number: SUBSCRIPTION_00042. Maximum Instance Limit : 1 is reached for Bundle 
: DAILY_UNLTD_D_V_18GB_FUP_OF. :: NCC</t>
  </si>
  <si>
    <t xml:space="preserve">Reached bundle limitation
Nothing to do
But its should be cross check Plan  is ACTIVE OR INACTIVE</t>
  </si>
  <si>
    <t xml:space="preserve">SimChange</t>
  </si>
  <si>
    <t xml:space="preserve">400:Invalid Patch for Path:/identities for operation:replace. The Identity supplied in Where clause is not associated with this device. :: NCC </t>
  </si>
  <si>
    <t xml:space="preserve">Raised to NCC</t>
  </si>
  <si>
    <t xml:space="preserve">401 :: EKYC :Authenticaton error : invalid token :: NCC</t>
  </si>
  <si>
    <t xml:space="preserve">NumberRecycle</t>
  </si>
  <si>
    <t xml:space="preserve">404 :: Config profile Details is not available in Cache :: NMS</t>
  </si>
  <si>
    <t xml:space="preserve">404 :: Error in calling getdata Account to get E164 for account balance : Contact ESB :: NCC,
409 :: Error in calling getdata Account to get E164 for account balance : Contact ESB :: NCC</t>
  </si>
  <si>
    <t xml:space="preserve">LineBarring</t>
  </si>
  <si>
    <t xml:space="preserve">CRM-M</t>
  </si>
  <si>
    <t xml:space="preserve">404 :: Error in calling getdata Device to get meName for change subscriber status : Contact ESB :: NCC</t>
  </si>
  <si>
    <t xml:space="preserve">Retry then raise</t>
  </si>
  <si>
    <t xml:space="preserve">Onboarding, AddServ ice</t>
  </si>
  <si>
    <t xml:space="preserve">404 :: null :: NCC</t>
  </si>
  <si>
    <t xml:space="preserve">ChangeSubscription</t>
  </si>
  <si>
    <t xml:space="preserve">Skip in CRM</t>
  </si>
  <si>
    <t xml:space="preserve">UpdateCreditLimit</t>
  </si>
  <si>
    <t xml:space="preserve">404 :: Record does not exist for this entity. :: NCC</t>
  </si>
  <si>
    <t xml:space="preserve">404 :: Valid State Details is not available in Cache :: NMS</t>
  </si>
  <si>
    <t xml:space="preserve">409 :: SM_DB_RECORD_ALREADY_EXISTS: Duplicate record: Record already exists,
 For Account with ID : A_15084986 :: NCC</t>
  </si>
  <si>
    <t xml:space="preserve">417 :: Unable to Call the Billing system for profile Counter update  :: Billing</t>
  </si>
  <si>
    <t xml:space="preserve">MakePayment</t>
  </si>
  <si>
    <t xml:space="preserve">TIBCO-BANK</t>
  </si>
  <si>
    <t xml:space="preserve">424 :: Read timed out while invoking third party :: </t>
  </si>
  <si>
    <t xml:space="preserve">425 :: Connection refused while invoking third party :: UPC</t>
  </si>
  <si>
    <t xml:space="preserve">426 :: readAddress(..) failed: Connection reset by peer; nested exception is io.netty.channel.unix.Errors$NativeIoException: 
ReadAddress(..) failed: Connection reset by peer</t>
  </si>
  <si>
    <t xml:space="preserve">426:Connection prematurely closed BEFORE response; nested exception is 
Reactor.netty.http.client.PrematureCloseException: Connection prematurely closed BEFORE response</t>
  </si>
  <si>
    <t xml:space="preserve">500 :: Connection reset :: NCC</t>
  </si>
  <si>
    <t xml:space="preserve">Retry in CRM</t>
  </si>
  <si>
    <t xml:space="preserve">NCC</t>
  </si>
  <si>
    <t xml:space="preserve">500 :: Could not roll back JPA transaction; nested exception is org.hibernate.TransactionException: 
Unable to rollback against JDBC Connection :: NMS</t>
  </si>
  <si>
    <t xml:space="preserve">500 :: EKYC JWT Authentication Failure :: Please contact ESB :: NCC</t>
  </si>
  <si>
    <t xml:space="preserve">Retry  once after conforming
 Anyone then, check logs and
 Take accordingly</t>
  </si>
  <si>
    <t xml:space="preserve">500 :: Failed to provision on ME(s) KLT1: Client received SOAP Fault from server: Fault occurred while processing. 
Please see the server log to find more detail regarding exact cause of the failure.. :: NCC</t>
  </si>
  <si>
    <t xml:space="preserve">500 :: Failed to provision on ME(s) KLT1: Client received SOAP Fault from server: Fault occurred while processing. Please see the server log to find more detail regarding exact cause of the failure.. :: NCC</t>
  </si>
  <si>
    <t xml:space="preserve">500 :: Hostname tibcodr.safaricomet.net not verified: certificate: 
sha256/+rJzg1kncFfM7Cw0tmll25RoUzWA8rwKMn2E9ZamHfY=  DN: CN=tibco.safaricomet.net, 
O=STEP PLC, L=Addis Ababa, ST=Addis Ababa, C=ET subjectAltNames: [tibco.safaricomet.net] 
:: NCC</t>
  </si>
  <si>
    <t xml:space="preserve">500 :: Internal Server Error</t>
  </si>
  <si>
    <t xml:space="preserve">Check in our side</t>
  </si>
  <si>
    <t xml:space="preserve">500 :: null : query did not return a unique result: 2; nested exception is javax.persistence.
NonUniqueResultException: query did not return a unique result: 2 :: SND</t>
  </si>
  <si>
    <t xml:space="preserve">SCM</t>
  </si>
  <si>
    <t xml:space="preserve">500 :: null :: Billing</t>
  </si>
  <si>
    <t xml:space="preserve">Something to do @BSS(Skip)</t>
  </si>
  <si>
    <t xml:space="preserve">500 :: SM is not responding, please check logs for more information. :: NCC</t>
  </si>
  <si>
    <t xml:space="preserve">HardUnbarring</t>
  </si>
  <si>
    <t xml:space="preserve">Dunning-poller</t>
  </si>
  <si>
    <t xml:space="preserve">500 :: SM_SERVICE_DEFAULT_ERRCODE: SMAPI_DEFAULT: SM is not responding, 
Please check logs for more information. Account :A_12344879 :: NCC</t>
  </si>
  <si>
    <t xml:space="preserve">retry delete (ncc side error)</t>
  </si>
  <si>
    <t xml:space="preserve">500 :: SM_SERVICE_DEFAULT_ERRCODE: SMAPI_DEFAULT: SM is not responding, 
Please check logs for more information. Account :A_14218122 :: NCC</t>
  </si>
  <si>
    <t xml:space="preserve">500 :: SM_SERVICE_DEFAULT_ERRCODE: SMAPI_DEFAULT: SM is not responding, please check logs for more information. :: NCC</t>
  </si>
  <si>
    <t xml:space="preserve">TransferOfService</t>
  </si>
  <si>
    <t xml:space="preserve">500 :: Unable to process request Inernal Server Error :: Billing</t>
  </si>
  <si>
    <t xml:space="preserve">502 :: Failed to create order for Msisdn 251704293433 :: NCC</t>
  </si>
  <si>
    <t xml:space="preserve">502 :: Failed to create order for Msisdn 251707168135 :: NCC</t>
  </si>
  <si>
    <t xml:space="preserve">503 :: NCC : Service Temporarily Unavailable :: NCC</t>
  </si>
  <si>
    <t xml:space="preserve">646 :: Unable to find base plan from SM</t>
  </si>
  <si>
    <t xml:space="preserve">work around in BSS</t>
  </si>
  <si>
    <t xml:space="preserve">ConnectionMigration</t>
  </si>
  <si>
    <t xml:space="preserve">676 :: Plan Daily Unlimited Internet and calls to Safaricom is mutually exclusive to the subscribed 
Offer Daily Unlimited Internet and calls to Safaricom_RC :: COM</t>
  </si>
  <si>
    <t xml:space="preserve">958 :: status_duplicate_subscription_id :: Subscription Management</t>
  </si>
  <si>
    <t xml:space="preserve">LifeCycleSyncTermination</t>
  </si>
  <si>
    <t xml:space="preserve">Administration of VLR/SGSN mobility data is not allowed.</t>
  </si>
  <si>
    <t xml:space="preserve">COM-001 :: Internal Error: error in forming tp request</t>
  </si>
  <si>
    <t xml:space="preserve">WA @BSS</t>
  </si>
  <si>
    <t xml:space="preserve">400 :: SM_PROFILE_SUBSCRIPTION_MISSING: Profile Subscription missing: Profile Subscription is
 Not present for DEVICE with id D_10602084 at index 1 :: NCC</t>
  </si>
  <si>
    <t xml:space="preserve">LineUnBarring</t>
  </si>
  <si>
    <t xml:space="preserve">FL0005 :: Order Request Failed due to  ServiceOrderItem empty :: Service Order Management</t>
  </si>
  <si>
    <t xml:space="preserve">Check if duplicated order</t>
  </si>
  <si>
    <t xml:space="preserve">Inventory update failed</t>
  </si>
  <si>
    <t xml:space="preserve">Reinitiate  the order</t>
  </si>
  <si>
    <t xml:space="preserve">Mandatory attribute AUC:encKey is missing.</t>
  </si>
  <si>
    <t xml:space="preserve">eKYC
USSD</t>
  </si>
  <si>
    <t xml:space="preserve">null</t>
  </si>
  <si>
    <t xml:space="preserve">Work Around in here</t>
  </si>
  <si>
    <t xml:space="preserve">OverscratchedVoucherRecharge</t>
  </si>
  <si>
    <t xml:space="preserve">null :: null :: CM</t>
  </si>
  <si>
    <t xml:space="preserve">need to  check</t>
  </si>
  <si>
    <t xml:space="preserve">Object uid=636020100201875,ds=SUBSCRIBER,o=DEFAULT,dc=C-NTDB already exists. </t>
  </si>
  <si>
    <t xml:space="preserve">manually delete from HLR</t>
  </si>
  <si>
    <t xml:space="preserve">SC0001 :: customer not valid :: Loyalty Management</t>
  </si>
  <si>
    <t xml:space="preserve">SC0007 :: Customer Already Exists :: Loyalty Management error in LMS 
-the cust already exist in DB Error from HLR</t>
  </si>
  <si>
    <t xml:space="preserve">Remove from DB and retry
Raise</t>
  </si>
  <si>
    <t xml:space="preserve">403 :: SM_DB_PERSISTENCE_FAILURE_ERRCODE: DB persistence failure: Invalid Data.Error occurred while saving into SM. :: NCC</t>
  </si>
  <si>
    <t xml:space="preserve">SIM Swap in NMS : Failed</t>
  </si>
  <si>
    <t xml:space="preserve">IVR</t>
  </si>
  <si>
    <t xml:space="preserve">The object: imsi=636020100000100,dc=IMSI,dc=C-NTDB - was not found in the Database.</t>
  </si>
  <si>
    <t xml:space="preserve">500 :: Could not open JPA EntityManager for transaction; nested exception is org.hibernate.TransactionException: JDBC begin transaction failed:  :: Billing</t>
  </si>
  <si>
    <t xml:space="preserve">TerminateService</t>
  </si>
  <si>
    <t xml:space="preserve">The patch request cannot be processed due to validation errors:[The path:/devices/null is not supported for Patch operation]</t>
  </si>
  <si>
    <t xml:space="preserve">Raise to NCC</t>
  </si>
  <si>
    <t xml:space="preserve">400 :: Error in calling Account Subscriber Patch. : A technical error occurred while executing Patch request:Error Reference Number: ACCOUNT_00008. The accountType cannot be updated due to active session in progress for account id A_3902 :: NCC</t>
  </si>
  <si>
    <t xml:space="preserve">ChangeSUbscription</t>
  </si>
  <si>
    <t xml:space="preserve">400 :: Service Details already exist for serviceId : 251712857865 :: Billing</t>
  </si>
  <si>
    <t xml:space="preserve">404 :: Error in calling Adjust Balance. : Invalid URL : Please check the URL :: NCC</t>
  </si>
  <si>
    <t xml:space="preserve">404 :: SM_DB_FETCH_FAILURE_ERRMSG: SMAPI_0010: Could not fetch record. :: NCC</t>
  </si>
  <si>
    <t xml:space="preserve">NumberRecycling</t>
  </si>
  <si>
    <t xml:space="preserve">null :: null :: Billing</t>
  </si>
  <si>
    <t xml:space="preserve">400:Cannot parse "01-01-1960": Illegal instant due to time zone offset transition (Africa/Addis_Ababa) :: Billing</t>
  </si>
  <si>
    <t xml:space="preserve">Onboarding and AddService from all channel should do something at BSS</t>
  </si>
  <si>
    <t xml:space="preserve">UpdateLanguage → SC0001 :: customer not valid :: Loyalty Management – if in 360MSISDN is preActive, just ignore</t>
  </si>
  <si>
    <t xml:space="preserve">To be check before raised</t>
  </si>
  <si>
    <t xml:space="preserve">--&gt;</t>
  </si>
  <si>
    <t xml:space="preserve">409 :: SM_DB_RECORD_ALREADY_EXISTS: Duplicate record: Record already exists, for Account with ID : A_20811347 :: NCC </t>
  </si>
  <si>
    <t xml:space="preserve">ORDER_TYPE</t>
  </si>
  <si>
    <t xml:space="preserve">SUBJECT</t>
  </si>
  <si>
    <t xml:space="preserve">BODY -  (26-01-2024)→&gt; (DD-MM-YYYY</t>
  </si>
  <si>
    <t xml:space="preserve">RemoveFnfMember,
OptOutFromFnf,
RemoveAllFnfMembers,
AddFnfMember</t>
  </si>
  <si>
    <t xml:space="preserve"> BSS SAFARICOM || FNF Order Failures</t>
  </si>
  <si>
    <t xml:space="preserve">Hi Biruk,
PFB updated list of failures for W/A.
BMC Tickets : INC000000026974 (DD-MM-YYYY)</t>
  </si>
  <si>
    <t xml:space="preserve">AddService,
Onboarding</t>
  </si>
  <si>
    <t xml:space="preserve">BSS SAFARICOM || Provisioning Failures from NCC</t>
  </si>
  <si>
    <t xml:space="preserve">Hi Biruk,
PFB provisioning order failure at NCC for W/A.
BMC: INC000000027061 (08-01-2024)</t>
  </si>
  <si>
    <t xml:space="preserve">Language update and Change SIM active failure cases
</t>
  </si>
  <si>
    <t xml:space="preserve">Hi  Biruk, 
PFB UpdateLanguage order failed at NCC for W/A
BMC ID: INC000000028097 (26-01-2024)</t>
  </si>
  <si>
    <t xml:space="preserve">UpdateSim</t>
  </si>
  <si>
    <t xml:space="preserve">Hi  Biruk, 
PFB ChangeSim order failed at NCC for W/A
BMC ID: INC000000028097 (26-01-2024)</t>
  </si>
  <si>
    <t xml:space="preserve">LifecyclesyncTermination</t>
  </si>
  <si>
    <t xml:space="preserve"> BSS Safaricom || Lifecyclesync Termination failure at HLR</t>
  </si>
  <si>
    <t xml:space="preserve">PFA LifecyclesyncTermination failure for w/a.
BMC ID : INC000000028277 (27-01-2024)</t>
  </si>
  <si>
    <t xml:space="preserve">from channel different
 From USSD &amp; CRM ORDER_TYPE</t>
  </si>
  <si>
    <t xml:space="preserve">BSS Wakanda | Add Subscription Failures in NCC Initiated via Pretups – INC000000014500</t>
  </si>
  <si>
    <t xml:space="preserve">PFA AddSubscription order failure for w/a. 
BMC ID : INC000000028108 .</t>
  </si>
  <si>
    <t xml:space="preserve">BSS Safaricom || ChangeSubscription failure at NCC</t>
  </si>
  <si>
    <t xml:space="preserve">PFB list of Change Subscription failed at NCC.
BMC ID:INC000000017190  (07-09-2023)</t>
  </si>
  <si>
    <t xml:space="preserve">TerminateService </t>
  </si>
  <si>
    <t xml:space="preserve">BSS SAFARICOM || TerminateService Failures – NCC</t>
  </si>
  <si>
    <t xml:space="preserve">PFB TerminateService order failure at NCC. Kindly check and 
Update on the same.
BMC ID : INC000000027733 (18-01-2024)</t>
  </si>
  <si>
    <t xml:space="preserve">ConnectionMigration </t>
  </si>
  <si>
    <t xml:space="preserve">BSS Safaricom || Connection Migration Failure at NCC</t>
  </si>
  <si>
    <t xml:space="preserve">PFB Connection Migration orders failed at NCC for W/A.
BMC ID: INC000000021326</t>
  </si>
  <si>
    <t xml:space="preserve">Connection migration failure at Tibco
</t>
  </si>
  <si>
    <t xml:space="preserve">We are observing connection migration failures from T
IBCO.Kindly check on priority
BMC Ticket ID : INC000000027175 (13-01-2024)</t>
  </si>
  <si>
    <t xml:space="preserve">BSS SAFARICOM || Transfer of Service Order Failures</t>
  </si>
  <si>
    <t xml:space="preserve">PFB TOS order failures at NCC, kindly check and update. 
BMC ID : INC000000020650</t>
  </si>
  <si>
    <t xml:space="preserve">BSS SAFARICOM|| Connection Migration Failure at ERP</t>
  </si>
  <si>
    <t xml:space="preserve">PFB updated list of connection migration failures for W/A.
BMC ID: INC000000025247 (15-12-2023)</t>
  </si>
  <si>
    <t xml:space="preserve">BSS SAFARICOM || HardUnbarring Order Failures – NCC</t>
  </si>
  <si>
    <t xml:space="preserve">PFB list of Hardunbarring failed at NCC side,kindly give 
W/A for this.
BMC ID: INC000000020626</t>
  </si>
  <si>
    <t xml:space="preserve">BSS SAFARICOM || Linebarring failure at NCC</t>
  </si>
  <si>
    <t xml:space="preserve">PFB LineBarring order failure at NCC. Kindly check and update on the same.
BMC ID : INC000000028418 (29-01-2024)</t>
  </si>
  <si>
    <t xml:space="preserve">In reporting, we are generating EDW files everyday(some every 3 hours). All the configuration details of EDW are stored in 	WKN_RPT.EXTRACT_CONFIG_PARAM_LOOKUP table in standalone reporting DB (mysql -h10.3.174.141 -urptuser -pbssuser@6Dtech -P3306).
We need to check whether the files are getting generated.
In order to generate reports via pentaho GUI, data is federated from cluster DBs. So the dimtablereplicator and facttable replicator logs are also monitored.
________________________________________________________________________________________________________________________________________________________________________________________
check after 3 AM
Login to DC2 primary DB of Reporting 
mysql -h10.3.174.141 -urptuser -pbssuser@6Dtech -P3306
RUN THE QUERY
select S_NO, STATUS, PROCESS_DATE FROM WKN_RPT.EXTRACT_CONFIG_PARAM_LOOKUP
1.All the STATUS  should be S (success)
  if it is F (failed) ,check the logs at /data/WKD_REPORT/schedule_scripts/script_logs/ . then ping L2 immediately.
2. EXCEPT S_NO 115 TO 136, 34,35 and 36 the PROCESS_DATE should be the current date.
   if it is not, check the logs at /data/WKD_REPORT/schedule_scripts/script_logs/ . then ping L2 immediately.
3. The EDW files are generated in jump server 10.3.124.21,  corresponding path  is given in  EXTRACT_CONFIG_PARAM_LOOKUP tables in FILE_LOCATION field.
	  The file count of DWH_BI_Final and RAFM_Final increases with respect to time.
	  The files path and file count at every day are :         File count
	      /BSS_App_Data/bss-nfs-cdr/COMMON_Final               50
		  /BSS_App_Data/bss-nfs-cdr/DWH_BI_Final               variable                    80 +3x =(file count -cdr files), where x is the nth hour.
		  /BSS_App_Data/bss-nfs-cdr/RAFM_Final                 variable                    22x = file count, where x is the 3n=x.  n is nth hour.
		  /BSS_App_Data/bss-nfs-cdr/RegulatoryExtracts_Final   2    
		        *these count were taken at 3:19 AM, the file count at  DWH_BI_Final and RAFM_Final will increases as time passes...
\
4.Check todays log of  dimTableReplicator*.log and guiTableReplicator*log in Pentaho standalone server at /data/WKD_REPORT/schedule_scripts/script_logs.
  If any exception (execution stopped partially, error ..) then please ping L2 immediately.		
5.All the EDW files are generated in .txt format. If the file get corrupted during generation, then the format would be .tmp .
   So if you see any .tmp file, please ping L2.
------------------------------------------------------------------------------------------------------------------------------------|
 (There is an small confusion in taking file count of DWH_BI_Final, will update once we get solution from impl).                     
New files have been introduced to COMMON_Final , will update the count of files generated in COMMON and DWH_BI.
</t>
  </si>
  <si>
    <t xml:space="preserve">M-PESA_DXL
SND
DXL</t>
  </si>
  <si>
    <t xml:space="preserve">Fetch Mutually exclusive Plans from UPC
Status Reason	:	426:Connection prematurely closed BEFORE response; nested exception is 
Reactor.netty.http.client.PrematureCloseException: Connection prematurely closed BEFORE response</t>
  </si>
  <si>
    <t xml:space="preserve">24/01/2024</t>
  </si>
  <si>
    <t xml:space="preserve">400 :: Subscription create failed for Account ID : A_1117074 and Bundle ID : DAILY_UNLTD_D_V_18GB_FUP_OF with AlternateID : MPESA_DXL:esbuser:251799109285-MPESA-SAP042EAT6-251799109285-251799109285-null-0-Self. Error Reference Number: SUBSCRIPTION_00042. Maximum Instance Limit : 1 is reached for Bundle : DAILY_UNLTD_D_V_18GB_FUP_OF. :: NCC </t>
  </si>
  <si>
    <t xml:space="preserve">If a lineunbarring order failed with 'FL0005 :: Order Request Failed due to ServiceOrderItem empty :: Service Order Management'</t>
  </si>
  <si>
    <t xml:space="preserve">1) Check a lineunbarring order is completed for the same.</t>
  </si>
  <si>
    <t xml:space="preserve">2)If not check in service_registry_item table CFSS_ODBGPRS,CFSS_ODBIC entry is there or not</t>
  </si>
  <si>
    <t xml:space="preserve">3)If the entry is not there initiate new linebarring order using batch.</t>
  </si>
  <si>
    <t xml:space="preserve">4)Once linebarring order is completed initiate a lineunbarring order.</t>
  </si>
  <si>
    <t xml:space="preserve">Note : Kindly check with Thanvir or L2 before initiating batch orders</t>
  </si>
  <si>
    <t xml:space="preserve">@Abeti @Seid @Akshay all Numberrecycle failed with</t>
  </si>
  <si>
    <t xml:space="preserve">1, Service Class should be either access/service/serviceAdOn but instead it is: 2   have to check may be com issue (thanvir told)</t>
  </si>
  <si>
    <t xml:space="preserve">2, null in SOM (retry using order retry script)</t>
  </si>
  <si>
    <t xml:space="preserve">3,internal server error in billing (skip status already 5 in bs service)</t>
  </si>
  <si>
    <t xml:space="preserve">4,failed in LMS internal server error (skip entry not there in LMS)</t>
  </si>
  <si>
    <t xml:space="preserve">5,   424 :: Read timed out while invoking third party :: NCC----Retry</t>
  </si>
  <si>
    <t xml:space="preserve">6,  500 :: timeout :: NCC---Retry</t>
  </si>
  <si>
    <t xml:space="preserve">7,  500 :: An Unexpected Error Occurred :: NCC---retry</t>
  </si>
  <si>
    <t xml:space="preserve">If addservice failed with '400 :: JSON parse error: Cannot deserialize instance of `java.lang.String` out of START_ARRAY token;' error</t>
  </si>
  <si>
    <t xml:space="preserve">1)check the other acount_id</t>
  </si>
  <si>
    <t xml:space="preserve">2)delete the account_id from bs_account table</t>
  </si>
  <si>
    <t xml:space="preserve">3)Select the addservice order which we want to reinitiate</t>
  </si>
  <si>
    <t xml:space="preserve">4)Take the corresponding request received from capture based on the MSISDN</t>
  </si>
  <si>
    <t xml:space="preserve">     grep  "251777931356" * |grep "Request received"</t>
  </si>
  <si>
    <t xml:space="preserve">5)Change the username in the header</t>
  </si>
  <si>
    <t xml:space="preserve">6)Fire the request in postman</t>
  </si>
  <si>
    <t xml:space="preserve">7)The order will fail with SIM already paired error.</t>
  </si>
  <si>
    <t xml:space="preserve">8)Check the IMSI and ICCID in the reinitiated order and the old order.If both are same skip the stage</t>
  </si>
  <si>
    <t xml:space="preserve">9)Once the order got completed delete the old order which is reinitiated and completed from COM_ORDER_MASTER(search with order_id) (check with L2 before doing this step)</t>
  </si>
  <si>
    <t xml:space="preserve">RemoveFnfMember,
OptOutFromFnf,
RemoveAllFnfMembers,
AddFnfMember,
CreateFnf</t>
  </si>
  <si>
    <t xml:space="preserve">Hi Biruk,
PFB list of FnF failures for W/A.
BMC Tickets : INC000000026974 (21-01-2024)</t>
  </si>
  <si>
    <t xml:space="preserve">BSS SAFARICOM ||  Prepaid Provisioning Failures from NCC</t>
  </si>
  <si>
    <t xml:space="preserve">BSS SAFARICOM || Provisioning Failures from SND</t>
  </si>
  <si>
    <t xml:space="preserve">UpdateSim,
ChangeSim
</t>
  </si>
  <si>
    <t xml:space="preserve">BSS Safaricom || Connection Migration Failure at ERP</t>
  </si>
  <si>
    <t xml:space="preserve">RE: BSS Wakanda | Add Subscription Failures in NCC Initiated via
 Pretups - INC000000014500
</t>
  </si>
  <si>
    <t xml:space="preserve">Hi Biruk,
PFB addsubscription order failed at NCC for W/A.
BMC: INC000000029831, INC000000029904</t>
  </si>
  <si>
    <t xml:space="preserve">We are observing connection migration failures from TIBCO.
BMC Ticket ID : INC000000027175 (13-01-2024)</t>
  </si>
  <si>
    <t xml:space="preserve">Hi @Sundaramoorthy Palanisamy
PFB updated list of connection migration failures for W/A.
BMC ID: INC000000025247 (15-12-2023)</t>
  </si>
  <si>
    <t xml:space="preserve">BSS SAFARICOM|| UpdateAccount Failure at ERP
</t>
  </si>
  <si>
    <t xml:space="preserve">Hi Sundaramoorthy,
We have observed 'invalid source system' error in ERP Update Account for the orders coming via CRM channel. Kindly add the source system 'CRM' as well in ERP side to avoid such failures. PFB UpdateAccount order failed at ERP for W/A.
BMC ID : INC000000028914</t>
  </si>
  <si>
    <t xml:space="preserve">BSS SAFARICOM || TerminateService Failures - NCC</t>
  </si>
  <si>
    <t xml:space="preserve">Hi Ranjith
PFB updated list of failures of Terminate service for W/A.
BMC id: INC000000031404  (13-03-2024) ,INC000000031456 (14-03-2024)</t>
  </si>
  <si>
    <t xml:space="preserve">BSS Safaricom || UpdateOobFlag order failure
</t>
  </si>
  <si>
    <t xml:space="preserve">Hi Ranjith,
PFB UpdateOobFlag failure at NCC for W/A.
BMC Id: INC000000031034 (07-03-2024)</t>
  </si>
  <si>
    <t xml:space="preserve">BSS SAFARICOM || LineUnBaarring Order Failures – NCC</t>
  </si>
  <si>
    <t xml:space="preserve">Hi Ranjith,
PFB LineUnBaarring failure at NCC for W/A.
BMC Id: INC000000031034 (07-03-2024)</t>
  </si>
  <si>
    <t xml:space="preserve">BSS SAFARICOM || SoftBarring and SoftUnbarring Order Failures – NCC</t>
  </si>
  <si>
    <t xml:space="preserve">Hi Ranjith,
PFB SoftBarring failure at NCC for W/A.
BMC Id: INC000000031034 (07-03-2024)</t>
  </si>
  <si>
    <t xml:space="preserve">PFB list of Hardunbarring failed at NCC side,kindly give W/A for this.
BMC ID: INC000000020626</t>
  </si>
  <si>
    <t xml:space="preserve">SoftBarring/Unbarring</t>
  </si>
  <si>
    <t xml:space="preserve">BSS Safaricom || NumberRecycle failure at HLR</t>
  </si>
  <si>
    <t xml:space="preserve">Onboarding &amp; AddService Failed order tracker</t>
  </si>
  <si>
    <t xml:space="preserve">658 :: This operation is not allowed since customer has an active loan :: NCC</t>
  </si>
  <si>
    <t xml:space="preserve">MSISDN has active loan</t>
  </si>
  <si>
    <t xml:space="preserve">404 :: Blank Sim Details is not available in db :: NMS</t>
  </si>
  <si>
    <t xml:space="preserve">Duplicate request</t>
  </si>
  <si>
    <t xml:space="preserve">400 :: Invalid Patch for Path:/identities for operation
:replace. The Identity supplied in Where clause is 
Not associated with this device. :: NCC </t>
  </si>
  <si>
    <t xml:space="preserve">1503 :: Service limit reached for a profile :: Billing  </t>
  </si>
  <si>
    <t xml:space="preserve">Service limit reached for a profile</t>
  </si>
  <si>
    <t xml:space="preserve">400 :: SIM is already paired with another msisdn :: 
NMS</t>
  </si>
  <si>
    <t xml:space="preserve"> IMSI already paired with another MSISDN</t>
  </si>
  <si>
    <t xml:space="preserve">Query to find the above result</t>
  </si>
  <si>
    <t xml:space="preserve">ELECT A.order_id,B.SUB_ORDER_ID,B.service_id,A.order_type,B.sub_order_state,B.state_reason,
A.created_date,A.CHANNEL FROM COM_ORDER_MASTER A, COM_SUB_ORDER_DETAILS B 
WHERE B.SUB_ORDER_STATE !='Completed' AND A.ORDER_TYPE IN ('Onboarding','AddService',
'ConnectionMigration','TransferOfService','ChangeSim','
TerminateService','StarterPackKYC','UpdateStarterPackKYC','LifeCycleSyncTermination','HardUnbarring',
'HardBarring','SoftUnbarring','SoftBarring','AddServiceToNewAccount','ChangeSubscription') AND A
.CREATED_DATE BETWEEN '2024-01-28 19:30:00' and '2024-01-28 21:30:00' AND B.state_
Reason NOT IN  ('Waiting for Bank Callback') AND A.ORDER_ID=B.ORDER_ID ORDER BY A.CREATED_DATE ;</t>
  </si>
  <si>
    <t xml:space="preserve">@all If a make payment order fails in billing with read timeout. please don't retry. It will be duplicated and  create many
 Issues</t>
  </si>
  <si>
    <t xml:space="preserve">Invalid device owner id &amp;  In-Progress are removed from Add &amp; Onboard tracker list</t>
  </si>
  <si>
    <t xml:space="preserve">Daily reminder at morning with message kindly update on the below failures.</t>
  </si>
  <si>
    <t xml:space="preserve">BSS SAFARICOM|| Connection Migration Failure at ERP
BSS SAFARICOM || Provisioning Failures from NCC
BSS SAFARICOM || TerminateService Failures - NCC 
BSS SAFARICOM || FNF Order Failures</t>
  </si>
  <si>
    <t xml:space="preserve">Failure type</t>
  </si>
  <si>
    <t xml:space="preserve">Summary</t>
  </si>
  <si>
    <t xml:space="preserve">Description</t>
  </si>
  <si>
    <t xml:space="preserve">ChangeSim order failure at NCC for WA</t>
  </si>
  <si>
    <t xml:space="preserve">Internal Case</t>
  </si>
  <si>
    <t xml:space="preserve">Prod | SM - Requested to refresh SM after plan configuration.
**Only for Internal BMC tickets***</t>
  </si>
  <si>
    <t xml:space="preserve">Fnf Order Failure</t>
  </si>
  <si>
    <t xml:space="preserve">Fnf Order Failure at NCC for WA</t>
  </si>
  <si>
    <t xml:space="preserve">ConnectionMigration Failure at ERP for WA</t>
  </si>
  <si>
    <t xml:space="preserve">Internal request form</t>
  </si>
  <si>
    <t xml:space="preserve">BSS SAFARICOM||Bar irregularly registered Lines</t>
  </si>
  <si>
    <t xml:space="preserve">Prod|BSS - request to bar irregular registration
mail: suspend irregularly registered Lines</t>
  </si>
  <si>
    <t xml:space="preserve">RE: BSS Wakanda | Add Subscription Failures in NCC Initiated via
 Pretups – INC000000014500</t>
  </si>
  <si>
    <t xml:space="preserve">PFB addsubscription order failed at NCC for W/A.
</t>
  </si>
  <si>
    <t xml:space="preserve">Prepaid Provisioning Failures from NCC </t>
  </si>
  <si>
    <t xml:space="preserve">AddService, Onboarding</t>
  </si>
  <si>
    <t xml:space="preserve">Postpaid Provisioning order failures at NCC for WA.</t>
  </si>
  <si>
    <t xml:space="preserve">Provisioning order failures at ERP for WA.</t>
  </si>
  <si>
    <t xml:space="preserve">Provisioning order failures at SND for WA.</t>
  </si>
  <si>
    <t xml:space="preserve">ChangeSubscription Order Failure at NCC for WA</t>
  </si>
  <si>
    <t xml:space="preserve">Linebarring Failed Orders at HLR</t>
  </si>
  <si>
    <t xml:space="preserve">LineUnBarring Failed Orders at NCC</t>
  </si>
  <si>
    <t xml:space="preserve">TerminateService failure order at NCC for WA</t>
  </si>
  <si>
    <r>
      <rPr>
        <b val="true"/>
        <sz val="14"/>
        <color rgb="FF000000"/>
        <rFont val="Arial"/>
        <family val="2"/>
        <charset val="1"/>
      </rPr>
      <t xml:space="preserve">SoftBarring</t>
    </r>
    <r>
      <rPr>
        <b val="true"/>
        <sz val="14"/>
        <rFont val="Arial"/>
        <family val="2"/>
        <charset val="1"/>
      </rPr>
      <t xml:space="preserve"> order failure at NCC for WA</t>
    </r>
  </si>
  <si>
    <r>
      <rPr>
        <b val="true"/>
        <sz val="14"/>
        <color rgb="FF000000"/>
        <rFont val="Arial"/>
        <family val="2"/>
        <charset val="1"/>
      </rPr>
      <t xml:space="preserve">HardUnbarring</t>
    </r>
    <r>
      <rPr>
        <b val="true"/>
        <sz val="14"/>
        <rFont val="Arial"/>
        <family val="2"/>
        <charset val="1"/>
      </rPr>
      <t xml:space="preserve"> order failure at NCC for WA</t>
    </r>
  </si>
  <si>
    <t xml:space="preserve">Lifecyclesync Termination failure at HLR for WA</t>
  </si>
  <si>
    <t xml:space="preserve">UpdateOobFlag</t>
  </si>
  <si>
    <t xml:space="preserve">UpdateOobFlag  failure at NCC for WA</t>
  </si>
  <si>
    <t xml:space="preserve">Language update and Change SIM failure at NCC for WA.</t>
  </si>
  <si>
    <t xml:space="preserve">SoftBarring and SoftUnbarring Order Failures - NCC</t>
  </si>
  <si>
    <t xml:space="preserve">NumberRecycle failure at HLR  (13-07-2024)</t>
  </si>
  <si>
    <t xml:space="preserve">NumberRecycle failure at HLR for WA</t>
  </si>
  <si>
    <t xml:space="preserve">
</t>
  </si>
  <si>
    <t xml:space="preserve">Start time</t>
  </si>
  <si>
    <t xml:space="preserve">Week</t>
  </si>
  <si>
    <t xml:space="preserve">End Time</t>
  </si>
  <si>
    <t xml:space="preserve">Category </t>
  </si>
  <si>
    <t xml:space="preserve">Internal
External</t>
  </si>
  <si>
    <t xml:space="preserve">Module</t>
  </si>
  <si>
    <t xml:space="preserve">Mail Subject</t>
  </si>
  <si>
    <t xml:space="preserve">Issue Description</t>
  </si>
  <si>
    <t xml:space="preserve">Action Taken</t>
  </si>
  <si>
    <t xml:space="preserve">Prior</t>
  </si>
  <si>
    <t xml:space="preserve">TAT</t>
  </si>
  <si>
    <t xml:space="preserve">Status</t>
  </si>
  <si>
    <t xml:space="preserve">SPOC</t>
  </si>
  <si>
    <t xml:space="preserve">Jira ticket id</t>
  </si>
  <si>
    <t xml:space="preserve">BMC TICKET ID</t>
  </si>
  <si>
    <t xml:space="preserve">Raised in BMC</t>
  </si>
  <si>
    <t xml:space="preserve">Permanent Fix</t>
  </si>
  <si>
    <t xml:space="preserve">SLA BREACHED</t>
  </si>
  <si>
    <t xml:space="preserve">Category </t>
  </si>
  <si>
    <t xml:space="preserve">Issue</t>
  </si>
  <si>
    <t xml:space="preserve">Raised </t>
  </si>
  <si>
    <t xml:space="preserve">By BSS</t>
  </si>
  <si>
    <t xml:space="preserve">Internal/External</t>
  </si>
  <si>
    <t xml:space="preserve">External</t>
  </si>
  <si>
    <t xml:space="preserve">TerminateService order Failure at NCC for WA</t>
  </si>
  <si>
    <t xml:space="preserve">Raised to NCC for WA</t>
  </si>
  <si>
    <t xml:space="preserve">Priority</t>
  </si>
  <si>
    <t xml:space="preserve">P4</t>
  </si>
  <si>
    <t xml:space="preserve">Open</t>
  </si>
  <si>
    <t xml:space="preserve">Asnake</t>
  </si>
  <si>
    <t xml:space="preserve">INC000000040835</t>
  </si>
</sst>
</file>

<file path=xl/styles.xml><?xml version="1.0" encoding="utf-8"?>
<styleSheet xmlns="http://schemas.openxmlformats.org/spreadsheetml/2006/main">
  <numFmts count="3">
    <numFmt numFmtId="164" formatCode="General"/>
    <numFmt numFmtId="165" formatCode="hh:mm:ss\ AM/PM"/>
    <numFmt numFmtId="166" formatCode="yyyy\-mm\-dd\ hh:mm:ss"/>
  </numFmts>
  <fonts count="1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4"/>
      <color rgb="FFFFFFFF"/>
      <name val="Arial"/>
      <family val="2"/>
      <charset val="1"/>
    </font>
    <font>
      <b val="true"/>
      <sz val="10"/>
      <color rgb="FFFFFFFF"/>
      <name val="Arial"/>
      <family val="2"/>
      <charset val="1"/>
    </font>
    <font>
      <b val="true"/>
      <sz val="14"/>
      <color rgb="FFFFFFFF"/>
      <name val="Calibri"/>
      <family val="0"/>
      <charset val="1"/>
    </font>
    <font>
      <b val="true"/>
      <sz val="14"/>
      <color rgb="FFFFFFFF"/>
      <name val="Calibri"/>
      <family val="2"/>
      <charset val="1"/>
    </font>
    <font>
      <sz val="14"/>
      <name val="Arial"/>
      <family val="2"/>
      <charset val="1"/>
    </font>
    <font>
      <b val="true"/>
      <sz val="14"/>
      <name val="Arial"/>
      <family val="2"/>
      <charset val="1"/>
    </font>
    <font>
      <b val="true"/>
      <sz val="12"/>
      <color rgb="FFFFFFFF"/>
      <name val="Arial"/>
      <family val="2"/>
      <charset val="1"/>
    </font>
    <font>
      <b val="true"/>
      <sz val="14"/>
      <color rgb="FF000000"/>
      <name val="Arial"/>
      <family val="2"/>
      <charset val="1"/>
    </font>
    <font>
      <sz val="12"/>
      <name val="Arial"/>
      <family val="2"/>
      <charset val="1"/>
    </font>
    <font>
      <b val="true"/>
      <sz val="13"/>
      <name val="Arial"/>
      <family val="2"/>
      <charset val="1"/>
    </font>
    <font>
      <b val="true"/>
      <sz val="9"/>
      <name val="Arial"/>
      <family val="2"/>
      <charset val="1"/>
    </font>
    <font>
      <sz val="9"/>
      <name val="Arial"/>
      <family val="2"/>
      <charset val="1"/>
    </font>
    <font>
      <sz val="10"/>
      <color rgb="FF999999"/>
      <name val="Arial"/>
      <family val="2"/>
      <charset val="1"/>
    </font>
  </fonts>
  <fills count="7">
    <fill>
      <patternFill patternType="none"/>
    </fill>
    <fill>
      <patternFill patternType="gray125"/>
    </fill>
    <fill>
      <patternFill patternType="solid">
        <fgColor rgb="FF00A933"/>
        <bgColor rgb="FF069A2E"/>
      </patternFill>
    </fill>
    <fill>
      <patternFill patternType="solid">
        <fgColor rgb="FFFF0000"/>
        <bgColor rgb="FFF10D0C"/>
      </patternFill>
    </fill>
    <fill>
      <patternFill patternType="solid">
        <fgColor rgb="FFC9211E"/>
        <bgColor rgb="FFF10D0C"/>
      </patternFill>
    </fill>
    <fill>
      <patternFill patternType="solid">
        <fgColor rgb="FF069A2E"/>
        <bgColor rgb="FF00A933"/>
      </patternFill>
    </fill>
    <fill>
      <patternFill patternType="solid">
        <fgColor rgb="FFFFFF38"/>
        <bgColor rgb="FFFFFF00"/>
      </patternFill>
    </fill>
  </fills>
  <borders count="17">
    <border diagonalUp="false" diagonalDown="false">
      <left/>
      <right/>
      <top/>
      <bottom/>
      <diagonal/>
    </border>
    <border diagonalUp="false" diagonalDown="false">
      <left style="medium">
        <color rgb="FFFFFF00"/>
      </left>
      <right style="medium">
        <color rgb="FFFFFF00"/>
      </right>
      <top style="medium">
        <color rgb="FFFFFF00"/>
      </top>
      <bottom style="medium">
        <color rgb="FFFFFF00"/>
      </bottom>
      <diagonal/>
    </border>
    <border diagonalUp="false" diagonalDown="false">
      <left/>
      <right/>
      <top style="double"/>
      <bottom/>
      <diagonal/>
    </border>
    <border diagonalUp="false" diagonalDown="false">
      <left style="thin"/>
      <right style="double">
        <color rgb="FFFFFFFF"/>
      </right>
      <top style="thin"/>
      <bottom style="double">
        <color rgb="FFFFFFFF"/>
      </bottom>
      <diagonal/>
    </border>
    <border diagonalUp="false" diagonalDown="false">
      <left style="double">
        <color rgb="FFFFFFFF"/>
      </left>
      <right style="double">
        <color rgb="FFFFFFFF"/>
      </right>
      <top style="thin"/>
      <bottom style="double">
        <color rgb="FFFFFFFF"/>
      </bottom>
      <diagonal/>
    </border>
    <border diagonalUp="false" diagonalDown="false">
      <left style="double">
        <color rgb="FFFFFFFF"/>
      </left>
      <right style="thin"/>
      <top style="thin"/>
      <bottom style="double">
        <color rgb="FFFFFFFF"/>
      </bottom>
      <diagonal/>
    </border>
    <border diagonalUp="false" diagonalDown="false">
      <left style="thin"/>
      <right style="double">
        <color rgb="FFFFFFFF"/>
      </right>
      <top style="double">
        <color rgb="FFFFFFFF"/>
      </top>
      <bottom style="double">
        <color rgb="FFFFFFFF"/>
      </bottom>
      <diagonal/>
    </border>
    <border diagonalUp="false" diagonalDown="false">
      <left style="double">
        <color rgb="FFFFFFFF"/>
      </left>
      <right style="double">
        <color rgb="FFFFFFFF"/>
      </right>
      <top style="double">
        <color rgb="FFFFFFFF"/>
      </top>
      <bottom style="double">
        <color rgb="FFFFFFFF"/>
      </bottom>
      <diagonal/>
    </border>
    <border diagonalUp="false" diagonalDown="false">
      <left style="double">
        <color rgb="FFFFFFFF"/>
      </left>
      <right style="thin"/>
      <top style="double">
        <color rgb="FFFFFFFF"/>
      </top>
      <bottom style="double">
        <color rgb="FFFFFFFF"/>
      </bottom>
      <diagonal/>
    </border>
    <border diagonalUp="false" diagonalDown="false">
      <left style="double">
        <color rgb="FFFFFFFF"/>
      </left>
      <right/>
      <top style="double">
        <color rgb="FFFFFFFF"/>
      </top>
      <bottom style="double">
        <color rgb="FFFFFFFF"/>
      </bottom>
      <diagonal/>
    </border>
    <border diagonalUp="false" diagonalDown="false">
      <left style="thin"/>
      <right style="double">
        <color rgb="FFFFFFFF"/>
      </right>
      <top style="double">
        <color rgb="FFFFFFFF"/>
      </top>
      <bottom style="thin"/>
      <diagonal/>
    </border>
    <border diagonalUp="false" diagonalDown="false">
      <left style="double">
        <color rgb="FFFFFFFF"/>
      </left>
      <right style="double">
        <color rgb="FFFFFFFF"/>
      </right>
      <top style="double">
        <color rgb="FFFFFFFF"/>
      </top>
      <bottom style="thin"/>
      <diagonal/>
    </border>
    <border diagonalUp="false" diagonalDown="false">
      <left style="double">
        <color rgb="FFFFFFFF"/>
      </left>
      <right style="thin"/>
      <top style="double">
        <color rgb="FFFFFFFF"/>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double">
        <color rgb="FF8DF90A"/>
      </left>
      <right style="double">
        <color rgb="FF8DF90A"/>
      </right>
      <top style="double">
        <color rgb="FF8DF90A"/>
      </top>
      <bottom style="double">
        <color rgb="FF8DF90A"/>
      </bottom>
      <diagonal/>
    </border>
    <border diagonalUp="false" diagonalDown="false">
      <left style="double">
        <color rgb="FFF10D0C"/>
      </left>
      <right style="double">
        <color rgb="FFF10D0C"/>
      </right>
      <top style="double">
        <color rgb="FFF10D0C"/>
      </top>
      <bottom style="double">
        <color rgb="FFF10D0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2" borderId="1" xfId="0" applyFont="true" applyBorder="true" applyAlignment="true" applyProtection="true">
      <alignment horizontal="left"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5" borderId="3" xfId="0" applyFont="true" applyBorder="true" applyAlignment="true" applyProtection="true">
      <alignment horizontal="center" vertical="bottom" textRotation="0" wrapText="true" indent="0" shrinkToFit="false"/>
      <protection locked="true" hidden="false"/>
    </xf>
    <xf numFmtId="164" fontId="5" fillId="5" borderId="4" xfId="0" applyFont="true" applyBorder="true" applyAlignment="true" applyProtection="true">
      <alignment horizontal="center" vertical="bottom" textRotation="0" wrapText="false" indent="0" shrinkToFit="false"/>
      <protection locked="true" hidden="false"/>
    </xf>
    <xf numFmtId="164" fontId="5" fillId="5" borderId="5" xfId="0" applyFont="true" applyBorder="true" applyAlignment="true" applyProtection="true">
      <alignment horizontal="center" vertical="bottom" textRotation="0" wrapText="false" indent="0" shrinkToFit="false"/>
      <protection locked="true" hidden="false"/>
    </xf>
    <xf numFmtId="164" fontId="5" fillId="5" borderId="6" xfId="0" applyFont="true" applyBorder="true" applyAlignment="true" applyProtection="true">
      <alignment horizontal="right" vertical="bottom" textRotation="0" wrapText="true" indent="0" shrinkToFit="false"/>
      <protection locked="true" hidden="false"/>
    </xf>
    <xf numFmtId="164" fontId="5" fillId="5" borderId="7" xfId="0" applyFont="true" applyBorder="true" applyAlignment="true" applyProtection="true">
      <alignment horizontal="right" vertical="bottom" textRotation="0" wrapText="false" indent="0" shrinkToFit="false"/>
      <protection locked="true" hidden="false"/>
    </xf>
    <xf numFmtId="164" fontId="5" fillId="5" borderId="8" xfId="0" applyFont="true" applyBorder="true" applyAlignment="true" applyProtection="true">
      <alignment horizontal="left" vertical="bottom" textRotation="0" wrapText="true" indent="0" shrinkToFit="false"/>
      <protection locked="true" hidden="false"/>
    </xf>
    <xf numFmtId="164" fontId="5" fillId="5" borderId="7" xfId="0" applyFont="true" applyBorder="true" applyAlignment="true" applyProtection="true">
      <alignment horizontal="right" vertical="bottom" textRotation="0" wrapText="true" indent="0" shrinkToFit="false"/>
      <protection locked="true" hidden="false"/>
    </xf>
    <xf numFmtId="164" fontId="5" fillId="5" borderId="9" xfId="0" applyFont="true" applyBorder="true" applyAlignment="true" applyProtection="true">
      <alignment horizontal="left" vertical="bottom" textRotation="0" wrapText="true" indent="0" shrinkToFit="false"/>
      <protection locked="true" hidden="false"/>
    </xf>
    <xf numFmtId="164" fontId="5" fillId="5" borderId="10" xfId="0" applyFont="true" applyBorder="true" applyAlignment="true" applyProtection="true">
      <alignment horizontal="right" vertical="bottom" textRotation="0" wrapText="false" indent="0" shrinkToFit="false"/>
      <protection locked="true" hidden="false"/>
    </xf>
    <xf numFmtId="164" fontId="5" fillId="5" borderId="11" xfId="0" applyFont="true" applyBorder="true" applyAlignment="true" applyProtection="true">
      <alignment horizontal="right" vertical="bottom" textRotation="0" wrapText="false" indent="0" shrinkToFit="false"/>
      <protection locked="true" hidden="false"/>
    </xf>
    <xf numFmtId="164" fontId="5" fillId="5" borderId="12" xfId="0" applyFont="true" applyBorder="true" applyAlignment="true" applyProtection="true">
      <alignment horizontal="left" vertical="bottom" textRotation="0" wrapText="true" indent="0" shrinkToFit="false"/>
      <protection locked="true" hidden="false"/>
    </xf>
    <xf numFmtId="164" fontId="0" fillId="0" borderId="13" xfId="0" applyFont="true" applyBorder="true" applyAlignment="true" applyProtection="true">
      <alignment horizontal="right"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14"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2" fillId="0" borderId="8" xfId="0" applyFont="true" applyBorder="true" applyAlignment="true" applyProtection="true">
      <alignment horizontal="left" vertical="bottom" textRotation="0" wrapText="true" indent="0" shrinkToFit="false"/>
      <protection locked="true" hidden="false"/>
    </xf>
    <xf numFmtId="164" fontId="12" fillId="0" borderId="14" xfId="0" applyFont="true" applyBorder="true" applyAlignment="true" applyProtection="true">
      <alignment horizontal="left" vertical="bottom" textRotation="0" wrapText="true" indent="0" shrinkToFit="false"/>
      <protection locked="true" hidden="false"/>
    </xf>
    <xf numFmtId="164" fontId="5" fillId="5" borderId="7" xfId="0" applyFont="true" applyBorder="true" applyAlignment="true" applyProtection="true">
      <alignment horizontal="center" vertical="center" textRotation="0" wrapText="true" indent="0" shrinkToFit="false"/>
      <protection locked="true" hidden="false"/>
    </xf>
    <xf numFmtId="164" fontId="12" fillId="0" borderId="12" xfId="0" applyFont="true" applyBorder="true" applyAlignment="true" applyProtection="true">
      <alignment horizontal="left" vertical="bottom" textRotation="0" wrapText="true" indent="0" shrinkToFit="false"/>
      <protection locked="true" hidden="false"/>
    </xf>
    <xf numFmtId="164" fontId="5" fillId="5" borderId="11" xfId="0" applyFont="true" applyBorder="true" applyAlignment="true" applyProtection="true">
      <alignment horizontal="right" vertical="bottom" textRotation="0" wrapText="true" indent="0" shrinkToFit="false"/>
      <protection locked="true" hidden="false"/>
    </xf>
    <xf numFmtId="164" fontId="10" fillId="0" borderId="14" xfId="0" applyFont="true" applyBorder="true" applyAlignment="true" applyProtection="true">
      <alignment horizontal="left" vertical="bottom" textRotation="0" wrapText="true" indent="0" shrinkToFit="false"/>
      <protection locked="true" hidden="false"/>
    </xf>
    <xf numFmtId="164" fontId="10" fillId="0" borderId="15"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true" indent="0" shrinkToFit="false"/>
      <protection locked="true" hidden="false"/>
    </xf>
    <xf numFmtId="164" fontId="4" fillId="0" borderId="15" xfId="0" applyFont="true" applyBorder="true" applyAlignment="true" applyProtection="true">
      <alignment horizontal="general" vertical="bottom" textRotation="0" wrapText="true" indent="0" shrinkToFit="false"/>
      <protection locked="true" hidden="false"/>
    </xf>
    <xf numFmtId="164" fontId="0" fillId="0" borderId="16"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10" fillId="0" borderId="14" xfId="0" applyFont="true" applyBorder="true" applyAlignment="true" applyProtection="true">
      <alignment horizontal="center" vertical="center" textRotation="0" wrapText="false" indent="0" shrinkToFit="false"/>
      <protection locked="true" hidden="false"/>
    </xf>
    <xf numFmtId="164" fontId="10" fillId="0" borderId="14" xfId="0" applyFont="true" applyBorder="true" applyAlignment="true" applyProtection="true">
      <alignment horizontal="right" vertical="bottom" textRotation="0" wrapText="false" indent="0" shrinkToFit="false"/>
      <protection locked="true" hidden="false"/>
    </xf>
    <xf numFmtId="164" fontId="10" fillId="0" borderId="14" xfId="0" applyFont="true" applyBorder="true" applyAlignment="true" applyProtection="true">
      <alignment horizontal="center" vertical="bottom" textRotation="0" wrapText="false" indent="0" shrinkToFit="false"/>
      <protection locked="true" hidden="false"/>
    </xf>
    <xf numFmtId="164" fontId="10" fillId="0" borderId="14" xfId="0" applyFont="true" applyBorder="true" applyAlignment="true" applyProtection="true">
      <alignment horizontal="right" vertical="center" textRotation="0" wrapText="false" indent="0" shrinkToFit="false"/>
      <protection locked="true" hidden="false"/>
    </xf>
    <xf numFmtId="164" fontId="10" fillId="0" borderId="14" xfId="0" applyFont="true" applyBorder="true" applyAlignment="true" applyProtection="true">
      <alignment horizontal="left" vertical="bottom" textRotation="0" wrapText="false" indent="0" shrinkToFit="false"/>
      <protection locked="true" hidden="false"/>
    </xf>
    <xf numFmtId="164" fontId="14" fillId="0" borderId="14" xfId="0" applyFont="true" applyBorder="true" applyAlignment="true" applyProtection="true">
      <alignment horizontal="right" vertical="center" textRotation="0" wrapText="false" indent="0" shrinkToFit="false"/>
      <protection locked="true" hidden="false"/>
    </xf>
    <xf numFmtId="164" fontId="12" fillId="0" borderId="14" xfId="0" applyFont="true" applyBorder="true" applyAlignment="true" applyProtection="true">
      <alignment horizontal="general" vertical="bottom" textRotation="0" wrapText="false" indent="0" shrinkToFit="false"/>
      <protection locked="true" hidden="false"/>
    </xf>
    <xf numFmtId="164" fontId="10" fillId="0" borderId="14" xfId="0" applyFont="true" applyBorder="true" applyAlignment="true" applyProtection="true">
      <alignment horizontal="general" vertical="bottom" textRotation="0" wrapText="true" indent="0" shrinkToFit="false"/>
      <protection locked="true" hidden="false"/>
    </xf>
    <xf numFmtId="164" fontId="0" fillId="0" borderId="14" xfId="0" applyFont="false" applyBorder="true" applyAlignment="true" applyProtection="true">
      <alignment horizontal="right" vertical="center" textRotation="0" wrapText="false" indent="0" shrinkToFit="false"/>
      <protection locked="true" hidden="false"/>
    </xf>
    <xf numFmtId="164" fontId="12" fillId="0" borderId="14" xfId="0" applyFont="true" applyBorder="true" applyAlignment="true" applyProtection="true">
      <alignment horizontal="right" vertical="bottom" textRotation="0" wrapText="true" indent="0" shrinkToFit="false"/>
      <protection locked="true" hidden="false"/>
    </xf>
    <xf numFmtId="164" fontId="10" fillId="0" borderId="14"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right" vertical="center" textRotation="0" wrapText="false" indent="0" shrinkToFit="false"/>
      <protection locked="true" hidden="false"/>
    </xf>
    <xf numFmtId="164" fontId="10" fillId="0" borderId="14" xfId="0" applyFont="true" applyBorder="true" applyAlignment="true" applyProtection="true">
      <alignment horizontal="right" vertical="bottom" textRotation="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15" fillId="6" borderId="0" xfId="0" applyFont="true" applyBorder="false" applyAlignment="true" applyProtection="true">
      <alignment horizontal="center" vertical="center" textRotation="0" wrapText="true" indent="0" shrinkToFit="false"/>
      <protection locked="true" hidden="false"/>
    </xf>
    <xf numFmtId="164" fontId="15" fillId="6" borderId="0" xfId="0" applyFont="true" applyBorder="false" applyAlignment="true" applyProtection="true">
      <alignment horizontal="center" vertical="center" textRotation="255" wrapText="false" indent="0" shrinkToFit="false"/>
      <protection locked="true" hidden="false"/>
    </xf>
    <xf numFmtId="164" fontId="15" fillId="6" borderId="0" xfId="0" applyFont="true" applyBorder="false" applyAlignment="true" applyProtection="true">
      <alignment horizontal="center" vertical="center" textRotation="0" wrapText="true" indent="0" shrinkToFit="false"/>
      <protection locked="true" hidden="false"/>
    </xf>
    <xf numFmtId="164" fontId="15" fillId="6" borderId="0" xfId="0" applyFont="true" applyBorder="false" applyAlignment="true" applyProtection="true">
      <alignment horizontal="center" vertical="center" textRotation="255" wrapText="true" indent="0" shrinkToFit="false"/>
      <protection locked="true" hidden="false"/>
    </xf>
    <xf numFmtId="164" fontId="15" fillId="6" borderId="0" xfId="0" applyFont="true" applyBorder="false" applyAlignment="true" applyProtection="true">
      <alignment horizontal="center" vertical="center" textRotation="0" wrapText="false" indent="0" shrinkToFit="false"/>
      <protection locked="true" hidden="false"/>
    </xf>
    <xf numFmtId="166" fontId="16" fillId="0" borderId="14" xfId="0" applyFont="true" applyBorder="true" applyAlignment="true" applyProtection="true">
      <alignment horizontal="left" vertical="bottom" textRotation="0" wrapText="true" indent="0" shrinkToFit="false"/>
      <protection locked="true" hidden="false"/>
    </xf>
    <xf numFmtId="166" fontId="16" fillId="0" borderId="14" xfId="0" applyFont="true" applyBorder="true" applyAlignment="true" applyProtection="true">
      <alignment horizontal="left" vertical="bottom" textRotation="0" wrapText="false" indent="0" shrinkToFit="false"/>
      <protection locked="true" hidden="false"/>
    </xf>
    <xf numFmtId="166" fontId="16" fillId="0" borderId="14" xfId="0" applyFont="true" applyBorder="true" applyAlignment="true" applyProtection="true">
      <alignment horizontal="left" vertical="center"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F10D0C"/>
      <rgbColor rgb="FF069A2E"/>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38"/>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DF90A"/>
      <rgbColor rgb="FFFFCC00"/>
      <rgbColor rgb="FFFF9900"/>
      <rgbColor rgb="FFFF6600"/>
      <rgbColor rgb="FF666699"/>
      <rgbColor rgb="FF99999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94"/>
  <sheetViews>
    <sheetView showFormulas="false" showGridLines="true" showRowColHeaders="true" showZeros="true" rightToLeft="false" tabSelected="false" showOutlineSymbols="true" defaultGridColor="true" view="normal" topLeftCell="A75" colorId="64" zoomScale="110" zoomScaleNormal="110" zoomScalePageLayoutView="100" workbookViewId="0">
      <selection pane="topLeft" activeCell="B84" activeCellId="0" sqref="B84"/>
    </sheetView>
  </sheetViews>
  <sheetFormatPr defaultColWidth="11.53515625" defaultRowHeight="12.8" zeroHeight="false" outlineLevelRow="0" outlineLevelCol="0"/>
  <cols>
    <col collapsed="false" customWidth="true" hidden="false" outlineLevel="0" max="1" min="1" style="1" width="24.6"/>
    <col collapsed="false" customWidth="false" hidden="false" outlineLevel="0" max="2" min="2" style="1" width="11.53"/>
    <col collapsed="false" customWidth="true" hidden="false" outlineLevel="0" max="3" min="3" style="1" width="121.21"/>
    <col collapsed="false" customWidth="true" hidden="false" outlineLevel="0" max="4" min="4" style="1" width="35.01"/>
    <col collapsed="false" customWidth="false" hidden="false" outlineLevel="0" max="16384" min="5" style="1" width="11.53"/>
  </cols>
  <sheetData>
    <row r="1" s="3" customFormat="true" ht="17.35" hidden="false" customHeight="false" outlineLevel="0" collapsed="false">
      <c r="A1" s="2" t="s">
        <v>0</v>
      </c>
      <c r="B1" s="2" t="s">
        <v>1</v>
      </c>
      <c r="C1" s="2" t="s">
        <v>2</v>
      </c>
      <c r="D1" s="2" t="s">
        <v>3</v>
      </c>
      <c r="XFC1" s="1"/>
      <c r="XFD1" s="1"/>
    </row>
    <row r="2" customFormat="false" ht="17.35" hidden="false" customHeight="false" outlineLevel="0" collapsed="false">
      <c r="A2" s="4"/>
      <c r="B2" s="4"/>
      <c r="C2" s="4" t="s">
        <v>4</v>
      </c>
      <c r="D2" s="4" t="s">
        <v>5</v>
      </c>
    </row>
    <row r="3" customFormat="false" ht="63.85" hidden="false" customHeight="false" outlineLevel="0" collapsed="false">
      <c r="A3" s="4" t="s">
        <v>6</v>
      </c>
      <c r="B3" s="4" t="s">
        <v>7</v>
      </c>
      <c r="C3" s="5" t="s">
        <v>8</v>
      </c>
      <c r="D3" s="6" t="s">
        <v>9</v>
      </c>
    </row>
    <row r="4" customFormat="false" ht="17.35" hidden="false" customHeight="false" outlineLevel="0" collapsed="false">
      <c r="A4" s="4" t="s">
        <v>6</v>
      </c>
      <c r="B4" s="4" t="s">
        <v>7</v>
      </c>
      <c r="C4" s="4" t="s">
        <v>10</v>
      </c>
      <c r="D4" s="4" t="s">
        <v>11</v>
      </c>
    </row>
    <row r="5" customFormat="false" ht="28.9" hidden="false" customHeight="false" outlineLevel="0" collapsed="false">
      <c r="A5" s="7" t="s">
        <v>12</v>
      </c>
      <c r="B5" s="4"/>
      <c r="C5" s="8" t="s">
        <v>13</v>
      </c>
      <c r="D5" s="9" t="s">
        <v>14</v>
      </c>
    </row>
    <row r="6" customFormat="false" ht="32.3" hidden="false" customHeight="false" outlineLevel="0" collapsed="false">
      <c r="A6" s="4" t="s">
        <v>15</v>
      </c>
      <c r="B6" s="4" t="s">
        <v>7</v>
      </c>
      <c r="C6" s="6" t="s">
        <v>16</v>
      </c>
      <c r="D6" s="4" t="s">
        <v>17</v>
      </c>
    </row>
    <row r="7" customFormat="false" ht="17.35" hidden="false" customHeight="false" outlineLevel="0" collapsed="false">
      <c r="A7" s="6" t="s">
        <v>18</v>
      </c>
      <c r="B7" s="4" t="s">
        <v>19</v>
      </c>
      <c r="C7" s="6" t="s">
        <v>20</v>
      </c>
      <c r="D7" s="4" t="s">
        <v>21</v>
      </c>
    </row>
    <row r="8" customFormat="false" ht="17.35" hidden="false" customHeight="false" outlineLevel="0" collapsed="false">
      <c r="A8" s="4" t="s">
        <v>15</v>
      </c>
      <c r="B8" s="6" t="s">
        <v>7</v>
      </c>
      <c r="C8" s="4" t="s">
        <v>22</v>
      </c>
      <c r="D8" s="4" t="s">
        <v>23</v>
      </c>
    </row>
    <row r="9" customFormat="false" ht="17.35" hidden="false" customHeight="false" outlineLevel="0" collapsed="false">
      <c r="A9" s="6" t="s">
        <v>6</v>
      </c>
      <c r="B9" s="6" t="s">
        <v>7</v>
      </c>
      <c r="C9" s="6" t="s">
        <v>24</v>
      </c>
      <c r="D9" s="4" t="s">
        <v>25</v>
      </c>
    </row>
    <row r="10" customFormat="false" ht="32.5" hidden="false" customHeight="false" outlineLevel="0" collapsed="false">
      <c r="A10" s="4" t="s">
        <v>6</v>
      </c>
      <c r="B10" s="4" t="s">
        <v>7</v>
      </c>
      <c r="C10" s="6" t="s">
        <v>26</v>
      </c>
      <c r="D10" s="9" t="s">
        <v>14</v>
      </c>
    </row>
    <row r="11" customFormat="false" ht="40.35" hidden="false" customHeight="true" outlineLevel="0" collapsed="false">
      <c r="A11" s="4"/>
      <c r="B11" s="4" t="s">
        <v>7</v>
      </c>
      <c r="C11" s="6" t="s">
        <v>27</v>
      </c>
      <c r="D11" s="6" t="s">
        <v>28</v>
      </c>
    </row>
    <row r="12" customFormat="false" ht="32.3" hidden="false" customHeight="false" outlineLevel="0" collapsed="false">
      <c r="A12" s="4" t="s">
        <v>15</v>
      </c>
      <c r="B12" s="4"/>
      <c r="C12" s="10" t="s">
        <v>29</v>
      </c>
      <c r="D12" s="9" t="s">
        <v>14</v>
      </c>
    </row>
    <row r="13" customFormat="false" ht="17.35" hidden="false" customHeight="false" outlineLevel="0" collapsed="false">
      <c r="A13" s="11" t="s">
        <v>30</v>
      </c>
      <c r="B13" s="4" t="s">
        <v>31</v>
      </c>
      <c r="C13" s="12" t="s">
        <v>32</v>
      </c>
      <c r="D13" s="9" t="s">
        <v>14</v>
      </c>
    </row>
    <row r="14" customFormat="false" ht="32.5" hidden="false" customHeight="false" outlineLevel="0" collapsed="false">
      <c r="A14" s="4" t="s">
        <v>33</v>
      </c>
      <c r="B14" s="6" t="s">
        <v>7</v>
      </c>
      <c r="C14" s="6" t="s">
        <v>34</v>
      </c>
      <c r="D14" s="4" t="s">
        <v>35</v>
      </c>
    </row>
    <row r="15" customFormat="false" ht="32.5" hidden="false" customHeight="false" outlineLevel="0" collapsed="false">
      <c r="A15" s="4" t="s">
        <v>36</v>
      </c>
      <c r="B15" s="4" t="s">
        <v>7</v>
      </c>
      <c r="C15" s="6" t="s">
        <v>37</v>
      </c>
      <c r="D15" s="4" t="s">
        <v>38</v>
      </c>
    </row>
    <row r="16" customFormat="false" ht="17.35" hidden="false" customHeight="false" outlineLevel="0" collapsed="false">
      <c r="A16" s="7" t="s">
        <v>39</v>
      </c>
      <c r="B16" s="4" t="s">
        <v>19</v>
      </c>
      <c r="C16" s="8" t="s">
        <v>40</v>
      </c>
      <c r="D16" s="9" t="s">
        <v>14</v>
      </c>
    </row>
    <row r="17" customFormat="false" ht="32.5" hidden="false" customHeight="false" outlineLevel="0" collapsed="false">
      <c r="A17" s="4" t="s">
        <v>30</v>
      </c>
      <c r="B17" s="4" t="s">
        <v>31</v>
      </c>
      <c r="C17" s="6" t="s">
        <v>41</v>
      </c>
      <c r="D17" s="4" t="s">
        <v>42</v>
      </c>
    </row>
    <row r="18" customFormat="false" ht="95.15" hidden="false" customHeight="false" outlineLevel="0" collapsed="false">
      <c r="A18" s="4" t="s">
        <v>6</v>
      </c>
      <c r="B18" s="6" t="s">
        <v>7</v>
      </c>
      <c r="C18" s="6" t="s">
        <v>43</v>
      </c>
      <c r="D18" s="4" t="s">
        <v>44</v>
      </c>
    </row>
    <row r="19" customFormat="false" ht="17.35" hidden="false" customHeight="false" outlineLevel="0" collapsed="false">
      <c r="A19" s="6" t="s">
        <v>45</v>
      </c>
      <c r="B19" s="4" t="s">
        <v>19</v>
      </c>
      <c r="C19" s="6" t="s">
        <v>46</v>
      </c>
      <c r="D19" s="4" t="s">
        <v>47</v>
      </c>
    </row>
    <row r="20" customFormat="false" ht="32.5" hidden="false" customHeight="false" outlineLevel="0" collapsed="false">
      <c r="A20" s="6" t="s">
        <v>48</v>
      </c>
      <c r="B20" s="6" t="s">
        <v>31</v>
      </c>
      <c r="C20" s="6" t="s">
        <v>49</v>
      </c>
      <c r="D20" s="9" t="s">
        <v>50</v>
      </c>
    </row>
    <row r="21" customFormat="false" ht="17.35" hidden="false" customHeight="false" outlineLevel="0" collapsed="false">
      <c r="A21" s="4"/>
      <c r="B21" s="4"/>
      <c r="C21" s="4" t="s">
        <v>51</v>
      </c>
      <c r="D21" s="4" t="s">
        <v>52</v>
      </c>
    </row>
    <row r="22" customFormat="false" ht="95.15" hidden="false" customHeight="false" outlineLevel="0" collapsed="false">
      <c r="A22" s="4" t="s">
        <v>53</v>
      </c>
      <c r="B22" s="4" t="s">
        <v>31</v>
      </c>
      <c r="C22" s="6" t="s">
        <v>54</v>
      </c>
      <c r="D22" s="6" t="s">
        <v>55</v>
      </c>
    </row>
    <row r="23" customFormat="false" ht="32.3" hidden="false" customHeight="false" outlineLevel="0" collapsed="false">
      <c r="A23" s="4" t="s">
        <v>56</v>
      </c>
      <c r="B23" s="4" t="s">
        <v>7</v>
      </c>
      <c r="C23" s="10" t="s">
        <v>57</v>
      </c>
      <c r="D23" s="9" t="s">
        <v>58</v>
      </c>
    </row>
    <row r="24" customFormat="false" ht="17.35" hidden="false" customHeight="false" outlineLevel="0" collapsed="false">
      <c r="A24" s="4"/>
      <c r="B24" s="4" t="s">
        <v>7</v>
      </c>
      <c r="C24" s="4" t="s">
        <v>59</v>
      </c>
      <c r="D24" s="4" t="s">
        <v>21</v>
      </c>
    </row>
    <row r="25" customFormat="false" ht="17.35" hidden="false" customHeight="false" outlineLevel="0" collapsed="false">
      <c r="A25" s="4" t="s">
        <v>60</v>
      </c>
      <c r="B25" s="4"/>
      <c r="C25" s="4" t="s">
        <v>61</v>
      </c>
      <c r="D25" s="4" t="s">
        <v>5</v>
      </c>
    </row>
    <row r="26" customFormat="false" ht="32.5" hidden="false" customHeight="false" outlineLevel="0" collapsed="false">
      <c r="A26" s="4" t="s">
        <v>53</v>
      </c>
      <c r="B26" s="4" t="s">
        <v>31</v>
      </c>
      <c r="C26" s="6" t="s">
        <v>62</v>
      </c>
      <c r="D26" s="4" t="s">
        <v>25</v>
      </c>
    </row>
    <row r="27" customFormat="false" ht="17.35" hidden="false" customHeight="false" outlineLevel="0" collapsed="false">
      <c r="A27" s="4" t="s">
        <v>63</v>
      </c>
      <c r="B27" s="4" t="s">
        <v>64</v>
      </c>
      <c r="C27" s="4" t="s">
        <v>65</v>
      </c>
      <c r="D27" s="13" t="s">
        <v>66</v>
      </c>
    </row>
    <row r="28" customFormat="false" ht="17.35" hidden="false" customHeight="false" outlineLevel="0" collapsed="false">
      <c r="A28" s="4" t="s">
        <v>67</v>
      </c>
      <c r="B28" s="4" t="s">
        <v>7</v>
      </c>
      <c r="C28" s="6" t="s">
        <v>68</v>
      </c>
      <c r="D28" s="9" t="s">
        <v>14</v>
      </c>
    </row>
    <row r="29" customFormat="false" ht="17.35" hidden="false" customHeight="false" outlineLevel="0" collapsed="false">
      <c r="A29" s="4" t="s">
        <v>69</v>
      </c>
      <c r="B29" s="4" t="s">
        <v>7</v>
      </c>
      <c r="C29" s="4" t="s">
        <v>68</v>
      </c>
      <c r="D29" s="4" t="s">
        <v>70</v>
      </c>
    </row>
    <row r="30" customFormat="false" ht="17.35" hidden="false" customHeight="false" outlineLevel="0" collapsed="false">
      <c r="A30" s="4" t="s">
        <v>71</v>
      </c>
      <c r="B30" s="6" t="s">
        <v>31</v>
      </c>
      <c r="C30" s="4" t="s">
        <v>72</v>
      </c>
      <c r="D30" s="9" t="s">
        <v>50</v>
      </c>
    </row>
    <row r="31" customFormat="false" ht="17.35" hidden="false" customHeight="false" outlineLevel="0" collapsed="false">
      <c r="A31" s="4" t="s">
        <v>60</v>
      </c>
      <c r="B31" s="4"/>
      <c r="C31" s="4" t="s">
        <v>73</v>
      </c>
      <c r="D31" s="4" t="s">
        <v>5</v>
      </c>
    </row>
    <row r="32" customFormat="false" ht="32.3" hidden="false" customHeight="false" outlineLevel="0" collapsed="false">
      <c r="A32" s="6" t="s">
        <v>6</v>
      </c>
      <c r="B32" s="6" t="s">
        <v>7</v>
      </c>
      <c r="C32" s="6" t="s">
        <v>74</v>
      </c>
      <c r="D32" s="9" t="s">
        <v>50</v>
      </c>
    </row>
    <row r="33" customFormat="false" ht="17.35" hidden="false" customHeight="false" outlineLevel="0" collapsed="false">
      <c r="A33" s="4"/>
      <c r="B33" s="4"/>
      <c r="C33" s="4" t="s">
        <v>75</v>
      </c>
      <c r="D33" s="4" t="s">
        <v>52</v>
      </c>
    </row>
    <row r="34" s="14" customFormat="true" ht="32.5" hidden="false" customHeight="false" outlineLevel="0" collapsed="false">
      <c r="A34" s="6" t="s">
        <v>76</v>
      </c>
      <c r="B34" s="6" t="s">
        <v>77</v>
      </c>
      <c r="C34" s="6" t="s">
        <v>78</v>
      </c>
      <c r="D34" s="4" t="s">
        <v>21</v>
      </c>
      <c r="XFC34" s="1"/>
      <c r="XFD34" s="1"/>
    </row>
    <row r="35" customFormat="false" ht="17.35" hidden="false" customHeight="false" outlineLevel="0" collapsed="false">
      <c r="A35" s="4" t="s">
        <v>76</v>
      </c>
      <c r="B35" s="4" t="s">
        <v>77</v>
      </c>
      <c r="C35" s="4" t="s">
        <v>78</v>
      </c>
      <c r="D35" s="4" t="s">
        <v>21</v>
      </c>
    </row>
    <row r="36" customFormat="false" ht="17.35" hidden="false" customHeight="false" outlineLevel="0" collapsed="false">
      <c r="A36" s="4" t="s">
        <v>53</v>
      </c>
      <c r="B36" s="4" t="s">
        <v>31</v>
      </c>
      <c r="C36" s="4" t="s">
        <v>79</v>
      </c>
      <c r="D36" s="4" t="s">
        <v>21</v>
      </c>
    </row>
    <row r="37" s="15" customFormat="true" ht="48.15" hidden="false" customHeight="false" outlineLevel="0" collapsed="false">
      <c r="A37" s="4" t="s">
        <v>53</v>
      </c>
      <c r="B37" s="4" t="s">
        <v>31</v>
      </c>
      <c r="C37" s="6" t="s">
        <v>80</v>
      </c>
      <c r="D37" s="4" t="s">
        <v>21</v>
      </c>
      <c r="XFC37" s="1"/>
      <c r="XFD37" s="1"/>
    </row>
    <row r="38" customFormat="false" ht="48.15" hidden="false" customHeight="false" outlineLevel="0" collapsed="false">
      <c r="A38" s="4"/>
      <c r="B38" s="4"/>
      <c r="C38" s="6" t="s">
        <v>81</v>
      </c>
      <c r="D38" s="4" t="s">
        <v>21</v>
      </c>
    </row>
    <row r="39" customFormat="false" ht="17.35" hidden="false" customHeight="false" outlineLevel="0" collapsed="false">
      <c r="A39" s="4" t="s">
        <v>33</v>
      </c>
      <c r="B39" s="4" t="s">
        <v>7</v>
      </c>
      <c r="C39" s="4" t="s">
        <v>82</v>
      </c>
      <c r="D39" s="4" t="s">
        <v>83</v>
      </c>
    </row>
    <row r="40" customFormat="false" ht="32.5" hidden="false" customHeight="false" outlineLevel="0" collapsed="false">
      <c r="A40" s="4" t="s">
        <v>60</v>
      </c>
      <c r="B40" s="4" t="s">
        <v>84</v>
      </c>
      <c r="C40" s="6" t="s">
        <v>85</v>
      </c>
      <c r="D40" s="4" t="s">
        <v>25</v>
      </c>
    </row>
    <row r="41" customFormat="false" ht="63.85" hidden="false" customHeight="false" outlineLevel="0" collapsed="false">
      <c r="A41" s="4" t="s">
        <v>33</v>
      </c>
      <c r="B41" s="4" t="s">
        <v>7</v>
      </c>
      <c r="C41" s="4" t="s">
        <v>86</v>
      </c>
      <c r="D41" s="6" t="s">
        <v>87</v>
      </c>
    </row>
    <row r="42" customFormat="false" ht="48.15" hidden="false" customHeight="false" outlineLevel="0" collapsed="false">
      <c r="A42" s="4" t="s">
        <v>12</v>
      </c>
      <c r="B42" s="4" t="s">
        <v>31</v>
      </c>
      <c r="C42" s="6" t="s">
        <v>88</v>
      </c>
      <c r="D42" s="9" t="s">
        <v>14</v>
      </c>
    </row>
    <row r="43" customFormat="false" ht="28.9" hidden="false" customHeight="false" outlineLevel="0" collapsed="false">
      <c r="A43" s="7" t="s">
        <v>12</v>
      </c>
      <c r="B43" s="4"/>
      <c r="C43" s="8" t="s">
        <v>89</v>
      </c>
      <c r="D43" s="9" t="s">
        <v>14</v>
      </c>
    </row>
    <row r="44" customFormat="false" ht="63.85" hidden="false" customHeight="false" outlineLevel="0" collapsed="false">
      <c r="A44" s="4"/>
      <c r="B44" s="4" t="s">
        <v>7</v>
      </c>
      <c r="C44" s="6" t="s">
        <v>90</v>
      </c>
      <c r="D44" s="9" t="s">
        <v>14</v>
      </c>
    </row>
    <row r="45" customFormat="false" ht="17.35" hidden="false" customHeight="false" outlineLevel="0" collapsed="false">
      <c r="A45" s="4" t="s">
        <v>60</v>
      </c>
      <c r="B45" s="4" t="s">
        <v>19</v>
      </c>
      <c r="C45" s="4" t="s">
        <v>91</v>
      </c>
      <c r="D45" s="4" t="s">
        <v>92</v>
      </c>
    </row>
    <row r="46" customFormat="false" ht="32.5" hidden="false" customHeight="false" outlineLevel="0" collapsed="false">
      <c r="A46" s="4"/>
      <c r="B46" s="4" t="s">
        <v>19</v>
      </c>
      <c r="C46" s="6" t="s">
        <v>93</v>
      </c>
      <c r="D46" s="9" t="s">
        <v>14</v>
      </c>
    </row>
    <row r="47" customFormat="false" ht="17.35" hidden="false" customHeight="false" outlineLevel="0" collapsed="false">
      <c r="A47" s="4" t="s">
        <v>60</v>
      </c>
      <c r="B47" s="4" t="s">
        <v>94</v>
      </c>
      <c r="C47" s="4" t="s">
        <v>95</v>
      </c>
      <c r="D47" s="4" t="s">
        <v>96</v>
      </c>
    </row>
    <row r="48" customFormat="false" ht="17.35" hidden="false" customHeight="false" outlineLevel="0" collapsed="false">
      <c r="A48" s="4"/>
      <c r="B48" s="4" t="s">
        <v>31</v>
      </c>
      <c r="C48" s="6" t="s">
        <v>97</v>
      </c>
      <c r="D48" s="6" t="s">
        <v>21</v>
      </c>
    </row>
    <row r="49" customFormat="false" ht="32.3" hidden="false" customHeight="false" outlineLevel="0" collapsed="false">
      <c r="A49" s="6" t="s">
        <v>98</v>
      </c>
      <c r="B49" s="6" t="s">
        <v>99</v>
      </c>
      <c r="C49" s="6" t="s">
        <v>97</v>
      </c>
      <c r="D49" s="9" t="s">
        <v>14</v>
      </c>
    </row>
    <row r="50" customFormat="false" ht="32.5" hidden="false" customHeight="false" outlineLevel="0" collapsed="false">
      <c r="A50" s="4" t="s">
        <v>53</v>
      </c>
      <c r="B50" s="4" t="s">
        <v>31</v>
      </c>
      <c r="C50" s="6" t="s">
        <v>100</v>
      </c>
      <c r="D50" s="4" t="s">
        <v>101</v>
      </c>
    </row>
    <row r="51" customFormat="false" ht="32.5" hidden="false" customHeight="false" outlineLevel="0" collapsed="false">
      <c r="A51" s="4" t="s">
        <v>53</v>
      </c>
      <c r="B51" s="4" t="s">
        <v>31</v>
      </c>
      <c r="C51" s="6" t="s">
        <v>102</v>
      </c>
      <c r="D51" s="4" t="s">
        <v>25</v>
      </c>
    </row>
    <row r="52" customFormat="false" ht="32.5" hidden="false" customHeight="false" outlineLevel="0" collapsed="false">
      <c r="A52" s="5" t="s">
        <v>63</v>
      </c>
      <c r="B52" s="5" t="s">
        <v>64</v>
      </c>
      <c r="C52" s="5" t="s">
        <v>103</v>
      </c>
      <c r="D52" s="4" t="s">
        <v>21</v>
      </c>
    </row>
    <row r="53" customFormat="false" ht="17.35" hidden="false" customHeight="false" outlineLevel="0" collapsed="false">
      <c r="A53" s="6" t="s">
        <v>104</v>
      </c>
      <c r="B53" s="6" t="s">
        <v>7</v>
      </c>
      <c r="C53" s="6" t="s">
        <v>105</v>
      </c>
      <c r="D53" s="4" t="s">
        <v>47</v>
      </c>
    </row>
    <row r="54" customFormat="false" ht="17.35" hidden="false" customHeight="false" outlineLevel="0" collapsed="false">
      <c r="A54" s="4" t="s">
        <v>60</v>
      </c>
      <c r="B54" s="4" t="s">
        <v>94</v>
      </c>
      <c r="C54" s="4" t="s">
        <v>106</v>
      </c>
      <c r="D54" s="4" t="s">
        <v>5</v>
      </c>
    </row>
    <row r="55" customFormat="false" ht="17.35" hidden="false" customHeight="false" outlineLevel="0" collapsed="false">
      <c r="A55" s="4"/>
      <c r="B55" s="4"/>
      <c r="C55" s="4" t="s">
        <v>107</v>
      </c>
      <c r="D55" s="4" t="s">
        <v>21</v>
      </c>
    </row>
    <row r="56" customFormat="false" ht="17.35" hidden="false" customHeight="false" outlineLevel="0" collapsed="false">
      <c r="A56" s="6" t="s">
        <v>12</v>
      </c>
      <c r="B56" s="4" t="s">
        <v>31</v>
      </c>
      <c r="C56" s="6" t="s">
        <v>108</v>
      </c>
      <c r="D56" s="4" t="s">
        <v>21</v>
      </c>
    </row>
    <row r="57" customFormat="false" ht="17.35" hidden="false" customHeight="false" outlineLevel="0" collapsed="false">
      <c r="A57" s="4" t="s">
        <v>53</v>
      </c>
      <c r="B57" s="4" t="s">
        <v>31</v>
      </c>
      <c r="C57" s="4" t="s">
        <v>109</v>
      </c>
      <c r="D57" s="4" t="s">
        <v>110</v>
      </c>
    </row>
    <row r="58" customFormat="false" ht="17.35" hidden="false" customHeight="false" outlineLevel="0" collapsed="false">
      <c r="A58" s="4" t="s">
        <v>111</v>
      </c>
      <c r="B58" s="4" t="s">
        <v>31</v>
      </c>
      <c r="C58" s="4" t="s">
        <v>109</v>
      </c>
      <c r="D58" s="4" t="s">
        <v>52</v>
      </c>
    </row>
    <row r="59" customFormat="false" ht="32.5" hidden="false" customHeight="false" outlineLevel="0" collapsed="false">
      <c r="A59" s="4" t="s">
        <v>53</v>
      </c>
      <c r="B59" s="4" t="s">
        <v>31</v>
      </c>
      <c r="C59" s="6" t="s">
        <v>112</v>
      </c>
      <c r="D59" s="4" t="s">
        <v>25</v>
      </c>
    </row>
    <row r="60" customFormat="false" ht="17.35" hidden="false" customHeight="false" outlineLevel="0" collapsed="false">
      <c r="A60" s="4" t="s">
        <v>53</v>
      </c>
      <c r="B60" s="4" t="s">
        <v>31</v>
      </c>
      <c r="C60" s="4" t="s">
        <v>113</v>
      </c>
      <c r="D60" s="4" t="s">
        <v>70</v>
      </c>
    </row>
    <row r="61" customFormat="false" ht="17.35" hidden="false" customHeight="false" outlineLevel="0" collapsed="false">
      <c r="A61" s="4" t="s">
        <v>114</v>
      </c>
      <c r="B61" s="4" t="s">
        <v>84</v>
      </c>
      <c r="C61" s="6" t="s">
        <v>115</v>
      </c>
      <c r="D61" s="9" t="s">
        <v>58</v>
      </c>
    </row>
    <row r="62" customFormat="false" ht="17.35" hidden="false" customHeight="false" outlineLevel="0" collapsed="false">
      <c r="A62" s="4" t="s">
        <v>111</v>
      </c>
      <c r="B62" s="6" t="s">
        <v>31</v>
      </c>
      <c r="C62" s="4" t="s">
        <v>116</v>
      </c>
      <c r="D62" s="4" t="s">
        <v>117</v>
      </c>
    </row>
    <row r="63" customFormat="false" ht="32.5" hidden="false" customHeight="false" outlineLevel="0" collapsed="false">
      <c r="A63" s="4" t="s">
        <v>69</v>
      </c>
      <c r="B63" s="6" t="s">
        <v>31</v>
      </c>
      <c r="C63" s="6" t="s">
        <v>118</v>
      </c>
      <c r="D63" s="9" t="s">
        <v>14</v>
      </c>
    </row>
    <row r="64" customFormat="false" ht="17.35" hidden="false" customHeight="false" outlineLevel="0" collapsed="false">
      <c r="A64" s="4" t="s">
        <v>119</v>
      </c>
      <c r="B64" s="4" t="s">
        <v>19</v>
      </c>
      <c r="C64" s="4" t="s">
        <v>120</v>
      </c>
      <c r="D64" s="4" t="s">
        <v>121</v>
      </c>
    </row>
    <row r="65" customFormat="false" ht="17.35" hidden="false" customHeight="false" outlineLevel="0" collapsed="false">
      <c r="A65" s="4" t="s">
        <v>114</v>
      </c>
      <c r="B65" s="4" t="s">
        <v>84</v>
      </c>
      <c r="C65" s="4" t="s">
        <v>122</v>
      </c>
      <c r="D65" s="4" t="s">
        <v>123</v>
      </c>
    </row>
    <row r="66" customFormat="false" ht="17.35" hidden="false" customHeight="false" outlineLevel="0" collapsed="false">
      <c r="A66" s="4" t="s">
        <v>15</v>
      </c>
      <c r="B66" s="4" t="s">
        <v>7</v>
      </c>
      <c r="C66" s="4" t="s">
        <v>124</v>
      </c>
      <c r="D66" s="4" t="s">
        <v>47</v>
      </c>
    </row>
    <row r="67" customFormat="false" ht="32.5" hidden="false" customHeight="false" outlineLevel="0" collapsed="false">
      <c r="A67" s="4" t="s">
        <v>33</v>
      </c>
      <c r="B67" s="6" t="s">
        <v>125</v>
      </c>
      <c r="C67" s="4" t="s">
        <v>126</v>
      </c>
      <c r="D67" s="4" t="s">
        <v>127</v>
      </c>
    </row>
    <row r="68" customFormat="false" ht="17.35" hidden="false" customHeight="false" outlineLevel="0" collapsed="false">
      <c r="A68" s="6" t="s">
        <v>128</v>
      </c>
      <c r="B68" s="6" t="s">
        <v>19</v>
      </c>
      <c r="C68" s="6" t="s">
        <v>129</v>
      </c>
      <c r="D68" s="4" t="s">
        <v>130</v>
      </c>
    </row>
    <row r="69" customFormat="false" ht="17.35" hidden="false" customHeight="false" outlineLevel="0" collapsed="false">
      <c r="A69" s="6" t="s">
        <v>6</v>
      </c>
      <c r="B69" s="4" t="s">
        <v>7</v>
      </c>
      <c r="C69" s="6" t="s">
        <v>131</v>
      </c>
      <c r="D69" s="6" t="s">
        <v>132</v>
      </c>
    </row>
    <row r="70" customFormat="false" ht="17.35" hidden="false" customHeight="false" outlineLevel="0" collapsed="false">
      <c r="A70" s="4" t="s">
        <v>12</v>
      </c>
      <c r="B70" s="6" t="s">
        <v>31</v>
      </c>
      <c r="C70" s="4" t="s">
        <v>133</v>
      </c>
      <c r="D70" s="6"/>
    </row>
    <row r="71" customFormat="false" ht="32.5" hidden="false" customHeight="false" outlineLevel="0" collapsed="false">
      <c r="A71" s="4" t="s">
        <v>15</v>
      </c>
      <c r="B71" s="4"/>
      <c r="C71" s="6" t="s">
        <v>134</v>
      </c>
      <c r="D71" s="6" t="s">
        <v>135</v>
      </c>
    </row>
    <row r="72" customFormat="false" ht="32.5" hidden="false" customHeight="false" outlineLevel="0" collapsed="false">
      <c r="A72" s="4" t="s">
        <v>63</v>
      </c>
      <c r="B72" s="4"/>
      <c r="C72" s="6" t="s">
        <v>136</v>
      </c>
      <c r="D72" s="6" t="s">
        <v>21</v>
      </c>
    </row>
    <row r="73" customFormat="false" ht="17.35" hidden="false" customHeight="false" outlineLevel="0" collapsed="false">
      <c r="A73" s="4"/>
      <c r="B73" s="4" t="s">
        <v>31</v>
      </c>
      <c r="C73" s="4" t="s">
        <v>137</v>
      </c>
      <c r="D73" s="4" t="s">
        <v>25</v>
      </c>
    </row>
    <row r="74" customFormat="false" ht="17.35" hidden="false" customHeight="false" outlineLevel="0" collapsed="false">
      <c r="A74" s="4" t="s">
        <v>12</v>
      </c>
      <c r="B74" s="4" t="s">
        <v>138</v>
      </c>
      <c r="C74" s="4" t="s">
        <v>133</v>
      </c>
      <c r="D74" s="4" t="s">
        <v>117</v>
      </c>
    </row>
    <row r="75" customFormat="false" ht="17.35" hidden="false" customHeight="false" outlineLevel="0" collapsed="false">
      <c r="A75" s="4" t="s">
        <v>114</v>
      </c>
      <c r="B75" s="4" t="s">
        <v>84</v>
      </c>
      <c r="C75" s="4" t="s">
        <v>139</v>
      </c>
      <c r="D75" s="4"/>
    </row>
    <row r="76" customFormat="false" ht="33.95" hidden="false" customHeight="false" outlineLevel="0" collapsed="false">
      <c r="A76" s="4" t="s">
        <v>15</v>
      </c>
      <c r="B76" s="4" t="s">
        <v>7</v>
      </c>
      <c r="C76" s="6" t="s">
        <v>140</v>
      </c>
      <c r="D76" s="4" t="s">
        <v>21</v>
      </c>
    </row>
    <row r="77" customFormat="false" ht="33.95" hidden="false" customHeight="false" outlineLevel="0" collapsed="false">
      <c r="A77" s="4" t="s">
        <v>141</v>
      </c>
      <c r="B77" s="4" t="s">
        <v>19</v>
      </c>
      <c r="C77" s="6" t="s">
        <v>142</v>
      </c>
      <c r="D77" s="9" t="s">
        <v>143</v>
      </c>
    </row>
    <row r="78" customFormat="false" ht="48.15" hidden="false" customHeight="false" outlineLevel="0" collapsed="false">
      <c r="A78" s="4" t="s">
        <v>111</v>
      </c>
      <c r="B78" s="4" t="s">
        <v>19</v>
      </c>
      <c r="C78" s="6" t="s">
        <v>144</v>
      </c>
      <c r="D78" s="9" t="s">
        <v>50</v>
      </c>
    </row>
    <row r="79" customFormat="false" ht="17.5" hidden="false" customHeight="false" outlineLevel="0" collapsed="false">
      <c r="A79" s="4" t="s">
        <v>145</v>
      </c>
      <c r="B79" s="4" t="s">
        <v>7</v>
      </c>
      <c r="C79" s="6" t="s">
        <v>116</v>
      </c>
      <c r="D79" s="4" t="s">
        <v>117</v>
      </c>
    </row>
    <row r="80" customFormat="false" ht="17.5" hidden="false" customHeight="false" outlineLevel="0" collapsed="false">
      <c r="A80" s="4" t="s">
        <v>15</v>
      </c>
      <c r="B80" s="4" t="s">
        <v>7</v>
      </c>
      <c r="C80" s="6" t="s">
        <v>146</v>
      </c>
      <c r="D80" s="4"/>
    </row>
    <row r="81" customFormat="false" ht="17.5" hidden="false" customHeight="false" outlineLevel="0" collapsed="false">
      <c r="A81" s="4" t="s">
        <v>111</v>
      </c>
      <c r="B81" s="4" t="s">
        <v>31</v>
      </c>
      <c r="C81" s="6" t="s">
        <v>147</v>
      </c>
      <c r="D81" s="9" t="s">
        <v>143</v>
      </c>
    </row>
    <row r="82" customFormat="false" ht="17.5" hidden="false" customHeight="false" outlineLevel="0" collapsed="false">
      <c r="A82" s="4" t="s">
        <v>33</v>
      </c>
      <c r="B82" s="4" t="s">
        <v>7</v>
      </c>
      <c r="C82" s="16" t="s">
        <v>148</v>
      </c>
      <c r="D82" s="9" t="s">
        <v>143</v>
      </c>
    </row>
    <row r="83" customFormat="false" ht="17.35" hidden="false" customHeight="false" outlineLevel="0" collapsed="false">
      <c r="A83" s="4" t="s">
        <v>149</v>
      </c>
      <c r="B83" s="4" t="s">
        <v>64</v>
      </c>
      <c r="C83" s="4" t="s">
        <v>150</v>
      </c>
      <c r="D83" s="4" t="s">
        <v>21</v>
      </c>
    </row>
    <row r="84" customFormat="false" ht="17.35" hidden="false" customHeight="false" outlineLevel="0" collapsed="false">
      <c r="A84" s="4" t="s">
        <v>15</v>
      </c>
      <c r="B84" s="4" t="s">
        <v>7</v>
      </c>
      <c r="C84" s="17" t="s">
        <v>151</v>
      </c>
      <c r="D84" s="9" t="s">
        <v>123</v>
      </c>
    </row>
    <row r="85" customFormat="false" ht="12.8" hidden="false" customHeight="false" outlineLevel="0" collapsed="false">
      <c r="B85" s="18" t="s">
        <v>152</v>
      </c>
      <c r="C85" s="18"/>
    </row>
    <row r="89" customFormat="false" ht="12.8" hidden="false" customHeight="false" outlineLevel="0" collapsed="false">
      <c r="C89" s="1" t="s">
        <v>153</v>
      </c>
    </row>
    <row r="90" customFormat="false" ht="12.8" hidden="false" customHeight="false" outlineLevel="0" collapsed="false">
      <c r="A90" s="1" t="s">
        <v>154</v>
      </c>
      <c r="B90" s="19" t="s">
        <v>155</v>
      </c>
      <c r="C90" s="1" t="s">
        <v>156</v>
      </c>
    </row>
    <row r="94" customFormat="false" ht="12.8" hidden="false" customHeight="false" outlineLevel="0" collapsed="false">
      <c r="E94" s="20"/>
    </row>
  </sheetData>
  <mergeCells count="1">
    <mergeCell ref="B85:C8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3"/>
  <sheetViews>
    <sheetView showFormulas="false" showGridLines="true" showRowColHeaders="true" showZeros="true" rightToLeft="false" tabSelected="false" showOutlineSymbols="true" defaultGridColor="true" view="normal" topLeftCell="A18" colorId="64" zoomScale="110" zoomScaleNormal="110" zoomScalePageLayoutView="100" workbookViewId="0">
      <selection pane="topLeft" activeCell="A18" activeCellId="0" sqref="A18"/>
    </sheetView>
  </sheetViews>
  <sheetFormatPr defaultColWidth="11.53515625" defaultRowHeight="12.8" zeroHeight="false" outlineLevelRow="0" outlineLevelCol="0"/>
  <cols>
    <col collapsed="false" customWidth="true" hidden="false" outlineLevel="0" max="1" min="1" style="19" width="13.59"/>
    <col collapsed="false" customWidth="true" hidden="false" outlineLevel="0" max="2" min="2" style="19" width="19.14"/>
    <col collapsed="false" customWidth="true" hidden="false" outlineLevel="0" max="4" min="4" style="19" width="67.83"/>
    <col collapsed="false" customWidth="true" hidden="false" outlineLevel="0" max="5" min="5" style="19" width="22.78"/>
    <col collapsed="false" customWidth="true" hidden="false" outlineLevel="0" max="6" min="6" style="19" width="22.15"/>
  </cols>
  <sheetData>
    <row r="1" customFormat="false" ht="17.35" hidden="false" customHeight="true" outlineLevel="0" collapsed="false">
      <c r="A1" s="21" t="s">
        <v>157</v>
      </c>
      <c r="B1" s="21"/>
      <c r="C1" s="22" t="s">
        <v>158</v>
      </c>
      <c r="D1" s="22"/>
      <c r="E1" s="23" t="s">
        <v>159</v>
      </c>
      <c r="F1" s="23"/>
      <c r="G1" s="23"/>
      <c r="H1" s="23"/>
      <c r="I1" s="23"/>
    </row>
    <row r="2" customFormat="false" ht="67.15" hidden="false" customHeight="true" outlineLevel="0" collapsed="false">
      <c r="A2" s="24" t="s">
        <v>160</v>
      </c>
      <c r="B2" s="24"/>
      <c r="C2" s="25" t="s">
        <v>161</v>
      </c>
      <c r="D2" s="25"/>
      <c r="E2" s="26" t="s">
        <v>162</v>
      </c>
      <c r="F2" s="26"/>
      <c r="G2" s="26"/>
      <c r="H2" s="26"/>
      <c r="I2" s="26"/>
    </row>
    <row r="3" customFormat="false" ht="46" hidden="false" customHeight="true" outlineLevel="0" collapsed="false">
      <c r="A3" s="24" t="s">
        <v>163</v>
      </c>
      <c r="B3" s="24"/>
      <c r="C3" s="25" t="s">
        <v>164</v>
      </c>
      <c r="D3" s="25"/>
      <c r="E3" s="26" t="s">
        <v>165</v>
      </c>
      <c r="F3" s="26"/>
      <c r="G3" s="26"/>
      <c r="H3" s="26"/>
      <c r="I3" s="26"/>
    </row>
    <row r="4" customFormat="false" ht="41" hidden="false" customHeight="true" outlineLevel="0" collapsed="false">
      <c r="A4" s="24" t="s">
        <v>12</v>
      </c>
      <c r="B4" s="24"/>
      <c r="C4" s="27" t="s">
        <v>166</v>
      </c>
      <c r="D4" s="27"/>
      <c r="E4" s="26" t="s">
        <v>167</v>
      </c>
      <c r="F4" s="26"/>
      <c r="G4" s="26"/>
      <c r="H4" s="26"/>
      <c r="I4" s="26"/>
    </row>
    <row r="5" customFormat="false" ht="48.5" hidden="false" customHeight="true" outlineLevel="0" collapsed="false">
      <c r="A5" s="24" t="s">
        <v>168</v>
      </c>
      <c r="B5" s="24"/>
      <c r="C5" s="27" t="s">
        <v>166</v>
      </c>
      <c r="D5" s="27"/>
      <c r="E5" s="28" t="s">
        <v>169</v>
      </c>
      <c r="F5" s="28"/>
      <c r="G5" s="28"/>
      <c r="H5" s="28"/>
      <c r="I5" s="28"/>
    </row>
    <row r="6" customFormat="false" ht="32.3" hidden="false" customHeight="true" outlineLevel="0" collapsed="false">
      <c r="A6" s="24" t="s">
        <v>170</v>
      </c>
      <c r="B6" s="24"/>
      <c r="C6" s="27" t="s">
        <v>171</v>
      </c>
      <c r="D6" s="27"/>
      <c r="E6" s="26" t="s">
        <v>172</v>
      </c>
      <c r="F6" s="26"/>
      <c r="G6" s="26"/>
      <c r="H6" s="26"/>
      <c r="I6" s="26"/>
    </row>
    <row r="7" customFormat="false" ht="32.3" hidden="false" customHeight="true" outlineLevel="0" collapsed="false">
      <c r="A7" s="24" t="s">
        <v>173</v>
      </c>
      <c r="B7" s="24"/>
      <c r="C7" s="27" t="s">
        <v>174</v>
      </c>
      <c r="D7" s="27"/>
      <c r="E7" s="26" t="s">
        <v>175</v>
      </c>
      <c r="F7" s="26"/>
      <c r="G7" s="26"/>
      <c r="H7" s="26"/>
      <c r="I7" s="26"/>
    </row>
    <row r="8" customFormat="false" ht="32.3" hidden="false" customHeight="true" outlineLevel="0" collapsed="false">
      <c r="A8" s="24" t="s">
        <v>69</v>
      </c>
      <c r="B8" s="24"/>
      <c r="C8" s="27" t="s">
        <v>176</v>
      </c>
      <c r="D8" s="27"/>
      <c r="E8" s="26" t="s">
        <v>177</v>
      </c>
      <c r="F8" s="26"/>
      <c r="G8" s="26"/>
      <c r="H8" s="26"/>
      <c r="I8" s="26"/>
    </row>
    <row r="9" customFormat="false" ht="48.5" hidden="false" customHeight="true" outlineLevel="0" collapsed="false">
      <c r="A9" s="24" t="s">
        <v>178</v>
      </c>
      <c r="B9" s="24"/>
      <c r="C9" s="27" t="s">
        <v>179</v>
      </c>
      <c r="D9" s="27"/>
      <c r="E9" s="26" t="s">
        <v>180</v>
      </c>
      <c r="F9" s="26"/>
      <c r="G9" s="26"/>
      <c r="H9" s="26"/>
      <c r="I9" s="26"/>
    </row>
    <row r="10" customFormat="false" ht="32.3" hidden="false" customHeight="true" outlineLevel="0" collapsed="false">
      <c r="A10" s="24" t="s">
        <v>181</v>
      </c>
      <c r="B10" s="24"/>
      <c r="C10" s="27" t="s">
        <v>182</v>
      </c>
      <c r="D10" s="27"/>
      <c r="E10" s="26" t="s">
        <v>183</v>
      </c>
      <c r="F10" s="26"/>
      <c r="G10" s="26"/>
      <c r="H10" s="26"/>
      <c r="I10" s="26"/>
    </row>
    <row r="11" customFormat="false" ht="48.5" hidden="false" customHeight="true" outlineLevel="0" collapsed="false">
      <c r="A11" s="24" t="s">
        <v>181</v>
      </c>
      <c r="B11" s="24"/>
      <c r="C11" s="27" t="s">
        <v>184</v>
      </c>
      <c r="D11" s="27"/>
      <c r="E11" s="26" t="s">
        <v>185</v>
      </c>
      <c r="F11" s="26"/>
      <c r="G11" s="26"/>
      <c r="H11" s="26"/>
      <c r="I11" s="26"/>
    </row>
    <row r="12" customFormat="false" ht="32.3" hidden="false" customHeight="true" outlineLevel="0" collapsed="false">
      <c r="A12" s="24"/>
      <c r="B12" s="24"/>
      <c r="C12" s="27" t="s">
        <v>186</v>
      </c>
      <c r="D12" s="27"/>
      <c r="E12" s="26" t="s">
        <v>187</v>
      </c>
      <c r="F12" s="26"/>
      <c r="G12" s="26"/>
      <c r="H12" s="26"/>
      <c r="I12" s="26"/>
    </row>
    <row r="13" customFormat="false" ht="32.3" hidden="false" customHeight="true" outlineLevel="0" collapsed="false">
      <c r="A13" s="24" t="s">
        <v>111</v>
      </c>
      <c r="B13" s="24"/>
      <c r="C13" s="27" t="s">
        <v>188</v>
      </c>
      <c r="D13" s="27"/>
      <c r="E13" s="26" t="s">
        <v>189</v>
      </c>
      <c r="F13" s="26"/>
      <c r="G13" s="26"/>
      <c r="H13" s="26"/>
      <c r="I13" s="26"/>
    </row>
    <row r="14" customFormat="false" ht="32.3" hidden="false" customHeight="true" outlineLevel="0" collapsed="false">
      <c r="A14" s="24"/>
      <c r="B14" s="24"/>
      <c r="C14" s="27"/>
      <c r="D14" s="27"/>
      <c r="E14" s="26"/>
      <c r="F14" s="26"/>
      <c r="G14" s="26"/>
      <c r="H14" s="26"/>
      <c r="I14" s="26"/>
    </row>
    <row r="15" customFormat="false" ht="48.5" hidden="false" customHeight="true" outlineLevel="0" collapsed="false">
      <c r="A15" s="29" t="s">
        <v>98</v>
      </c>
      <c r="B15" s="29"/>
      <c r="C15" s="30" t="s">
        <v>190</v>
      </c>
      <c r="D15" s="30"/>
      <c r="E15" s="31" t="s">
        <v>191</v>
      </c>
      <c r="F15" s="31"/>
      <c r="G15" s="31"/>
      <c r="H15" s="31"/>
      <c r="I15" s="31"/>
    </row>
    <row r="16" customFormat="false" ht="48.5" hidden="false" customHeight="true" outlineLevel="0" collapsed="false">
      <c r="A16" s="29" t="s">
        <v>63</v>
      </c>
      <c r="B16" s="29"/>
      <c r="C16" s="30" t="s">
        <v>192</v>
      </c>
      <c r="D16" s="30"/>
      <c r="E16" s="31" t="s">
        <v>193</v>
      </c>
      <c r="F16" s="31"/>
      <c r="G16" s="31"/>
      <c r="H16" s="31"/>
      <c r="I16" s="31"/>
    </row>
    <row r="17" customFormat="false" ht="12.8" hidden="false" customHeight="false" outlineLevel="0" collapsed="false">
      <c r="E17" s="32"/>
      <c r="F17" s="32"/>
      <c r="G17" s="32"/>
      <c r="H17" s="32"/>
    </row>
    <row r="18" customFormat="false" ht="12.8" hidden="false" customHeight="true" outlineLevel="0" collapsed="false">
      <c r="A18" s="33" t="s">
        <v>194</v>
      </c>
      <c r="B18" s="33"/>
      <c r="C18" s="33"/>
      <c r="D18" s="33"/>
      <c r="E18" s="33"/>
      <c r="F18" s="33"/>
    </row>
    <row r="19" customFormat="false" ht="12.8" hidden="false" customHeight="false" outlineLevel="0" collapsed="false">
      <c r="A19" s="33"/>
      <c r="B19" s="33"/>
      <c r="C19" s="33"/>
      <c r="D19" s="33"/>
      <c r="E19" s="33"/>
      <c r="F19" s="33"/>
    </row>
    <row r="20" customFormat="false" ht="12.8" hidden="false" customHeight="false" outlineLevel="0" collapsed="false">
      <c r="A20" s="33"/>
      <c r="B20" s="33"/>
      <c r="C20" s="33"/>
      <c r="D20" s="33"/>
      <c r="E20" s="33"/>
      <c r="F20" s="33"/>
    </row>
    <row r="21" customFormat="false" ht="12.8" hidden="false" customHeight="false" outlineLevel="0" collapsed="false">
      <c r="A21" s="33"/>
      <c r="B21" s="33"/>
      <c r="C21" s="33"/>
      <c r="D21" s="33"/>
      <c r="E21" s="33"/>
      <c r="F21" s="33"/>
    </row>
    <row r="22" customFormat="false" ht="12.8" hidden="false" customHeight="false" outlineLevel="0" collapsed="false">
      <c r="A22" s="33"/>
      <c r="B22" s="33"/>
      <c r="C22" s="33"/>
      <c r="D22" s="33"/>
      <c r="E22" s="33"/>
      <c r="F22" s="33"/>
    </row>
    <row r="23" customFormat="false" ht="12.8" hidden="false" customHeight="false" outlineLevel="0" collapsed="false">
      <c r="A23" s="33"/>
      <c r="B23" s="33"/>
      <c r="C23" s="33"/>
      <c r="D23" s="33"/>
      <c r="E23" s="33"/>
      <c r="F23" s="33"/>
    </row>
    <row r="24" customFormat="false" ht="12.8" hidden="false" customHeight="false" outlineLevel="0" collapsed="false">
      <c r="A24" s="33"/>
      <c r="B24" s="33"/>
      <c r="C24" s="33"/>
      <c r="D24" s="33"/>
      <c r="E24" s="33"/>
      <c r="F24" s="33"/>
    </row>
    <row r="25" customFormat="false" ht="12.8" hidden="false" customHeight="false" outlineLevel="0" collapsed="false">
      <c r="A25" s="33"/>
      <c r="B25" s="33"/>
      <c r="C25" s="33"/>
      <c r="D25" s="33"/>
      <c r="E25" s="33"/>
      <c r="F25" s="33"/>
    </row>
    <row r="26" customFormat="false" ht="12.8" hidden="false" customHeight="false" outlineLevel="0" collapsed="false">
      <c r="A26" s="33"/>
      <c r="B26" s="33"/>
      <c r="C26" s="33"/>
      <c r="D26" s="33"/>
      <c r="E26" s="33"/>
      <c r="F26" s="33"/>
    </row>
    <row r="27" customFormat="false" ht="12.8" hidden="false" customHeight="false" outlineLevel="0" collapsed="false">
      <c r="A27" s="33"/>
      <c r="B27" s="33"/>
      <c r="C27" s="33"/>
      <c r="D27" s="33"/>
      <c r="E27" s="33"/>
      <c r="F27" s="33"/>
    </row>
    <row r="28" customFormat="false" ht="12.8" hidden="false" customHeight="false" outlineLevel="0" collapsed="false">
      <c r="A28" s="33"/>
      <c r="B28" s="33"/>
      <c r="C28" s="33"/>
      <c r="D28" s="33"/>
      <c r="E28" s="33"/>
      <c r="F28" s="33"/>
    </row>
    <row r="29" customFormat="false" ht="12.8" hidden="false" customHeight="false" outlineLevel="0" collapsed="false">
      <c r="A29" s="33"/>
      <c r="B29" s="33"/>
      <c r="C29" s="33"/>
      <c r="D29" s="33"/>
      <c r="E29" s="33"/>
      <c r="F29" s="33"/>
    </row>
    <row r="30" customFormat="false" ht="12.8" hidden="false" customHeight="false" outlineLevel="0" collapsed="false">
      <c r="A30" s="33"/>
      <c r="B30" s="33"/>
      <c r="C30" s="33"/>
      <c r="D30" s="33"/>
      <c r="E30" s="33"/>
      <c r="F30" s="33"/>
    </row>
    <row r="31" customFormat="false" ht="150.45" hidden="false" customHeight="true" outlineLevel="0" collapsed="false">
      <c r="A31" s="33"/>
      <c r="B31" s="33"/>
      <c r="C31" s="33"/>
      <c r="D31" s="33"/>
      <c r="E31" s="33"/>
      <c r="F31" s="33"/>
    </row>
    <row r="32" customFormat="false" ht="59.7" hidden="false" customHeight="true" outlineLevel="0" collapsed="false">
      <c r="A32" s="34" t="s">
        <v>195</v>
      </c>
      <c r="B32" s="34" t="s">
        <v>196</v>
      </c>
      <c r="C32" s="34"/>
      <c r="D32" s="34"/>
    </row>
    <row r="34" customFormat="false" ht="15.5" hidden="false" customHeight="true" outlineLevel="0" collapsed="false">
      <c r="D34" s="19" t="s">
        <v>197</v>
      </c>
    </row>
    <row r="35" customFormat="false" ht="79.6" hidden="false" customHeight="true" outlineLevel="0" collapsed="false">
      <c r="A35" s="35" t="s">
        <v>198</v>
      </c>
      <c r="B35" s="35"/>
      <c r="C35" s="35"/>
      <c r="D35" s="35"/>
      <c r="E35" s="36" t="s">
        <v>21</v>
      </c>
      <c r="F35" s="36"/>
    </row>
    <row r="36" customFormat="false" ht="12.8" hidden="false" customHeight="false" outlineLevel="0" collapsed="false">
      <c r="A36" s="36"/>
      <c r="B36" s="36"/>
      <c r="C36" s="36"/>
      <c r="D36" s="36"/>
      <c r="E36" s="36"/>
      <c r="F36" s="36"/>
    </row>
    <row r="38" customFormat="false" ht="12.8" hidden="false" customHeight="false" outlineLevel="0" collapsed="false">
      <c r="A38" s="19" t="s">
        <v>199</v>
      </c>
    </row>
    <row r="40" customFormat="false" ht="12.8" hidden="false" customHeight="false" outlineLevel="0" collapsed="false">
      <c r="A40" s="19" t="s">
        <v>200</v>
      </c>
    </row>
    <row r="41" customFormat="false" ht="12.8" hidden="false" customHeight="false" outlineLevel="0" collapsed="false">
      <c r="A41" s="19" t="s">
        <v>201</v>
      </c>
    </row>
    <row r="42" customFormat="false" ht="12.8" hidden="false" customHeight="false" outlineLevel="0" collapsed="false">
      <c r="A42" s="19" t="s">
        <v>202</v>
      </c>
    </row>
    <row r="43" customFormat="false" ht="12.8" hidden="false" customHeight="false" outlineLevel="0" collapsed="false">
      <c r="A43" s="19" t="s">
        <v>203</v>
      </c>
    </row>
    <row r="45" customFormat="false" ht="12.8" hidden="false" customHeight="false" outlineLevel="0" collapsed="false">
      <c r="A45" s="19" t="s">
        <v>204</v>
      </c>
    </row>
    <row r="47" customFormat="false" ht="12.8" hidden="false" customHeight="false" outlineLevel="0" collapsed="false">
      <c r="A47" s="19" t="s">
        <v>205</v>
      </c>
    </row>
    <row r="48" customFormat="false" ht="12.8" hidden="false" customHeight="false" outlineLevel="0" collapsed="false">
      <c r="A48" s="19" t="s">
        <v>206</v>
      </c>
    </row>
    <row r="49" customFormat="false" ht="12.8" hidden="false" customHeight="false" outlineLevel="0" collapsed="false">
      <c r="A49" s="19" t="s">
        <v>207</v>
      </c>
    </row>
    <row r="50" customFormat="false" ht="12.8" hidden="false" customHeight="false" outlineLevel="0" collapsed="false">
      <c r="A50" s="19" t="s">
        <v>208</v>
      </c>
    </row>
    <row r="51" customFormat="false" ht="12.8" hidden="false" customHeight="false" outlineLevel="0" collapsed="false">
      <c r="A51" s="19" t="s">
        <v>209</v>
      </c>
    </row>
    <row r="52" customFormat="false" ht="12.8" hidden="false" customHeight="false" outlineLevel="0" collapsed="false">
      <c r="A52" s="19" t="s">
        <v>210</v>
      </c>
    </row>
    <row r="53" customFormat="false" ht="12.8" hidden="false" customHeight="false" outlineLevel="0" collapsed="false">
      <c r="A53" s="19" t="s">
        <v>211</v>
      </c>
    </row>
    <row r="54" customFormat="false" ht="12.8" hidden="false" customHeight="false" outlineLevel="0" collapsed="false">
      <c r="A54" s="19" t="s">
        <v>212</v>
      </c>
    </row>
    <row r="62" customFormat="false" ht="12.8" hidden="false" customHeight="false" outlineLevel="0" collapsed="false">
      <c r="A62" s="1" t="s">
        <v>213</v>
      </c>
    </row>
    <row r="63" customFormat="false" ht="12.8" hidden="false" customHeight="false" outlineLevel="0" collapsed="false">
      <c r="A63" s="1"/>
    </row>
    <row r="64" customFormat="false" ht="12.8" hidden="false" customHeight="false" outlineLevel="0" collapsed="false">
      <c r="A64" s="1" t="s">
        <v>214</v>
      </c>
    </row>
    <row r="65" customFormat="false" ht="12.8" hidden="false" customHeight="false" outlineLevel="0" collapsed="false">
      <c r="A65" s="1" t="s">
        <v>215</v>
      </c>
    </row>
    <row r="66" customFormat="false" ht="12.8" hidden="false" customHeight="false" outlineLevel="0" collapsed="false">
      <c r="A66" s="1" t="s">
        <v>216</v>
      </c>
    </row>
    <row r="67" customFormat="false" ht="12.8" hidden="false" customHeight="false" outlineLevel="0" collapsed="false">
      <c r="A67" s="1" t="s">
        <v>217</v>
      </c>
    </row>
    <row r="68" customFormat="false" ht="12.8" hidden="false" customHeight="false" outlineLevel="0" collapsed="false">
      <c r="A68" s="1" t="s">
        <v>218</v>
      </c>
    </row>
    <row r="69" customFormat="false" ht="12.8" hidden="false" customHeight="false" outlineLevel="0" collapsed="false">
      <c r="A69" s="1" t="s">
        <v>219</v>
      </c>
    </row>
    <row r="70" customFormat="false" ht="12.8" hidden="false" customHeight="false" outlineLevel="0" collapsed="false">
      <c r="A70" s="1" t="s">
        <v>220</v>
      </c>
    </row>
    <row r="71" customFormat="false" ht="12.8" hidden="false" customHeight="false" outlineLevel="0" collapsed="false">
      <c r="A71" s="1" t="s">
        <v>221</v>
      </c>
    </row>
    <row r="72" customFormat="false" ht="12.8" hidden="false" customHeight="false" outlineLevel="0" collapsed="false">
      <c r="A72" s="1" t="s">
        <v>222</v>
      </c>
    </row>
    <row r="73" customFormat="false" ht="12.8" hidden="false" customHeight="false" outlineLevel="0" collapsed="false">
      <c r="A73" s="1" t="s">
        <v>223</v>
      </c>
    </row>
  </sheetData>
  <mergeCells count="52">
    <mergeCell ref="A1:B1"/>
    <mergeCell ref="C1:D1"/>
    <mergeCell ref="E1:I1"/>
    <mergeCell ref="A2:B2"/>
    <mergeCell ref="C2:D2"/>
    <mergeCell ref="E2:I2"/>
    <mergeCell ref="A3:B3"/>
    <mergeCell ref="C3:D3"/>
    <mergeCell ref="E3:I3"/>
    <mergeCell ref="A4:B4"/>
    <mergeCell ref="C4:D4"/>
    <mergeCell ref="E4:I4"/>
    <mergeCell ref="A5:B5"/>
    <mergeCell ref="C5:D5"/>
    <mergeCell ref="E5:I5"/>
    <mergeCell ref="A6:B6"/>
    <mergeCell ref="C6:D6"/>
    <mergeCell ref="E6:I6"/>
    <mergeCell ref="A7:B7"/>
    <mergeCell ref="C7:D7"/>
    <mergeCell ref="E7:I7"/>
    <mergeCell ref="A8:B8"/>
    <mergeCell ref="C8:D8"/>
    <mergeCell ref="E8:I8"/>
    <mergeCell ref="A9:B9"/>
    <mergeCell ref="C9:D9"/>
    <mergeCell ref="E9:I9"/>
    <mergeCell ref="A10:B10"/>
    <mergeCell ref="C10:D10"/>
    <mergeCell ref="E10:I10"/>
    <mergeCell ref="A11:B11"/>
    <mergeCell ref="C11:D11"/>
    <mergeCell ref="E11:I11"/>
    <mergeCell ref="A12:B12"/>
    <mergeCell ref="C12:D12"/>
    <mergeCell ref="E12:I12"/>
    <mergeCell ref="A13:B13"/>
    <mergeCell ref="C13:D13"/>
    <mergeCell ref="E13:I13"/>
    <mergeCell ref="A14:B14"/>
    <mergeCell ref="C14:D14"/>
    <mergeCell ref="E14:I14"/>
    <mergeCell ref="A15:B15"/>
    <mergeCell ref="C15:D15"/>
    <mergeCell ref="E15:I15"/>
    <mergeCell ref="A16:B16"/>
    <mergeCell ref="C16:D16"/>
    <mergeCell ref="E16:I16"/>
    <mergeCell ref="E17:H17"/>
    <mergeCell ref="A18:F31"/>
    <mergeCell ref="B32:D32"/>
    <mergeCell ref="A35:D3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4"/>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E4" activeCellId="0" sqref="E4"/>
    </sheetView>
  </sheetViews>
  <sheetFormatPr defaultColWidth="11.53515625" defaultRowHeight="12.8" zeroHeight="false" outlineLevelRow="0" outlineLevelCol="0"/>
  <cols>
    <col collapsed="false" customWidth="true" hidden="false" outlineLevel="0" max="1" min="1" style="19" width="13.21"/>
    <col collapsed="false" customWidth="true" hidden="false" outlineLevel="0" max="2" min="2" style="19" width="22.15"/>
    <col collapsed="false" customWidth="true" hidden="false" outlineLevel="0" max="4" min="4" style="19" width="71.11"/>
    <col collapsed="false" customWidth="true" hidden="false" outlineLevel="0" max="5" min="5" style="19" width="20.97"/>
    <col collapsed="false" customWidth="true" hidden="false" outlineLevel="0" max="6" min="6" style="19" width="22.58"/>
    <col collapsed="false" customWidth="true" hidden="false" outlineLevel="0" max="9" min="9" style="19" width="28.97"/>
  </cols>
  <sheetData>
    <row r="1" customFormat="false" ht="17.35" hidden="false" customHeight="true" outlineLevel="0" collapsed="false">
      <c r="A1" s="21" t="s">
        <v>157</v>
      </c>
      <c r="B1" s="21"/>
      <c r="C1" s="22" t="s">
        <v>158</v>
      </c>
      <c r="D1" s="22"/>
      <c r="E1" s="23" t="s">
        <v>159</v>
      </c>
      <c r="F1" s="23"/>
      <c r="G1" s="23"/>
      <c r="H1" s="23"/>
      <c r="I1" s="23"/>
    </row>
    <row r="2" customFormat="false" ht="98.75" hidden="false" customHeight="true" outlineLevel="0" collapsed="false">
      <c r="A2" s="24" t="s">
        <v>224</v>
      </c>
      <c r="B2" s="24"/>
      <c r="C2" s="25" t="s">
        <v>161</v>
      </c>
      <c r="D2" s="25"/>
      <c r="E2" s="37" t="s">
        <v>225</v>
      </c>
      <c r="F2" s="37"/>
      <c r="G2" s="37"/>
      <c r="H2" s="37"/>
      <c r="I2" s="37"/>
    </row>
    <row r="3" customFormat="false" ht="50.6" hidden="false" customHeight="true" outlineLevel="0" collapsed="false">
      <c r="A3" s="24" t="s">
        <v>163</v>
      </c>
      <c r="B3" s="24"/>
      <c r="C3" s="25" t="s">
        <v>226</v>
      </c>
      <c r="D3" s="25"/>
      <c r="E3" s="38" t="str">
        <f aca="true">CONCATENATE("Hi  Biruk, 
PFB provisioning order failed at NCC for W/A
BMC ID: INC000000028097 (",TEXT(TODAY(),"dd-mm-yyyy"),")")</f>
        <v>Hi  Biruk, 
PFB provisioning order failed at NCC for W/A
BMC ID: INC000000028097 (31-07-2024)</v>
      </c>
      <c r="F3" s="38"/>
      <c r="G3" s="38"/>
      <c r="H3" s="38"/>
      <c r="I3" s="38"/>
    </row>
    <row r="4" customFormat="false" ht="50.6" hidden="false" customHeight="true" outlineLevel="0" collapsed="false">
      <c r="A4" s="24" t="s">
        <v>163</v>
      </c>
      <c r="B4" s="24"/>
      <c r="C4" s="25" t="s">
        <v>227</v>
      </c>
      <c r="D4" s="25"/>
      <c r="E4" s="38" t="str">
        <f aca="true">CONCATENATE("Hi  Biruk, 
PFB provisioning order failed at NCC for W/A
BMC ID: INC000000028097 (",TEXT(TODAY(),"dd-mm-yyyy"),")")</f>
        <v>Hi  Biruk, 
PFB provisioning order failed at NCC for W/A
BMC ID: INC000000028097 (31-07-2024)</v>
      </c>
      <c r="F4" s="38"/>
      <c r="G4" s="38"/>
      <c r="H4" s="38"/>
      <c r="I4" s="38"/>
    </row>
    <row r="5" customFormat="false" ht="52.2" hidden="false" customHeight="true" outlineLevel="0" collapsed="false">
      <c r="A5" s="24" t="s">
        <v>12</v>
      </c>
      <c r="B5" s="24"/>
      <c r="C5" s="27" t="s">
        <v>166</v>
      </c>
      <c r="D5" s="27"/>
      <c r="E5" s="38" t="str">
        <f aca="true">CONCATENATE("Hi  Biruk, 
PFB UpdatLangiage order failed at NCC for W/A
BMC ID: INC000000028097 (",TEXT(TODAY(),"dd-mm-yyyy"),")")</f>
        <v>Hi  Biruk, 
PFB UpdatLangiage order failed at NCC for W/A
BMC ID: INC000000028097 (31-07-2024)</v>
      </c>
      <c r="F5" s="38"/>
      <c r="G5" s="38"/>
      <c r="H5" s="38"/>
      <c r="I5" s="38"/>
    </row>
    <row r="6" customFormat="false" ht="56.55" hidden="false" customHeight="true" outlineLevel="0" collapsed="false">
      <c r="A6" s="24" t="s">
        <v>228</v>
      </c>
      <c r="B6" s="24"/>
      <c r="C6" s="27" t="s">
        <v>166</v>
      </c>
      <c r="D6" s="27"/>
      <c r="E6" s="38" t="str">
        <f aca="true">CONCATENATE("Hi  Biruk, 
PFB ChangeSim order failed at NCC for W/A
BMC ID: INC000000028097 (",TEXT(TODAY(),"dd-mm-yyyy"),")")</f>
        <v>Hi  Biruk, 
PFB ChangeSim order failed at NCC for W/A
BMC ID: INC000000028097 (31-07-2024)</v>
      </c>
      <c r="F6" s="38"/>
      <c r="G6" s="38"/>
      <c r="H6" s="38"/>
      <c r="I6" s="38"/>
    </row>
    <row r="7" customFormat="false" ht="41" hidden="false" customHeight="true" outlineLevel="0" collapsed="false">
      <c r="A7" s="24" t="s">
        <v>56</v>
      </c>
      <c r="B7" s="24"/>
      <c r="C7" s="27" t="s">
        <v>171</v>
      </c>
      <c r="D7" s="27"/>
      <c r="E7" s="38" t="str">
        <f aca="true">CONCATENATE("Hi  Biruk, 
PFB Lifecyclesync Termination order failed at NCC for W/A
BMC ID: INC000000028097 (",TEXT(TODAY(),"dd-mm-yyyy"),")")</f>
        <v>Hi  Biruk, 
PFB Lifecyclesync Termination order failed at NCC for W/A
BMC ID: INC000000028097 (31-07-2024)</v>
      </c>
      <c r="F7" s="38"/>
      <c r="G7" s="38"/>
      <c r="H7" s="38"/>
      <c r="I7" s="38"/>
    </row>
    <row r="8" customFormat="false" ht="44.75" hidden="false" customHeight="true" outlineLevel="0" collapsed="false">
      <c r="A8" s="24" t="s">
        <v>173</v>
      </c>
      <c r="B8" s="24"/>
      <c r="C8" s="27" t="s">
        <v>174</v>
      </c>
      <c r="D8" s="27"/>
      <c r="E8" s="38" t="str">
        <f aca="true">CONCATENATE("Hi  Biruk, 
PFB AddSubscription order failed at NCC for W/A
BMC ID: INC000000028097 (",TEXT(TODAY(),"dd-mm-yyyy"),")")</f>
        <v>Hi  Biruk, 
PFB AddSubscription order failed at NCC for W/A
BMC ID: INC000000028097 (31-07-2024)</v>
      </c>
      <c r="F8" s="38"/>
      <c r="G8" s="38"/>
      <c r="H8" s="38"/>
      <c r="I8" s="38"/>
    </row>
    <row r="9" customFormat="false" ht="48.5" hidden="false" customHeight="true" outlineLevel="0" collapsed="false">
      <c r="A9" s="24" t="s">
        <v>69</v>
      </c>
      <c r="B9" s="24"/>
      <c r="C9" s="27" t="s">
        <v>176</v>
      </c>
      <c r="D9" s="27"/>
      <c r="E9" s="38" t="str">
        <f aca="true">CONCATENATE("Hi  Biruk, 
PFB ChangeSUbscription order failed at NCC for W/A
BMC ID: INC000000028097 (",TEXT(TODAY(),"dd-mm-yyyy"),")")</f>
        <v>Hi  Biruk, 
PFB ChangeSUbscription order failed at NCC for W/A
BMC ID: INC000000028097 (31-07-2024)</v>
      </c>
      <c r="F9" s="38"/>
      <c r="G9" s="38"/>
      <c r="H9" s="38"/>
      <c r="I9" s="38"/>
    </row>
    <row r="10" customFormat="false" ht="64.05" hidden="false" customHeight="true" outlineLevel="0" collapsed="false">
      <c r="A10" s="24" t="s">
        <v>178</v>
      </c>
      <c r="B10" s="24"/>
      <c r="C10" s="27" t="s">
        <v>179</v>
      </c>
      <c r="D10" s="27"/>
      <c r="E10" s="38" t="str">
        <f aca="true">CONCATENATE("Hi  Biruk, 
PFB TerminateService order failed at NCC for W/A
BMC ID: INC000000028097 (",TEXT(TODAY(),"dd-mm-yyyy"),")")</f>
        <v>Hi  Biruk, 
PFB TerminateService order failed at NCC for W/A
BMC ID: INC000000028097 (31-07-2024)</v>
      </c>
      <c r="F10" s="38"/>
      <c r="G10" s="38"/>
      <c r="H10" s="38"/>
      <c r="I10" s="38"/>
    </row>
    <row r="11" customFormat="false" ht="39.15" hidden="false" customHeight="true" outlineLevel="0" collapsed="false">
      <c r="A11" s="24" t="s">
        <v>181</v>
      </c>
      <c r="B11" s="24"/>
      <c r="C11" s="27" t="s">
        <v>229</v>
      </c>
      <c r="D11" s="27"/>
      <c r="E11" s="38" t="str">
        <f aca="true">CONCATENATE("Hi  Biruk, 
PFB ConnectionMigration order failed at ERP for W/A
BMC ID: INC000000028097 (",TEXT(TODAY(),"dd-mm-yyyy"),")")</f>
        <v>Hi  Biruk, 
PFB ConnectionMigration order failed at ERP for W/A
BMC ID: INC000000028097 (31-07-2024)</v>
      </c>
      <c r="F11" s="38"/>
      <c r="G11" s="38"/>
      <c r="H11" s="38"/>
      <c r="I11" s="38"/>
    </row>
    <row r="12" customFormat="false" ht="68.65" hidden="false" customHeight="true" outlineLevel="0" collapsed="false">
      <c r="A12" s="24"/>
      <c r="B12" s="24"/>
      <c r="C12" s="27" t="s">
        <v>230</v>
      </c>
      <c r="D12" s="27"/>
      <c r="E12" s="37" t="s">
        <v>231</v>
      </c>
      <c r="F12" s="37"/>
      <c r="G12" s="37"/>
      <c r="H12" s="37"/>
      <c r="I12" s="37"/>
    </row>
    <row r="13" customFormat="false" ht="47.25" hidden="false" customHeight="true" outlineLevel="0" collapsed="false">
      <c r="A13" s="24" t="s">
        <v>181</v>
      </c>
      <c r="B13" s="24"/>
      <c r="C13" s="27" t="s">
        <v>184</v>
      </c>
      <c r="D13" s="27"/>
      <c r="E13" s="37" t="s">
        <v>232</v>
      </c>
      <c r="F13" s="37"/>
      <c r="G13" s="37"/>
      <c r="H13" s="37"/>
      <c r="I13" s="37"/>
    </row>
    <row r="14" customFormat="false" ht="39.15" hidden="false" customHeight="true" outlineLevel="0" collapsed="false">
      <c r="A14" s="24"/>
      <c r="B14" s="24"/>
      <c r="C14" s="27" t="s">
        <v>186</v>
      </c>
      <c r="D14" s="27"/>
      <c r="E14" s="37" t="s">
        <v>187</v>
      </c>
      <c r="F14" s="37"/>
      <c r="G14" s="37"/>
      <c r="H14" s="37"/>
      <c r="I14" s="37"/>
    </row>
    <row r="15" customFormat="false" ht="39.15" hidden="false" customHeight="true" outlineLevel="0" collapsed="false">
      <c r="A15" s="24" t="s">
        <v>114</v>
      </c>
      <c r="B15" s="24"/>
      <c r="C15" s="27" t="s">
        <v>115</v>
      </c>
      <c r="D15" s="27"/>
      <c r="E15" s="37"/>
      <c r="F15" s="37"/>
      <c r="G15" s="37"/>
      <c r="H15" s="37"/>
      <c r="I15" s="37"/>
    </row>
    <row r="16" customFormat="false" ht="36.05" hidden="false" customHeight="true" outlineLevel="0" collapsed="false">
      <c r="A16" s="24" t="s">
        <v>111</v>
      </c>
      <c r="B16" s="24"/>
      <c r="C16" s="27" t="s">
        <v>188</v>
      </c>
      <c r="D16" s="27"/>
      <c r="E16" s="37" t="s">
        <v>233</v>
      </c>
      <c r="F16" s="37"/>
      <c r="G16" s="37"/>
      <c r="H16" s="37"/>
      <c r="I16" s="37"/>
    </row>
    <row r="17" customFormat="false" ht="121.05" hidden="false" customHeight="true" outlineLevel="0" collapsed="false">
      <c r="A17" s="24" t="s">
        <v>39</v>
      </c>
      <c r="B17" s="24"/>
      <c r="C17" s="27" t="s">
        <v>234</v>
      </c>
      <c r="D17" s="27"/>
      <c r="E17" s="37" t="s">
        <v>235</v>
      </c>
      <c r="F17" s="37"/>
      <c r="G17" s="37"/>
      <c r="H17" s="37"/>
      <c r="I17" s="37"/>
    </row>
    <row r="18" customFormat="false" ht="121.05" hidden="false" customHeight="true" outlineLevel="0" collapsed="false">
      <c r="A18" s="24" t="s">
        <v>178</v>
      </c>
      <c r="B18" s="24"/>
      <c r="C18" s="39" t="s">
        <v>236</v>
      </c>
      <c r="D18" s="39"/>
      <c r="E18" s="37" t="s">
        <v>237</v>
      </c>
      <c r="F18" s="37"/>
      <c r="G18" s="37"/>
      <c r="H18" s="37"/>
      <c r="I18" s="37"/>
    </row>
    <row r="19" customFormat="false" ht="54.2" hidden="false" customHeight="true" outlineLevel="0" collapsed="false">
      <c r="A19" s="24"/>
      <c r="B19" s="24"/>
      <c r="C19" s="39" t="s">
        <v>238</v>
      </c>
      <c r="D19" s="39"/>
      <c r="E19" s="37" t="s">
        <v>239</v>
      </c>
      <c r="F19" s="37"/>
      <c r="G19" s="37"/>
      <c r="H19" s="37"/>
      <c r="I19" s="37"/>
    </row>
    <row r="20" customFormat="false" ht="54.2" hidden="false" customHeight="true" outlineLevel="0" collapsed="false">
      <c r="A20" s="24"/>
      <c r="B20" s="24"/>
      <c r="C20" s="39" t="s">
        <v>240</v>
      </c>
      <c r="D20" s="39"/>
      <c r="E20" s="37" t="s">
        <v>241</v>
      </c>
      <c r="F20" s="37"/>
      <c r="G20" s="37"/>
      <c r="H20" s="37"/>
      <c r="I20" s="37"/>
    </row>
    <row r="21" customFormat="false" ht="54.2" hidden="false" customHeight="true" outlineLevel="0" collapsed="false">
      <c r="A21" s="24"/>
      <c r="B21" s="24"/>
      <c r="C21" s="39" t="s">
        <v>242</v>
      </c>
      <c r="D21" s="39"/>
      <c r="E21" s="37" t="s">
        <v>243</v>
      </c>
      <c r="F21" s="37"/>
      <c r="G21" s="37"/>
      <c r="H21" s="37"/>
      <c r="I21" s="37"/>
    </row>
    <row r="22" customFormat="false" ht="32.3" hidden="false" customHeight="true" outlineLevel="0" collapsed="false">
      <c r="A22" s="29" t="s">
        <v>98</v>
      </c>
      <c r="B22" s="29"/>
      <c r="C22" s="30" t="s">
        <v>190</v>
      </c>
      <c r="D22" s="30"/>
      <c r="E22" s="40" t="s">
        <v>244</v>
      </c>
      <c r="F22" s="40"/>
      <c r="G22" s="40"/>
      <c r="H22" s="40"/>
      <c r="I22" s="40"/>
    </row>
    <row r="23" customFormat="false" ht="32.3" hidden="false" customHeight="true" outlineLevel="0" collapsed="false">
      <c r="A23" s="29" t="s">
        <v>245</v>
      </c>
      <c r="B23" s="29"/>
      <c r="C23" s="41" t="s">
        <v>246</v>
      </c>
      <c r="D23" s="41"/>
      <c r="E23" s="42" t="str">
        <f aca="true">CONCATENATE("Hi  Biruk, 
PFB NumberRecycle order failed at HLR for W/A
BMC ID: INC000000028097 (",TEXT(TODAY(),"dd-mm-yyyy"),")")</f>
        <v>Hi  Biruk, 
PFB NumberRecycle order failed at HLR for W/A
BMC ID: INC000000028097 (31-07-2024)</v>
      </c>
      <c r="F23" s="42"/>
      <c r="G23" s="42"/>
      <c r="H23" s="42"/>
      <c r="I23" s="42"/>
    </row>
    <row r="44" customFormat="false" ht="24.05" hidden="false" customHeight="false" outlineLevel="0" collapsed="false"/>
  </sheetData>
  <mergeCells count="67">
    <mergeCell ref="A1:B1"/>
    <mergeCell ref="C1:D1"/>
    <mergeCell ref="E1:I1"/>
    <mergeCell ref="A2:B2"/>
    <mergeCell ref="C2:D2"/>
    <mergeCell ref="E2:I2"/>
    <mergeCell ref="A3:B3"/>
    <mergeCell ref="C3:D3"/>
    <mergeCell ref="E3:I3"/>
    <mergeCell ref="A4:B4"/>
    <mergeCell ref="C4:D4"/>
    <mergeCell ref="E4:I4"/>
    <mergeCell ref="A5:B5"/>
    <mergeCell ref="C5:D5"/>
    <mergeCell ref="E5:I5"/>
    <mergeCell ref="A6:B6"/>
    <mergeCell ref="C6:D6"/>
    <mergeCell ref="E6:I6"/>
    <mergeCell ref="A7:B7"/>
    <mergeCell ref="C7:D7"/>
    <mergeCell ref="E7:I7"/>
    <mergeCell ref="A8:B8"/>
    <mergeCell ref="C8:D8"/>
    <mergeCell ref="E8:I8"/>
    <mergeCell ref="A9:B9"/>
    <mergeCell ref="C9:D9"/>
    <mergeCell ref="E9:I9"/>
    <mergeCell ref="A10:B10"/>
    <mergeCell ref="C10:D10"/>
    <mergeCell ref="E10:I10"/>
    <mergeCell ref="A11:B11"/>
    <mergeCell ref="C11:D11"/>
    <mergeCell ref="E11:I11"/>
    <mergeCell ref="C12:D12"/>
    <mergeCell ref="E12:I12"/>
    <mergeCell ref="A13:B13"/>
    <mergeCell ref="C13:D13"/>
    <mergeCell ref="E13:I13"/>
    <mergeCell ref="A14:B14"/>
    <mergeCell ref="C14:D14"/>
    <mergeCell ref="E14:I14"/>
    <mergeCell ref="A15:B15"/>
    <mergeCell ref="C15:D15"/>
    <mergeCell ref="E15:I15"/>
    <mergeCell ref="A16:B16"/>
    <mergeCell ref="C16:D16"/>
    <mergeCell ref="E16:I16"/>
    <mergeCell ref="A17:B17"/>
    <mergeCell ref="C17:D17"/>
    <mergeCell ref="E17:I17"/>
    <mergeCell ref="A18:B18"/>
    <mergeCell ref="C18:D18"/>
    <mergeCell ref="E18:I18"/>
    <mergeCell ref="C19:D19"/>
    <mergeCell ref="E19:I19"/>
    <mergeCell ref="A20:B20"/>
    <mergeCell ref="C20:D20"/>
    <mergeCell ref="E20:I20"/>
    <mergeCell ref="A21:B21"/>
    <mergeCell ref="C21:D21"/>
    <mergeCell ref="E21:I21"/>
    <mergeCell ref="A22:B22"/>
    <mergeCell ref="C22:D22"/>
    <mergeCell ref="E22:I22"/>
    <mergeCell ref="A23:B23"/>
    <mergeCell ref="C23:D23"/>
    <mergeCell ref="E23:I2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9" activeCellId="0" sqref="J19"/>
    </sheetView>
  </sheetViews>
  <sheetFormatPr defaultColWidth="11.53515625" defaultRowHeight="12.8" zeroHeight="false" outlineLevelRow="0" outlineLevelCol="0"/>
  <cols>
    <col collapsed="false" customWidth="true" hidden="false" outlineLevel="0" max="4" min="4" style="19" width="20.36"/>
  </cols>
  <sheetData>
    <row r="1" customFormat="false" ht="17.35" hidden="false" customHeight="false" outlineLevel="0" collapsed="false">
      <c r="A1" s="43" t="s">
        <v>247</v>
      </c>
      <c r="B1" s="43"/>
      <c r="C1" s="43"/>
      <c r="D1" s="43"/>
      <c r="E1" s="43"/>
      <c r="F1" s="43"/>
      <c r="G1" s="43"/>
      <c r="H1" s="43"/>
    </row>
    <row r="2" customFormat="false" ht="12.8" hidden="false" customHeight="false" outlineLevel="0" collapsed="false">
      <c r="A2" s="44" t="s">
        <v>248</v>
      </c>
      <c r="B2" s="44"/>
      <c r="C2" s="44"/>
      <c r="D2" s="44"/>
      <c r="E2" s="44" t="s">
        <v>249</v>
      </c>
      <c r="F2" s="44"/>
      <c r="G2" s="44"/>
      <c r="H2" s="44"/>
    </row>
    <row r="3" customFormat="false" ht="12.8" hidden="false" customHeight="false" outlineLevel="0" collapsed="false">
      <c r="A3" s="44" t="s">
        <v>250</v>
      </c>
      <c r="B3" s="44"/>
      <c r="C3" s="44"/>
      <c r="D3" s="44"/>
      <c r="E3" s="44" t="s">
        <v>251</v>
      </c>
      <c r="F3" s="44"/>
      <c r="G3" s="44"/>
      <c r="H3" s="44"/>
    </row>
    <row r="4" customFormat="false" ht="34.6" hidden="false" customHeight="true" outlineLevel="0" collapsed="false">
      <c r="A4" s="45" t="s">
        <v>252</v>
      </c>
      <c r="B4" s="45"/>
      <c r="C4" s="45"/>
      <c r="D4" s="45"/>
      <c r="E4" s="44" t="s">
        <v>251</v>
      </c>
      <c r="F4" s="44"/>
      <c r="G4" s="44"/>
      <c r="H4" s="44"/>
    </row>
    <row r="5" customFormat="false" ht="12.8" hidden="false" customHeight="false" outlineLevel="0" collapsed="false">
      <c r="A5" s="44" t="s">
        <v>253</v>
      </c>
      <c r="B5" s="44"/>
      <c r="C5" s="44"/>
      <c r="D5" s="44"/>
      <c r="E5" s="44" t="s">
        <v>254</v>
      </c>
      <c r="F5" s="44"/>
      <c r="G5" s="44"/>
      <c r="H5" s="44"/>
    </row>
    <row r="6" customFormat="false" ht="23.45" hidden="false" customHeight="true" outlineLevel="0" collapsed="false">
      <c r="A6" s="46" t="s">
        <v>255</v>
      </c>
      <c r="B6" s="46"/>
      <c r="C6" s="46"/>
      <c r="D6" s="46"/>
      <c r="E6" s="44" t="s">
        <v>256</v>
      </c>
      <c r="F6" s="44"/>
      <c r="G6" s="44"/>
      <c r="H6" s="44"/>
    </row>
    <row r="7" customFormat="false" ht="12.8" hidden="false" customHeight="false" outlineLevel="0" collapsed="false">
      <c r="A7" s="19" t="s">
        <v>257</v>
      </c>
    </row>
    <row r="8" customFormat="false" ht="12.8" hidden="false" customHeight="true" outlineLevel="0" collapsed="false">
      <c r="A8" s="33" t="s">
        <v>258</v>
      </c>
      <c r="B8" s="33"/>
      <c r="C8" s="33"/>
      <c r="D8" s="33"/>
      <c r="E8" s="33"/>
      <c r="F8" s="33"/>
      <c r="G8" s="33"/>
      <c r="H8" s="33"/>
    </row>
    <row r="9" customFormat="false" ht="12.8" hidden="false" customHeight="false" outlineLevel="0" collapsed="false">
      <c r="A9" s="33"/>
      <c r="B9" s="33"/>
      <c r="C9" s="33"/>
      <c r="D9" s="33"/>
      <c r="E9" s="33"/>
      <c r="F9" s="33"/>
      <c r="G9" s="33"/>
      <c r="H9" s="33"/>
    </row>
    <row r="10" customFormat="false" ht="79.95" hidden="false" customHeight="true" outlineLevel="0" collapsed="false">
      <c r="A10" s="33"/>
      <c r="B10" s="33"/>
      <c r="C10" s="33"/>
      <c r="D10" s="33"/>
      <c r="E10" s="33"/>
      <c r="F10" s="33"/>
      <c r="G10" s="33"/>
      <c r="H10" s="33"/>
    </row>
    <row r="13" customFormat="false" ht="23.45" hidden="false" customHeight="true" outlineLevel="0" collapsed="false">
      <c r="A13" s="47" t="s">
        <v>259</v>
      </c>
      <c r="B13" s="47"/>
      <c r="C13" s="47"/>
      <c r="D13" s="47"/>
      <c r="E13" s="47"/>
      <c r="F13" s="47"/>
      <c r="G13" s="47"/>
      <c r="H13" s="47"/>
    </row>
    <row r="14" customFormat="false" ht="12.8" hidden="false" customHeight="false" outlineLevel="0" collapsed="false">
      <c r="A14" s="48" t="s">
        <v>260</v>
      </c>
      <c r="B14" s="48"/>
      <c r="C14" s="48"/>
      <c r="D14" s="48"/>
      <c r="E14" s="48"/>
      <c r="F14" s="48"/>
      <c r="G14" s="48"/>
      <c r="H14" s="48"/>
    </row>
    <row r="16" customFormat="false" ht="12.8" hidden="false" customHeight="false" outlineLevel="0" collapsed="false">
      <c r="C16" s="19" t="s">
        <v>261</v>
      </c>
    </row>
    <row r="17" customFormat="false" ht="12.8" hidden="false" customHeight="true" outlineLevel="0" collapsed="false">
      <c r="A17" s="49" t="s">
        <v>262</v>
      </c>
      <c r="B17" s="49"/>
      <c r="C17" s="49"/>
      <c r="D17" s="49"/>
      <c r="E17" s="49"/>
      <c r="F17" s="49"/>
      <c r="G17" s="49"/>
      <c r="H17" s="49"/>
    </row>
    <row r="18" customFormat="false" ht="12.8" hidden="false" customHeight="false" outlineLevel="0" collapsed="false">
      <c r="A18" s="49"/>
      <c r="B18" s="49"/>
      <c r="C18" s="49"/>
      <c r="D18" s="49"/>
      <c r="E18" s="49"/>
      <c r="F18" s="49"/>
      <c r="G18" s="49"/>
      <c r="H18" s="49"/>
    </row>
    <row r="19" customFormat="false" ht="12.8" hidden="false" customHeight="false" outlineLevel="0" collapsed="false">
      <c r="A19" s="49"/>
      <c r="B19" s="49"/>
      <c r="C19" s="49"/>
      <c r="D19" s="49"/>
      <c r="E19" s="49"/>
      <c r="F19" s="49"/>
      <c r="G19" s="49"/>
      <c r="H19" s="49"/>
    </row>
    <row r="20" customFormat="false" ht="12.8" hidden="false" customHeight="false" outlineLevel="0" collapsed="false">
      <c r="A20" s="49"/>
      <c r="B20" s="49"/>
      <c r="C20" s="49"/>
      <c r="D20" s="49"/>
      <c r="E20" s="49"/>
      <c r="F20" s="49"/>
      <c r="G20" s="49"/>
      <c r="H20" s="49"/>
    </row>
    <row r="21" customFormat="false" ht="12.8" hidden="false" customHeight="false" outlineLevel="0" collapsed="false">
      <c r="A21" s="49"/>
      <c r="B21" s="49"/>
      <c r="C21" s="49"/>
      <c r="D21" s="49"/>
      <c r="E21" s="49"/>
      <c r="F21" s="49"/>
      <c r="G21" s="49"/>
      <c r="H21" s="49"/>
    </row>
  </sheetData>
  <mergeCells count="15">
    <mergeCell ref="A1:H1"/>
    <mergeCell ref="A2:D2"/>
    <mergeCell ref="E2:H2"/>
    <mergeCell ref="A3:D3"/>
    <mergeCell ref="E3:H3"/>
    <mergeCell ref="A4:D4"/>
    <mergeCell ref="E4:H4"/>
    <mergeCell ref="A5:D5"/>
    <mergeCell ref="E5:H5"/>
    <mergeCell ref="A6:D6"/>
    <mergeCell ref="E6:H6"/>
    <mergeCell ref="A8:H10"/>
    <mergeCell ref="A13:H13"/>
    <mergeCell ref="A14:H14"/>
    <mergeCell ref="A17:H2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16" activeCellId="0" sqref="B16"/>
    </sheetView>
  </sheetViews>
  <sheetFormatPr defaultColWidth="11.53515625" defaultRowHeight="12.8" zeroHeight="false" outlineLevelRow="0" outlineLevelCol="0"/>
  <cols>
    <col collapsed="false" customWidth="true" hidden="false" outlineLevel="0" max="1" min="1" style="19" width="24.33"/>
    <col collapsed="false" customWidth="true" hidden="false" outlineLevel="0" max="2" min="2" style="50" width="90.17"/>
    <col collapsed="false" customWidth="true" hidden="false" outlineLevel="0" max="3" min="3" style="19" width="84.98"/>
  </cols>
  <sheetData>
    <row r="1" customFormat="false" ht="17.35" hidden="false" customHeight="false" outlineLevel="0" collapsed="false">
      <c r="A1" s="51" t="s">
        <v>263</v>
      </c>
      <c r="B1" s="52" t="s">
        <v>264</v>
      </c>
      <c r="C1" s="53" t="s">
        <v>265</v>
      </c>
    </row>
    <row r="2" customFormat="false" ht="17.35" hidden="false" customHeight="false" outlineLevel="0" collapsed="false">
      <c r="A2" s="54" t="s">
        <v>33</v>
      </c>
      <c r="B2" s="52" t="str">
        <f aca="true">CONCATENATE("ChangeSim Order failure at NCC  (",TEXT(TODAY(),"dd-mm-yyyy"),")")</f>
        <v>ChangeSim Order failure at NCC  (31-07-2024)</v>
      </c>
      <c r="C2" s="55" t="s">
        <v>266</v>
      </c>
    </row>
    <row r="3" customFormat="false" ht="33.95" hidden="false" customHeight="false" outlineLevel="0" collapsed="false">
      <c r="A3" s="54" t="s">
        <v>267</v>
      </c>
      <c r="B3" s="52" t="str">
        <f aca="true">CONCATENATE("Requested to refresh SM -  (",TEXT(TODAY(),"dd-mm-yyyy"),")")</f>
        <v>Requested to refresh SM -  (31-07-2024)</v>
      </c>
      <c r="C3" s="42" t="s">
        <v>268</v>
      </c>
    </row>
    <row r="4" customFormat="false" ht="17.35" hidden="false" customHeight="false" outlineLevel="0" collapsed="false">
      <c r="A4" s="54" t="s">
        <v>269</v>
      </c>
      <c r="B4" s="52" t="str">
        <f aca="true">CONCATENATE("Fnf Order Failure at NCC  (",TEXT(TODAY(),"dd-mm-yyyy"),")")</f>
        <v>Fnf Order Failure at NCC  (31-07-2024)</v>
      </c>
      <c r="C4" s="55" t="s">
        <v>270</v>
      </c>
    </row>
    <row r="5" customFormat="false" ht="17.35" hidden="false" customHeight="false" outlineLevel="0" collapsed="false">
      <c r="A5" s="56" t="s">
        <v>111</v>
      </c>
      <c r="B5" s="52" t="str">
        <f aca="true">CONCATENATE("ConnectionMigration Failure at ERP  (",TEXT(TODAY(),"dd-mm-yyyy"),")")</f>
        <v>ConnectionMigration Failure at ERP  (31-07-2024)</v>
      </c>
      <c r="C5" s="57" t="s">
        <v>271</v>
      </c>
    </row>
    <row r="6" customFormat="false" ht="33.95" hidden="false" customHeight="false" outlineLevel="0" collapsed="false">
      <c r="A6" s="56" t="s">
        <v>272</v>
      </c>
      <c r="B6" s="52" t="s">
        <v>273</v>
      </c>
      <c r="C6" s="58" t="s">
        <v>274</v>
      </c>
    </row>
    <row r="7" customFormat="false" ht="47.05" hidden="false" customHeight="true" outlineLevel="0" collapsed="false">
      <c r="A7" s="59"/>
      <c r="B7" s="60" t="s">
        <v>275</v>
      </c>
      <c r="C7" s="58" t="s">
        <v>276</v>
      </c>
    </row>
    <row r="8" customFormat="false" ht="47.05" hidden="false" customHeight="true" outlineLevel="0" collapsed="false">
      <c r="A8" s="59"/>
      <c r="B8" s="52" t="str">
        <f aca="true">CONCATENATE("Prepaid Provisioning Failures from NCC  (",TEXT(TODAY(),"dd-mm-yyyy"),")")</f>
        <v>Prepaid Provisioning Failures from NCC  (31-07-2024)</v>
      </c>
      <c r="C8" s="58" t="s">
        <v>277</v>
      </c>
    </row>
    <row r="9" customFormat="false" ht="17.35" hidden="false" customHeight="false" outlineLevel="0" collapsed="false">
      <c r="A9" s="54" t="s">
        <v>278</v>
      </c>
      <c r="B9" s="52" t="str">
        <f aca="true">CONCATENATE("Postpaid Provisioning Failures in Linking device at NCC  (",TEXT(TODAY(),"dd-mm-yyyy"),")")</f>
        <v>Postpaid Provisioning Failures in Linking device at NCC  (31-07-2024)</v>
      </c>
      <c r="C9" s="61" t="s">
        <v>279</v>
      </c>
    </row>
    <row r="10" customFormat="false" ht="17.35" hidden="false" customHeight="false" outlineLevel="0" collapsed="false">
      <c r="A10" s="54" t="s">
        <v>278</v>
      </c>
      <c r="B10" s="52" t="str">
        <f aca="true">CONCATENATE("Provisioning order failures at ERP  (",TEXT(TODAY(),"dd-mm-yyyy"),")")</f>
        <v>Provisioning order failures at ERP  (31-07-2024)</v>
      </c>
      <c r="C10" s="61" t="s">
        <v>280</v>
      </c>
    </row>
    <row r="11" customFormat="false" ht="17.35" hidden="false" customHeight="false" outlineLevel="0" collapsed="false">
      <c r="A11" s="54" t="s">
        <v>278</v>
      </c>
      <c r="B11" s="52" t="str">
        <f aca="true">CONCATENATE("Provisioning order failures at SND  (",TEXT(TODAY(),"dd-mm-yyyy"),")")</f>
        <v>Provisioning order failures at SND  (31-07-2024)</v>
      </c>
      <c r="C11" s="61" t="s">
        <v>281</v>
      </c>
    </row>
    <row r="12" customFormat="false" ht="18.05" hidden="false" customHeight="true" outlineLevel="0" collapsed="false">
      <c r="A12" s="59"/>
      <c r="B12" s="52" t="str">
        <f aca="true">CONCATENATE("ChangeSubscription failure at NCC  (",TEXT(TODAY(),"dd-mm-yyyy"),")")</f>
        <v>ChangeSubscription failure at NCC  (31-07-2024)</v>
      </c>
      <c r="C12" s="61" t="s">
        <v>282</v>
      </c>
    </row>
    <row r="13" customFormat="false" ht="17.35" hidden="false" customHeight="false" outlineLevel="0" collapsed="false">
      <c r="A13" s="59"/>
      <c r="B13" s="52" t="str">
        <f aca="true">CONCATENATE("Linebarring Failed Orders at NCC  (",TEXT(TODAY(),"dd-mm-yyyy"),")")</f>
        <v>Linebarring Failed Orders at NCC  (31-07-2024)</v>
      </c>
      <c r="C13" s="61" t="s">
        <v>283</v>
      </c>
    </row>
    <row r="14" customFormat="false" ht="17.35" hidden="false" customHeight="false" outlineLevel="0" collapsed="false">
      <c r="A14" s="59"/>
      <c r="B14" s="52" t="str">
        <f aca="true">CONCATENATE("Linebarring Failed Orders at HLR  (",TEXT(TODAY(),"dd-mm-yyyy"),")")</f>
        <v>Linebarring Failed Orders at HLR  (31-07-2024)</v>
      </c>
      <c r="C14" s="61" t="s">
        <v>283</v>
      </c>
    </row>
    <row r="15" customFormat="false" ht="17.35" hidden="false" customHeight="false" outlineLevel="0" collapsed="false">
      <c r="A15" s="59"/>
      <c r="B15" s="52" t="str">
        <f aca="true">CONCATENATE("LineUnBarring Failed Orders at NCC  (",TEXT(TODAY(),"dd-mm-yyyy"),")")</f>
        <v>LineUnBarring Failed Orders at NCC  (31-07-2024)</v>
      </c>
      <c r="C15" s="61" t="s">
        <v>284</v>
      </c>
    </row>
    <row r="16" customFormat="false" ht="17.35" hidden="false" customHeight="false" outlineLevel="0" collapsed="false">
      <c r="A16" s="54" t="s">
        <v>141</v>
      </c>
      <c r="B16" s="52" t="str">
        <f aca="true">CONCATENATE("TerminateService Failures – NCC  (",TEXT(TODAY(),"dd-mm-yyyy"),")")</f>
        <v>TerminateService Failures – NCC  (31-07-2024)</v>
      </c>
      <c r="C16" s="61" t="s">
        <v>285</v>
      </c>
    </row>
    <row r="17" customFormat="false" ht="17.35" hidden="false" customHeight="false" outlineLevel="0" collapsed="false">
      <c r="A17" s="54"/>
      <c r="B17" s="52" t="str">
        <f aca="true">CONCATENATE("SoftBarring Order Failure at NCC  (",TEXT(TODAY(),"dd-mm-yyyy"),")")</f>
        <v>SoftBarring Order Failure at NCC  (31-07-2024)</v>
      </c>
      <c r="C17" s="57" t="s">
        <v>286</v>
      </c>
    </row>
    <row r="18" customFormat="false" ht="17.35" hidden="false" customHeight="false" outlineLevel="0" collapsed="false">
      <c r="A18" s="59"/>
      <c r="B18" s="52" t="str">
        <f aca="true">CONCATENATE("HardUnbarring Order Failure at NCC  (",TEXT(TODAY(),"dd-mm-yyyy"),")")</f>
        <v>HardUnbarring Order Failure at NCC  (31-07-2024)</v>
      </c>
      <c r="C18" s="57" t="s">
        <v>287</v>
      </c>
    </row>
    <row r="19" customFormat="false" ht="17.35" hidden="false" customHeight="false" outlineLevel="0" collapsed="false">
      <c r="A19" s="62"/>
      <c r="B19" s="52" t="str">
        <f aca="true">CONCATENATE("Lifecyclesync Termination failure at HLR  (",TEXT(TODAY(),"dd-mm-yyyy"),")")</f>
        <v>Lifecyclesync Termination failure at HLR  (31-07-2024)</v>
      </c>
      <c r="C19" s="57" t="s">
        <v>288</v>
      </c>
    </row>
    <row r="20" customFormat="false" ht="17.35" hidden="false" customHeight="false" outlineLevel="0" collapsed="false">
      <c r="A20" s="62" t="s">
        <v>289</v>
      </c>
      <c r="B20" s="52" t="str">
        <f aca="true">CONCATENATE("UpdateOobFlag order failure  (",TEXT(TODAY(),"dd-mm-yyyy"),")")</f>
        <v>UpdateOobFlag order failure  (31-07-2024)</v>
      </c>
      <c r="C20" s="57" t="s">
        <v>290</v>
      </c>
    </row>
    <row r="21" customFormat="false" ht="17.35" hidden="false" customHeight="false" outlineLevel="0" collapsed="false">
      <c r="A21" s="59"/>
      <c r="B21" s="52" t="str">
        <f aca="true">CONCATENATE("INC000000069223|| Language update and Change SIM active failure cases  (",TEXT(TODAY(),"dd-mm-yyyy"),")")</f>
        <v>INC000000069223|| Language update and Change SIM active failure cases  (31-07-2024)</v>
      </c>
      <c r="C21" s="61" t="s">
        <v>291</v>
      </c>
    </row>
    <row r="22" customFormat="false" ht="17.35" hidden="false" customHeight="false" outlineLevel="0" collapsed="false">
      <c r="A22" s="54" t="s">
        <v>245</v>
      </c>
      <c r="B22" s="52" t="str">
        <f aca="true">CONCATENATE("SoftBarring and SoftUnbarring Order Failures - NCC  (",TEXT(TODAY(),"dd-mm-yyyy"),")")</f>
        <v>SoftBarring and SoftUnbarring Order Failures - NCC  (31-07-2024)</v>
      </c>
      <c r="C22" s="61" t="s">
        <v>292</v>
      </c>
    </row>
    <row r="23" customFormat="false" ht="17.35" hidden="false" customHeight="false" outlineLevel="0" collapsed="false">
      <c r="A23" s="59"/>
      <c r="B23" s="52" t="s">
        <v>293</v>
      </c>
      <c r="C23" s="55" t="s">
        <v>294</v>
      </c>
    </row>
    <row r="24" customFormat="false" ht="17.35" hidden="false" customHeight="false" outlineLevel="0" collapsed="false">
      <c r="A24" s="59"/>
      <c r="B24" s="52"/>
      <c r="C24" s="61"/>
    </row>
    <row r="25" customFormat="false" ht="33.95" hidden="false" customHeight="false" outlineLevel="0" collapsed="false">
      <c r="A25" s="59"/>
      <c r="B25" s="63" t="s">
        <v>295</v>
      </c>
      <c r="C25" s="61"/>
    </row>
    <row r="26" customFormat="false" ht="17.35" hidden="false" customHeight="false" outlineLevel="0" collapsed="false">
      <c r="A26" s="59"/>
      <c r="B26" s="52"/>
      <c r="C26" s="61"/>
    </row>
    <row r="27" customFormat="false" ht="17.35" hidden="false" customHeight="false" outlineLevel="0" collapsed="false">
      <c r="A27" s="59"/>
      <c r="B27" s="52"/>
      <c r="C27" s="61"/>
    </row>
    <row r="28" customFormat="false" ht="50.35" hidden="false" customHeight="false" outlineLevel="0" collapsed="false">
      <c r="A28" s="59"/>
      <c r="B28" s="52"/>
      <c r="C28" s="42" t="str">
        <f aca="true">CONCATENATE("Hi  Biruk, 
PFB ChangeSim order failed at NCC for W/A
BMC ID: INC000000028097 (",TEXT(TODAY(),"dd-mm-yyyy"),")")</f>
        <v>Hi  Biruk, 
PFB ChangeSim order failed at NCC for W/A
BMC ID: INC000000028097 (31-07-2024)</v>
      </c>
    </row>
    <row r="29" customFormat="false" ht="17.35" hidden="false" customHeight="false" outlineLevel="0" collapsed="false">
      <c r="B29" s="64"/>
      <c r="C29" s="15"/>
    </row>
    <row r="30" customFormat="false" ht="17.35" hidden="false" customHeight="false" outlineLevel="0" collapsed="false">
      <c r="B30" s="64"/>
      <c r="C30" s="15"/>
    </row>
    <row r="31" customFormat="false" ht="17.35" hidden="false" customHeight="false" outlineLevel="0" collapsed="false">
      <c r="B31" s="64"/>
      <c r="C31" s="15"/>
    </row>
    <row r="32" customFormat="false" ht="17.35" hidden="false" customHeight="false" outlineLevel="0" collapsed="false">
      <c r="B32" s="64"/>
      <c r="C32" s="6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1" activeCellId="0" sqref="B11"/>
    </sheetView>
  </sheetViews>
  <sheetFormatPr defaultColWidth="11.53515625" defaultRowHeight="12.8" zeroHeight="false" outlineLevelRow="0" outlineLevelCol="0"/>
  <cols>
    <col collapsed="false" customWidth="true" hidden="false" outlineLevel="0" max="1" min="1" style="19" width="18.02"/>
    <col collapsed="false" customWidth="true" hidden="false" outlineLevel="0" max="2" min="2" style="19" width="2.16"/>
    <col collapsed="false" customWidth="true" hidden="false" outlineLevel="0" max="3" min="3" style="19" width="19.35"/>
    <col collapsed="false" customWidth="true" hidden="false" outlineLevel="0" max="4" min="4" style="19" width="10.09"/>
    <col collapsed="false" customWidth="true" hidden="false" outlineLevel="0" max="5" min="5" style="19" width="6.84"/>
    <col collapsed="false" customWidth="true" hidden="false" outlineLevel="0" max="6" min="6" style="19" width="8.53"/>
    <col collapsed="false" customWidth="true" hidden="false" outlineLevel="0" max="7" min="7" style="19" width="6.77"/>
    <col collapsed="false" customWidth="true" hidden="false" outlineLevel="0" max="11" min="11" style="19" width="3.72"/>
    <col collapsed="false" customWidth="true" hidden="false" outlineLevel="0" max="12" min="12" style="19" width="2.97"/>
    <col collapsed="false" customWidth="true" hidden="false" outlineLevel="0" max="13" min="13" style="19" width="6.3"/>
    <col collapsed="false" customWidth="true" hidden="false" outlineLevel="0" max="16" min="16" style="19" width="18.62"/>
    <col collapsed="false" customWidth="true" hidden="false" outlineLevel="0" max="17" min="17" style="19" width="14.15"/>
  </cols>
  <sheetData>
    <row r="1" customFormat="false" ht="64.35" hidden="false" customHeight="true" outlineLevel="0" collapsed="false">
      <c r="A1" s="66" t="s">
        <v>296</v>
      </c>
      <c r="B1" s="67" t="s">
        <v>297</v>
      </c>
      <c r="C1" s="66" t="s">
        <v>298</v>
      </c>
      <c r="D1" s="68" t="s">
        <v>299</v>
      </c>
      <c r="E1" s="69" t="s">
        <v>14</v>
      </c>
      <c r="F1" s="68" t="s">
        <v>300</v>
      </c>
      <c r="G1" s="69" t="s">
        <v>301</v>
      </c>
      <c r="H1" s="68" t="s">
        <v>302</v>
      </c>
      <c r="I1" s="68" t="s">
        <v>303</v>
      </c>
      <c r="J1" s="68" t="s">
        <v>304</v>
      </c>
      <c r="K1" s="69" t="s">
        <v>305</v>
      </c>
      <c r="L1" s="67" t="s">
        <v>306</v>
      </c>
      <c r="M1" s="69" t="s">
        <v>307</v>
      </c>
      <c r="N1" s="68" t="s">
        <v>308</v>
      </c>
      <c r="O1" s="70" t="s">
        <v>309</v>
      </c>
      <c r="P1" s="68" t="s">
        <v>310</v>
      </c>
      <c r="Q1" s="70" t="s">
        <v>311</v>
      </c>
      <c r="R1" s="70" t="s">
        <v>312</v>
      </c>
      <c r="S1" s="70" t="s">
        <v>313</v>
      </c>
    </row>
    <row r="2" s="74" customFormat="true" ht="18.8" hidden="false" customHeight="true" outlineLevel="0" collapsed="false">
      <c r="A2" s="71" t="n">
        <f aca="false">B5</f>
        <v>45366.3194444444</v>
      </c>
      <c r="B2" s="72"/>
      <c r="C2" s="71"/>
      <c r="D2" s="71" t="str">
        <f aca="false">B7</f>
        <v>Issue</v>
      </c>
      <c r="E2" s="71" t="str">
        <f aca="false">B8</f>
        <v>By BSS</v>
      </c>
      <c r="F2" s="71" t="str">
        <f aca="false">B9</f>
        <v>External</v>
      </c>
      <c r="G2" s="71" t="str">
        <f aca="false">B10</f>
        <v>NCC</v>
      </c>
      <c r="H2" s="71" t="str">
        <f aca="false">B11</f>
        <v>BSS SAFARICOM || TerminateService Failures – NCC</v>
      </c>
      <c r="I2" s="71" t="str">
        <f aca="false">B12</f>
        <v>TerminateService order Failure at NCC for WA</v>
      </c>
      <c r="J2" s="71" t="str">
        <f aca="false">B13</f>
        <v>Raised to NCC for WA</v>
      </c>
      <c r="K2" s="71" t="str">
        <f aca="false">B14</f>
        <v>P4</v>
      </c>
      <c r="L2" s="72"/>
      <c r="M2" s="73" t="str">
        <f aca="false">B16</f>
        <v>Open</v>
      </c>
      <c r="N2" s="71" t="str">
        <f aca="false">B17</f>
        <v>Asnake</v>
      </c>
      <c r="O2" s="72"/>
      <c r="P2" s="71" t="str">
        <f aca="false">B19</f>
        <v>INC000000040835</v>
      </c>
      <c r="Q2" s="72"/>
      <c r="R2" s="72"/>
      <c r="S2" s="72"/>
    </row>
    <row r="3" customFormat="false" ht="12.8" hidden="false" customHeight="false" outlineLevel="0" collapsed="false">
      <c r="H3" s="19"/>
      <c r="I3" s="19"/>
      <c r="J3" s="19"/>
      <c r="N3" s="19"/>
      <c r="O3" s="19"/>
      <c r="R3" s="19"/>
      <c r="S3" s="19"/>
    </row>
    <row r="5" customFormat="false" ht="20.65" hidden="false" customHeight="true" outlineLevel="0" collapsed="false">
      <c r="A5" s="36" t="s">
        <v>296</v>
      </c>
      <c r="B5" s="75" t="n">
        <v>45366.3194444444</v>
      </c>
      <c r="C5" s="75"/>
    </row>
    <row r="6" customFormat="false" ht="12.8" hidden="false" customHeight="false" outlineLevel="0" collapsed="false">
      <c r="A6" s="36" t="s">
        <v>298</v>
      </c>
      <c r="B6" s="76"/>
      <c r="C6" s="76"/>
      <c r="D6" s="76"/>
      <c r="E6" s="76"/>
      <c r="F6" s="76"/>
    </row>
    <row r="7" customFormat="false" ht="12.8" hidden="false" customHeight="false" outlineLevel="0" collapsed="false">
      <c r="A7" s="36" t="s">
        <v>314</v>
      </c>
      <c r="B7" s="77" t="s">
        <v>315</v>
      </c>
      <c r="C7" s="77"/>
      <c r="I7" s="19"/>
    </row>
    <row r="8" customFormat="false" ht="12.8" hidden="false" customHeight="false" outlineLevel="0" collapsed="false">
      <c r="A8" s="36" t="s">
        <v>316</v>
      </c>
      <c r="B8" s="77" t="s">
        <v>317</v>
      </c>
      <c r="C8" s="77"/>
      <c r="D8" s="78"/>
    </row>
    <row r="9" customFormat="false" ht="14.3" hidden="false" customHeight="true" outlineLevel="0" collapsed="false">
      <c r="A9" s="36" t="s">
        <v>318</v>
      </c>
      <c r="B9" s="77" t="s">
        <v>319</v>
      </c>
      <c r="C9" s="77"/>
    </row>
    <row r="10" customFormat="false" ht="12.8" hidden="false" customHeight="false" outlineLevel="0" collapsed="false">
      <c r="A10" s="36" t="s">
        <v>301</v>
      </c>
      <c r="B10" s="77" t="s">
        <v>84</v>
      </c>
      <c r="C10" s="77" t="s">
        <v>84</v>
      </c>
    </row>
    <row r="11" customFormat="false" ht="12.8" hidden="false" customHeight="false" outlineLevel="0" collapsed="false">
      <c r="A11" s="36" t="s">
        <v>302</v>
      </c>
      <c r="B11" s="79" t="s">
        <v>179</v>
      </c>
      <c r="C11" s="79"/>
      <c r="D11" s="79"/>
      <c r="E11" s="79"/>
      <c r="F11" s="80"/>
    </row>
    <row r="12" customFormat="false" ht="14.3" hidden="false" customHeight="true" outlineLevel="0" collapsed="false">
      <c r="A12" s="36" t="s">
        <v>303</v>
      </c>
      <c r="B12" s="77" t="s">
        <v>320</v>
      </c>
      <c r="C12" s="77"/>
      <c r="D12" s="77"/>
      <c r="E12" s="77"/>
      <c r="F12" s="33"/>
    </row>
    <row r="13" customFormat="false" ht="19.2" hidden="false" customHeight="true" outlineLevel="0" collapsed="false">
      <c r="A13" s="36" t="s">
        <v>304</v>
      </c>
      <c r="B13" s="77" t="s">
        <v>321</v>
      </c>
      <c r="C13" s="77"/>
      <c r="D13" s="77"/>
      <c r="E13" s="77"/>
      <c r="N13" s="19"/>
    </row>
    <row r="14" customFormat="false" ht="12.8" hidden="false" customHeight="false" outlineLevel="0" collapsed="false">
      <c r="A14" s="36" t="s">
        <v>322</v>
      </c>
      <c r="B14" s="77" t="s">
        <v>323</v>
      </c>
      <c r="C14" s="77"/>
    </row>
    <row r="15" customFormat="false" ht="12.8" hidden="false" customHeight="false" outlineLevel="0" collapsed="false">
      <c r="A15" s="36" t="s">
        <v>306</v>
      </c>
      <c r="B15" s="80"/>
      <c r="C15" s="80"/>
    </row>
    <row r="16" customFormat="false" ht="12.8" hidden="false" customHeight="false" outlineLevel="0" collapsed="false">
      <c r="A16" s="36" t="s">
        <v>307</v>
      </c>
      <c r="B16" s="77" t="s">
        <v>324</v>
      </c>
      <c r="C16" s="77"/>
    </row>
    <row r="17" customFormat="false" ht="12.8" hidden="false" customHeight="false" outlineLevel="0" collapsed="false">
      <c r="A17" s="36" t="s">
        <v>308</v>
      </c>
      <c r="B17" s="77" t="s">
        <v>325</v>
      </c>
      <c r="C17" s="77"/>
    </row>
    <row r="18" customFormat="false" ht="12.8" hidden="false" customHeight="false" outlineLevel="0" collapsed="false">
      <c r="A18" s="36" t="s">
        <v>309</v>
      </c>
      <c r="B18" s="80"/>
      <c r="C18" s="80"/>
    </row>
    <row r="19" customFormat="false" ht="15.4" hidden="false" customHeight="true" outlineLevel="0" collapsed="false">
      <c r="A19" s="36" t="s">
        <v>310</v>
      </c>
      <c r="B19" s="48" t="s">
        <v>326</v>
      </c>
      <c r="C19" s="48"/>
    </row>
    <row r="20" customFormat="false" ht="15.4" hidden="false" customHeight="true" outlineLevel="0" collapsed="false">
      <c r="A20" s="36" t="s">
        <v>311</v>
      </c>
      <c r="B20" s="80"/>
      <c r="C20" s="80"/>
      <c r="Q20" s="81"/>
    </row>
    <row r="21" customFormat="false" ht="14.65" hidden="false" customHeight="true" outlineLevel="0" collapsed="false">
      <c r="A21" s="36" t="s">
        <v>312</v>
      </c>
      <c r="B21" s="80"/>
      <c r="C21" s="80"/>
      <c r="J21" s="81"/>
    </row>
    <row r="22" customFormat="false" ht="15.8" hidden="false" customHeight="true" outlineLevel="0" collapsed="false">
      <c r="A22" s="36" t="s">
        <v>313</v>
      </c>
      <c r="B22" s="80"/>
      <c r="C22" s="80"/>
    </row>
    <row r="23" customFormat="false" ht="12.8" hidden="false" customHeight="false" outlineLevel="0" collapsed="false">
      <c r="H23" s="19"/>
      <c r="N23" s="19"/>
    </row>
    <row r="24" customFormat="false" ht="12.8" hidden="false" customHeight="false" outlineLevel="0" collapsed="false">
      <c r="N24" s="19"/>
    </row>
    <row r="25" customFormat="false" ht="12.8" hidden="false" customHeight="false" outlineLevel="0" collapsed="false">
      <c r="H25" s="19"/>
      <c r="N25" s="19"/>
    </row>
    <row r="26" customFormat="false" ht="12.8" hidden="false" customHeight="false" outlineLevel="0" collapsed="false">
      <c r="N26" s="19"/>
    </row>
    <row r="27" customFormat="false" ht="12.8" hidden="false" customHeight="false" outlineLevel="0" collapsed="false">
      <c r="H27" s="19"/>
      <c r="N27" s="19"/>
    </row>
    <row r="28" customFormat="false" ht="12.8" hidden="false" customHeight="false" outlineLevel="0" collapsed="false">
      <c r="H28" s="78"/>
    </row>
    <row r="29" customFormat="false" ht="12.8" hidden="false" customHeight="false" outlineLevel="0" collapsed="false">
      <c r="H29" s="19"/>
      <c r="P29" s="19" t="n">
        <v>1</v>
      </c>
    </row>
  </sheetData>
  <mergeCells count="18">
    <mergeCell ref="B5:C5"/>
    <mergeCell ref="B6:F6"/>
    <mergeCell ref="B7:C7"/>
    <mergeCell ref="B8:C8"/>
    <mergeCell ref="B9:C9"/>
    <mergeCell ref="B10:C10"/>
    <mergeCell ref="B11:E11"/>
    <mergeCell ref="B12:E12"/>
    <mergeCell ref="B13:E13"/>
    <mergeCell ref="B14:C14"/>
    <mergeCell ref="B15:C15"/>
    <mergeCell ref="B16:C16"/>
    <mergeCell ref="B17:C17"/>
    <mergeCell ref="B18:C18"/>
    <mergeCell ref="B19:C19"/>
    <mergeCell ref="B20:C20"/>
    <mergeCell ref="B21:C21"/>
    <mergeCell ref="B22:C22"/>
  </mergeCells>
  <dataValidations count="10">
    <dataValidation allowBlank="true" errorStyle="stop" operator="equal" showDropDown="false" showErrorMessage="true" showInputMessage="false" sqref="D8 H28" type="none">
      <formula1>0</formula1>
      <formula2>0</formula2>
    </dataValidation>
    <dataValidation allowBlank="false" errorStyle="stop" operator="equal" showDropDown="false" showErrorMessage="true" showInputMessage="false" sqref="I7" type="list">
      <formula1>"BSS SAFARICOM || FNF Order Failures,BSS SAFARICOM || Provisioning Failures from NCC,BSS Safaricom || Lifecyclesync Termination failure at HLR,Language update and Change SIM active failure cases,BSS Safaricom || ChangeSubscription failure at NCC"</formula1>
      <formula2>0</formula2>
    </dataValidation>
    <dataValidation allowBlank="true" errorStyle="stop" operator="equal" showDropDown="false" showErrorMessage="true" showInputMessage="false" sqref="P23" type="list">
      <formula1>"$N$23:$N$27"</formula1>
      <formula2>0</formula2>
    </dataValidation>
    <dataValidation allowBlank="true" errorStyle="stop" operator="equal" showDropDown="false" showErrorMessage="true" showInputMessage="false" sqref="P29" type="list">
      <formula1>$N$23:$N$27</formula1>
      <formula2>0</formula2>
    </dataValidation>
    <dataValidation allowBlank="false" errorStyle="stop" operator="equal" showDropDown="false" showErrorMessage="true" showInputMessage="false" sqref="A5:C9 A10:A19 C10:C18 B14:B18 A20:C22"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 allowBlank="false" errorStyle="stop" operator="equal" showDropDown="false" showErrorMessage="true" showInputMessage="false" sqref="C19" type="none">
      <formula1>0</formula1>
      <formula2>0</formula2>
    </dataValidation>
    <dataValidation allowBlank="false" errorStyle="stop" operator="equal" showDropDown="false" showErrorMessage="true" showInputMessage="false" sqref="B13" type="list">
      <formula1>"Raised to HLR for WA,Raised to NCC for WA,Raised to ERP for WA,Raised to TIBCO for WA"</formula1>
      <formula2>0</formula2>
    </dataValidation>
    <dataValidation allowBlank="false" errorStyle="stop" operator="equal" showDropDown="false" showErrorMessage="true" showInputMessage="false" sqref="B10" type="list">
      <formula1>"NCC,HLR,TIBCO,"</formula1>
      <formula2>0</formula2>
    </dataValidation>
    <dataValidation allowBlank="false" errorStyle="stop" operator="equal" showDropDown="false" showErrorMessage="true" showInputMessage="false" sqref="B12"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 allowBlank="false" errorStyle="stop" operator="equal" showDropDown="false" showErrorMessage="true" showInputMessage="false" sqref="B11"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177272</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2024-01-01T09:55:17Z</dcterms:created>
  <dc:creator/>
  <dc:description/>
  <dc:language>en-US</dc:language>
  <cp:lastModifiedBy/>
  <dcterms:modified xsi:type="dcterms:W3CDTF">2024-07-31T13:56:16Z</dcterms:modified>
  <cp:revision>597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